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data\"/>
    </mc:Choice>
  </mc:AlternateContent>
  <xr:revisionPtr revIDLastSave="0" documentId="13_ncr:1_{62C1558E-DDB4-4F8E-84DA-55D189A706B0}" xr6:coauthVersionLast="45" xr6:coauthVersionMax="45" xr10:uidLastSave="{00000000-0000-0000-0000-000000000000}"/>
  <bookViews>
    <workbookView xWindow="-110" yWindow="-110" windowWidth="19420" windowHeight="11020" xr2:uid="{D962913A-5DE8-4BEC-B263-C5BC21F535AB}"/>
  </bookViews>
  <sheets>
    <sheet name="DASH" sheetId="4" r:id="rId1"/>
    <sheet name="DATA" sheetId="1" r:id="rId2"/>
    <sheet name="CONT" sheetId="2" r:id="rId3"/>
    <sheet name="SUMA" sheetId="3" r:id="rId4"/>
  </sheets>
  <definedNames>
    <definedName name="_xlnm._FilterDatabase" localSheetId="1" hidden="1">DATA!$A$2:$K$5711</definedName>
    <definedName name="selected_country_code">DASH!$C$3</definedName>
    <definedName name="selected_sector_code">DASH!$C$4</definedName>
    <definedName name="selected_valuation_method">DASH!$C$5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" i="3" l="1"/>
  <c r="J1216" i="1"/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6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Q6" i="3"/>
  <c r="I9" i="4" s="1"/>
  <c r="J5690" i="1"/>
  <c r="W9" i="3"/>
  <c r="W8" i="3"/>
  <c r="Q40" i="3"/>
  <c r="Q7" i="3"/>
  <c r="I10" i="4" s="1"/>
  <c r="Q8" i="3"/>
  <c r="I11" i="4" s="1"/>
  <c r="Q9" i="3"/>
  <c r="I12" i="4" s="1"/>
  <c r="Q10" i="3"/>
  <c r="I13" i="4" s="1"/>
  <c r="Q11" i="3"/>
  <c r="I14" i="4" s="1"/>
  <c r="Q12" i="3"/>
  <c r="I15" i="4" s="1"/>
  <c r="Q13" i="3"/>
  <c r="I16" i="4" s="1"/>
  <c r="Q14" i="3"/>
  <c r="I17" i="4" s="1"/>
  <c r="Q15" i="3"/>
  <c r="I18" i="4" s="1"/>
  <c r="Q16" i="3"/>
  <c r="I19" i="4" s="1"/>
  <c r="Q17" i="3"/>
  <c r="I20" i="4" s="1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K6" i="3"/>
  <c r="F9" i="4" s="1"/>
  <c r="F7" i="3"/>
  <c r="F8" i="3"/>
  <c r="F9" i="3"/>
  <c r="F6" i="3"/>
  <c r="E7" i="3"/>
  <c r="E8" i="3"/>
  <c r="E9" i="3"/>
  <c r="E6" i="3"/>
  <c r="D7" i="3"/>
  <c r="D8" i="3"/>
  <c r="D9" i="3"/>
  <c r="D6" i="3"/>
  <c r="C7" i="3"/>
  <c r="C8" i="3"/>
  <c r="C9" i="3"/>
  <c r="C6" i="3"/>
  <c r="L7" i="3"/>
  <c r="G10" i="4" s="1"/>
  <c r="L8" i="3"/>
  <c r="G11" i="4" s="1"/>
  <c r="L9" i="3"/>
  <c r="G12" i="4" s="1"/>
  <c r="L10" i="3"/>
  <c r="G13" i="4" s="1"/>
  <c r="L11" i="3"/>
  <c r="G14" i="4" s="1"/>
  <c r="L12" i="3"/>
  <c r="G15" i="4" s="1"/>
  <c r="L13" i="3"/>
  <c r="G16" i="4" s="1"/>
  <c r="L14" i="3"/>
  <c r="G17" i="4" s="1"/>
  <c r="L15" i="3"/>
  <c r="G18" i="4" s="1"/>
  <c r="L16" i="3"/>
  <c r="G19" i="4" s="1"/>
  <c r="L17" i="3"/>
  <c r="G20" i="4" s="1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6" i="3"/>
  <c r="G9" i="4" s="1"/>
  <c r="W7" i="3"/>
  <c r="Y7" i="3" s="1"/>
  <c r="J3" i="1"/>
  <c r="K3" i="1" s="1"/>
  <c r="J4" i="1"/>
  <c r="K4" i="1" s="1"/>
  <c r="J5" i="1"/>
  <c r="K5" i="1" s="1"/>
  <c r="J6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J25" i="1"/>
  <c r="K25" i="1" s="1"/>
  <c r="J26" i="1"/>
  <c r="K26" i="1" s="1"/>
  <c r="J27" i="1"/>
  <c r="K27" i="1" s="1"/>
  <c r="J28" i="1"/>
  <c r="K28" i="1" s="1"/>
  <c r="J29" i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J91" i="1"/>
  <c r="K91" i="1" s="1"/>
  <c r="J92" i="1"/>
  <c r="K92" i="1" s="1"/>
  <c r="J93" i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J142" i="1"/>
  <c r="K142" i="1" s="1"/>
  <c r="J143" i="1"/>
  <c r="K143" i="1" s="1"/>
  <c r="J144" i="1"/>
  <c r="K144" i="1" s="1"/>
  <c r="J145" i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J190" i="1"/>
  <c r="K190" i="1" s="1"/>
  <c r="J191" i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J199" i="1"/>
  <c r="K199" i="1" s="1"/>
  <c r="J200" i="1"/>
  <c r="K200" i="1" s="1"/>
  <c r="J201" i="1"/>
  <c r="K201" i="1" s="1"/>
  <c r="J202" i="1"/>
  <c r="K202" i="1" s="1"/>
  <c r="J203" i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J229" i="1"/>
  <c r="K229" i="1" s="1"/>
  <c r="J230" i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J264" i="1"/>
  <c r="K264" i="1" s="1"/>
  <c r="J265" i="1"/>
  <c r="J266" i="1"/>
  <c r="J267" i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J306" i="1"/>
  <c r="K306" i="1" s="1"/>
  <c r="J307" i="1"/>
  <c r="K307" i="1" s="1"/>
  <c r="J308" i="1"/>
  <c r="K308" i="1" s="1"/>
  <c r="J309" i="1"/>
  <c r="K309" i="1" s="1"/>
  <c r="J310" i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J340" i="1"/>
  <c r="K340" i="1" s="1"/>
  <c r="J341" i="1"/>
  <c r="K341" i="1" s="1"/>
  <c r="J342" i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J366" i="1"/>
  <c r="K366" i="1" s="1"/>
  <c r="J367" i="1"/>
  <c r="K367" i="1" s="1"/>
  <c r="J368" i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J393" i="1"/>
  <c r="K393" i="1" s="1"/>
  <c r="J394" i="1"/>
  <c r="K394" i="1" s="1"/>
  <c r="J395" i="1"/>
  <c r="K395" i="1" s="1"/>
  <c r="J396" i="1"/>
  <c r="J397" i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J417" i="1"/>
  <c r="K417" i="1" s="1"/>
  <c r="J418" i="1"/>
  <c r="K418" i="1" s="1"/>
  <c r="J419" i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J428" i="1"/>
  <c r="K428" i="1" s="1"/>
  <c r="J429" i="1"/>
  <c r="K429" i="1" s="1"/>
  <c r="J430" i="1"/>
  <c r="K430" i="1" s="1"/>
  <c r="J431" i="1"/>
  <c r="K431" i="1" s="1"/>
  <c r="J432" i="1"/>
  <c r="J433" i="1"/>
  <c r="J434" i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J441" i="1"/>
  <c r="K441" i="1" s="1"/>
  <c r="J442" i="1"/>
  <c r="K442" i="1" s="1"/>
  <c r="J443" i="1"/>
  <c r="J444" i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J465" i="1"/>
  <c r="K465" i="1" s="1"/>
  <c r="J466" i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J479" i="1"/>
  <c r="K479" i="1" s="1"/>
  <c r="J480" i="1"/>
  <c r="K480" i="1" s="1"/>
  <c r="J481" i="1"/>
  <c r="K481" i="1" s="1"/>
  <c r="J482" i="1"/>
  <c r="K482" i="1" s="1"/>
  <c r="J483" i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J500" i="1"/>
  <c r="K500" i="1" s="1"/>
  <c r="J501" i="1"/>
  <c r="K501" i="1" s="1"/>
  <c r="J502" i="1"/>
  <c r="K502" i="1" s="1"/>
  <c r="J503" i="1"/>
  <c r="K503" i="1" s="1"/>
  <c r="J504" i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J519" i="1"/>
  <c r="K519" i="1" s="1"/>
  <c r="J520" i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J529" i="1"/>
  <c r="K529" i="1" s="1"/>
  <c r="J530" i="1"/>
  <c r="K530" i="1" s="1"/>
  <c r="J531" i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J551" i="1"/>
  <c r="J552" i="1"/>
  <c r="K552" i="1" s="1"/>
  <c r="J553" i="1"/>
  <c r="K553" i="1" s="1"/>
  <c r="J554" i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J800" i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J831" i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J906" i="1"/>
  <c r="K906" i="1" s="1"/>
  <c r="J907" i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J926" i="1"/>
  <c r="J927" i="1"/>
  <c r="K927" i="1" s="1"/>
  <c r="J928" i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J1020" i="1"/>
  <c r="K1020" i="1" s="1"/>
  <c r="J1021" i="1"/>
  <c r="K1021" i="1" s="1"/>
  <c r="J1022" i="1"/>
  <c r="K1022" i="1" s="1"/>
  <c r="J1023" i="1"/>
  <c r="K1023" i="1" s="1"/>
  <c r="J1024" i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J1173" i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K1216" i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J1243" i="1"/>
  <c r="K1243" i="1" s="1"/>
  <c r="J1244" i="1"/>
  <c r="K1244" i="1" s="1"/>
  <c r="J1245" i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J1272" i="1"/>
  <c r="K1272" i="1" s="1"/>
  <c r="J1273" i="1"/>
  <c r="K1273" i="1" s="1"/>
  <c r="J1274" i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J1357" i="1"/>
  <c r="K1357" i="1" s="1"/>
  <c r="J1358" i="1"/>
  <c r="J1359" i="1"/>
  <c r="K1359" i="1" s="1"/>
  <c r="J1360" i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J1523" i="1"/>
  <c r="K1523" i="1" s="1"/>
  <c r="J1524" i="1"/>
  <c r="K1524" i="1" s="1"/>
  <c r="J1525" i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J1612" i="1"/>
  <c r="K1612" i="1" s="1"/>
  <c r="J1613" i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J1789" i="1"/>
  <c r="K1789" i="1" s="1"/>
  <c r="J1790" i="1"/>
  <c r="K1790" i="1" s="1"/>
  <c r="J1791" i="1"/>
  <c r="K1791" i="1" s="1"/>
  <c r="J1792" i="1"/>
  <c r="K1792" i="1" s="1"/>
  <c r="J1793" i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J1875" i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J1978" i="1"/>
  <c r="K1978" i="1" s="1"/>
  <c r="J1979" i="1"/>
  <c r="K1979" i="1" s="1"/>
  <c r="J1980" i="1"/>
  <c r="K1980" i="1" s="1"/>
  <c r="J1981" i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J2077" i="1"/>
  <c r="K2077" i="1" s="1"/>
  <c r="J2078" i="1"/>
  <c r="K2078" i="1" s="1"/>
  <c r="J2079" i="1"/>
  <c r="K2079" i="1" s="1"/>
  <c r="J2080" i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J2090" i="1"/>
  <c r="K2090" i="1" s="1"/>
  <c r="J2091" i="1"/>
  <c r="K2091" i="1" s="1"/>
  <c r="J2092" i="1"/>
  <c r="K2092" i="1" s="1"/>
  <c r="J2093" i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J2229" i="1"/>
  <c r="K2229" i="1" s="1"/>
  <c r="J2230" i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J2533" i="1"/>
  <c r="K2533" i="1" s="1"/>
  <c r="J2534" i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J2567" i="1"/>
  <c r="K2567" i="1" s="1"/>
  <c r="J2568" i="1"/>
  <c r="K2568" i="1" s="1"/>
  <c r="J2569" i="1"/>
  <c r="K2569" i="1" s="1"/>
  <c r="J2570" i="1"/>
  <c r="J2571" i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J2663" i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J2694" i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J2748" i="1"/>
  <c r="K2748" i="1" s="1"/>
  <c r="J2749" i="1"/>
  <c r="K2749" i="1" s="1"/>
  <c r="J2750" i="1"/>
  <c r="K2750" i="1" s="1"/>
  <c r="J2751" i="1"/>
  <c r="K2751" i="1" s="1"/>
  <c r="J2752" i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J2897" i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2926" i="1"/>
  <c r="J2927" i="1"/>
  <c r="K2927" i="1" s="1"/>
  <c r="J2928" i="1"/>
  <c r="K2928" i="1" s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J2976" i="1"/>
  <c r="K2976" i="1" s="1"/>
  <c r="J2977" i="1"/>
  <c r="K2977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5" i="1"/>
  <c r="J2986" i="1"/>
  <c r="J2987" i="1"/>
  <c r="K2987" i="1" s="1"/>
  <c r="J2988" i="1"/>
  <c r="K2988" i="1" s="1"/>
  <c r="J2989" i="1"/>
  <c r="K2989" i="1" s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J3000" i="1"/>
  <c r="K3000" i="1" s="1"/>
  <c r="J3001" i="1"/>
  <c r="K3001" i="1" s="1"/>
  <c r="J3002" i="1"/>
  <c r="K3002" i="1" s="1"/>
  <c r="J3003" i="1"/>
  <c r="K3003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28" i="1"/>
  <c r="K3028" i="1" s="1"/>
  <c r="J3029" i="1"/>
  <c r="K3029" i="1" s="1"/>
  <c r="J3030" i="1"/>
  <c r="J3031" i="1"/>
  <c r="K3031" i="1" s="1"/>
  <c r="J3032" i="1"/>
  <c r="K3032" i="1" s="1"/>
  <c r="J3033" i="1"/>
  <c r="K3033" i="1" s="1"/>
  <c r="J3034" i="1"/>
  <c r="K3034" i="1" s="1"/>
  <c r="J3035" i="1"/>
  <c r="K3035" i="1" s="1"/>
  <c r="J3036" i="1"/>
  <c r="K3036" i="1" s="1"/>
  <c r="J3037" i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 s="1"/>
  <c r="J3076" i="1"/>
  <c r="K3076" i="1" s="1"/>
  <c r="J3077" i="1"/>
  <c r="K3077" i="1" s="1"/>
  <c r="J3078" i="1"/>
  <c r="J3079" i="1"/>
  <c r="K3079" i="1" s="1"/>
  <c r="J3080" i="1"/>
  <c r="K3080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097" i="1"/>
  <c r="K3097" i="1" s="1"/>
  <c r="J3098" i="1"/>
  <c r="K3098" i="1" s="1"/>
  <c r="J3099" i="1"/>
  <c r="K3099" i="1" s="1"/>
  <c r="J3100" i="1"/>
  <c r="K3100" i="1" s="1"/>
  <c r="J3101" i="1"/>
  <c r="K3101" i="1" s="1"/>
  <c r="J3102" i="1"/>
  <c r="K3102" i="1" s="1"/>
  <c r="J3103" i="1"/>
  <c r="K3103" i="1" s="1"/>
  <c r="J3104" i="1"/>
  <c r="K3104" i="1" s="1"/>
  <c r="J3105" i="1"/>
  <c r="K3105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7" i="1"/>
  <c r="K3117" i="1" s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5" i="1"/>
  <c r="K3145" i="1" s="1"/>
  <c r="J3146" i="1"/>
  <c r="K3146" i="1" s="1"/>
  <c r="J3147" i="1"/>
  <c r="K3147" i="1" s="1"/>
  <c r="J3148" i="1"/>
  <c r="K3148" i="1" s="1"/>
  <c r="J3149" i="1"/>
  <c r="K3149" i="1" s="1"/>
  <c r="J3150" i="1"/>
  <c r="K3150" i="1" s="1"/>
  <c r="J3151" i="1"/>
  <c r="K3151" i="1" s="1"/>
  <c r="J3152" i="1"/>
  <c r="K3152" i="1" s="1"/>
  <c r="J3153" i="1"/>
  <c r="K3153" i="1" s="1"/>
  <c r="J3154" i="1"/>
  <c r="K3154" i="1" s="1"/>
  <c r="J3155" i="1"/>
  <c r="K3155" i="1" s="1"/>
  <c r="J3156" i="1"/>
  <c r="J3157" i="1"/>
  <c r="K3157" i="1" s="1"/>
  <c r="J3158" i="1"/>
  <c r="K3158" i="1" s="1"/>
  <c r="J3159" i="1"/>
  <c r="K3159" i="1" s="1"/>
  <c r="J3160" i="1"/>
  <c r="K3160" i="1" s="1"/>
  <c r="J3161" i="1"/>
  <c r="K3161" i="1" s="1"/>
  <c r="J3162" i="1"/>
  <c r="K3162" i="1" s="1"/>
  <c r="J3163" i="1"/>
  <c r="K3163" i="1" s="1"/>
  <c r="J3164" i="1"/>
  <c r="K3164" i="1" s="1"/>
  <c r="J3165" i="1"/>
  <c r="K3165" i="1" s="1"/>
  <c r="J3166" i="1"/>
  <c r="K3166" i="1" s="1"/>
  <c r="J3167" i="1"/>
  <c r="K3167" i="1" s="1"/>
  <c r="J3168" i="1"/>
  <c r="K3168" i="1" s="1"/>
  <c r="J3169" i="1"/>
  <c r="K3169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77" i="1"/>
  <c r="K3177" i="1" s="1"/>
  <c r="J3178" i="1"/>
  <c r="K3178" i="1" s="1"/>
  <c r="J3179" i="1"/>
  <c r="K3179" i="1" s="1"/>
  <c r="J3180" i="1"/>
  <c r="K3180" i="1" s="1"/>
  <c r="J3181" i="1"/>
  <c r="K3181" i="1" s="1"/>
  <c r="J3182" i="1"/>
  <c r="K3182" i="1" s="1"/>
  <c r="J3183" i="1"/>
  <c r="K3183" i="1" s="1"/>
  <c r="J3184" i="1"/>
  <c r="K3184" i="1" s="1"/>
  <c r="J3185" i="1"/>
  <c r="K3185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3" i="1"/>
  <c r="K3193" i="1" s="1"/>
  <c r="J3194" i="1"/>
  <c r="K3194" i="1" s="1"/>
  <c r="J3195" i="1"/>
  <c r="K3195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1" i="1"/>
  <c r="K3201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09" i="1"/>
  <c r="K3209" i="1" s="1"/>
  <c r="J3210" i="1"/>
  <c r="K3210" i="1" s="1"/>
  <c r="J3211" i="1"/>
  <c r="K3211" i="1" s="1"/>
  <c r="J3212" i="1"/>
  <c r="K3212" i="1" s="1"/>
  <c r="J3213" i="1"/>
  <c r="K3213" i="1" s="1"/>
  <c r="J3214" i="1"/>
  <c r="K3214" i="1" s="1"/>
  <c r="J3215" i="1"/>
  <c r="K3215" i="1" s="1"/>
  <c r="J3216" i="1"/>
  <c r="K3216" i="1" s="1"/>
  <c r="J3217" i="1"/>
  <c r="K3217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5" i="1"/>
  <c r="J3226" i="1"/>
  <c r="K3226" i="1" s="1"/>
  <c r="J3227" i="1"/>
  <c r="K3227" i="1" s="1"/>
  <c r="J3228" i="1"/>
  <c r="K3228" i="1" s="1"/>
  <c r="J3229" i="1"/>
  <c r="K3229" i="1" s="1"/>
  <c r="J3230" i="1"/>
  <c r="K3230" i="1" s="1"/>
  <c r="J3231" i="1"/>
  <c r="K3231" i="1" s="1"/>
  <c r="J3232" i="1"/>
  <c r="J3233" i="1"/>
  <c r="K3233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1" i="1"/>
  <c r="K3241" i="1" s="1"/>
  <c r="J3242" i="1"/>
  <c r="J3243" i="1"/>
  <c r="K3243" i="1" s="1"/>
  <c r="J3244" i="1"/>
  <c r="K3244" i="1" s="1"/>
  <c r="J3245" i="1"/>
  <c r="K3245" i="1" s="1"/>
  <c r="J3246" i="1"/>
  <c r="K3246" i="1" s="1"/>
  <c r="J3247" i="1"/>
  <c r="K3247" i="1" s="1"/>
  <c r="J3248" i="1"/>
  <c r="K3248" i="1" s="1"/>
  <c r="J3249" i="1"/>
  <c r="K3249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57" i="1"/>
  <c r="K3257" i="1" s="1"/>
  <c r="J3258" i="1"/>
  <c r="K3258" i="1" s="1"/>
  <c r="J3259" i="1"/>
  <c r="J3260" i="1"/>
  <c r="J3261" i="1"/>
  <c r="K3261" i="1" s="1"/>
  <c r="J3262" i="1"/>
  <c r="K3262" i="1" s="1"/>
  <c r="J3263" i="1"/>
  <c r="K3263" i="1" s="1"/>
  <c r="J3264" i="1"/>
  <c r="K3264" i="1" s="1"/>
  <c r="J3265" i="1"/>
  <c r="K3265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3" i="1"/>
  <c r="K3273" i="1" s="1"/>
  <c r="J3274" i="1"/>
  <c r="K3274" i="1" s="1"/>
  <c r="J3275" i="1"/>
  <c r="K3275" i="1" s="1"/>
  <c r="J3276" i="1"/>
  <c r="K3276" i="1" s="1"/>
  <c r="J3277" i="1"/>
  <c r="K3277" i="1" s="1"/>
  <c r="J3278" i="1"/>
  <c r="K3278" i="1" s="1"/>
  <c r="J3279" i="1"/>
  <c r="K3279" i="1" s="1"/>
  <c r="J3280" i="1"/>
  <c r="K3280" i="1" s="1"/>
  <c r="J3281" i="1"/>
  <c r="K3281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89" i="1"/>
  <c r="K3289" i="1" s="1"/>
  <c r="J3290" i="1"/>
  <c r="K3290" i="1" s="1"/>
  <c r="J3291" i="1"/>
  <c r="K3291" i="1" s="1"/>
  <c r="J3292" i="1"/>
  <c r="K3292" i="1" s="1"/>
  <c r="J3293" i="1"/>
  <c r="K3293" i="1" s="1"/>
  <c r="J3294" i="1"/>
  <c r="K3294" i="1" s="1"/>
  <c r="J3295" i="1"/>
  <c r="K3295" i="1" s="1"/>
  <c r="J3296" i="1"/>
  <c r="K3296" i="1" s="1"/>
  <c r="J3297" i="1"/>
  <c r="K3297" i="1" s="1"/>
  <c r="J3298" i="1"/>
  <c r="K3298" i="1" s="1"/>
  <c r="J3299" i="1"/>
  <c r="K3299" i="1" s="1"/>
  <c r="J3300" i="1"/>
  <c r="K3300" i="1" s="1"/>
  <c r="J3301" i="1"/>
  <c r="K3301" i="1" s="1"/>
  <c r="J3302" i="1"/>
  <c r="J3303" i="1"/>
  <c r="K3303" i="1" s="1"/>
  <c r="J3304" i="1"/>
  <c r="K3304" i="1" s="1"/>
  <c r="J3305" i="1"/>
  <c r="K3305" i="1" s="1"/>
  <c r="J3306" i="1"/>
  <c r="K3306" i="1" s="1"/>
  <c r="J3307" i="1"/>
  <c r="K3307" i="1" s="1"/>
  <c r="J3308" i="1"/>
  <c r="K3308" i="1" s="1"/>
  <c r="J3309" i="1"/>
  <c r="K3309" i="1" s="1"/>
  <c r="J3310" i="1"/>
  <c r="K3310" i="1" s="1"/>
  <c r="J3311" i="1"/>
  <c r="K3311" i="1" s="1"/>
  <c r="J3312" i="1"/>
  <c r="K3312" i="1" s="1"/>
  <c r="J3313" i="1"/>
  <c r="K3313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1" i="1"/>
  <c r="K3321" i="1" s="1"/>
  <c r="J3322" i="1"/>
  <c r="K3322" i="1" s="1"/>
  <c r="J3323" i="1"/>
  <c r="K3323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29" i="1"/>
  <c r="K3329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37" i="1"/>
  <c r="K3337" i="1" s="1"/>
  <c r="J3338" i="1"/>
  <c r="K3338" i="1" s="1"/>
  <c r="J3339" i="1"/>
  <c r="K3339" i="1" s="1"/>
  <c r="J3340" i="1"/>
  <c r="K3340" i="1" s="1"/>
  <c r="J3341" i="1"/>
  <c r="K3341" i="1" s="1"/>
  <c r="J3342" i="1"/>
  <c r="K3342" i="1" s="1"/>
  <c r="J3343" i="1"/>
  <c r="K3343" i="1" s="1"/>
  <c r="J3344" i="1"/>
  <c r="K3344" i="1" s="1"/>
  <c r="J3345" i="1"/>
  <c r="K3345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3" i="1"/>
  <c r="K3353" i="1" s="1"/>
  <c r="J3354" i="1"/>
  <c r="K3354" i="1" s="1"/>
  <c r="J3355" i="1"/>
  <c r="K3355" i="1" s="1"/>
  <c r="J3356" i="1"/>
  <c r="K3356" i="1" s="1"/>
  <c r="J3357" i="1"/>
  <c r="K3357" i="1" s="1"/>
  <c r="J3358" i="1"/>
  <c r="K3358" i="1" s="1"/>
  <c r="J3359" i="1"/>
  <c r="K3359" i="1" s="1"/>
  <c r="J3360" i="1"/>
  <c r="K3360" i="1" s="1"/>
  <c r="J3361" i="1"/>
  <c r="K3361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69" i="1"/>
  <c r="K3369" i="1" s="1"/>
  <c r="J3370" i="1"/>
  <c r="K3370" i="1" s="1"/>
  <c r="J3371" i="1"/>
  <c r="K3371" i="1" s="1"/>
  <c r="J3372" i="1"/>
  <c r="K3372" i="1" s="1"/>
  <c r="J3373" i="1"/>
  <c r="K3373" i="1" s="1"/>
  <c r="J3374" i="1"/>
  <c r="K3374" i="1" s="1"/>
  <c r="J3375" i="1"/>
  <c r="K3375" i="1" s="1"/>
  <c r="J3376" i="1"/>
  <c r="K3376" i="1" s="1"/>
  <c r="J3377" i="1"/>
  <c r="K3377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5" i="1"/>
  <c r="K3385" i="1" s="1"/>
  <c r="J3386" i="1"/>
  <c r="K3386" i="1" s="1"/>
  <c r="J3387" i="1"/>
  <c r="K3387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3" i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1" i="1"/>
  <c r="K3401" i="1" s="1"/>
  <c r="J3402" i="1"/>
  <c r="K3402" i="1" s="1"/>
  <c r="J3403" i="1"/>
  <c r="K3403" i="1" s="1"/>
  <c r="J3404" i="1"/>
  <c r="K3404" i="1" s="1"/>
  <c r="J3405" i="1"/>
  <c r="K3405" i="1" s="1"/>
  <c r="J3406" i="1"/>
  <c r="K3406" i="1" s="1"/>
  <c r="J3407" i="1"/>
  <c r="K3407" i="1" s="1"/>
  <c r="J3408" i="1"/>
  <c r="K3408" i="1" s="1"/>
  <c r="J3409" i="1"/>
  <c r="K3409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17" i="1"/>
  <c r="K3417" i="1" s="1"/>
  <c r="J3418" i="1"/>
  <c r="K3418" i="1" s="1"/>
  <c r="J3419" i="1"/>
  <c r="K3419" i="1" s="1"/>
  <c r="J3420" i="1"/>
  <c r="K3420" i="1" s="1"/>
  <c r="J3421" i="1"/>
  <c r="J3422" i="1"/>
  <c r="K3422" i="1" s="1"/>
  <c r="J3423" i="1"/>
  <c r="K3423" i="1" s="1"/>
  <c r="J3424" i="1"/>
  <c r="K3424" i="1" s="1"/>
  <c r="J3425" i="1"/>
  <c r="K3425" i="1" s="1"/>
  <c r="J3426" i="1"/>
  <c r="K3426" i="1" s="1"/>
  <c r="J3427" i="1"/>
  <c r="J3428" i="1"/>
  <c r="K3428" i="1" s="1"/>
  <c r="J3429" i="1"/>
  <c r="K3429" i="1" s="1"/>
  <c r="J3430" i="1"/>
  <c r="K3430" i="1" s="1"/>
  <c r="J3431" i="1"/>
  <c r="K3431" i="1" s="1"/>
  <c r="J3432" i="1"/>
  <c r="K3432" i="1" s="1"/>
  <c r="J3433" i="1"/>
  <c r="K3433" i="1" s="1"/>
  <c r="J3434" i="1"/>
  <c r="K3434" i="1" s="1"/>
  <c r="J3435" i="1"/>
  <c r="K3435" i="1" s="1"/>
  <c r="J3436" i="1"/>
  <c r="K3436" i="1" s="1"/>
  <c r="J3437" i="1"/>
  <c r="K3437" i="1" s="1"/>
  <c r="J3438" i="1"/>
  <c r="K3438" i="1" s="1"/>
  <c r="J3439" i="1"/>
  <c r="J3440" i="1"/>
  <c r="K3440" i="1" s="1"/>
  <c r="J3441" i="1"/>
  <c r="K3441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49" i="1"/>
  <c r="K3449" i="1" s="1"/>
  <c r="J3450" i="1"/>
  <c r="K3450" i="1" s="1"/>
  <c r="J3451" i="1"/>
  <c r="K3451" i="1" s="1"/>
  <c r="J3452" i="1"/>
  <c r="K3452" i="1" s="1"/>
  <c r="J3453" i="1"/>
  <c r="K3453" i="1" s="1"/>
  <c r="J3454" i="1"/>
  <c r="K3454" i="1" s="1"/>
  <c r="J3455" i="1"/>
  <c r="K3455" i="1" s="1"/>
  <c r="J3456" i="1"/>
  <c r="J3457" i="1"/>
  <c r="K3457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5" i="1"/>
  <c r="K3465" i="1" s="1"/>
  <c r="J3466" i="1"/>
  <c r="K3466" i="1" s="1"/>
  <c r="J3467" i="1"/>
  <c r="J3468" i="1"/>
  <c r="K3468" i="1" s="1"/>
  <c r="J3469" i="1"/>
  <c r="K3469" i="1" s="1"/>
  <c r="J3470" i="1"/>
  <c r="J3471" i="1"/>
  <c r="K3471" i="1" s="1"/>
  <c r="J3472" i="1"/>
  <c r="K3472" i="1" s="1"/>
  <c r="J3473" i="1"/>
  <c r="K3473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1" i="1"/>
  <c r="K3481" i="1" s="1"/>
  <c r="J3482" i="1"/>
  <c r="K3482" i="1" s="1"/>
  <c r="J3483" i="1"/>
  <c r="K3483" i="1" s="1"/>
  <c r="J3484" i="1"/>
  <c r="K3484" i="1" s="1"/>
  <c r="J3485" i="1"/>
  <c r="K3485" i="1" s="1"/>
  <c r="J3486" i="1"/>
  <c r="K3486" i="1" s="1"/>
  <c r="J3487" i="1"/>
  <c r="K3487" i="1" s="1"/>
  <c r="J3488" i="1"/>
  <c r="K3488" i="1" s="1"/>
  <c r="J3489" i="1"/>
  <c r="K3489" i="1" s="1"/>
  <c r="J3490" i="1"/>
  <c r="K3490" i="1" s="1"/>
  <c r="J3491" i="1"/>
  <c r="K3491" i="1" s="1"/>
  <c r="J3492" i="1"/>
  <c r="J3493" i="1"/>
  <c r="K3493" i="1" s="1"/>
  <c r="J3494" i="1"/>
  <c r="K3494" i="1" s="1"/>
  <c r="J3495" i="1"/>
  <c r="K3495" i="1" s="1"/>
  <c r="J3496" i="1"/>
  <c r="K3496" i="1" s="1"/>
  <c r="J3497" i="1"/>
  <c r="K3497" i="1" s="1"/>
  <c r="J3498" i="1"/>
  <c r="K3498" i="1" s="1"/>
  <c r="J3499" i="1"/>
  <c r="K3499" i="1" s="1"/>
  <c r="J3500" i="1"/>
  <c r="K3500" i="1" s="1"/>
  <c r="J3501" i="1"/>
  <c r="K3501" i="1" s="1"/>
  <c r="J3502" i="1"/>
  <c r="K3502" i="1" s="1"/>
  <c r="J3503" i="1"/>
  <c r="K3503" i="1" s="1"/>
  <c r="J3504" i="1"/>
  <c r="K3504" i="1" s="1"/>
  <c r="J3505" i="1"/>
  <c r="K3505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3" i="1"/>
  <c r="K3513" i="1" s="1"/>
  <c r="J3514" i="1"/>
  <c r="J3515" i="1"/>
  <c r="K3515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1" i="1"/>
  <c r="K3521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29" i="1"/>
  <c r="K3529" i="1" s="1"/>
  <c r="J3530" i="1"/>
  <c r="K3530" i="1" s="1"/>
  <c r="J3531" i="1"/>
  <c r="K3531" i="1" s="1"/>
  <c r="J3532" i="1"/>
  <c r="K3532" i="1" s="1"/>
  <c r="J3533" i="1"/>
  <c r="K3533" i="1" s="1"/>
  <c r="J3534" i="1"/>
  <c r="K3534" i="1" s="1"/>
  <c r="J3535" i="1"/>
  <c r="K3535" i="1" s="1"/>
  <c r="J3536" i="1"/>
  <c r="K3536" i="1" s="1"/>
  <c r="J3537" i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5" i="1"/>
  <c r="K3545" i="1" s="1"/>
  <c r="J3546" i="1"/>
  <c r="K3546" i="1" s="1"/>
  <c r="J3547" i="1"/>
  <c r="K3547" i="1" s="1"/>
  <c r="J3548" i="1"/>
  <c r="K3548" i="1" s="1"/>
  <c r="J3549" i="1"/>
  <c r="K3549" i="1" s="1"/>
  <c r="J3550" i="1"/>
  <c r="K3550" i="1" s="1"/>
  <c r="J3551" i="1"/>
  <c r="K3551" i="1" s="1"/>
  <c r="J3552" i="1"/>
  <c r="K3552" i="1" s="1"/>
  <c r="J3553" i="1"/>
  <c r="K3553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1" i="1"/>
  <c r="K3561" i="1" s="1"/>
  <c r="J3562" i="1"/>
  <c r="K3562" i="1" s="1"/>
  <c r="J3563" i="1"/>
  <c r="K3563" i="1" s="1"/>
  <c r="J3564" i="1"/>
  <c r="K3564" i="1" s="1"/>
  <c r="J3565" i="1"/>
  <c r="K3565" i="1" s="1"/>
  <c r="J3566" i="1"/>
  <c r="K3566" i="1" s="1"/>
  <c r="J3567" i="1"/>
  <c r="K3567" i="1" s="1"/>
  <c r="J3568" i="1"/>
  <c r="K3568" i="1" s="1"/>
  <c r="J3569" i="1"/>
  <c r="K3569" i="1" s="1"/>
  <c r="J3570" i="1"/>
  <c r="K3570" i="1" s="1"/>
  <c r="J3571" i="1"/>
  <c r="K3571" i="1" s="1"/>
  <c r="J3572" i="1"/>
  <c r="K3572" i="1" s="1"/>
  <c r="J3573" i="1"/>
  <c r="K3573" i="1" s="1"/>
  <c r="J3574" i="1"/>
  <c r="J3575" i="1"/>
  <c r="K3575" i="1" s="1"/>
  <c r="J3576" i="1"/>
  <c r="K3576" i="1" s="1"/>
  <c r="J3577" i="1"/>
  <c r="K3577" i="1" s="1"/>
  <c r="J3578" i="1"/>
  <c r="K3578" i="1" s="1"/>
  <c r="J3579" i="1"/>
  <c r="K3579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5" i="1"/>
  <c r="K3585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3" i="1"/>
  <c r="K3593" i="1" s="1"/>
  <c r="J3594" i="1"/>
  <c r="K3594" i="1" s="1"/>
  <c r="J3595" i="1"/>
  <c r="K3595" i="1" s="1"/>
  <c r="J3596" i="1"/>
  <c r="K3596" i="1" s="1"/>
  <c r="J3597" i="1"/>
  <c r="K3597" i="1" s="1"/>
  <c r="J3598" i="1"/>
  <c r="K3598" i="1" s="1"/>
  <c r="J3599" i="1"/>
  <c r="K3599" i="1" s="1"/>
  <c r="J3600" i="1"/>
  <c r="K3600" i="1" s="1"/>
  <c r="J3601" i="1"/>
  <c r="K3601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09" i="1"/>
  <c r="K3609" i="1" s="1"/>
  <c r="J3610" i="1"/>
  <c r="K3610" i="1" s="1"/>
  <c r="J3611" i="1"/>
  <c r="K3611" i="1" s="1"/>
  <c r="J3612" i="1"/>
  <c r="K3612" i="1" s="1"/>
  <c r="J3613" i="1"/>
  <c r="K3613" i="1" s="1"/>
  <c r="J3614" i="1"/>
  <c r="K3614" i="1" s="1"/>
  <c r="J3615" i="1"/>
  <c r="K3615" i="1" s="1"/>
  <c r="J3616" i="1"/>
  <c r="K3616" i="1" s="1"/>
  <c r="J3617" i="1"/>
  <c r="K3617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5" i="1"/>
  <c r="K3625" i="1" s="1"/>
  <c r="J3626" i="1"/>
  <c r="K3626" i="1" s="1"/>
  <c r="J3627" i="1"/>
  <c r="K3627" i="1" s="1"/>
  <c r="J3628" i="1"/>
  <c r="K3628" i="1" s="1"/>
  <c r="J3629" i="1"/>
  <c r="K3629" i="1" s="1"/>
  <c r="J3630" i="1"/>
  <c r="K3630" i="1" s="1"/>
  <c r="J3631" i="1"/>
  <c r="K3631" i="1" s="1"/>
  <c r="J3632" i="1"/>
  <c r="K3632" i="1" s="1"/>
  <c r="J3633" i="1"/>
  <c r="K3633" i="1" s="1"/>
  <c r="J3634" i="1"/>
  <c r="K3634" i="1" s="1"/>
  <c r="J3635" i="1"/>
  <c r="K3635" i="1" s="1"/>
  <c r="J3636" i="1"/>
  <c r="J3637" i="1"/>
  <c r="K3637" i="1" s="1"/>
  <c r="J3638" i="1"/>
  <c r="K3638" i="1" s="1"/>
  <c r="J3639" i="1"/>
  <c r="K3639" i="1" s="1"/>
  <c r="J3640" i="1"/>
  <c r="K3640" i="1" s="1"/>
  <c r="J3641" i="1"/>
  <c r="K3641" i="1" s="1"/>
  <c r="J3642" i="1"/>
  <c r="K3642" i="1" s="1"/>
  <c r="J3643" i="1"/>
  <c r="J3644" i="1"/>
  <c r="K3644" i="1" s="1"/>
  <c r="J3645" i="1"/>
  <c r="K3645" i="1" s="1"/>
  <c r="J3646" i="1"/>
  <c r="K3646" i="1" s="1"/>
  <c r="J3647" i="1"/>
  <c r="K3647" i="1" s="1"/>
  <c r="J3648" i="1"/>
  <c r="K3648" i="1" s="1"/>
  <c r="J3649" i="1"/>
  <c r="K3649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8" i="1"/>
  <c r="K3658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4" i="1"/>
  <c r="K3664" i="1" s="1"/>
  <c r="J3665" i="1"/>
  <c r="K3665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4" i="1"/>
  <c r="K3674" i="1" s="1"/>
  <c r="J3675" i="1"/>
  <c r="K3675" i="1" s="1"/>
  <c r="J3676" i="1"/>
  <c r="K3676" i="1" s="1"/>
  <c r="J3677" i="1"/>
  <c r="K3677" i="1" s="1"/>
  <c r="J3678" i="1"/>
  <c r="K3678" i="1" s="1"/>
  <c r="J3679" i="1"/>
  <c r="K3679" i="1" s="1"/>
  <c r="J3680" i="1"/>
  <c r="K3680" i="1" s="1"/>
  <c r="J3681" i="1"/>
  <c r="K3681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0" i="1"/>
  <c r="K3690" i="1" s="1"/>
  <c r="J3691" i="1"/>
  <c r="K3691" i="1" s="1"/>
  <c r="J3692" i="1"/>
  <c r="K3692" i="1" s="1"/>
  <c r="J3693" i="1"/>
  <c r="K3693" i="1" s="1"/>
  <c r="J3694" i="1"/>
  <c r="K3694" i="1" s="1"/>
  <c r="J3695" i="1"/>
  <c r="K3695" i="1" s="1"/>
  <c r="J3696" i="1"/>
  <c r="K3696" i="1" s="1"/>
  <c r="J3697" i="1"/>
  <c r="K3697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J3704" i="1"/>
  <c r="K3704" i="1" s="1"/>
  <c r="J3705" i="1"/>
  <c r="K3705" i="1" s="1"/>
  <c r="J3706" i="1"/>
  <c r="K3706" i="1" s="1"/>
  <c r="J3707" i="1"/>
  <c r="K3707" i="1" s="1"/>
  <c r="J3708" i="1"/>
  <c r="K3708" i="1" s="1"/>
  <c r="J3709" i="1"/>
  <c r="K3709" i="1" s="1"/>
  <c r="J3710" i="1"/>
  <c r="K3710" i="1" s="1"/>
  <c r="J3711" i="1"/>
  <c r="K3711" i="1" s="1"/>
  <c r="J3712" i="1"/>
  <c r="K3712" i="1" s="1"/>
  <c r="J3713" i="1"/>
  <c r="K3713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J3720" i="1"/>
  <c r="K3720" i="1" s="1"/>
  <c r="J3721" i="1"/>
  <c r="K3721" i="1" s="1"/>
  <c r="J3722" i="1"/>
  <c r="K3722" i="1" s="1"/>
  <c r="J3723" i="1"/>
  <c r="K3723" i="1" s="1"/>
  <c r="J3724" i="1"/>
  <c r="K3724" i="1" s="1"/>
  <c r="J3725" i="1"/>
  <c r="K3725" i="1" s="1"/>
  <c r="J3726" i="1"/>
  <c r="K3726" i="1" s="1"/>
  <c r="J3727" i="1"/>
  <c r="K3727" i="1" s="1"/>
  <c r="J3728" i="1"/>
  <c r="K3728" i="1" s="1"/>
  <c r="J3729" i="1"/>
  <c r="K3729" i="1" s="1"/>
  <c r="J3730" i="1"/>
  <c r="K3730" i="1" s="1"/>
  <c r="J3731" i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38" i="1"/>
  <c r="K3738" i="1" s="1"/>
  <c r="J3739" i="1"/>
  <c r="J3740" i="1"/>
  <c r="K3740" i="1" s="1"/>
  <c r="J3741" i="1"/>
  <c r="K3741" i="1" s="1"/>
  <c r="J3742" i="1"/>
  <c r="K3742" i="1" s="1"/>
  <c r="J3743" i="1"/>
  <c r="K3743" i="1" s="1"/>
  <c r="J3744" i="1"/>
  <c r="K3744" i="1" s="1"/>
  <c r="J3745" i="1"/>
  <c r="K3745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4" i="1"/>
  <c r="K3754" i="1" s="1"/>
  <c r="J3755" i="1"/>
  <c r="K3755" i="1" s="1"/>
  <c r="J3756" i="1"/>
  <c r="K3756" i="1" s="1"/>
  <c r="J3757" i="1"/>
  <c r="K3757" i="1" s="1"/>
  <c r="J3758" i="1"/>
  <c r="K3758" i="1" s="1"/>
  <c r="J3759" i="1"/>
  <c r="K3759" i="1" s="1"/>
  <c r="J3760" i="1"/>
  <c r="K3760" i="1" s="1"/>
  <c r="J3761" i="1"/>
  <c r="K3761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0" i="1"/>
  <c r="K3770" i="1" s="1"/>
  <c r="J3771" i="1"/>
  <c r="K3771" i="1" s="1"/>
  <c r="J3772" i="1"/>
  <c r="K3772" i="1" s="1"/>
  <c r="J3773" i="1"/>
  <c r="K3773" i="1" s="1"/>
  <c r="J3774" i="1"/>
  <c r="K3774" i="1" s="1"/>
  <c r="J3775" i="1"/>
  <c r="K3775" i="1" s="1"/>
  <c r="J3776" i="1"/>
  <c r="K3776" i="1" s="1"/>
  <c r="J3777" i="1"/>
  <c r="K3777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6" i="1"/>
  <c r="K3786" i="1" s="1"/>
  <c r="J3787" i="1"/>
  <c r="K3787" i="1" s="1"/>
  <c r="J3788" i="1"/>
  <c r="K3788" i="1" s="1"/>
  <c r="J3789" i="1"/>
  <c r="K3789" i="1" s="1"/>
  <c r="J3790" i="1"/>
  <c r="K3790" i="1" s="1"/>
  <c r="J3791" i="1"/>
  <c r="K3791" i="1" s="1"/>
  <c r="J3792" i="1"/>
  <c r="K3792" i="1" s="1"/>
  <c r="J3793" i="1"/>
  <c r="K3793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2" i="1"/>
  <c r="K3802" i="1" s="1"/>
  <c r="J3803" i="1"/>
  <c r="K3803" i="1" s="1"/>
  <c r="J3804" i="1"/>
  <c r="K3804" i="1" s="1"/>
  <c r="J3805" i="1"/>
  <c r="K3805" i="1" s="1"/>
  <c r="J3806" i="1"/>
  <c r="K3806" i="1" s="1"/>
  <c r="J3807" i="1"/>
  <c r="K3807" i="1" s="1"/>
  <c r="J3808" i="1"/>
  <c r="K3808" i="1" s="1"/>
  <c r="J3809" i="1"/>
  <c r="K3809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18" i="1"/>
  <c r="K3818" i="1" s="1"/>
  <c r="J3819" i="1"/>
  <c r="K3819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5" i="1"/>
  <c r="K3825" i="1" s="1"/>
  <c r="J3826" i="1"/>
  <c r="K3826" i="1" s="1"/>
  <c r="J3827" i="1"/>
  <c r="K3827" i="1" s="1"/>
  <c r="J3828" i="1"/>
  <c r="K3828" i="1" s="1"/>
  <c r="J3829" i="1"/>
  <c r="J3830" i="1"/>
  <c r="K3830" i="1" s="1"/>
  <c r="J3831" i="1"/>
  <c r="K3831" i="1" s="1"/>
  <c r="J3832" i="1"/>
  <c r="K3832" i="1" s="1"/>
  <c r="J3833" i="1"/>
  <c r="K3833" i="1" s="1"/>
  <c r="J3834" i="1"/>
  <c r="K3834" i="1" s="1"/>
  <c r="J3835" i="1"/>
  <c r="K3835" i="1" s="1"/>
  <c r="J3836" i="1"/>
  <c r="K3836" i="1" s="1"/>
  <c r="J3837" i="1"/>
  <c r="K3837" i="1" s="1"/>
  <c r="J3838" i="1"/>
  <c r="K3838" i="1" s="1"/>
  <c r="J3839" i="1"/>
  <c r="K3839" i="1" s="1"/>
  <c r="J3840" i="1"/>
  <c r="K3840" i="1" s="1"/>
  <c r="J3841" i="1"/>
  <c r="K3841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0" i="1"/>
  <c r="K3850" i="1" s="1"/>
  <c r="J3851" i="1"/>
  <c r="K3851" i="1" s="1"/>
  <c r="J3852" i="1"/>
  <c r="K3852" i="1" s="1"/>
  <c r="J3853" i="1"/>
  <c r="K3853" i="1" s="1"/>
  <c r="J3854" i="1"/>
  <c r="K3854" i="1" s="1"/>
  <c r="J3855" i="1"/>
  <c r="K3855" i="1" s="1"/>
  <c r="J3856" i="1"/>
  <c r="K3856" i="1" s="1"/>
  <c r="J3857" i="1"/>
  <c r="K3857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6" i="1"/>
  <c r="K3866" i="1" s="1"/>
  <c r="J3867" i="1"/>
  <c r="K3867" i="1" s="1"/>
  <c r="J3868" i="1"/>
  <c r="K3868" i="1" s="1"/>
  <c r="J3869" i="1"/>
  <c r="K3869" i="1" s="1"/>
  <c r="J3870" i="1"/>
  <c r="K3870" i="1" s="1"/>
  <c r="J3871" i="1"/>
  <c r="K3871" i="1" s="1"/>
  <c r="J3872" i="1"/>
  <c r="K3872" i="1" s="1"/>
  <c r="J3873" i="1"/>
  <c r="K3873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2" i="1"/>
  <c r="K3882" i="1" s="1"/>
  <c r="J3883" i="1"/>
  <c r="K3883" i="1" s="1"/>
  <c r="J3884" i="1"/>
  <c r="K3884" i="1" s="1"/>
  <c r="J3885" i="1"/>
  <c r="K3885" i="1" s="1"/>
  <c r="J3886" i="1"/>
  <c r="J3887" i="1"/>
  <c r="J3888" i="1"/>
  <c r="K3888" i="1" s="1"/>
  <c r="J3889" i="1"/>
  <c r="K3889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898" i="1"/>
  <c r="K3898" i="1" s="1"/>
  <c r="J3899" i="1"/>
  <c r="K3899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5" i="1"/>
  <c r="K3905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4" i="1"/>
  <c r="K3914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0" i="1"/>
  <c r="K3920" i="1" s="1"/>
  <c r="J3921" i="1"/>
  <c r="K3921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0" i="1"/>
  <c r="K3930" i="1" s="1"/>
  <c r="J3931" i="1"/>
  <c r="K3931" i="1" s="1"/>
  <c r="J3932" i="1"/>
  <c r="J3933" i="1"/>
  <c r="K3933" i="1" s="1"/>
  <c r="J3934" i="1"/>
  <c r="K3934" i="1" s="1"/>
  <c r="J3935" i="1"/>
  <c r="K3935" i="1" s="1"/>
  <c r="J3936" i="1"/>
  <c r="K3936" i="1" s="1"/>
  <c r="J3937" i="1"/>
  <c r="K3937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6" i="1"/>
  <c r="K3946" i="1" s="1"/>
  <c r="J3947" i="1"/>
  <c r="K3947" i="1" s="1"/>
  <c r="J3948" i="1"/>
  <c r="K3948" i="1" s="1"/>
  <c r="J3949" i="1"/>
  <c r="K3949" i="1" s="1"/>
  <c r="J3950" i="1"/>
  <c r="K3950" i="1" s="1"/>
  <c r="J3951" i="1"/>
  <c r="K3951" i="1" s="1"/>
  <c r="J3952" i="1"/>
  <c r="K3952" i="1" s="1"/>
  <c r="J3953" i="1"/>
  <c r="K3953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2" i="1"/>
  <c r="K3962" i="1" s="1"/>
  <c r="J3963" i="1"/>
  <c r="K3963" i="1" s="1"/>
  <c r="J3964" i="1"/>
  <c r="K3964" i="1" s="1"/>
  <c r="J3965" i="1"/>
  <c r="K3965" i="1" s="1"/>
  <c r="J3966" i="1"/>
  <c r="K3966" i="1" s="1"/>
  <c r="J3967" i="1"/>
  <c r="K3967" i="1" s="1"/>
  <c r="J3968" i="1"/>
  <c r="K3968" i="1" s="1"/>
  <c r="J3969" i="1"/>
  <c r="K3969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78" i="1"/>
  <c r="K3978" i="1" s="1"/>
  <c r="J3979" i="1"/>
  <c r="K3979" i="1" s="1"/>
  <c r="J3980" i="1"/>
  <c r="K3980" i="1" s="1"/>
  <c r="J3981" i="1"/>
  <c r="K3981" i="1" s="1"/>
  <c r="J3982" i="1"/>
  <c r="K3982" i="1" s="1"/>
  <c r="J3983" i="1"/>
  <c r="K3983" i="1" s="1"/>
  <c r="J3984" i="1"/>
  <c r="K3984" i="1" s="1"/>
  <c r="J3985" i="1"/>
  <c r="K3985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4" i="1"/>
  <c r="K3994" i="1" s="1"/>
  <c r="J3995" i="1"/>
  <c r="K3995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1" i="1"/>
  <c r="K4001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0" i="1"/>
  <c r="K4010" i="1" s="1"/>
  <c r="J4011" i="1"/>
  <c r="K4011" i="1" s="1"/>
  <c r="J4012" i="1"/>
  <c r="K4012" i="1" s="1"/>
  <c r="J4013" i="1"/>
  <c r="K4013" i="1" s="1"/>
  <c r="J4014" i="1"/>
  <c r="K4014" i="1" s="1"/>
  <c r="J4015" i="1"/>
  <c r="K4015" i="1" s="1"/>
  <c r="J4016" i="1"/>
  <c r="K4016" i="1" s="1"/>
  <c r="J4017" i="1"/>
  <c r="K4017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6" i="1"/>
  <c r="K4026" i="1" s="1"/>
  <c r="J4027" i="1"/>
  <c r="K4027" i="1" s="1"/>
  <c r="J4028" i="1"/>
  <c r="K4028" i="1" s="1"/>
  <c r="J4029" i="1"/>
  <c r="K4029" i="1" s="1"/>
  <c r="J4030" i="1"/>
  <c r="K4030" i="1" s="1"/>
  <c r="J4031" i="1"/>
  <c r="K4031" i="1" s="1"/>
  <c r="J4032" i="1"/>
  <c r="K4032" i="1" s="1"/>
  <c r="J4033" i="1"/>
  <c r="K4033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2" i="1"/>
  <c r="K4042" i="1" s="1"/>
  <c r="J4043" i="1"/>
  <c r="K4043" i="1" s="1"/>
  <c r="J4044" i="1"/>
  <c r="K4044" i="1" s="1"/>
  <c r="J4045" i="1"/>
  <c r="K4045" i="1" s="1"/>
  <c r="J4046" i="1"/>
  <c r="K4046" i="1" s="1"/>
  <c r="J4047" i="1"/>
  <c r="K4047" i="1" s="1"/>
  <c r="J4048" i="1"/>
  <c r="K4048" i="1" s="1"/>
  <c r="J4049" i="1"/>
  <c r="K4049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58" i="1"/>
  <c r="J4059" i="1"/>
  <c r="K4059" i="1" s="1"/>
  <c r="J4060" i="1"/>
  <c r="K4060" i="1" s="1"/>
  <c r="J4061" i="1"/>
  <c r="K4061" i="1" s="1"/>
  <c r="J4062" i="1"/>
  <c r="K4062" i="1" s="1"/>
  <c r="J4063" i="1"/>
  <c r="K4063" i="1" s="1"/>
  <c r="J4064" i="1"/>
  <c r="K4064" i="1" s="1"/>
  <c r="J4065" i="1"/>
  <c r="K4065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4" i="1"/>
  <c r="K4074" i="1" s="1"/>
  <c r="J4075" i="1"/>
  <c r="K4075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1" i="1"/>
  <c r="K4081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0" i="1"/>
  <c r="K4090" i="1" s="1"/>
  <c r="J4091" i="1"/>
  <c r="K4091" i="1" s="1"/>
  <c r="J4092" i="1"/>
  <c r="K4092" i="1" s="1"/>
  <c r="J4093" i="1"/>
  <c r="K4093" i="1" s="1"/>
  <c r="J4094" i="1"/>
  <c r="K4094" i="1" s="1"/>
  <c r="J4095" i="1"/>
  <c r="K4095" i="1" s="1"/>
  <c r="J4096" i="1"/>
  <c r="J4097" i="1"/>
  <c r="K4097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J4106" i="1"/>
  <c r="K4106" i="1" s="1"/>
  <c r="J4107" i="1"/>
  <c r="K4107" i="1" s="1"/>
  <c r="J4108" i="1"/>
  <c r="K4108" i="1" s="1"/>
  <c r="J4109" i="1"/>
  <c r="K4109" i="1" s="1"/>
  <c r="J4110" i="1"/>
  <c r="K4110" i="1" s="1"/>
  <c r="J4111" i="1"/>
  <c r="J4112" i="1"/>
  <c r="K4112" i="1" s="1"/>
  <c r="J4113" i="1"/>
  <c r="K4113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2" i="1"/>
  <c r="K4122" i="1" s="1"/>
  <c r="J4123" i="1"/>
  <c r="K4123" i="1" s="1"/>
  <c r="J4124" i="1"/>
  <c r="K4124" i="1" s="1"/>
  <c r="J4125" i="1"/>
  <c r="K4125" i="1" s="1"/>
  <c r="J4126" i="1"/>
  <c r="K4126" i="1" s="1"/>
  <c r="J4127" i="1"/>
  <c r="K4127" i="1" s="1"/>
  <c r="J4128" i="1"/>
  <c r="K4128" i="1" s="1"/>
  <c r="J4129" i="1"/>
  <c r="K4129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38" i="1"/>
  <c r="K4138" i="1" s="1"/>
  <c r="J4139" i="1"/>
  <c r="K4139" i="1" s="1"/>
  <c r="J4140" i="1"/>
  <c r="K4140" i="1" s="1"/>
  <c r="J4141" i="1"/>
  <c r="K4141" i="1" s="1"/>
  <c r="J4142" i="1"/>
  <c r="K4142" i="1" s="1"/>
  <c r="J4143" i="1"/>
  <c r="K4143" i="1" s="1"/>
  <c r="J4144" i="1"/>
  <c r="K4144" i="1" s="1"/>
  <c r="J4145" i="1"/>
  <c r="K4145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4" i="1"/>
  <c r="K4154" i="1" s="1"/>
  <c r="J4155" i="1"/>
  <c r="K4155" i="1" s="1"/>
  <c r="J4156" i="1"/>
  <c r="K4156" i="1" s="1"/>
  <c r="J4157" i="1"/>
  <c r="K4157" i="1" s="1"/>
  <c r="J4158" i="1"/>
  <c r="K4158" i="1" s="1"/>
  <c r="J4159" i="1"/>
  <c r="K4159" i="1" s="1"/>
  <c r="J4160" i="1"/>
  <c r="K4160" i="1" s="1"/>
  <c r="J4161" i="1"/>
  <c r="K4161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0" i="1"/>
  <c r="K4170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7" i="1"/>
  <c r="K4177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6" i="1"/>
  <c r="K4186" i="1" s="1"/>
  <c r="J4187" i="1"/>
  <c r="K4187" i="1" s="1"/>
  <c r="J4188" i="1"/>
  <c r="K4188" i="1" s="1"/>
  <c r="J4189" i="1"/>
  <c r="K4189" i="1" s="1"/>
  <c r="J4190" i="1"/>
  <c r="K4190" i="1" s="1"/>
  <c r="J4191" i="1"/>
  <c r="K4191" i="1" s="1"/>
  <c r="J4192" i="1"/>
  <c r="K4192" i="1" s="1"/>
  <c r="J4193" i="1"/>
  <c r="K4193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2" i="1"/>
  <c r="K4202" i="1" s="1"/>
  <c r="J4203" i="1"/>
  <c r="K4203" i="1" s="1"/>
  <c r="J4204" i="1"/>
  <c r="J4205" i="1"/>
  <c r="K4205" i="1" s="1"/>
  <c r="J4206" i="1"/>
  <c r="K4206" i="1" s="1"/>
  <c r="J4207" i="1"/>
  <c r="K4207" i="1" s="1"/>
  <c r="J4208" i="1"/>
  <c r="K4208" i="1" s="1"/>
  <c r="J4209" i="1"/>
  <c r="K4209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18" i="1"/>
  <c r="J4219" i="1"/>
  <c r="K4219" i="1" s="1"/>
  <c r="J4220" i="1"/>
  <c r="K4220" i="1" s="1"/>
  <c r="J4221" i="1"/>
  <c r="K4221" i="1" s="1"/>
  <c r="J4222" i="1"/>
  <c r="K4222" i="1" s="1"/>
  <c r="J4223" i="1"/>
  <c r="K4223" i="1" s="1"/>
  <c r="J4224" i="1"/>
  <c r="K4224" i="1" s="1"/>
  <c r="J4225" i="1"/>
  <c r="K4225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4" i="1"/>
  <c r="K4234" i="1" s="1"/>
  <c r="J4235" i="1"/>
  <c r="K4235" i="1" s="1"/>
  <c r="J4236" i="1"/>
  <c r="K4236" i="1" s="1"/>
  <c r="J4237" i="1"/>
  <c r="K4237" i="1" s="1"/>
  <c r="J4238" i="1"/>
  <c r="K4238" i="1" s="1"/>
  <c r="J4239" i="1"/>
  <c r="K4239" i="1" s="1"/>
  <c r="J4240" i="1"/>
  <c r="K4240" i="1" s="1"/>
  <c r="J4241" i="1"/>
  <c r="K4241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0" i="1"/>
  <c r="K4250" i="1" s="1"/>
  <c r="J4251" i="1"/>
  <c r="K4251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7" i="1"/>
  <c r="K4257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6" i="1"/>
  <c r="K4266" i="1" s="1"/>
  <c r="J4267" i="1"/>
  <c r="K4267" i="1" s="1"/>
  <c r="J4268" i="1"/>
  <c r="K4268" i="1" s="1"/>
  <c r="J4269" i="1"/>
  <c r="K4269" i="1" s="1"/>
  <c r="J4270" i="1"/>
  <c r="K4270" i="1" s="1"/>
  <c r="J4271" i="1"/>
  <c r="K4271" i="1" s="1"/>
  <c r="J4272" i="1"/>
  <c r="K4272" i="1" s="1"/>
  <c r="J4273" i="1"/>
  <c r="K4273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2" i="1"/>
  <c r="K4282" i="1" s="1"/>
  <c r="J4283" i="1"/>
  <c r="K4283" i="1" s="1"/>
  <c r="J4284" i="1"/>
  <c r="K4284" i="1" s="1"/>
  <c r="J4285" i="1"/>
  <c r="K4285" i="1" s="1"/>
  <c r="J4286" i="1"/>
  <c r="K4286" i="1" s="1"/>
  <c r="J4287" i="1"/>
  <c r="K4287" i="1" s="1"/>
  <c r="J4288" i="1"/>
  <c r="K4288" i="1" s="1"/>
  <c r="J4289" i="1"/>
  <c r="K4289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298" i="1"/>
  <c r="K4298" i="1" s="1"/>
  <c r="J4299" i="1"/>
  <c r="K4299" i="1" s="1"/>
  <c r="J4300" i="1"/>
  <c r="K4300" i="1" s="1"/>
  <c r="J4301" i="1"/>
  <c r="K4301" i="1" s="1"/>
  <c r="J4302" i="1"/>
  <c r="K4302" i="1" s="1"/>
  <c r="J4303" i="1"/>
  <c r="K4303" i="1" s="1"/>
  <c r="J4304" i="1"/>
  <c r="K4304" i="1" s="1"/>
  <c r="J4305" i="1"/>
  <c r="K4305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4" i="1"/>
  <c r="K4314" i="1" s="1"/>
  <c r="J4315" i="1"/>
  <c r="K4315" i="1" s="1"/>
  <c r="J4316" i="1"/>
  <c r="K4316" i="1" s="1"/>
  <c r="J4317" i="1"/>
  <c r="K4317" i="1" s="1"/>
  <c r="J4318" i="1"/>
  <c r="K4318" i="1" s="1"/>
  <c r="J4319" i="1"/>
  <c r="K4319" i="1" s="1"/>
  <c r="J4320" i="1"/>
  <c r="K4320" i="1" s="1"/>
  <c r="J4321" i="1"/>
  <c r="K4321" i="1" s="1"/>
  <c r="J4322" i="1"/>
  <c r="K4322" i="1" s="1"/>
  <c r="J4323" i="1"/>
  <c r="K4323" i="1" s="1"/>
  <c r="J4324" i="1"/>
  <c r="K4324" i="1" s="1"/>
  <c r="J4325" i="1"/>
  <c r="K4325" i="1" s="1"/>
  <c r="J4326" i="1"/>
  <c r="K4326" i="1" s="1"/>
  <c r="J4327" i="1"/>
  <c r="K4327" i="1" s="1"/>
  <c r="J4328" i="1"/>
  <c r="K4328" i="1" s="1"/>
  <c r="J4329" i="1"/>
  <c r="J4330" i="1"/>
  <c r="K4330" i="1" s="1"/>
  <c r="J4331" i="1"/>
  <c r="J4332" i="1"/>
  <c r="K4332" i="1" s="1"/>
  <c r="J4333" i="1"/>
  <c r="K4333" i="1" s="1"/>
  <c r="J4334" i="1"/>
  <c r="K4334" i="1" s="1"/>
  <c r="J4335" i="1"/>
  <c r="K4335" i="1" s="1"/>
  <c r="J4336" i="1"/>
  <c r="K4336" i="1" s="1"/>
  <c r="J4337" i="1"/>
  <c r="K4337" i="1" s="1"/>
  <c r="J4338" i="1"/>
  <c r="K4338" i="1" s="1"/>
  <c r="J4339" i="1"/>
  <c r="K4339" i="1" s="1"/>
  <c r="J4340" i="1"/>
  <c r="K4340" i="1" s="1"/>
  <c r="J4341" i="1"/>
  <c r="K4341" i="1" s="1"/>
  <c r="J4342" i="1"/>
  <c r="K4342" i="1" s="1"/>
  <c r="J4343" i="1"/>
  <c r="K4343" i="1" s="1"/>
  <c r="J4344" i="1"/>
  <c r="K4344" i="1" s="1"/>
  <c r="J4345" i="1"/>
  <c r="K4345" i="1" s="1"/>
  <c r="J4346" i="1"/>
  <c r="K4346" i="1" s="1"/>
  <c r="J4347" i="1"/>
  <c r="K4347" i="1" s="1"/>
  <c r="J4348" i="1"/>
  <c r="K4348" i="1" s="1"/>
  <c r="J4349" i="1"/>
  <c r="K4349" i="1" s="1"/>
  <c r="J4350" i="1"/>
  <c r="K4350" i="1" s="1"/>
  <c r="J4351" i="1"/>
  <c r="K4351" i="1" s="1"/>
  <c r="J4352" i="1"/>
  <c r="K4352" i="1" s="1"/>
  <c r="J4353" i="1"/>
  <c r="J4354" i="1"/>
  <c r="K4354" i="1" s="1"/>
  <c r="J4355" i="1"/>
  <c r="K4355" i="1" s="1"/>
  <c r="J4356" i="1"/>
  <c r="K4356" i="1" s="1"/>
  <c r="J4357" i="1"/>
  <c r="K4357" i="1" s="1"/>
  <c r="J4358" i="1"/>
  <c r="K4358" i="1" s="1"/>
  <c r="J4359" i="1"/>
  <c r="K4359" i="1" s="1"/>
  <c r="J4360" i="1"/>
  <c r="K4360" i="1" s="1"/>
  <c r="J4361" i="1"/>
  <c r="K4361" i="1" s="1"/>
  <c r="J4362" i="1"/>
  <c r="K4362" i="1" s="1"/>
  <c r="J4363" i="1"/>
  <c r="K4363" i="1" s="1"/>
  <c r="J4364" i="1"/>
  <c r="K4364" i="1" s="1"/>
  <c r="J4365" i="1"/>
  <c r="K4365" i="1" s="1"/>
  <c r="J4366" i="1"/>
  <c r="K4366" i="1" s="1"/>
  <c r="J4367" i="1"/>
  <c r="K4367" i="1" s="1"/>
  <c r="J4368" i="1"/>
  <c r="K4368" i="1" s="1"/>
  <c r="J4369" i="1"/>
  <c r="K4369" i="1" s="1"/>
  <c r="J4370" i="1"/>
  <c r="K4370" i="1" s="1"/>
  <c r="J4371" i="1"/>
  <c r="K4371" i="1" s="1"/>
  <c r="J4372" i="1"/>
  <c r="K4372" i="1" s="1"/>
  <c r="J4373" i="1"/>
  <c r="K4373" i="1" s="1"/>
  <c r="J4374" i="1"/>
  <c r="K4374" i="1" s="1"/>
  <c r="J4375" i="1"/>
  <c r="K4375" i="1" s="1"/>
  <c r="J4376" i="1"/>
  <c r="K4376" i="1" s="1"/>
  <c r="J4377" i="1"/>
  <c r="J4378" i="1"/>
  <c r="K4378" i="1" s="1"/>
  <c r="J4379" i="1"/>
  <c r="K4379" i="1" s="1"/>
  <c r="J4380" i="1"/>
  <c r="K4380" i="1" s="1"/>
  <c r="J4381" i="1"/>
  <c r="K4381" i="1" s="1"/>
  <c r="J4382" i="1"/>
  <c r="K4382" i="1" s="1"/>
  <c r="J4383" i="1"/>
  <c r="K4383" i="1" s="1"/>
  <c r="J4384" i="1"/>
  <c r="K4384" i="1" s="1"/>
  <c r="J4385" i="1"/>
  <c r="K4385" i="1" s="1"/>
  <c r="J4386" i="1"/>
  <c r="K4386" i="1" s="1"/>
  <c r="J4387" i="1"/>
  <c r="K4387" i="1" s="1"/>
  <c r="J4388" i="1"/>
  <c r="K4388" i="1" s="1"/>
  <c r="J4389" i="1"/>
  <c r="K4389" i="1" s="1"/>
  <c r="J4390" i="1"/>
  <c r="K4390" i="1" s="1"/>
  <c r="J4391" i="1"/>
  <c r="K4391" i="1" s="1"/>
  <c r="J4392" i="1"/>
  <c r="K4392" i="1" s="1"/>
  <c r="J4393" i="1"/>
  <c r="K4393" i="1" s="1"/>
  <c r="J4394" i="1"/>
  <c r="K4394" i="1" s="1"/>
  <c r="J4395" i="1"/>
  <c r="K4395" i="1" s="1"/>
  <c r="J4396" i="1"/>
  <c r="K4396" i="1" s="1"/>
  <c r="J4397" i="1"/>
  <c r="K4397" i="1" s="1"/>
  <c r="J4398" i="1"/>
  <c r="K4398" i="1" s="1"/>
  <c r="J4399" i="1"/>
  <c r="K4399" i="1" s="1"/>
  <c r="J4400" i="1"/>
  <c r="K4400" i="1" s="1"/>
  <c r="J4401" i="1"/>
  <c r="K4401" i="1" s="1"/>
  <c r="J4402" i="1"/>
  <c r="K4402" i="1" s="1"/>
  <c r="J4403" i="1"/>
  <c r="K4403" i="1" s="1"/>
  <c r="J4404" i="1"/>
  <c r="K4404" i="1" s="1"/>
  <c r="J4405" i="1"/>
  <c r="K4405" i="1" s="1"/>
  <c r="J4406" i="1"/>
  <c r="K4406" i="1" s="1"/>
  <c r="J4407" i="1"/>
  <c r="K4407" i="1" s="1"/>
  <c r="J4408" i="1"/>
  <c r="K4408" i="1" s="1"/>
  <c r="J4409" i="1"/>
  <c r="K4409" i="1" s="1"/>
  <c r="J4410" i="1"/>
  <c r="K4410" i="1" s="1"/>
  <c r="J4411" i="1"/>
  <c r="K4411" i="1" s="1"/>
  <c r="J4412" i="1"/>
  <c r="K4412" i="1" s="1"/>
  <c r="J4413" i="1"/>
  <c r="K4413" i="1" s="1"/>
  <c r="J4414" i="1"/>
  <c r="K4414" i="1" s="1"/>
  <c r="J4415" i="1"/>
  <c r="K4415" i="1" s="1"/>
  <c r="J4416" i="1"/>
  <c r="K4416" i="1" s="1"/>
  <c r="J4417" i="1"/>
  <c r="K4417" i="1" s="1"/>
  <c r="J4418" i="1"/>
  <c r="K4418" i="1" s="1"/>
  <c r="J4419" i="1"/>
  <c r="K4419" i="1" s="1"/>
  <c r="J4420" i="1"/>
  <c r="K4420" i="1" s="1"/>
  <c r="J4421" i="1"/>
  <c r="K4421" i="1" s="1"/>
  <c r="J4422" i="1"/>
  <c r="K4422" i="1" s="1"/>
  <c r="J4423" i="1"/>
  <c r="K4423" i="1" s="1"/>
  <c r="J4424" i="1"/>
  <c r="K4424" i="1" s="1"/>
  <c r="J4425" i="1"/>
  <c r="K4425" i="1" s="1"/>
  <c r="J4426" i="1"/>
  <c r="K4426" i="1" s="1"/>
  <c r="J4427" i="1"/>
  <c r="K4427" i="1" s="1"/>
  <c r="J4428" i="1"/>
  <c r="J4429" i="1"/>
  <c r="K4429" i="1" s="1"/>
  <c r="J4430" i="1"/>
  <c r="K4430" i="1" s="1"/>
  <c r="J4431" i="1"/>
  <c r="K4431" i="1" s="1"/>
  <c r="J4432" i="1"/>
  <c r="K4432" i="1" s="1"/>
  <c r="J4433" i="1"/>
  <c r="K4433" i="1" s="1"/>
  <c r="J4434" i="1"/>
  <c r="K4434" i="1" s="1"/>
  <c r="J4435" i="1"/>
  <c r="K4435" i="1" s="1"/>
  <c r="J4436" i="1"/>
  <c r="K4436" i="1" s="1"/>
  <c r="J4437" i="1"/>
  <c r="K4437" i="1" s="1"/>
  <c r="J4438" i="1"/>
  <c r="K4438" i="1" s="1"/>
  <c r="J4439" i="1"/>
  <c r="K4439" i="1" s="1"/>
  <c r="J4440" i="1"/>
  <c r="K4440" i="1" s="1"/>
  <c r="J4441" i="1"/>
  <c r="K4441" i="1" s="1"/>
  <c r="J4442" i="1"/>
  <c r="K4442" i="1" s="1"/>
  <c r="J4443" i="1"/>
  <c r="K4443" i="1" s="1"/>
  <c r="J4444" i="1"/>
  <c r="K4444" i="1" s="1"/>
  <c r="J4445" i="1"/>
  <c r="K4445" i="1" s="1"/>
  <c r="J4446" i="1"/>
  <c r="K4446" i="1" s="1"/>
  <c r="J4447" i="1"/>
  <c r="K4447" i="1" s="1"/>
  <c r="J4448" i="1"/>
  <c r="K4448" i="1" s="1"/>
  <c r="J4449" i="1"/>
  <c r="K4449" i="1" s="1"/>
  <c r="J4450" i="1"/>
  <c r="K4450" i="1" s="1"/>
  <c r="J4451" i="1"/>
  <c r="K4451" i="1" s="1"/>
  <c r="J4452" i="1"/>
  <c r="K4452" i="1" s="1"/>
  <c r="J4453" i="1"/>
  <c r="K4453" i="1" s="1"/>
  <c r="J4454" i="1"/>
  <c r="K4454" i="1" s="1"/>
  <c r="J4455" i="1"/>
  <c r="K4455" i="1" s="1"/>
  <c r="J4456" i="1"/>
  <c r="K4456" i="1" s="1"/>
  <c r="J4457" i="1"/>
  <c r="K4457" i="1" s="1"/>
  <c r="J4458" i="1"/>
  <c r="K4458" i="1" s="1"/>
  <c r="J4459" i="1"/>
  <c r="K4459" i="1" s="1"/>
  <c r="J4460" i="1"/>
  <c r="K4460" i="1" s="1"/>
  <c r="J4461" i="1"/>
  <c r="K4461" i="1" s="1"/>
  <c r="J4462" i="1"/>
  <c r="K4462" i="1" s="1"/>
  <c r="J4463" i="1"/>
  <c r="K4463" i="1" s="1"/>
  <c r="J4464" i="1"/>
  <c r="K4464" i="1" s="1"/>
  <c r="J4465" i="1"/>
  <c r="K4465" i="1" s="1"/>
  <c r="J4466" i="1"/>
  <c r="K4466" i="1" s="1"/>
  <c r="J4467" i="1"/>
  <c r="K4467" i="1" s="1"/>
  <c r="J4468" i="1"/>
  <c r="K4468" i="1" s="1"/>
  <c r="J4469" i="1"/>
  <c r="K4469" i="1" s="1"/>
  <c r="J4470" i="1"/>
  <c r="K4470" i="1" s="1"/>
  <c r="J4471" i="1"/>
  <c r="K4471" i="1" s="1"/>
  <c r="J4472" i="1"/>
  <c r="J4473" i="1"/>
  <c r="K4473" i="1" s="1"/>
  <c r="J4474" i="1"/>
  <c r="K4474" i="1" s="1"/>
  <c r="J4475" i="1"/>
  <c r="K4475" i="1" s="1"/>
  <c r="J4476" i="1"/>
  <c r="K4476" i="1" s="1"/>
  <c r="J4477" i="1"/>
  <c r="K4477" i="1" s="1"/>
  <c r="J4478" i="1"/>
  <c r="K4478" i="1" s="1"/>
  <c r="J4479" i="1"/>
  <c r="K4479" i="1" s="1"/>
  <c r="J4480" i="1"/>
  <c r="K4480" i="1" s="1"/>
  <c r="J4481" i="1"/>
  <c r="K4481" i="1" s="1"/>
  <c r="J4482" i="1"/>
  <c r="K4482" i="1" s="1"/>
  <c r="J4483" i="1"/>
  <c r="K4483" i="1" s="1"/>
  <c r="J4484" i="1"/>
  <c r="K4484" i="1" s="1"/>
  <c r="J4485" i="1"/>
  <c r="K4485" i="1" s="1"/>
  <c r="J4486" i="1"/>
  <c r="K4486" i="1" s="1"/>
  <c r="J4487" i="1"/>
  <c r="K4487" i="1" s="1"/>
  <c r="J4488" i="1"/>
  <c r="K4488" i="1" s="1"/>
  <c r="J4489" i="1"/>
  <c r="K4489" i="1" s="1"/>
  <c r="J4490" i="1"/>
  <c r="K4490" i="1" s="1"/>
  <c r="J4491" i="1"/>
  <c r="K4491" i="1" s="1"/>
  <c r="J4492" i="1"/>
  <c r="K4492" i="1" s="1"/>
  <c r="J4493" i="1"/>
  <c r="K4493" i="1" s="1"/>
  <c r="J4494" i="1"/>
  <c r="K4494" i="1" s="1"/>
  <c r="J4495" i="1"/>
  <c r="K4495" i="1" s="1"/>
  <c r="J4496" i="1"/>
  <c r="K4496" i="1" s="1"/>
  <c r="J4497" i="1"/>
  <c r="K4497" i="1" s="1"/>
  <c r="J4498" i="1"/>
  <c r="K4498" i="1" s="1"/>
  <c r="J4499" i="1"/>
  <c r="K4499" i="1" s="1"/>
  <c r="J4500" i="1"/>
  <c r="K4500" i="1" s="1"/>
  <c r="J4501" i="1"/>
  <c r="K4501" i="1" s="1"/>
  <c r="J4502" i="1"/>
  <c r="K4502" i="1" s="1"/>
  <c r="J4503" i="1"/>
  <c r="K4503" i="1" s="1"/>
  <c r="J4504" i="1"/>
  <c r="K4504" i="1" s="1"/>
  <c r="J4505" i="1"/>
  <c r="K4505" i="1" s="1"/>
  <c r="J4506" i="1"/>
  <c r="K4506" i="1" s="1"/>
  <c r="J4507" i="1"/>
  <c r="K4507" i="1" s="1"/>
  <c r="J4508" i="1"/>
  <c r="K4508" i="1" s="1"/>
  <c r="J4509" i="1"/>
  <c r="K4509" i="1" s="1"/>
  <c r="J4510" i="1"/>
  <c r="K4510" i="1" s="1"/>
  <c r="J4511" i="1"/>
  <c r="K4511" i="1" s="1"/>
  <c r="J4512" i="1"/>
  <c r="K4512" i="1" s="1"/>
  <c r="J4513" i="1"/>
  <c r="K4513" i="1" s="1"/>
  <c r="J4514" i="1"/>
  <c r="K4514" i="1" s="1"/>
  <c r="J4515" i="1"/>
  <c r="K4515" i="1" s="1"/>
  <c r="J4516" i="1"/>
  <c r="K4516" i="1" s="1"/>
  <c r="J4517" i="1"/>
  <c r="K4517" i="1" s="1"/>
  <c r="J4518" i="1"/>
  <c r="K4518" i="1" s="1"/>
  <c r="J4519" i="1"/>
  <c r="K4519" i="1" s="1"/>
  <c r="J4520" i="1"/>
  <c r="K4520" i="1" s="1"/>
  <c r="J4521" i="1"/>
  <c r="K4521" i="1" s="1"/>
  <c r="J4522" i="1"/>
  <c r="K4522" i="1" s="1"/>
  <c r="J4523" i="1"/>
  <c r="K4523" i="1" s="1"/>
  <c r="J4524" i="1"/>
  <c r="K4524" i="1" s="1"/>
  <c r="J4525" i="1"/>
  <c r="K4525" i="1" s="1"/>
  <c r="J4526" i="1"/>
  <c r="K4526" i="1" s="1"/>
  <c r="J4527" i="1"/>
  <c r="K4527" i="1" s="1"/>
  <c r="J4528" i="1"/>
  <c r="K4528" i="1" s="1"/>
  <c r="J4529" i="1"/>
  <c r="J4530" i="1"/>
  <c r="K4530" i="1" s="1"/>
  <c r="J4531" i="1"/>
  <c r="K4531" i="1" s="1"/>
  <c r="J4532" i="1"/>
  <c r="K4532" i="1" s="1"/>
  <c r="J4533" i="1"/>
  <c r="K4533" i="1" s="1"/>
  <c r="J4534" i="1"/>
  <c r="K4534" i="1" s="1"/>
  <c r="J4535" i="1"/>
  <c r="K4535" i="1" s="1"/>
  <c r="J4536" i="1"/>
  <c r="K4536" i="1" s="1"/>
  <c r="J4537" i="1"/>
  <c r="K4537" i="1" s="1"/>
  <c r="J4538" i="1"/>
  <c r="K4538" i="1" s="1"/>
  <c r="J4539" i="1"/>
  <c r="K4539" i="1" s="1"/>
  <c r="J4540" i="1"/>
  <c r="K4540" i="1" s="1"/>
  <c r="J4541" i="1"/>
  <c r="K4541" i="1" s="1"/>
  <c r="J4542" i="1"/>
  <c r="K4542" i="1" s="1"/>
  <c r="J4543" i="1"/>
  <c r="K4543" i="1" s="1"/>
  <c r="J4544" i="1"/>
  <c r="K4544" i="1" s="1"/>
  <c r="J4545" i="1"/>
  <c r="K4545" i="1" s="1"/>
  <c r="J4546" i="1"/>
  <c r="K4546" i="1" s="1"/>
  <c r="J4547" i="1"/>
  <c r="K4547" i="1" s="1"/>
  <c r="J4548" i="1"/>
  <c r="K4548" i="1" s="1"/>
  <c r="J4549" i="1"/>
  <c r="K4549" i="1" s="1"/>
  <c r="J4550" i="1"/>
  <c r="K4550" i="1" s="1"/>
  <c r="J4551" i="1"/>
  <c r="K4551" i="1" s="1"/>
  <c r="J4552" i="1"/>
  <c r="K4552" i="1" s="1"/>
  <c r="J4553" i="1"/>
  <c r="K4553" i="1" s="1"/>
  <c r="J4554" i="1"/>
  <c r="K4554" i="1" s="1"/>
  <c r="J4555" i="1"/>
  <c r="K4555" i="1" s="1"/>
  <c r="J4556" i="1"/>
  <c r="K4556" i="1" s="1"/>
  <c r="J4557" i="1"/>
  <c r="K4557" i="1" s="1"/>
  <c r="J4558" i="1"/>
  <c r="K4558" i="1" s="1"/>
  <c r="J4559" i="1"/>
  <c r="K4559" i="1" s="1"/>
  <c r="J4560" i="1"/>
  <c r="K4560" i="1" s="1"/>
  <c r="J4561" i="1"/>
  <c r="K4561" i="1" s="1"/>
  <c r="J4562" i="1"/>
  <c r="K4562" i="1" s="1"/>
  <c r="J4563" i="1"/>
  <c r="K4563" i="1" s="1"/>
  <c r="J4564" i="1"/>
  <c r="K4564" i="1" s="1"/>
  <c r="J4565" i="1"/>
  <c r="K4565" i="1" s="1"/>
  <c r="J4566" i="1"/>
  <c r="K4566" i="1" s="1"/>
  <c r="J4567" i="1"/>
  <c r="K4567" i="1" s="1"/>
  <c r="J4568" i="1"/>
  <c r="K4568" i="1" s="1"/>
  <c r="J4569" i="1"/>
  <c r="J4570" i="1"/>
  <c r="K4570" i="1" s="1"/>
  <c r="J4571" i="1"/>
  <c r="K4571" i="1" s="1"/>
  <c r="J4572" i="1"/>
  <c r="K4572" i="1" s="1"/>
  <c r="J4573" i="1"/>
  <c r="K4573" i="1" s="1"/>
  <c r="J4574" i="1"/>
  <c r="K4574" i="1" s="1"/>
  <c r="J4575" i="1"/>
  <c r="K4575" i="1" s="1"/>
  <c r="J4576" i="1"/>
  <c r="K4576" i="1" s="1"/>
  <c r="J4577" i="1"/>
  <c r="K4577" i="1" s="1"/>
  <c r="J4578" i="1"/>
  <c r="K4578" i="1" s="1"/>
  <c r="J4579" i="1"/>
  <c r="K4579" i="1" s="1"/>
  <c r="J4580" i="1"/>
  <c r="K4580" i="1" s="1"/>
  <c r="J4581" i="1"/>
  <c r="K4581" i="1" s="1"/>
  <c r="J4582" i="1"/>
  <c r="K4582" i="1" s="1"/>
  <c r="J4583" i="1"/>
  <c r="K4583" i="1" s="1"/>
  <c r="J4584" i="1"/>
  <c r="K4584" i="1" s="1"/>
  <c r="J4585" i="1"/>
  <c r="K4585" i="1" s="1"/>
  <c r="J4586" i="1"/>
  <c r="K4586" i="1" s="1"/>
  <c r="J4587" i="1"/>
  <c r="K4587" i="1" s="1"/>
  <c r="J4588" i="1"/>
  <c r="K4588" i="1" s="1"/>
  <c r="J4589" i="1"/>
  <c r="K4589" i="1" s="1"/>
  <c r="J4590" i="1"/>
  <c r="K4590" i="1" s="1"/>
  <c r="J4591" i="1"/>
  <c r="K4591" i="1" s="1"/>
  <c r="J4592" i="1"/>
  <c r="K4592" i="1" s="1"/>
  <c r="J4593" i="1"/>
  <c r="K4593" i="1" s="1"/>
  <c r="J4594" i="1"/>
  <c r="K4594" i="1" s="1"/>
  <c r="J4595" i="1"/>
  <c r="K4595" i="1" s="1"/>
  <c r="J4596" i="1"/>
  <c r="K4596" i="1" s="1"/>
  <c r="J4597" i="1"/>
  <c r="K4597" i="1" s="1"/>
  <c r="J4598" i="1"/>
  <c r="K4598" i="1" s="1"/>
  <c r="J4599" i="1"/>
  <c r="K4599" i="1" s="1"/>
  <c r="J4600" i="1"/>
  <c r="K4600" i="1" s="1"/>
  <c r="J4601" i="1"/>
  <c r="K4601" i="1" s="1"/>
  <c r="J4602" i="1"/>
  <c r="K4602" i="1" s="1"/>
  <c r="J4603" i="1"/>
  <c r="K4603" i="1" s="1"/>
  <c r="J4604" i="1"/>
  <c r="K4604" i="1" s="1"/>
  <c r="J4605" i="1"/>
  <c r="K4605" i="1" s="1"/>
  <c r="J4606" i="1"/>
  <c r="K4606" i="1" s="1"/>
  <c r="J4607" i="1"/>
  <c r="K4607" i="1" s="1"/>
  <c r="J4608" i="1"/>
  <c r="K4608" i="1" s="1"/>
  <c r="J4609" i="1"/>
  <c r="J4610" i="1"/>
  <c r="K4610" i="1" s="1"/>
  <c r="J4611" i="1"/>
  <c r="K4611" i="1" s="1"/>
  <c r="J4612" i="1"/>
  <c r="K4612" i="1" s="1"/>
  <c r="J4613" i="1"/>
  <c r="K4613" i="1" s="1"/>
  <c r="J4614" i="1"/>
  <c r="K4614" i="1" s="1"/>
  <c r="J4615" i="1"/>
  <c r="K4615" i="1" s="1"/>
  <c r="J4616" i="1"/>
  <c r="K4616" i="1" s="1"/>
  <c r="J4617" i="1"/>
  <c r="K4617" i="1" s="1"/>
  <c r="J4618" i="1"/>
  <c r="K4618" i="1" s="1"/>
  <c r="J4619" i="1"/>
  <c r="K4619" i="1" s="1"/>
  <c r="J4620" i="1"/>
  <c r="K4620" i="1" s="1"/>
  <c r="J4621" i="1"/>
  <c r="K4621" i="1" s="1"/>
  <c r="J4622" i="1"/>
  <c r="K4622" i="1" s="1"/>
  <c r="J4623" i="1"/>
  <c r="J4624" i="1"/>
  <c r="K4624" i="1" s="1"/>
  <c r="J4625" i="1"/>
  <c r="K4625" i="1" s="1"/>
  <c r="J4626" i="1"/>
  <c r="K4626" i="1" s="1"/>
  <c r="J4627" i="1"/>
  <c r="K4627" i="1" s="1"/>
  <c r="J4628" i="1"/>
  <c r="K4628" i="1" s="1"/>
  <c r="J4629" i="1"/>
  <c r="K4629" i="1" s="1"/>
  <c r="J4630" i="1"/>
  <c r="K4630" i="1" s="1"/>
  <c r="J4631" i="1"/>
  <c r="K4631" i="1" s="1"/>
  <c r="J4632" i="1"/>
  <c r="J4633" i="1"/>
  <c r="K4633" i="1" s="1"/>
  <c r="J4634" i="1"/>
  <c r="K4634" i="1" s="1"/>
  <c r="J4635" i="1"/>
  <c r="K4635" i="1" s="1"/>
  <c r="J4636" i="1"/>
  <c r="K4636" i="1" s="1"/>
  <c r="J4637" i="1"/>
  <c r="K4637" i="1" s="1"/>
  <c r="J4638" i="1"/>
  <c r="K4638" i="1" s="1"/>
  <c r="J4639" i="1"/>
  <c r="K4639" i="1" s="1"/>
  <c r="J4640" i="1"/>
  <c r="K4640" i="1" s="1"/>
  <c r="J4641" i="1"/>
  <c r="K4641" i="1" s="1"/>
  <c r="J4642" i="1"/>
  <c r="K4642" i="1" s="1"/>
  <c r="J4643" i="1"/>
  <c r="K4643" i="1" s="1"/>
  <c r="J4644" i="1"/>
  <c r="K4644" i="1" s="1"/>
  <c r="J4645" i="1"/>
  <c r="K4645" i="1" s="1"/>
  <c r="J4646" i="1"/>
  <c r="K4646" i="1" s="1"/>
  <c r="J4647" i="1"/>
  <c r="K4647" i="1" s="1"/>
  <c r="J4648" i="1"/>
  <c r="K4648" i="1" s="1"/>
  <c r="J4649" i="1"/>
  <c r="K4649" i="1" s="1"/>
  <c r="J4650" i="1"/>
  <c r="K4650" i="1" s="1"/>
  <c r="J4651" i="1"/>
  <c r="K4651" i="1" s="1"/>
  <c r="J4652" i="1"/>
  <c r="J4653" i="1"/>
  <c r="K4653" i="1" s="1"/>
  <c r="J4654" i="1"/>
  <c r="K4654" i="1" s="1"/>
  <c r="J4655" i="1"/>
  <c r="K4655" i="1" s="1"/>
  <c r="J4656" i="1"/>
  <c r="K4656" i="1" s="1"/>
  <c r="J4657" i="1"/>
  <c r="K4657" i="1" s="1"/>
  <c r="J4658" i="1"/>
  <c r="K4658" i="1" s="1"/>
  <c r="J4659" i="1"/>
  <c r="K4659" i="1" s="1"/>
  <c r="J4660" i="1"/>
  <c r="K4660" i="1" s="1"/>
  <c r="J4661" i="1"/>
  <c r="K4661" i="1" s="1"/>
  <c r="J4662" i="1"/>
  <c r="K4662" i="1" s="1"/>
  <c r="J4663" i="1"/>
  <c r="K4663" i="1" s="1"/>
  <c r="J4664" i="1"/>
  <c r="K4664" i="1" s="1"/>
  <c r="J4665" i="1"/>
  <c r="K4665" i="1" s="1"/>
  <c r="J4666" i="1"/>
  <c r="K4666" i="1" s="1"/>
  <c r="J4667" i="1"/>
  <c r="K4667" i="1" s="1"/>
  <c r="J4668" i="1"/>
  <c r="J4669" i="1"/>
  <c r="K4669" i="1" s="1"/>
  <c r="J4670" i="1"/>
  <c r="K4670" i="1" s="1"/>
  <c r="J4671" i="1"/>
  <c r="K4671" i="1" s="1"/>
  <c r="J4672" i="1"/>
  <c r="K4672" i="1" s="1"/>
  <c r="J4673" i="1"/>
  <c r="K4673" i="1" s="1"/>
  <c r="J4674" i="1"/>
  <c r="K4674" i="1" s="1"/>
  <c r="J4675" i="1"/>
  <c r="K4675" i="1" s="1"/>
  <c r="J4676" i="1"/>
  <c r="K4676" i="1" s="1"/>
  <c r="J4677" i="1"/>
  <c r="K4677" i="1" s="1"/>
  <c r="J4678" i="1"/>
  <c r="K4678" i="1" s="1"/>
  <c r="J4679" i="1"/>
  <c r="K4679" i="1" s="1"/>
  <c r="J4680" i="1"/>
  <c r="K4680" i="1" s="1"/>
  <c r="J4681" i="1"/>
  <c r="K4681" i="1" s="1"/>
  <c r="J4682" i="1"/>
  <c r="K4682" i="1" s="1"/>
  <c r="J4683" i="1"/>
  <c r="J4684" i="1"/>
  <c r="K4684" i="1" s="1"/>
  <c r="J4685" i="1"/>
  <c r="K4685" i="1" s="1"/>
  <c r="J4686" i="1"/>
  <c r="K4686" i="1" s="1"/>
  <c r="J4687" i="1"/>
  <c r="K4687" i="1" s="1"/>
  <c r="J4688" i="1"/>
  <c r="K4688" i="1" s="1"/>
  <c r="J4689" i="1"/>
  <c r="K4689" i="1" s="1"/>
  <c r="J4690" i="1"/>
  <c r="K4690" i="1" s="1"/>
  <c r="J4691" i="1"/>
  <c r="K4691" i="1" s="1"/>
  <c r="J4692" i="1"/>
  <c r="K4692" i="1" s="1"/>
  <c r="J4693" i="1"/>
  <c r="K4693" i="1" s="1"/>
  <c r="J4694" i="1"/>
  <c r="K4694" i="1" s="1"/>
  <c r="J4695" i="1"/>
  <c r="K4695" i="1" s="1"/>
  <c r="J4696" i="1"/>
  <c r="K4696" i="1" s="1"/>
  <c r="J4697" i="1"/>
  <c r="K4697" i="1" s="1"/>
  <c r="J4698" i="1"/>
  <c r="K4698" i="1" s="1"/>
  <c r="J4699" i="1"/>
  <c r="K4699" i="1" s="1"/>
  <c r="J4700" i="1"/>
  <c r="K4700" i="1" s="1"/>
  <c r="J4701" i="1"/>
  <c r="K4701" i="1" s="1"/>
  <c r="J4702" i="1"/>
  <c r="K4702" i="1" s="1"/>
  <c r="J4703" i="1"/>
  <c r="K4703" i="1" s="1"/>
  <c r="J4704" i="1"/>
  <c r="K4704" i="1" s="1"/>
  <c r="J4705" i="1"/>
  <c r="K4705" i="1" s="1"/>
  <c r="J4706" i="1"/>
  <c r="K4706" i="1" s="1"/>
  <c r="J4707" i="1"/>
  <c r="K4707" i="1" s="1"/>
  <c r="J4708" i="1"/>
  <c r="K4708" i="1" s="1"/>
  <c r="J4709" i="1"/>
  <c r="K4709" i="1" s="1"/>
  <c r="J4710" i="1"/>
  <c r="K4710" i="1" s="1"/>
  <c r="J4711" i="1"/>
  <c r="K4711" i="1" s="1"/>
  <c r="J4712" i="1"/>
  <c r="K4712" i="1" s="1"/>
  <c r="J4713" i="1"/>
  <c r="K4713" i="1" s="1"/>
  <c r="J4714" i="1"/>
  <c r="K4714" i="1" s="1"/>
  <c r="J4715" i="1"/>
  <c r="K4715" i="1" s="1"/>
  <c r="J4716" i="1"/>
  <c r="K4716" i="1" s="1"/>
  <c r="J4717" i="1"/>
  <c r="K4717" i="1" s="1"/>
  <c r="J4718" i="1"/>
  <c r="K4718" i="1" s="1"/>
  <c r="J4719" i="1"/>
  <c r="K4719" i="1" s="1"/>
  <c r="J4720" i="1"/>
  <c r="J4721" i="1"/>
  <c r="K4721" i="1" s="1"/>
  <c r="J4722" i="1"/>
  <c r="K4722" i="1" s="1"/>
  <c r="J4723" i="1"/>
  <c r="K4723" i="1" s="1"/>
  <c r="J4724" i="1"/>
  <c r="K4724" i="1" s="1"/>
  <c r="J4725" i="1"/>
  <c r="K4725" i="1" s="1"/>
  <c r="J4726" i="1"/>
  <c r="K4726" i="1" s="1"/>
  <c r="J4727" i="1"/>
  <c r="K4727" i="1" s="1"/>
  <c r="J4728" i="1"/>
  <c r="K4728" i="1" s="1"/>
  <c r="J4729" i="1"/>
  <c r="K4729" i="1" s="1"/>
  <c r="J4730" i="1"/>
  <c r="K4730" i="1" s="1"/>
  <c r="J4731" i="1"/>
  <c r="K4731" i="1" s="1"/>
  <c r="J4732" i="1"/>
  <c r="K4732" i="1" s="1"/>
  <c r="J4733" i="1"/>
  <c r="K4733" i="1" s="1"/>
  <c r="J4734" i="1"/>
  <c r="K4734" i="1" s="1"/>
  <c r="J4735" i="1"/>
  <c r="K4735" i="1" s="1"/>
  <c r="J4736" i="1"/>
  <c r="K4736" i="1" s="1"/>
  <c r="J4737" i="1"/>
  <c r="K4737" i="1" s="1"/>
  <c r="J4738" i="1"/>
  <c r="K4738" i="1" s="1"/>
  <c r="J4739" i="1"/>
  <c r="K4739" i="1" s="1"/>
  <c r="J4740" i="1"/>
  <c r="K4740" i="1" s="1"/>
  <c r="J4741" i="1"/>
  <c r="K4741" i="1" s="1"/>
  <c r="J4742" i="1"/>
  <c r="K4742" i="1" s="1"/>
  <c r="J4743" i="1"/>
  <c r="K4743" i="1" s="1"/>
  <c r="J4744" i="1"/>
  <c r="K4744" i="1" s="1"/>
  <c r="J4745" i="1"/>
  <c r="K4745" i="1" s="1"/>
  <c r="J4746" i="1"/>
  <c r="K4746" i="1" s="1"/>
  <c r="J4747" i="1"/>
  <c r="K4747" i="1" s="1"/>
  <c r="J4748" i="1"/>
  <c r="K4748" i="1" s="1"/>
  <c r="J4749" i="1"/>
  <c r="K4749" i="1" s="1"/>
  <c r="J4750" i="1"/>
  <c r="K4750" i="1" s="1"/>
  <c r="J4751" i="1"/>
  <c r="K4751" i="1" s="1"/>
  <c r="J4752" i="1"/>
  <c r="K4752" i="1" s="1"/>
  <c r="J4753" i="1"/>
  <c r="K4753" i="1" s="1"/>
  <c r="J4754" i="1"/>
  <c r="K4754" i="1" s="1"/>
  <c r="J4755" i="1"/>
  <c r="K4755" i="1" s="1"/>
  <c r="J4756" i="1"/>
  <c r="K4756" i="1" s="1"/>
  <c r="J4757" i="1"/>
  <c r="K4757" i="1" s="1"/>
  <c r="J4758" i="1"/>
  <c r="K4758" i="1" s="1"/>
  <c r="J4759" i="1"/>
  <c r="K4759" i="1" s="1"/>
  <c r="J4760" i="1"/>
  <c r="K4760" i="1" s="1"/>
  <c r="J4761" i="1"/>
  <c r="K4761" i="1" s="1"/>
  <c r="J4762" i="1"/>
  <c r="K4762" i="1" s="1"/>
  <c r="J4763" i="1"/>
  <c r="K4763" i="1" s="1"/>
  <c r="J4764" i="1"/>
  <c r="K4764" i="1" s="1"/>
  <c r="J4765" i="1"/>
  <c r="K4765" i="1" s="1"/>
  <c r="J4766" i="1"/>
  <c r="K4766" i="1" s="1"/>
  <c r="J4767" i="1"/>
  <c r="K4767" i="1" s="1"/>
  <c r="J4768" i="1"/>
  <c r="K4768" i="1" s="1"/>
  <c r="J4769" i="1"/>
  <c r="K4769" i="1" s="1"/>
  <c r="J4770" i="1"/>
  <c r="K4770" i="1" s="1"/>
  <c r="J4771" i="1"/>
  <c r="K4771" i="1" s="1"/>
  <c r="J4772" i="1"/>
  <c r="K4772" i="1" s="1"/>
  <c r="J4773" i="1"/>
  <c r="K4773" i="1" s="1"/>
  <c r="J4774" i="1"/>
  <c r="J4775" i="1"/>
  <c r="K4775" i="1" s="1"/>
  <c r="J4776" i="1"/>
  <c r="J4777" i="1"/>
  <c r="K4777" i="1" s="1"/>
  <c r="J4778" i="1"/>
  <c r="K4778" i="1" s="1"/>
  <c r="J4779" i="1"/>
  <c r="K4779" i="1" s="1"/>
  <c r="J4780" i="1"/>
  <c r="K4780" i="1" s="1"/>
  <c r="J4781" i="1"/>
  <c r="K4781" i="1" s="1"/>
  <c r="J4782" i="1"/>
  <c r="K4782" i="1" s="1"/>
  <c r="J4783" i="1"/>
  <c r="K4783" i="1" s="1"/>
  <c r="J4784" i="1"/>
  <c r="K4784" i="1" s="1"/>
  <c r="J4785" i="1"/>
  <c r="K4785" i="1" s="1"/>
  <c r="J4786" i="1"/>
  <c r="K4786" i="1" s="1"/>
  <c r="J4787" i="1"/>
  <c r="K4787" i="1" s="1"/>
  <c r="J4788" i="1"/>
  <c r="K4788" i="1" s="1"/>
  <c r="J4789" i="1"/>
  <c r="K4789" i="1" s="1"/>
  <c r="J4790" i="1"/>
  <c r="K4790" i="1" s="1"/>
  <c r="J4791" i="1"/>
  <c r="K4791" i="1" s="1"/>
  <c r="J4792" i="1"/>
  <c r="K4792" i="1" s="1"/>
  <c r="J4793" i="1"/>
  <c r="K4793" i="1" s="1"/>
  <c r="J4794" i="1"/>
  <c r="K4794" i="1" s="1"/>
  <c r="J4795" i="1"/>
  <c r="K4795" i="1" s="1"/>
  <c r="J4796" i="1"/>
  <c r="K4796" i="1" s="1"/>
  <c r="J4797" i="1"/>
  <c r="K4797" i="1" s="1"/>
  <c r="J4798" i="1"/>
  <c r="K4798" i="1" s="1"/>
  <c r="J4799" i="1"/>
  <c r="K4799" i="1" s="1"/>
  <c r="J4800" i="1"/>
  <c r="K4800" i="1" s="1"/>
  <c r="J4801" i="1"/>
  <c r="K4801" i="1" s="1"/>
  <c r="J4802" i="1"/>
  <c r="K4802" i="1" s="1"/>
  <c r="J4803" i="1"/>
  <c r="K4803" i="1" s="1"/>
  <c r="J4804" i="1"/>
  <c r="K4804" i="1" s="1"/>
  <c r="J4805" i="1"/>
  <c r="K4805" i="1" s="1"/>
  <c r="J4806" i="1"/>
  <c r="K4806" i="1" s="1"/>
  <c r="J4807" i="1"/>
  <c r="K4807" i="1" s="1"/>
  <c r="J4808" i="1"/>
  <c r="K4808" i="1" s="1"/>
  <c r="J4809" i="1"/>
  <c r="K4809" i="1" s="1"/>
  <c r="J4810" i="1"/>
  <c r="K4810" i="1" s="1"/>
  <c r="J4811" i="1"/>
  <c r="K4811" i="1" s="1"/>
  <c r="J4812" i="1"/>
  <c r="K4812" i="1" s="1"/>
  <c r="J4813" i="1"/>
  <c r="K4813" i="1" s="1"/>
  <c r="J4814" i="1"/>
  <c r="K4814" i="1" s="1"/>
  <c r="J4815" i="1"/>
  <c r="K4815" i="1" s="1"/>
  <c r="J4816" i="1"/>
  <c r="K4816" i="1" s="1"/>
  <c r="J4817" i="1"/>
  <c r="K4817" i="1" s="1"/>
  <c r="J4818" i="1"/>
  <c r="K4818" i="1" s="1"/>
  <c r="J4819" i="1"/>
  <c r="K4819" i="1" s="1"/>
  <c r="J4820" i="1"/>
  <c r="K4820" i="1" s="1"/>
  <c r="J4821" i="1"/>
  <c r="K4821" i="1" s="1"/>
  <c r="J4822" i="1"/>
  <c r="K4822" i="1" s="1"/>
  <c r="J4823" i="1"/>
  <c r="K4823" i="1" s="1"/>
  <c r="J4824" i="1"/>
  <c r="K4824" i="1" s="1"/>
  <c r="J4825" i="1"/>
  <c r="K4825" i="1" s="1"/>
  <c r="J4826" i="1"/>
  <c r="K4826" i="1" s="1"/>
  <c r="J4827" i="1"/>
  <c r="K4827" i="1" s="1"/>
  <c r="J4828" i="1"/>
  <c r="K4828" i="1" s="1"/>
  <c r="J4829" i="1"/>
  <c r="K4829" i="1" s="1"/>
  <c r="J4830" i="1"/>
  <c r="K4830" i="1" s="1"/>
  <c r="J4831" i="1"/>
  <c r="K4831" i="1" s="1"/>
  <c r="J4832" i="1"/>
  <c r="K4832" i="1" s="1"/>
  <c r="J4833" i="1"/>
  <c r="K4833" i="1" s="1"/>
  <c r="J4834" i="1"/>
  <c r="K4834" i="1" s="1"/>
  <c r="J4835" i="1"/>
  <c r="K4835" i="1" s="1"/>
  <c r="J4836" i="1"/>
  <c r="K4836" i="1" s="1"/>
  <c r="J4837" i="1"/>
  <c r="K4837" i="1" s="1"/>
  <c r="J4838" i="1"/>
  <c r="K4838" i="1" s="1"/>
  <c r="J4839" i="1"/>
  <c r="K4839" i="1" s="1"/>
  <c r="J4840" i="1"/>
  <c r="K4840" i="1" s="1"/>
  <c r="J4841" i="1"/>
  <c r="K4841" i="1" s="1"/>
  <c r="J4842" i="1"/>
  <c r="K4842" i="1" s="1"/>
  <c r="J4843" i="1"/>
  <c r="K4843" i="1" s="1"/>
  <c r="J4844" i="1"/>
  <c r="K4844" i="1" s="1"/>
  <c r="J4845" i="1"/>
  <c r="K4845" i="1" s="1"/>
  <c r="J4846" i="1"/>
  <c r="K4846" i="1" s="1"/>
  <c r="J4847" i="1"/>
  <c r="K4847" i="1" s="1"/>
  <c r="J4848" i="1"/>
  <c r="K4848" i="1" s="1"/>
  <c r="J4849" i="1"/>
  <c r="K4849" i="1" s="1"/>
  <c r="J4850" i="1"/>
  <c r="K4850" i="1" s="1"/>
  <c r="J4851" i="1"/>
  <c r="K4851" i="1" s="1"/>
  <c r="J4852" i="1"/>
  <c r="K4852" i="1" s="1"/>
  <c r="J4853" i="1"/>
  <c r="K4853" i="1" s="1"/>
  <c r="J4854" i="1"/>
  <c r="K4854" i="1" s="1"/>
  <c r="J4855" i="1"/>
  <c r="K4855" i="1" s="1"/>
  <c r="J4856" i="1"/>
  <c r="K4856" i="1" s="1"/>
  <c r="J4857" i="1"/>
  <c r="K4857" i="1" s="1"/>
  <c r="J4858" i="1"/>
  <c r="K4858" i="1" s="1"/>
  <c r="J4859" i="1"/>
  <c r="K4859" i="1" s="1"/>
  <c r="J4860" i="1"/>
  <c r="K4860" i="1" s="1"/>
  <c r="J4861" i="1"/>
  <c r="K4861" i="1" s="1"/>
  <c r="J4862" i="1"/>
  <c r="K4862" i="1" s="1"/>
  <c r="J4863" i="1"/>
  <c r="K4863" i="1" s="1"/>
  <c r="J4864" i="1"/>
  <c r="K4864" i="1" s="1"/>
  <c r="J4865" i="1"/>
  <c r="K4865" i="1" s="1"/>
  <c r="J4866" i="1"/>
  <c r="K4866" i="1" s="1"/>
  <c r="J4867" i="1"/>
  <c r="K4867" i="1" s="1"/>
  <c r="J4868" i="1"/>
  <c r="K4868" i="1" s="1"/>
  <c r="J4869" i="1"/>
  <c r="K4869" i="1" s="1"/>
  <c r="J4870" i="1"/>
  <c r="K4870" i="1" s="1"/>
  <c r="J4871" i="1"/>
  <c r="K4871" i="1" s="1"/>
  <c r="J4872" i="1"/>
  <c r="K4872" i="1" s="1"/>
  <c r="J4873" i="1"/>
  <c r="K4873" i="1" s="1"/>
  <c r="J4874" i="1"/>
  <c r="K4874" i="1" s="1"/>
  <c r="J4875" i="1"/>
  <c r="K4875" i="1" s="1"/>
  <c r="J4876" i="1"/>
  <c r="K4876" i="1" s="1"/>
  <c r="J4877" i="1"/>
  <c r="K4877" i="1" s="1"/>
  <c r="J4878" i="1"/>
  <c r="K4878" i="1" s="1"/>
  <c r="J4879" i="1"/>
  <c r="K4879" i="1" s="1"/>
  <c r="J4880" i="1"/>
  <c r="K4880" i="1" s="1"/>
  <c r="J4881" i="1"/>
  <c r="K4881" i="1" s="1"/>
  <c r="J4882" i="1"/>
  <c r="K4882" i="1" s="1"/>
  <c r="J4883" i="1"/>
  <c r="K4883" i="1" s="1"/>
  <c r="J4884" i="1"/>
  <c r="K4884" i="1" s="1"/>
  <c r="J4885" i="1"/>
  <c r="K4885" i="1" s="1"/>
  <c r="J4886" i="1"/>
  <c r="K4886" i="1" s="1"/>
  <c r="J4887" i="1"/>
  <c r="K4887" i="1" s="1"/>
  <c r="J4888" i="1"/>
  <c r="K4888" i="1" s="1"/>
  <c r="J4889" i="1"/>
  <c r="K4889" i="1" s="1"/>
  <c r="J4890" i="1"/>
  <c r="K4890" i="1" s="1"/>
  <c r="J4891" i="1"/>
  <c r="K4891" i="1" s="1"/>
  <c r="J4892" i="1"/>
  <c r="K4892" i="1" s="1"/>
  <c r="J4893" i="1"/>
  <c r="K4893" i="1" s="1"/>
  <c r="J4894" i="1"/>
  <c r="K4894" i="1" s="1"/>
  <c r="J4895" i="1"/>
  <c r="K4895" i="1" s="1"/>
  <c r="J4896" i="1"/>
  <c r="K4896" i="1" s="1"/>
  <c r="J4897" i="1"/>
  <c r="K4897" i="1" s="1"/>
  <c r="J4898" i="1"/>
  <c r="K4898" i="1" s="1"/>
  <c r="J4899" i="1"/>
  <c r="K4899" i="1" s="1"/>
  <c r="J4900" i="1"/>
  <c r="K4900" i="1" s="1"/>
  <c r="J4901" i="1"/>
  <c r="K4901" i="1" s="1"/>
  <c r="J4902" i="1"/>
  <c r="K4902" i="1" s="1"/>
  <c r="J4903" i="1"/>
  <c r="K4903" i="1" s="1"/>
  <c r="J4904" i="1"/>
  <c r="K4904" i="1" s="1"/>
  <c r="J4905" i="1"/>
  <c r="K4905" i="1" s="1"/>
  <c r="J4906" i="1"/>
  <c r="K4906" i="1" s="1"/>
  <c r="J4907" i="1"/>
  <c r="K4907" i="1" s="1"/>
  <c r="J4908" i="1"/>
  <c r="K4908" i="1" s="1"/>
  <c r="J4909" i="1"/>
  <c r="K4909" i="1" s="1"/>
  <c r="J4910" i="1"/>
  <c r="K4910" i="1" s="1"/>
  <c r="J4911" i="1"/>
  <c r="K4911" i="1" s="1"/>
  <c r="J4912" i="1"/>
  <c r="K4912" i="1" s="1"/>
  <c r="J4913" i="1"/>
  <c r="K4913" i="1" s="1"/>
  <c r="J4914" i="1"/>
  <c r="K4914" i="1" s="1"/>
  <c r="J4915" i="1"/>
  <c r="K4915" i="1" s="1"/>
  <c r="J4916" i="1"/>
  <c r="K4916" i="1" s="1"/>
  <c r="J4917" i="1"/>
  <c r="K4917" i="1" s="1"/>
  <c r="J4918" i="1"/>
  <c r="K4918" i="1" s="1"/>
  <c r="J4919" i="1"/>
  <c r="K4919" i="1" s="1"/>
  <c r="J4920" i="1"/>
  <c r="K4920" i="1" s="1"/>
  <c r="J4921" i="1"/>
  <c r="K4921" i="1" s="1"/>
  <c r="J4922" i="1"/>
  <c r="K4922" i="1" s="1"/>
  <c r="J4923" i="1"/>
  <c r="K4923" i="1" s="1"/>
  <c r="J4924" i="1"/>
  <c r="K4924" i="1" s="1"/>
  <c r="J4925" i="1"/>
  <c r="K4925" i="1" s="1"/>
  <c r="J4926" i="1"/>
  <c r="K4926" i="1" s="1"/>
  <c r="J4927" i="1"/>
  <c r="K4927" i="1" s="1"/>
  <c r="J4928" i="1"/>
  <c r="K4928" i="1" s="1"/>
  <c r="J4929" i="1"/>
  <c r="K4929" i="1" s="1"/>
  <c r="J4930" i="1"/>
  <c r="K4930" i="1" s="1"/>
  <c r="J4931" i="1"/>
  <c r="K4931" i="1" s="1"/>
  <c r="J4932" i="1"/>
  <c r="K4932" i="1" s="1"/>
  <c r="J4933" i="1"/>
  <c r="K4933" i="1" s="1"/>
  <c r="J4934" i="1"/>
  <c r="K4934" i="1" s="1"/>
  <c r="J4935" i="1"/>
  <c r="K4935" i="1" s="1"/>
  <c r="J4936" i="1"/>
  <c r="K4936" i="1" s="1"/>
  <c r="J4937" i="1"/>
  <c r="K4937" i="1" s="1"/>
  <c r="J4938" i="1"/>
  <c r="K4938" i="1" s="1"/>
  <c r="J4939" i="1"/>
  <c r="K4939" i="1" s="1"/>
  <c r="J4940" i="1"/>
  <c r="K4940" i="1" s="1"/>
  <c r="J4941" i="1"/>
  <c r="K4941" i="1" s="1"/>
  <c r="J4942" i="1"/>
  <c r="K4942" i="1" s="1"/>
  <c r="J4943" i="1"/>
  <c r="K4943" i="1" s="1"/>
  <c r="J4944" i="1"/>
  <c r="J4945" i="1"/>
  <c r="K4945" i="1" s="1"/>
  <c r="J4946" i="1"/>
  <c r="K4946" i="1" s="1"/>
  <c r="J4947" i="1"/>
  <c r="K4947" i="1" s="1"/>
  <c r="J4948" i="1"/>
  <c r="K4948" i="1" s="1"/>
  <c r="J4949" i="1"/>
  <c r="K4949" i="1" s="1"/>
  <c r="J4950" i="1"/>
  <c r="K4950" i="1" s="1"/>
  <c r="J4951" i="1"/>
  <c r="K4951" i="1" s="1"/>
  <c r="J4952" i="1"/>
  <c r="K4952" i="1" s="1"/>
  <c r="J4953" i="1"/>
  <c r="K4953" i="1" s="1"/>
  <c r="J4954" i="1"/>
  <c r="K4954" i="1" s="1"/>
  <c r="J4955" i="1"/>
  <c r="K4955" i="1" s="1"/>
  <c r="J4956" i="1"/>
  <c r="K4956" i="1" s="1"/>
  <c r="J4957" i="1"/>
  <c r="K4957" i="1" s="1"/>
  <c r="J4958" i="1"/>
  <c r="K4958" i="1" s="1"/>
  <c r="J4959" i="1"/>
  <c r="K4959" i="1" s="1"/>
  <c r="J4960" i="1"/>
  <c r="K4960" i="1" s="1"/>
  <c r="J4961" i="1"/>
  <c r="K4961" i="1" s="1"/>
  <c r="J4962" i="1"/>
  <c r="K4962" i="1" s="1"/>
  <c r="J4963" i="1"/>
  <c r="K4963" i="1" s="1"/>
  <c r="J4964" i="1"/>
  <c r="K4964" i="1" s="1"/>
  <c r="J4965" i="1"/>
  <c r="K4965" i="1" s="1"/>
  <c r="J4966" i="1"/>
  <c r="K4966" i="1" s="1"/>
  <c r="J4967" i="1"/>
  <c r="K4967" i="1" s="1"/>
  <c r="J4968" i="1"/>
  <c r="K4968" i="1" s="1"/>
  <c r="J4969" i="1"/>
  <c r="J4970" i="1"/>
  <c r="K4970" i="1" s="1"/>
  <c r="J4971" i="1"/>
  <c r="K4971" i="1" s="1"/>
  <c r="J4972" i="1"/>
  <c r="K4972" i="1" s="1"/>
  <c r="J4973" i="1"/>
  <c r="K4973" i="1" s="1"/>
  <c r="J4974" i="1"/>
  <c r="K4974" i="1" s="1"/>
  <c r="J4975" i="1"/>
  <c r="K4975" i="1" s="1"/>
  <c r="J4976" i="1"/>
  <c r="K4976" i="1" s="1"/>
  <c r="J4977" i="1"/>
  <c r="K4977" i="1" s="1"/>
  <c r="J4978" i="1"/>
  <c r="K4978" i="1" s="1"/>
  <c r="J4979" i="1"/>
  <c r="K4979" i="1" s="1"/>
  <c r="J4980" i="1"/>
  <c r="K4980" i="1" s="1"/>
  <c r="J4981" i="1"/>
  <c r="K4981" i="1" s="1"/>
  <c r="J4982" i="1"/>
  <c r="K4982" i="1" s="1"/>
  <c r="J4983" i="1"/>
  <c r="K4983" i="1" s="1"/>
  <c r="J4984" i="1"/>
  <c r="J4985" i="1"/>
  <c r="K4985" i="1" s="1"/>
  <c r="J4986" i="1"/>
  <c r="K4986" i="1" s="1"/>
  <c r="J4987" i="1"/>
  <c r="K4987" i="1" s="1"/>
  <c r="J4988" i="1"/>
  <c r="K4988" i="1" s="1"/>
  <c r="J4989" i="1"/>
  <c r="K4989" i="1" s="1"/>
  <c r="J4990" i="1"/>
  <c r="K4990" i="1" s="1"/>
  <c r="J4991" i="1"/>
  <c r="K4991" i="1" s="1"/>
  <c r="J4992" i="1"/>
  <c r="K4992" i="1" s="1"/>
  <c r="J4993" i="1"/>
  <c r="K4993" i="1" s="1"/>
  <c r="J4994" i="1"/>
  <c r="K4994" i="1" s="1"/>
  <c r="J4995" i="1"/>
  <c r="K4995" i="1" s="1"/>
  <c r="J4996" i="1"/>
  <c r="K4996" i="1" s="1"/>
  <c r="J4997" i="1"/>
  <c r="K4997" i="1" s="1"/>
  <c r="J4998" i="1"/>
  <c r="K4998" i="1" s="1"/>
  <c r="J4999" i="1"/>
  <c r="K4999" i="1" s="1"/>
  <c r="J5000" i="1"/>
  <c r="K5000" i="1" s="1"/>
  <c r="J5001" i="1"/>
  <c r="K5001" i="1" s="1"/>
  <c r="J5002" i="1"/>
  <c r="K5002" i="1" s="1"/>
  <c r="J5003" i="1"/>
  <c r="K5003" i="1" s="1"/>
  <c r="J5004" i="1"/>
  <c r="K5004" i="1" s="1"/>
  <c r="J5005" i="1"/>
  <c r="K5005" i="1" s="1"/>
  <c r="J5006" i="1"/>
  <c r="K5006" i="1" s="1"/>
  <c r="J5007" i="1"/>
  <c r="K5007" i="1" s="1"/>
  <c r="J5008" i="1"/>
  <c r="K5008" i="1" s="1"/>
  <c r="J5009" i="1"/>
  <c r="K5009" i="1" s="1"/>
  <c r="J5010" i="1"/>
  <c r="K5010" i="1" s="1"/>
  <c r="J5011" i="1"/>
  <c r="K5011" i="1" s="1"/>
  <c r="J5012" i="1"/>
  <c r="K5012" i="1" s="1"/>
  <c r="J5013" i="1"/>
  <c r="K5013" i="1" s="1"/>
  <c r="J5014" i="1"/>
  <c r="K5014" i="1" s="1"/>
  <c r="J5015" i="1"/>
  <c r="K5015" i="1" s="1"/>
  <c r="J5016" i="1"/>
  <c r="K5016" i="1" s="1"/>
  <c r="J5017" i="1"/>
  <c r="K5017" i="1" s="1"/>
  <c r="J5018" i="1"/>
  <c r="K5018" i="1" s="1"/>
  <c r="J5019" i="1"/>
  <c r="K5019" i="1" s="1"/>
  <c r="J5020" i="1"/>
  <c r="K5020" i="1" s="1"/>
  <c r="J5021" i="1"/>
  <c r="K5021" i="1" s="1"/>
  <c r="J5022" i="1"/>
  <c r="K5022" i="1" s="1"/>
  <c r="J5023" i="1"/>
  <c r="J5024" i="1"/>
  <c r="K5024" i="1" s="1"/>
  <c r="J5025" i="1"/>
  <c r="K5025" i="1" s="1"/>
  <c r="J5026" i="1"/>
  <c r="K5026" i="1" s="1"/>
  <c r="J5027" i="1"/>
  <c r="K5027" i="1" s="1"/>
  <c r="J5028" i="1"/>
  <c r="K5028" i="1" s="1"/>
  <c r="J5029" i="1"/>
  <c r="K5029" i="1" s="1"/>
  <c r="J5030" i="1"/>
  <c r="K5030" i="1" s="1"/>
  <c r="J5031" i="1"/>
  <c r="K5031" i="1" s="1"/>
  <c r="J5032" i="1"/>
  <c r="K5032" i="1" s="1"/>
  <c r="J5033" i="1"/>
  <c r="K5033" i="1" s="1"/>
  <c r="J5034" i="1"/>
  <c r="K5034" i="1" s="1"/>
  <c r="J5035" i="1"/>
  <c r="K5035" i="1" s="1"/>
  <c r="J5036" i="1"/>
  <c r="K5036" i="1" s="1"/>
  <c r="J5037" i="1"/>
  <c r="K5037" i="1" s="1"/>
  <c r="J5038" i="1"/>
  <c r="K5038" i="1" s="1"/>
  <c r="J5039" i="1"/>
  <c r="K5039" i="1" s="1"/>
  <c r="J5040" i="1"/>
  <c r="K5040" i="1" s="1"/>
  <c r="J5041" i="1"/>
  <c r="K5041" i="1" s="1"/>
  <c r="J5042" i="1"/>
  <c r="K5042" i="1" s="1"/>
  <c r="J5043" i="1"/>
  <c r="K5043" i="1" s="1"/>
  <c r="J5044" i="1"/>
  <c r="K5044" i="1" s="1"/>
  <c r="J5045" i="1"/>
  <c r="K5045" i="1" s="1"/>
  <c r="J5046" i="1"/>
  <c r="K5046" i="1" s="1"/>
  <c r="J5047" i="1"/>
  <c r="K5047" i="1" s="1"/>
  <c r="J5048" i="1"/>
  <c r="K5048" i="1" s="1"/>
  <c r="J5049" i="1"/>
  <c r="K5049" i="1" s="1"/>
  <c r="J5050" i="1"/>
  <c r="K5050" i="1" s="1"/>
  <c r="J5051" i="1"/>
  <c r="K5051" i="1" s="1"/>
  <c r="J5052" i="1"/>
  <c r="K5052" i="1" s="1"/>
  <c r="J5053" i="1"/>
  <c r="K5053" i="1" s="1"/>
  <c r="J5054" i="1"/>
  <c r="K5054" i="1" s="1"/>
  <c r="J5055" i="1"/>
  <c r="K5055" i="1" s="1"/>
  <c r="J5056" i="1"/>
  <c r="K5056" i="1" s="1"/>
  <c r="J5057" i="1"/>
  <c r="K5057" i="1" s="1"/>
  <c r="J5058" i="1"/>
  <c r="K5058" i="1" s="1"/>
  <c r="J5059" i="1"/>
  <c r="K5059" i="1" s="1"/>
  <c r="J5060" i="1"/>
  <c r="K5060" i="1" s="1"/>
  <c r="J5061" i="1"/>
  <c r="K5061" i="1" s="1"/>
  <c r="J5062" i="1"/>
  <c r="K5062" i="1" s="1"/>
  <c r="J5063" i="1"/>
  <c r="K5063" i="1" s="1"/>
  <c r="J5064" i="1"/>
  <c r="K5064" i="1" s="1"/>
  <c r="J5065" i="1"/>
  <c r="K5065" i="1" s="1"/>
  <c r="J5066" i="1"/>
  <c r="K5066" i="1" s="1"/>
  <c r="J5067" i="1"/>
  <c r="K5067" i="1" s="1"/>
  <c r="J5068" i="1"/>
  <c r="K5068" i="1" s="1"/>
  <c r="J5069" i="1"/>
  <c r="K5069" i="1" s="1"/>
  <c r="J5070" i="1"/>
  <c r="K5070" i="1" s="1"/>
  <c r="J5071" i="1"/>
  <c r="K5071" i="1" s="1"/>
  <c r="J5072" i="1"/>
  <c r="K5072" i="1" s="1"/>
  <c r="J5073" i="1"/>
  <c r="K5073" i="1" s="1"/>
  <c r="J5074" i="1"/>
  <c r="K5074" i="1" s="1"/>
  <c r="J5075" i="1"/>
  <c r="K5075" i="1" s="1"/>
  <c r="J5076" i="1"/>
  <c r="K5076" i="1" s="1"/>
  <c r="J5077" i="1"/>
  <c r="K5077" i="1" s="1"/>
  <c r="J5078" i="1"/>
  <c r="K5078" i="1" s="1"/>
  <c r="J5079" i="1"/>
  <c r="K5079" i="1" s="1"/>
  <c r="J5080" i="1"/>
  <c r="K5080" i="1" s="1"/>
  <c r="J5081" i="1"/>
  <c r="K5081" i="1" s="1"/>
  <c r="J5082" i="1"/>
  <c r="K5082" i="1" s="1"/>
  <c r="J5083" i="1"/>
  <c r="K5083" i="1" s="1"/>
  <c r="J5084" i="1"/>
  <c r="K5084" i="1" s="1"/>
  <c r="J5085" i="1"/>
  <c r="K5085" i="1" s="1"/>
  <c r="J5086" i="1"/>
  <c r="K5086" i="1" s="1"/>
  <c r="J5087" i="1"/>
  <c r="K5087" i="1" s="1"/>
  <c r="J5088" i="1"/>
  <c r="K5088" i="1" s="1"/>
  <c r="J5089" i="1"/>
  <c r="K5089" i="1" s="1"/>
  <c r="J5090" i="1"/>
  <c r="K5090" i="1" s="1"/>
  <c r="J5091" i="1"/>
  <c r="K5091" i="1" s="1"/>
  <c r="J5092" i="1"/>
  <c r="K5092" i="1" s="1"/>
  <c r="J5093" i="1"/>
  <c r="K5093" i="1" s="1"/>
  <c r="J5094" i="1"/>
  <c r="K5094" i="1" s="1"/>
  <c r="J5095" i="1"/>
  <c r="K5095" i="1" s="1"/>
  <c r="J5096" i="1"/>
  <c r="K5096" i="1" s="1"/>
  <c r="J5097" i="1"/>
  <c r="K5097" i="1" s="1"/>
  <c r="J5098" i="1"/>
  <c r="K5098" i="1" s="1"/>
  <c r="J5099" i="1"/>
  <c r="K5099" i="1" s="1"/>
  <c r="J5100" i="1"/>
  <c r="K5100" i="1" s="1"/>
  <c r="J5101" i="1"/>
  <c r="K5101" i="1" s="1"/>
  <c r="J5102" i="1"/>
  <c r="K5102" i="1" s="1"/>
  <c r="J5103" i="1"/>
  <c r="K5103" i="1" s="1"/>
  <c r="J5104" i="1"/>
  <c r="K5104" i="1" s="1"/>
  <c r="J5105" i="1"/>
  <c r="K5105" i="1" s="1"/>
  <c r="J5106" i="1"/>
  <c r="J5107" i="1"/>
  <c r="K5107" i="1" s="1"/>
  <c r="J5108" i="1"/>
  <c r="K5108" i="1" s="1"/>
  <c r="J5109" i="1"/>
  <c r="K5109" i="1" s="1"/>
  <c r="J5110" i="1"/>
  <c r="K5110" i="1" s="1"/>
  <c r="J5111" i="1"/>
  <c r="K5111" i="1" s="1"/>
  <c r="J5112" i="1"/>
  <c r="K5112" i="1" s="1"/>
  <c r="J5113" i="1"/>
  <c r="K5113" i="1" s="1"/>
  <c r="J5114" i="1"/>
  <c r="K5114" i="1" s="1"/>
  <c r="J5115" i="1"/>
  <c r="K5115" i="1" s="1"/>
  <c r="J5116" i="1"/>
  <c r="K5116" i="1" s="1"/>
  <c r="J5117" i="1"/>
  <c r="K5117" i="1" s="1"/>
  <c r="J5118" i="1"/>
  <c r="J5119" i="1"/>
  <c r="K5119" i="1" s="1"/>
  <c r="J5120" i="1"/>
  <c r="K5120" i="1" s="1"/>
  <c r="J5121" i="1"/>
  <c r="K5121" i="1" s="1"/>
  <c r="J5122" i="1"/>
  <c r="K5122" i="1" s="1"/>
  <c r="J5123" i="1"/>
  <c r="K5123" i="1" s="1"/>
  <c r="J5124" i="1"/>
  <c r="K5124" i="1" s="1"/>
  <c r="J5125" i="1"/>
  <c r="K5125" i="1" s="1"/>
  <c r="J5126" i="1"/>
  <c r="K5126" i="1" s="1"/>
  <c r="J5127" i="1"/>
  <c r="K5127" i="1" s="1"/>
  <c r="J5128" i="1"/>
  <c r="K5128" i="1" s="1"/>
  <c r="J5129" i="1"/>
  <c r="K5129" i="1" s="1"/>
  <c r="J5130" i="1"/>
  <c r="K5130" i="1" s="1"/>
  <c r="J5131" i="1"/>
  <c r="K5131" i="1" s="1"/>
  <c r="J5132" i="1"/>
  <c r="K5132" i="1" s="1"/>
  <c r="J5133" i="1"/>
  <c r="K5133" i="1" s="1"/>
  <c r="J5134" i="1"/>
  <c r="K5134" i="1" s="1"/>
  <c r="J5135" i="1"/>
  <c r="K5135" i="1" s="1"/>
  <c r="J5136" i="1"/>
  <c r="K5136" i="1" s="1"/>
  <c r="J5137" i="1"/>
  <c r="K5137" i="1" s="1"/>
  <c r="J5138" i="1"/>
  <c r="J5139" i="1"/>
  <c r="K5139" i="1" s="1"/>
  <c r="J5140" i="1"/>
  <c r="K5140" i="1" s="1"/>
  <c r="J5141" i="1"/>
  <c r="K5141" i="1" s="1"/>
  <c r="J5142" i="1"/>
  <c r="K5142" i="1" s="1"/>
  <c r="J5143" i="1"/>
  <c r="K5143" i="1" s="1"/>
  <c r="J5144" i="1"/>
  <c r="K5144" i="1" s="1"/>
  <c r="J5145" i="1"/>
  <c r="K5145" i="1" s="1"/>
  <c r="J5146" i="1"/>
  <c r="K5146" i="1" s="1"/>
  <c r="J5147" i="1"/>
  <c r="K5147" i="1" s="1"/>
  <c r="J5148" i="1"/>
  <c r="K5148" i="1" s="1"/>
  <c r="J5149" i="1"/>
  <c r="K5149" i="1" s="1"/>
  <c r="J5150" i="1"/>
  <c r="K5150" i="1" s="1"/>
  <c r="J5151" i="1"/>
  <c r="K5151" i="1" s="1"/>
  <c r="J5152" i="1"/>
  <c r="K5152" i="1" s="1"/>
  <c r="J5153" i="1"/>
  <c r="K5153" i="1" s="1"/>
  <c r="J5154" i="1"/>
  <c r="K5154" i="1" s="1"/>
  <c r="J5155" i="1"/>
  <c r="K5155" i="1" s="1"/>
  <c r="J5156" i="1"/>
  <c r="K5156" i="1" s="1"/>
  <c r="J5157" i="1"/>
  <c r="K5157" i="1" s="1"/>
  <c r="J5158" i="1"/>
  <c r="K5158" i="1" s="1"/>
  <c r="J5159" i="1"/>
  <c r="K5159" i="1" s="1"/>
  <c r="J5160" i="1"/>
  <c r="K5160" i="1" s="1"/>
  <c r="J5161" i="1"/>
  <c r="K5161" i="1" s="1"/>
  <c r="J5162" i="1"/>
  <c r="K5162" i="1" s="1"/>
  <c r="J5163" i="1"/>
  <c r="K5163" i="1" s="1"/>
  <c r="J5164" i="1"/>
  <c r="K5164" i="1" s="1"/>
  <c r="J5165" i="1"/>
  <c r="K5165" i="1" s="1"/>
  <c r="J5166" i="1"/>
  <c r="K5166" i="1" s="1"/>
  <c r="J5167" i="1"/>
  <c r="K5167" i="1" s="1"/>
  <c r="J5168" i="1"/>
  <c r="K5168" i="1" s="1"/>
  <c r="J5169" i="1"/>
  <c r="K5169" i="1" s="1"/>
  <c r="J5170" i="1"/>
  <c r="K5170" i="1" s="1"/>
  <c r="J5171" i="1"/>
  <c r="K5171" i="1" s="1"/>
  <c r="J5172" i="1"/>
  <c r="K5172" i="1" s="1"/>
  <c r="J5173" i="1"/>
  <c r="K5173" i="1" s="1"/>
  <c r="J5174" i="1"/>
  <c r="K5174" i="1" s="1"/>
  <c r="J5175" i="1"/>
  <c r="K5175" i="1" s="1"/>
  <c r="J5176" i="1"/>
  <c r="K5176" i="1" s="1"/>
  <c r="J5177" i="1"/>
  <c r="K5177" i="1" s="1"/>
  <c r="J5178" i="1"/>
  <c r="K5178" i="1" s="1"/>
  <c r="J5179" i="1"/>
  <c r="K5179" i="1" s="1"/>
  <c r="J5180" i="1"/>
  <c r="K5180" i="1" s="1"/>
  <c r="J5181" i="1"/>
  <c r="K5181" i="1" s="1"/>
  <c r="J5182" i="1"/>
  <c r="K5182" i="1" s="1"/>
  <c r="J5183" i="1"/>
  <c r="K5183" i="1" s="1"/>
  <c r="J5184" i="1"/>
  <c r="K5184" i="1" s="1"/>
  <c r="J5185" i="1"/>
  <c r="K5185" i="1" s="1"/>
  <c r="J5186" i="1"/>
  <c r="K5186" i="1" s="1"/>
  <c r="J5187" i="1"/>
  <c r="K5187" i="1" s="1"/>
  <c r="J5188" i="1"/>
  <c r="K5188" i="1" s="1"/>
  <c r="J5189" i="1"/>
  <c r="K5189" i="1" s="1"/>
  <c r="J5190" i="1"/>
  <c r="K5190" i="1" s="1"/>
  <c r="J5191" i="1"/>
  <c r="K5191" i="1" s="1"/>
  <c r="J5192" i="1"/>
  <c r="K5192" i="1" s="1"/>
  <c r="J5193" i="1"/>
  <c r="K5193" i="1" s="1"/>
  <c r="J5194" i="1"/>
  <c r="J5195" i="1"/>
  <c r="K5195" i="1" s="1"/>
  <c r="J5196" i="1"/>
  <c r="K5196" i="1" s="1"/>
  <c r="J5197" i="1"/>
  <c r="K5197" i="1" s="1"/>
  <c r="J5198" i="1"/>
  <c r="K5198" i="1" s="1"/>
  <c r="J5199" i="1"/>
  <c r="K5199" i="1" s="1"/>
  <c r="J5200" i="1"/>
  <c r="K5200" i="1" s="1"/>
  <c r="J5201" i="1"/>
  <c r="K5201" i="1" s="1"/>
  <c r="J5202" i="1"/>
  <c r="K5202" i="1" s="1"/>
  <c r="J5203" i="1"/>
  <c r="K5203" i="1" s="1"/>
  <c r="J5204" i="1"/>
  <c r="J5205" i="1"/>
  <c r="K5205" i="1" s="1"/>
  <c r="J5206" i="1"/>
  <c r="K5206" i="1" s="1"/>
  <c r="J5207" i="1"/>
  <c r="K5207" i="1" s="1"/>
  <c r="J5208" i="1"/>
  <c r="K5208" i="1" s="1"/>
  <c r="J5209" i="1"/>
  <c r="K5209" i="1" s="1"/>
  <c r="J5210" i="1"/>
  <c r="K5210" i="1" s="1"/>
  <c r="J5211" i="1"/>
  <c r="K5211" i="1" s="1"/>
  <c r="J5212" i="1"/>
  <c r="K5212" i="1" s="1"/>
  <c r="J5213" i="1"/>
  <c r="K5213" i="1" s="1"/>
  <c r="J5214" i="1"/>
  <c r="K5214" i="1" s="1"/>
  <c r="J5215" i="1"/>
  <c r="K5215" i="1" s="1"/>
  <c r="J5216" i="1"/>
  <c r="K5216" i="1" s="1"/>
  <c r="J5217" i="1"/>
  <c r="K5217" i="1" s="1"/>
  <c r="J5218" i="1"/>
  <c r="K5218" i="1" s="1"/>
  <c r="J5219" i="1"/>
  <c r="K5219" i="1" s="1"/>
  <c r="J5220" i="1"/>
  <c r="K5220" i="1" s="1"/>
  <c r="J5221" i="1"/>
  <c r="K5221" i="1" s="1"/>
  <c r="J5222" i="1"/>
  <c r="K5222" i="1" s="1"/>
  <c r="J5223" i="1"/>
  <c r="K5223" i="1" s="1"/>
  <c r="J5224" i="1"/>
  <c r="K5224" i="1" s="1"/>
  <c r="J5225" i="1"/>
  <c r="K5225" i="1" s="1"/>
  <c r="J5226" i="1"/>
  <c r="K5226" i="1" s="1"/>
  <c r="J5227" i="1"/>
  <c r="J5228" i="1"/>
  <c r="K5228" i="1" s="1"/>
  <c r="J5229" i="1"/>
  <c r="K5229" i="1" s="1"/>
  <c r="J5230" i="1"/>
  <c r="K5230" i="1" s="1"/>
  <c r="J5231" i="1"/>
  <c r="K5231" i="1" s="1"/>
  <c r="J5232" i="1"/>
  <c r="K5232" i="1" s="1"/>
  <c r="J5233" i="1"/>
  <c r="K5233" i="1" s="1"/>
  <c r="J5234" i="1"/>
  <c r="K5234" i="1" s="1"/>
  <c r="J5235" i="1"/>
  <c r="J5236" i="1"/>
  <c r="K5236" i="1" s="1"/>
  <c r="J5237" i="1"/>
  <c r="K5237" i="1" s="1"/>
  <c r="J5238" i="1"/>
  <c r="K5238" i="1" s="1"/>
  <c r="J5239" i="1"/>
  <c r="K5239" i="1" s="1"/>
  <c r="J5240" i="1"/>
  <c r="K5240" i="1" s="1"/>
  <c r="J5241" i="1"/>
  <c r="K5241" i="1" s="1"/>
  <c r="J5242" i="1"/>
  <c r="K5242" i="1" s="1"/>
  <c r="J5243" i="1"/>
  <c r="K5243" i="1" s="1"/>
  <c r="J5244" i="1"/>
  <c r="K5244" i="1" s="1"/>
  <c r="J5245" i="1"/>
  <c r="K5245" i="1" s="1"/>
  <c r="J5246" i="1"/>
  <c r="K5246" i="1" s="1"/>
  <c r="J5247" i="1"/>
  <c r="K5247" i="1" s="1"/>
  <c r="J5248" i="1"/>
  <c r="K5248" i="1" s="1"/>
  <c r="J5249" i="1"/>
  <c r="K5249" i="1" s="1"/>
  <c r="J5250" i="1"/>
  <c r="K5250" i="1" s="1"/>
  <c r="J5251" i="1"/>
  <c r="K5251" i="1" s="1"/>
  <c r="J5252" i="1"/>
  <c r="K5252" i="1" s="1"/>
  <c r="J5253" i="1"/>
  <c r="K5253" i="1" s="1"/>
  <c r="J5254" i="1"/>
  <c r="K5254" i="1" s="1"/>
  <c r="J5255" i="1"/>
  <c r="K5255" i="1" s="1"/>
  <c r="J5256" i="1"/>
  <c r="K5256" i="1" s="1"/>
  <c r="J5257" i="1"/>
  <c r="K5257" i="1" s="1"/>
  <c r="J5258" i="1"/>
  <c r="K5258" i="1" s="1"/>
  <c r="J5259" i="1"/>
  <c r="J5260" i="1"/>
  <c r="K5260" i="1" s="1"/>
  <c r="J5261" i="1"/>
  <c r="K5261" i="1" s="1"/>
  <c r="J5262" i="1"/>
  <c r="K5262" i="1" s="1"/>
  <c r="J5263" i="1"/>
  <c r="K5263" i="1" s="1"/>
  <c r="J5264" i="1"/>
  <c r="K5264" i="1" s="1"/>
  <c r="J5265" i="1"/>
  <c r="K5265" i="1" s="1"/>
  <c r="J5266" i="1"/>
  <c r="K5266" i="1" s="1"/>
  <c r="J5267" i="1"/>
  <c r="K5267" i="1" s="1"/>
  <c r="J5268" i="1"/>
  <c r="K5268" i="1" s="1"/>
  <c r="J5269" i="1"/>
  <c r="K5269" i="1" s="1"/>
  <c r="J5270" i="1"/>
  <c r="K5270" i="1" s="1"/>
  <c r="J5271" i="1"/>
  <c r="K5271" i="1" s="1"/>
  <c r="J5272" i="1"/>
  <c r="K5272" i="1" s="1"/>
  <c r="J5273" i="1"/>
  <c r="K5273" i="1" s="1"/>
  <c r="J5274" i="1"/>
  <c r="K5274" i="1" s="1"/>
  <c r="J5275" i="1"/>
  <c r="K5275" i="1" s="1"/>
  <c r="J5276" i="1"/>
  <c r="K5276" i="1" s="1"/>
  <c r="J5277" i="1"/>
  <c r="K5277" i="1" s="1"/>
  <c r="J5278" i="1"/>
  <c r="K5278" i="1" s="1"/>
  <c r="J5279" i="1"/>
  <c r="K5279" i="1" s="1"/>
  <c r="J5280" i="1"/>
  <c r="K5280" i="1" s="1"/>
  <c r="J5281" i="1"/>
  <c r="K5281" i="1" s="1"/>
  <c r="J5282" i="1"/>
  <c r="K5282" i="1" s="1"/>
  <c r="J5283" i="1"/>
  <c r="K5283" i="1" s="1"/>
  <c r="J5284" i="1"/>
  <c r="K5284" i="1" s="1"/>
  <c r="J5285" i="1"/>
  <c r="K5285" i="1" s="1"/>
  <c r="J5286" i="1"/>
  <c r="K5286" i="1" s="1"/>
  <c r="J5287" i="1"/>
  <c r="J5288" i="1"/>
  <c r="K5288" i="1" s="1"/>
  <c r="J5289" i="1"/>
  <c r="K5289" i="1" s="1"/>
  <c r="J5290" i="1"/>
  <c r="K5290" i="1" s="1"/>
  <c r="J5291" i="1"/>
  <c r="K5291" i="1" s="1"/>
  <c r="J5292" i="1"/>
  <c r="K5292" i="1" s="1"/>
  <c r="J5293" i="1"/>
  <c r="K5293" i="1" s="1"/>
  <c r="J5294" i="1"/>
  <c r="K5294" i="1" s="1"/>
  <c r="J5295" i="1"/>
  <c r="K5295" i="1" s="1"/>
  <c r="J5296" i="1"/>
  <c r="K5296" i="1" s="1"/>
  <c r="J5297" i="1"/>
  <c r="K5297" i="1" s="1"/>
  <c r="J5298" i="1"/>
  <c r="K5298" i="1" s="1"/>
  <c r="J5299" i="1"/>
  <c r="K5299" i="1" s="1"/>
  <c r="J5300" i="1"/>
  <c r="K5300" i="1" s="1"/>
  <c r="J5301" i="1"/>
  <c r="K5301" i="1" s="1"/>
  <c r="J5302" i="1"/>
  <c r="K5302" i="1" s="1"/>
  <c r="J5303" i="1"/>
  <c r="K5303" i="1" s="1"/>
  <c r="J5304" i="1"/>
  <c r="K5304" i="1" s="1"/>
  <c r="J5305" i="1"/>
  <c r="K5305" i="1" s="1"/>
  <c r="J5306" i="1"/>
  <c r="K5306" i="1" s="1"/>
  <c r="J5307" i="1"/>
  <c r="K5307" i="1" s="1"/>
  <c r="J5308" i="1"/>
  <c r="K5308" i="1" s="1"/>
  <c r="J5309" i="1"/>
  <c r="K5309" i="1" s="1"/>
  <c r="J5310" i="1"/>
  <c r="J5311" i="1"/>
  <c r="K5311" i="1" s="1"/>
  <c r="J5312" i="1"/>
  <c r="K5312" i="1" s="1"/>
  <c r="J5313" i="1"/>
  <c r="K5313" i="1" s="1"/>
  <c r="J5314" i="1"/>
  <c r="K5314" i="1" s="1"/>
  <c r="J5315" i="1"/>
  <c r="K5315" i="1" s="1"/>
  <c r="J5316" i="1"/>
  <c r="K5316" i="1" s="1"/>
  <c r="J5317" i="1"/>
  <c r="K5317" i="1" s="1"/>
  <c r="J5318" i="1"/>
  <c r="K5318" i="1" s="1"/>
  <c r="J5319" i="1"/>
  <c r="K5319" i="1" s="1"/>
  <c r="J5320" i="1"/>
  <c r="K5320" i="1" s="1"/>
  <c r="J5321" i="1"/>
  <c r="K5321" i="1" s="1"/>
  <c r="J5322" i="1"/>
  <c r="K5322" i="1" s="1"/>
  <c r="J5323" i="1"/>
  <c r="K5323" i="1" s="1"/>
  <c r="J5324" i="1"/>
  <c r="K5324" i="1" s="1"/>
  <c r="J5325" i="1"/>
  <c r="K5325" i="1" s="1"/>
  <c r="J5326" i="1"/>
  <c r="K5326" i="1" s="1"/>
  <c r="J5327" i="1"/>
  <c r="K5327" i="1" s="1"/>
  <c r="J5328" i="1"/>
  <c r="K5328" i="1" s="1"/>
  <c r="J5329" i="1"/>
  <c r="K5329" i="1" s="1"/>
  <c r="J5330" i="1"/>
  <c r="K5330" i="1" s="1"/>
  <c r="J5331" i="1"/>
  <c r="K5331" i="1" s="1"/>
  <c r="J5332" i="1"/>
  <c r="K5332" i="1" s="1"/>
  <c r="J5333" i="1"/>
  <c r="K5333" i="1" s="1"/>
  <c r="J5334" i="1"/>
  <c r="K5334" i="1" s="1"/>
  <c r="J5335" i="1"/>
  <c r="K5335" i="1" s="1"/>
  <c r="J5336" i="1"/>
  <c r="K5336" i="1" s="1"/>
  <c r="J5337" i="1"/>
  <c r="K5337" i="1" s="1"/>
  <c r="J5338" i="1"/>
  <c r="K5338" i="1" s="1"/>
  <c r="J5339" i="1"/>
  <c r="K5339" i="1" s="1"/>
  <c r="J5340" i="1"/>
  <c r="K5340" i="1" s="1"/>
  <c r="J5341" i="1"/>
  <c r="K5341" i="1" s="1"/>
  <c r="J5342" i="1"/>
  <c r="K5342" i="1" s="1"/>
  <c r="J5343" i="1"/>
  <c r="K5343" i="1" s="1"/>
  <c r="J5344" i="1"/>
  <c r="K5344" i="1" s="1"/>
  <c r="J5345" i="1"/>
  <c r="K5345" i="1" s="1"/>
  <c r="J5346" i="1"/>
  <c r="K5346" i="1" s="1"/>
  <c r="J5347" i="1"/>
  <c r="K5347" i="1" s="1"/>
  <c r="J5348" i="1"/>
  <c r="K5348" i="1" s="1"/>
  <c r="J5349" i="1"/>
  <c r="K5349" i="1" s="1"/>
  <c r="J5350" i="1"/>
  <c r="K5350" i="1" s="1"/>
  <c r="J5351" i="1"/>
  <c r="K5351" i="1" s="1"/>
  <c r="J5352" i="1"/>
  <c r="K5352" i="1" s="1"/>
  <c r="J5353" i="1"/>
  <c r="K5353" i="1" s="1"/>
  <c r="J5354" i="1"/>
  <c r="K5354" i="1" s="1"/>
  <c r="J5355" i="1"/>
  <c r="K5355" i="1" s="1"/>
  <c r="J5356" i="1"/>
  <c r="K5356" i="1" s="1"/>
  <c r="J5357" i="1"/>
  <c r="K5357" i="1" s="1"/>
  <c r="J5358" i="1"/>
  <c r="K5358" i="1" s="1"/>
  <c r="J5359" i="1"/>
  <c r="K5359" i="1" s="1"/>
  <c r="J5360" i="1"/>
  <c r="K5360" i="1" s="1"/>
  <c r="J5361" i="1"/>
  <c r="K5361" i="1" s="1"/>
  <c r="J5362" i="1"/>
  <c r="K5362" i="1" s="1"/>
  <c r="J5363" i="1"/>
  <c r="K5363" i="1" s="1"/>
  <c r="J5364" i="1"/>
  <c r="K5364" i="1" s="1"/>
  <c r="J5365" i="1"/>
  <c r="K5365" i="1" s="1"/>
  <c r="J5366" i="1"/>
  <c r="K5366" i="1" s="1"/>
  <c r="J5367" i="1"/>
  <c r="K5367" i="1" s="1"/>
  <c r="J5368" i="1"/>
  <c r="K5368" i="1" s="1"/>
  <c r="J5369" i="1"/>
  <c r="K5369" i="1" s="1"/>
  <c r="J5370" i="1"/>
  <c r="K5370" i="1" s="1"/>
  <c r="J5371" i="1"/>
  <c r="K5371" i="1" s="1"/>
  <c r="J5372" i="1"/>
  <c r="K5372" i="1" s="1"/>
  <c r="J5373" i="1"/>
  <c r="K5373" i="1" s="1"/>
  <c r="J5374" i="1"/>
  <c r="K5374" i="1" s="1"/>
  <c r="J5375" i="1"/>
  <c r="K5375" i="1" s="1"/>
  <c r="J5376" i="1"/>
  <c r="K5376" i="1" s="1"/>
  <c r="J5377" i="1"/>
  <c r="K5377" i="1" s="1"/>
  <c r="J5378" i="1"/>
  <c r="K5378" i="1" s="1"/>
  <c r="J5379" i="1"/>
  <c r="K5379" i="1" s="1"/>
  <c r="J5380" i="1"/>
  <c r="K5380" i="1" s="1"/>
  <c r="J5381" i="1"/>
  <c r="K5381" i="1" s="1"/>
  <c r="J5382" i="1"/>
  <c r="K5382" i="1" s="1"/>
  <c r="J5383" i="1"/>
  <c r="K5383" i="1" s="1"/>
  <c r="J5384" i="1"/>
  <c r="K5384" i="1" s="1"/>
  <c r="J5385" i="1"/>
  <c r="K5385" i="1" s="1"/>
  <c r="J5386" i="1"/>
  <c r="K5386" i="1" s="1"/>
  <c r="J5387" i="1"/>
  <c r="K5387" i="1" s="1"/>
  <c r="J5388" i="1"/>
  <c r="K5388" i="1" s="1"/>
  <c r="J5389" i="1"/>
  <c r="K5389" i="1" s="1"/>
  <c r="J5390" i="1"/>
  <c r="K5390" i="1" s="1"/>
  <c r="J5391" i="1"/>
  <c r="J5392" i="1"/>
  <c r="K5392" i="1" s="1"/>
  <c r="J5393" i="1"/>
  <c r="K5393" i="1" s="1"/>
  <c r="J5394" i="1"/>
  <c r="K5394" i="1" s="1"/>
  <c r="J5395" i="1"/>
  <c r="K5395" i="1" s="1"/>
  <c r="J5396" i="1"/>
  <c r="K5396" i="1" s="1"/>
  <c r="J5397" i="1"/>
  <c r="K5397" i="1" s="1"/>
  <c r="J5398" i="1"/>
  <c r="K5398" i="1" s="1"/>
  <c r="J5399" i="1"/>
  <c r="K5399" i="1" s="1"/>
  <c r="J5400" i="1"/>
  <c r="K5400" i="1" s="1"/>
  <c r="J5401" i="1"/>
  <c r="K5401" i="1" s="1"/>
  <c r="J5402" i="1"/>
  <c r="K5402" i="1" s="1"/>
  <c r="J5403" i="1"/>
  <c r="K5403" i="1" s="1"/>
  <c r="J5404" i="1"/>
  <c r="K5404" i="1" s="1"/>
  <c r="J5405" i="1"/>
  <c r="K5405" i="1" s="1"/>
  <c r="J5406" i="1"/>
  <c r="K5406" i="1" s="1"/>
  <c r="J5407" i="1"/>
  <c r="K5407" i="1" s="1"/>
  <c r="J5408" i="1"/>
  <c r="K5408" i="1" s="1"/>
  <c r="J5409" i="1"/>
  <c r="K5409" i="1" s="1"/>
  <c r="J5410" i="1"/>
  <c r="K5410" i="1" s="1"/>
  <c r="J5411" i="1"/>
  <c r="K5411" i="1" s="1"/>
  <c r="J5412" i="1"/>
  <c r="K5412" i="1" s="1"/>
  <c r="J5413" i="1"/>
  <c r="K5413" i="1" s="1"/>
  <c r="J5414" i="1"/>
  <c r="K5414" i="1" s="1"/>
  <c r="J5415" i="1"/>
  <c r="K5415" i="1" s="1"/>
  <c r="J5416" i="1"/>
  <c r="K5416" i="1" s="1"/>
  <c r="J5417" i="1"/>
  <c r="K5417" i="1" s="1"/>
  <c r="J5418" i="1"/>
  <c r="K5418" i="1" s="1"/>
  <c r="J5419" i="1"/>
  <c r="K5419" i="1" s="1"/>
  <c r="J5420" i="1"/>
  <c r="K5420" i="1" s="1"/>
  <c r="J5421" i="1"/>
  <c r="K5421" i="1" s="1"/>
  <c r="J5422" i="1"/>
  <c r="K5422" i="1" s="1"/>
  <c r="J5423" i="1"/>
  <c r="K5423" i="1" s="1"/>
  <c r="J5424" i="1"/>
  <c r="K5424" i="1" s="1"/>
  <c r="J5425" i="1"/>
  <c r="K5425" i="1" s="1"/>
  <c r="J5426" i="1"/>
  <c r="K5426" i="1" s="1"/>
  <c r="J5427" i="1"/>
  <c r="K5427" i="1" s="1"/>
  <c r="J5428" i="1"/>
  <c r="K5428" i="1" s="1"/>
  <c r="J5429" i="1"/>
  <c r="K5429" i="1" s="1"/>
  <c r="J5430" i="1"/>
  <c r="K5430" i="1" s="1"/>
  <c r="J5431" i="1"/>
  <c r="K5431" i="1" s="1"/>
  <c r="J5432" i="1"/>
  <c r="K5432" i="1" s="1"/>
  <c r="J5433" i="1"/>
  <c r="K5433" i="1" s="1"/>
  <c r="J5434" i="1"/>
  <c r="J5435" i="1"/>
  <c r="K5435" i="1" s="1"/>
  <c r="J5436" i="1"/>
  <c r="K5436" i="1" s="1"/>
  <c r="J5437" i="1"/>
  <c r="K5437" i="1" s="1"/>
  <c r="J5438" i="1"/>
  <c r="K5438" i="1" s="1"/>
  <c r="J5439" i="1"/>
  <c r="K5439" i="1" s="1"/>
  <c r="J5440" i="1"/>
  <c r="K5440" i="1" s="1"/>
  <c r="J5441" i="1"/>
  <c r="K5441" i="1" s="1"/>
  <c r="J5442" i="1"/>
  <c r="K5442" i="1" s="1"/>
  <c r="J5443" i="1"/>
  <c r="K5443" i="1" s="1"/>
  <c r="J5444" i="1"/>
  <c r="K5444" i="1" s="1"/>
  <c r="J5445" i="1"/>
  <c r="K5445" i="1" s="1"/>
  <c r="J5446" i="1"/>
  <c r="K5446" i="1" s="1"/>
  <c r="J5447" i="1"/>
  <c r="K5447" i="1" s="1"/>
  <c r="J5448" i="1"/>
  <c r="K5448" i="1" s="1"/>
  <c r="J5449" i="1"/>
  <c r="K5449" i="1" s="1"/>
  <c r="J5450" i="1"/>
  <c r="K5450" i="1" s="1"/>
  <c r="J5451" i="1"/>
  <c r="K5451" i="1" s="1"/>
  <c r="J5452" i="1"/>
  <c r="K5452" i="1" s="1"/>
  <c r="J5453" i="1"/>
  <c r="K5453" i="1" s="1"/>
  <c r="J5454" i="1"/>
  <c r="K5454" i="1" s="1"/>
  <c r="J5455" i="1"/>
  <c r="K5455" i="1" s="1"/>
  <c r="J5456" i="1"/>
  <c r="K5456" i="1" s="1"/>
  <c r="J5457" i="1"/>
  <c r="K5457" i="1" s="1"/>
  <c r="J5458" i="1"/>
  <c r="K5458" i="1" s="1"/>
  <c r="J5459" i="1"/>
  <c r="K5459" i="1" s="1"/>
  <c r="J5460" i="1"/>
  <c r="K5460" i="1" s="1"/>
  <c r="J5461" i="1"/>
  <c r="K5461" i="1" s="1"/>
  <c r="J5462" i="1"/>
  <c r="K5462" i="1" s="1"/>
  <c r="J5463" i="1"/>
  <c r="K5463" i="1" s="1"/>
  <c r="J5464" i="1"/>
  <c r="K5464" i="1" s="1"/>
  <c r="J5465" i="1"/>
  <c r="K5465" i="1" s="1"/>
  <c r="J5466" i="1"/>
  <c r="K5466" i="1" s="1"/>
  <c r="J5467" i="1"/>
  <c r="K5467" i="1" s="1"/>
  <c r="J5468" i="1"/>
  <c r="K5468" i="1" s="1"/>
  <c r="J5469" i="1"/>
  <c r="K5469" i="1" s="1"/>
  <c r="J5470" i="1"/>
  <c r="K5470" i="1" s="1"/>
  <c r="J5471" i="1"/>
  <c r="K5471" i="1" s="1"/>
  <c r="J5472" i="1"/>
  <c r="K5472" i="1" s="1"/>
  <c r="J5473" i="1"/>
  <c r="K5473" i="1" s="1"/>
  <c r="J5474" i="1"/>
  <c r="K5474" i="1" s="1"/>
  <c r="J5475" i="1"/>
  <c r="K5475" i="1" s="1"/>
  <c r="J5476" i="1"/>
  <c r="K5476" i="1" s="1"/>
  <c r="J5477" i="1"/>
  <c r="K5477" i="1" s="1"/>
  <c r="J5478" i="1"/>
  <c r="K5478" i="1" s="1"/>
  <c r="J5479" i="1"/>
  <c r="K5479" i="1" s="1"/>
  <c r="J5480" i="1"/>
  <c r="K5480" i="1" s="1"/>
  <c r="J5481" i="1"/>
  <c r="K5481" i="1" s="1"/>
  <c r="J5482" i="1"/>
  <c r="K5482" i="1" s="1"/>
  <c r="J5483" i="1"/>
  <c r="K5483" i="1" s="1"/>
  <c r="J5484" i="1"/>
  <c r="J5485" i="1"/>
  <c r="K5485" i="1" s="1"/>
  <c r="J5486" i="1"/>
  <c r="K5486" i="1" s="1"/>
  <c r="J5487" i="1"/>
  <c r="K5487" i="1" s="1"/>
  <c r="J5488" i="1"/>
  <c r="K5488" i="1" s="1"/>
  <c r="J5489" i="1"/>
  <c r="K5489" i="1" s="1"/>
  <c r="J5490" i="1"/>
  <c r="K5490" i="1" s="1"/>
  <c r="J5491" i="1"/>
  <c r="K5491" i="1" s="1"/>
  <c r="J5492" i="1"/>
  <c r="K5492" i="1" s="1"/>
  <c r="J5493" i="1"/>
  <c r="K5493" i="1" s="1"/>
  <c r="J5494" i="1"/>
  <c r="K5494" i="1" s="1"/>
  <c r="J5495" i="1"/>
  <c r="K5495" i="1" s="1"/>
  <c r="J5496" i="1"/>
  <c r="K5496" i="1" s="1"/>
  <c r="J5497" i="1"/>
  <c r="J5498" i="1"/>
  <c r="K5498" i="1" s="1"/>
  <c r="J5499" i="1"/>
  <c r="K5499" i="1" s="1"/>
  <c r="J5500" i="1"/>
  <c r="K5500" i="1" s="1"/>
  <c r="J5501" i="1"/>
  <c r="K5501" i="1" s="1"/>
  <c r="J5502" i="1"/>
  <c r="K5502" i="1" s="1"/>
  <c r="J5503" i="1"/>
  <c r="K5503" i="1" s="1"/>
  <c r="J5504" i="1"/>
  <c r="K5504" i="1" s="1"/>
  <c r="J5505" i="1"/>
  <c r="K5505" i="1" s="1"/>
  <c r="J5506" i="1"/>
  <c r="K5506" i="1" s="1"/>
  <c r="J5507" i="1"/>
  <c r="K5507" i="1" s="1"/>
  <c r="J5508" i="1"/>
  <c r="K5508" i="1" s="1"/>
  <c r="J5509" i="1"/>
  <c r="K5509" i="1" s="1"/>
  <c r="J5510" i="1"/>
  <c r="K5510" i="1" s="1"/>
  <c r="J5511" i="1"/>
  <c r="K5511" i="1" s="1"/>
  <c r="J5512" i="1"/>
  <c r="K5512" i="1" s="1"/>
  <c r="J5513" i="1"/>
  <c r="K5513" i="1" s="1"/>
  <c r="J5514" i="1"/>
  <c r="K5514" i="1" s="1"/>
  <c r="J5515" i="1"/>
  <c r="K5515" i="1" s="1"/>
  <c r="J5516" i="1"/>
  <c r="K5516" i="1" s="1"/>
  <c r="J5517" i="1"/>
  <c r="K5517" i="1" s="1"/>
  <c r="J5518" i="1"/>
  <c r="K5518" i="1" s="1"/>
  <c r="J5519" i="1"/>
  <c r="K5519" i="1" s="1"/>
  <c r="J5520" i="1"/>
  <c r="K5520" i="1" s="1"/>
  <c r="J5521" i="1"/>
  <c r="K5521" i="1" s="1"/>
  <c r="J5522" i="1"/>
  <c r="K5522" i="1" s="1"/>
  <c r="J5523" i="1"/>
  <c r="K5523" i="1" s="1"/>
  <c r="J5524" i="1"/>
  <c r="K5524" i="1" s="1"/>
  <c r="J5525" i="1"/>
  <c r="K5525" i="1" s="1"/>
  <c r="J5526" i="1"/>
  <c r="K5526" i="1" s="1"/>
  <c r="J5527" i="1"/>
  <c r="K5527" i="1" s="1"/>
  <c r="J5528" i="1"/>
  <c r="K5528" i="1" s="1"/>
  <c r="J5529" i="1"/>
  <c r="K5529" i="1" s="1"/>
  <c r="J5530" i="1"/>
  <c r="K5530" i="1" s="1"/>
  <c r="J5531" i="1"/>
  <c r="K5531" i="1" s="1"/>
  <c r="J5532" i="1"/>
  <c r="K5532" i="1" s="1"/>
  <c r="J5533" i="1"/>
  <c r="K5533" i="1" s="1"/>
  <c r="J5534" i="1"/>
  <c r="K5534" i="1" s="1"/>
  <c r="J5535" i="1"/>
  <c r="K5535" i="1" s="1"/>
  <c r="J5536" i="1"/>
  <c r="K5536" i="1" s="1"/>
  <c r="J5537" i="1"/>
  <c r="K5537" i="1" s="1"/>
  <c r="J5538" i="1"/>
  <c r="K5538" i="1" s="1"/>
  <c r="J5539" i="1"/>
  <c r="K5539" i="1" s="1"/>
  <c r="J5540" i="1"/>
  <c r="K5540" i="1" s="1"/>
  <c r="J5541" i="1"/>
  <c r="K5541" i="1" s="1"/>
  <c r="J5542" i="1"/>
  <c r="K5542" i="1" s="1"/>
  <c r="J5543" i="1"/>
  <c r="K5543" i="1" s="1"/>
  <c r="J5544" i="1"/>
  <c r="K5544" i="1" s="1"/>
  <c r="J5545" i="1"/>
  <c r="K5545" i="1" s="1"/>
  <c r="J5546" i="1"/>
  <c r="K5546" i="1" s="1"/>
  <c r="J5547" i="1"/>
  <c r="K5547" i="1" s="1"/>
  <c r="J5548" i="1"/>
  <c r="K5548" i="1" s="1"/>
  <c r="J5549" i="1"/>
  <c r="K5549" i="1" s="1"/>
  <c r="J5550" i="1"/>
  <c r="K5550" i="1" s="1"/>
  <c r="J5551" i="1"/>
  <c r="K5551" i="1" s="1"/>
  <c r="J5552" i="1"/>
  <c r="K5552" i="1" s="1"/>
  <c r="J5553" i="1"/>
  <c r="K5553" i="1" s="1"/>
  <c r="J5554" i="1"/>
  <c r="K5554" i="1" s="1"/>
  <c r="J5555" i="1"/>
  <c r="K5555" i="1" s="1"/>
  <c r="J5556" i="1"/>
  <c r="K5556" i="1" s="1"/>
  <c r="J5557" i="1"/>
  <c r="K5557" i="1" s="1"/>
  <c r="J5558" i="1"/>
  <c r="K5558" i="1" s="1"/>
  <c r="J5559" i="1"/>
  <c r="K5559" i="1" s="1"/>
  <c r="J5560" i="1"/>
  <c r="K5560" i="1" s="1"/>
  <c r="J5561" i="1"/>
  <c r="K5561" i="1" s="1"/>
  <c r="J5562" i="1"/>
  <c r="K5562" i="1" s="1"/>
  <c r="J5563" i="1"/>
  <c r="K5563" i="1" s="1"/>
  <c r="J5564" i="1"/>
  <c r="K5564" i="1" s="1"/>
  <c r="J5565" i="1"/>
  <c r="K5565" i="1" s="1"/>
  <c r="J5566" i="1"/>
  <c r="K5566" i="1" s="1"/>
  <c r="J5567" i="1"/>
  <c r="K5567" i="1" s="1"/>
  <c r="J5568" i="1"/>
  <c r="K5568" i="1" s="1"/>
  <c r="J5569" i="1"/>
  <c r="K5569" i="1" s="1"/>
  <c r="J5570" i="1"/>
  <c r="K5570" i="1" s="1"/>
  <c r="J5571" i="1"/>
  <c r="K5571" i="1" s="1"/>
  <c r="J5572" i="1"/>
  <c r="K5572" i="1" s="1"/>
  <c r="J5573" i="1"/>
  <c r="K5573" i="1" s="1"/>
  <c r="J5574" i="1"/>
  <c r="K5574" i="1" s="1"/>
  <c r="J5575" i="1"/>
  <c r="K5575" i="1" s="1"/>
  <c r="J5576" i="1"/>
  <c r="K5576" i="1" s="1"/>
  <c r="J5577" i="1"/>
  <c r="K5577" i="1" s="1"/>
  <c r="J5578" i="1"/>
  <c r="K5578" i="1" s="1"/>
  <c r="J5579" i="1"/>
  <c r="K5579" i="1" s="1"/>
  <c r="J5580" i="1"/>
  <c r="K5580" i="1" s="1"/>
  <c r="J5581" i="1"/>
  <c r="K5581" i="1" s="1"/>
  <c r="J5582" i="1"/>
  <c r="K5582" i="1" s="1"/>
  <c r="J5583" i="1"/>
  <c r="K5583" i="1" s="1"/>
  <c r="J5584" i="1"/>
  <c r="K5584" i="1" s="1"/>
  <c r="J5585" i="1"/>
  <c r="J5586" i="1"/>
  <c r="K5586" i="1" s="1"/>
  <c r="J5587" i="1"/>
  <c r="K5587" i="1" s="1"/>
  <c r="J5588" i="1"/>
  <c r="K5588" i="1" s="1"/>
  <c r="J5589" i="1"/>
  <c r="K5589" i="1" s="1"/>
  <c r="J5590" i="1"/>
  <c r="K5590" i="1" s="1"/>
  <c r="J5591" i="1"/>
  <c r="K5591" i="1" s="1"/>
  <c r="J5592" i="1"/>
  <c r="K5592" i="1" s="1"/>
  <c r="J5593" i="1"/>
  <c r="K5593" i="1" s="1"/>
  <c r="J5594" i="1"/>
  <c r="K5594" i="1" s="1"/>
  <c r="J5595" i="1"/>
  <c r="K5595" i="1" s="1"/>
  <c r="J5596" i="1"/>
  <c r="K5596" i="1" s="1"/>
  <c r="J5597" i="1"/>
  <c r="K5597" i="1" s="1"/>
  <c r="J5598" i="1"/>
  <c r="K5598" i="1" s="1"/>
  <c r="J5599" i="1"/>
  <c r="K5599" i="1" s="1"/>
  <c r="J5600" i="1"/>
  <c r="K5600" i="1" s="1"/>
  <c r="J5601" i="1"/>
  <c r="K5601" i="1" s="1"/>
  <c r="J5602" i="1"/>
  <c r="K5602" i="1" s="1"/>
  <c r="J5603" i="1"/>
  <c r="K5603" i="1" s="1"/>
  <c r="J5604" i="1"/>
  <c r="K5604" i="1" s="1"/>
  <c r="J5605" i="1"/>
  <c r="K5605" i="1" s="1"/>
  <c r="J5606" i="1"/>
  <c r="K5606" i="1" s="1"/>
  <c r="J5607" i="1"/>
  <c r="K5607" i="1" s="1"/>
  <c r="J5608" i="1"/>
  <c r="K5608" i="1" s="1"/>
  <c r="J5609" i="1"/>
  <c r="J5610" i="1"/>
  <c r="J5611" i="1"/>
  <c r="K5611" i="1" s="1"/>
  <c r="J5612" i="1"/>
  <c r="K5612" i="1" s="1"/>
  <c r="J5613" i="1"/>
  <c r="K5613" i="1" s="1"/>
  <c r="J5614" i="1"/>
  <c r="K5614" i="1" s="1"/>
  <c r="J5615" i="1"/>
  <c r="K5615" i="1" s="1"/>
  <c r="J5616" i="1"/>
  <c r="K5616" i="1" s="1"/>
  <c r="J5617" i="1"/>
  <c r="K5617" i="1" s="1"/>
  <c r="J5618" i="1"/>
  <c r="K5618" i="1" s="1"/>
  <c r="J5619" i="1"/>
  <c r="K5619" i="1" s="1"/>
  <c r="J5620" i="1"/>
  <c r="K5620" i="1" s="1"/>
  <c r="J5621" i="1"/>
  <c r="K5621" i="1" s="1"/>
  <c r="J5622" i="1"/>
  <c r="K5622" i="1" s="1"/>
  <c r="J5623" i="1"/>
  <c r="K5623" i="1" s="1"/>
  <c r="J5624" i="1"/>
  <c r="K5624" i="1" s="1"/>
  <c r="J5625" i="1"/>
  <c r="K5625" i="1" s="1"/>
  <c r="J5626" i="1"/>
  <c r="K5626" i="1" s="1"/>
  <c r="J5627" i="1"/>
  <c r="K5627" i="1" s="1"/>
  <c r="J5628" i="1"/>
  <c r="K5628" i="1" s="1"/>
  <c r="J5629" i="1"/>
  <c r="K5629" i="1" s="1"/>
  <c r="J5630" i="1"/>
  <c r="K5630" i="1" s="1"/>
  <c r="J5631" i="1"/>
  <c r="K5631" i="1" s="1"/>
  <c r="J5632" i="1"/>
  <c r="K5632" i="1" s="1"/>
  <c r="J5633" i="1"/>
  <c r="K5633" i="1" s="1"/>
  <c r="J5634" i="1"/>
  <c r="K5634" i="1" s="1"/>
  <c r="J5635" i="1"/>
  <c r="K5635" i="1" s="1"/>
  <c r="J5636" i="1"/>
  <c r="K5636" i="1" s="1"/>
  <c r="J5637" i="1"/>
  <c r="K5637" i="1" s="1"/>
  <c r="J5638" i="1"/>
  <c r="K5638" i="1" s="1"/>
  <c r="J5639" i="1"/>
  <c r="K5639" i="1" s="1"/>
  <c r="J5640" i="1"/>
  <c r="K5640" i="1" s="1"/>
  <c r="J5641" i="1"/>
  <c r="K5641" i="1" s="1"/>
  <c r="J5642" i="1"/>
  <c r="K5642" i="1" s="1"/>
  <c r="J5643" i="1"/>
  <c r="J5644" i="1"/>
  <c r="K5644" i="1" s="1"/>
  <c r="J5645" i="1"/>
  <c r="K5645" i="1" s="1"/>
  <c r="J5646" i="1"/>
  <c r="K5646" i="1" s="1"/>
  <c r="J5647" i="1"/>
  <c r="K5647" i="1" s="1"/>
  <c r="J5648" i="1"/>
  <c r="J5649" i="1"/>
  <c r="K5649" i="1" s="1"/>
  <c r="J5650" i="1"/>
  <c r="K5650" i="1" s="1"/>
  <c r="J5651" i="1"/>
  <c r="K5651" i="1" s="1"/>
  <c r="J5652" i="1"/>
  <c r="K5652" i="1" s="1"/>
  <c r="J5653" i="1"/>
  <c r="K5653" i="1" s="1"/>
  <c r="J5654" i="1"/>
  <c r="K5654" i="1" s="1"/>
  <c r="J5655" i="1"/>
  <c r="K5655" i="1" s="1"/>
  <c r="J5656" i="1"/>
  <c r="K5656" i="1" s="1"/>
  <c r="J5657" i="1"/>
  <c r="K5657" i="1" s="1"/>
  <c r="J5658" i="1"/>
  <c r="K5658" i="1" s="1"/>
  <c r="J5659" i="1"/>
  <c r="K5659" i="1" s="1"/>
  <c r="J5660" i="1"/>
  <c r="K5660" i="1" s="1"/>
  <c r="J5661" i="1"/>
  <c r="K5661" i="1" s="1"/>
  <c r="J5662" i="1"/>
  <c r="K5662" i="1" s="1"/>
  <c r="J5663" i="1"/>
  <c r="K5663" i="1" s="1"/>
  <c r="J5664" i="1"/>
  <c r="K5664" i="1" s="1"/>
  <c r="J5665" i="1"/>
  <c r="J5666" i="1"/>
  <c r="J5667" i="1"/>
  <c r="K5667" i="1" s="1"/>
  <c r="J5668" i="1"/>
  <c r="K5668" i="1" s="1"/>
  <c r="J5669" i="1"/>
  <c r="K5669" i="1" s="1"/>
  <c r="J5670" i="1"/>
  <c r="K5670" i="1" s="1"/>
  <c r="J5671" i="1"/>
  <c r="K5671" i="1" s="1"/>
  <c r="J5672" i="1"/>
  <c r="K5672" i="1" s="1"/>
  <c r="J5673" i="1"/>
  <c r="K5673" i="1" s="1"/>
  <c r="J5674" i="1"/>
  <c r="K5674" i="1" s="1"/>
  <c r="J5675" i="1"/>
  <c r="J5676" i="1"/>
  <c r="K5676" i="1" s="1"/>
  <c r="J5677" i="1"/>
  <c r="K5677" i="1" s="1"/>
  <c r="J5678" i="1"/>
  <c r="K5678" i="1" s="1"/>
  <c r="J5679" i="1"/>
  <c r="K5679" i="1" s="1"/>
  <c r="J5680" i="1"/>
  <c r="K5680" i="1" s="1"/>
  <c r="J5681" i="1"/>
  <c r="K5681" i="1" s="1"/>
  <c r="J5682" i="1"/>
  <c r="K5682" i="1" s="1"/>
  <c r="J5683" i="1"/>
  <c r="K5683" i="1" s="1"/>
  <c r="J5684" i="1"/>
  <c r="K5684" i="1" s="1"/>
  <c r="J5685" i="1"/>
  <c r="K5685" i="1" s="1"/>
  <c r="J5686" i="1"/>
  <c r="K5686" i="1" s="1"/>
  <c r="J5687" i="1"/>
  <c r="K5687" i="1" s="1"/>
  <c r="J5688" i="1"/>
  <c r="K5688" i="1" s="1"/>
  <c r="J5689" i="1"/>
  <c r="K5689" i="1" s="1"/>
  <c r="K5690" i="1"/>
  <c r="J5691" i="1"/>
  <c r="K5691" i="1" s="1"/>
  <c r="J5692" i="1"/>
  <c r="K5692" i="1" s="1"/>
  <c r="J5693" i="1"/>
  <c r="K5693" i="1" s="1"/>
  <c r="J5694" i="1"/>
  <c r="K5694" i="1" s="1"/>
  <c r="J5695" i="1"/>
  <c r="K5695" i="1" s="1"/>
  <c r="J5696" i="1"/>
  <c r="K5696" i="1" s="1"/>
  <c r="J5697" i="1"/>
  <c r="K5697" i="1" s="1"/>
  <c r="J5698" i="1"/>
  <c r="J5699" i="1"/>
  <c r="K5699" i="1" s="1"/>
  <c r="J5700" i="1"/>
  <c r="K5700" i="1" s="1"/>
  <c r="J5701" i="1"/>
  <c r="K5701" i="1" s="1"/>
  <c r="J5702" i="1"/>
  <c r="K5702" i="1" s="1"/>
  <c r="J5703" i="1"/>
  <c r="K5703" i="1" s="1"/>
  <c r="J5704" i="1"/>
  <c r="K5704" i="1" s="1"/>
  <c r="J5705" i="1"/>
  <c r="K5705" i="1" s="1"/>
  <c r="J5706" i="1"/>
  <c r="K5706" i="1" s="1"/>
  <c r="J5707" i="1"/>
  <c r="K5707" i="1" s="1"/>
  <c r="J5708" i="1"/>
  <c r="K5708" i="1" s="1"/>
  <c r="J5709" i="1"/>
  <c r="K5709" i="1" s="1"/>
  <c r="J5710" i="1"/>
  <c r="J5711" i="1"/>
  <c r="K5711" i="1" s="1"/>
  <c r="J2" i="1"/>
  <c r="K2" i="1" s="1"/>
  <c r="K7" i="3"/>
  <c r="F10" i="4" s="1"/>
  <c r="K8" i="3"/>
  <c r="F11" i="4" s="1"/>
  <c r="K9" i="3"/>
  <c r="F12" i="4" s="1"/>
  <c r="K10" i="3"/>
  <c r="F13" i="4" s="1"/>
  <c r="K11" i="3"/>
  <c r="F14" i="4" s="1"/>
  <c r="K12" i="3"/>
  <c r="F15" i="4" s="1"/>
  <c r="K13" i="3"/>
  <c r="F16" i="4" s="1"/>
  <c r="K14" i="3"/>
  <c r="F17" i="4" s="1"/>
  <c r="K15" i="3"/>
  <c r="F18" i="4" s="1"/>
  <c r="K16" i="3"/>
  <c r="F19" i="4" s="1"/>
  <c r="K17" i="3"/>
  <c r="F20" i="4" s="1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3421" i="1" l="1"/>
  <c r="K1981" i="1"/>
  <c r="K5484" i="1"/>
  <c r="K5204" i="1"/>
  <c r="K4668" i="1"/>
  <c r="K4652" i="1"/>
  <c r="K4428" i="1"/>
  <c r="K4204" i="1"/>
  <c r="K3932" i="1"/>
  <c r="K3636" i="1"/>
  <c r="K3492" i="1"/>
  <c r="K3260" i="1"/>
  <c r="K3156" i="1"/>
  <c r="K2644" i="1"/>
  <c r="K2532" i="1"/>
  <c r="K2228" i="1"/>
  <c r="K2204" i="1"/>
  <c r="K2076" i="1"/>
  <c r="K1948" i="1"/>
  <c r="K1788" i="1"/>
  <c r="K1764" i="1"/>
  <c r="K1756" i="1"/>
  <c r="K1676" i="1"/>
  <c r="K3037" i="1"/>
  <c r="K1613" i="1"/>
  <c r="K5675" i="1"/>
  <c r="K5643" i="1"/>
  <c r="K5259" i="1"/>
  <c r="K5235" i="1"/>
  <c r="K5227" i="1"/>
  <c r="K4683" i="1"/>
  <c r="K4331" i="1"/>
  <c r="K3739" i="1"/>
  <c r="K3731" i="1"/>
  <c r="K3643" i="1"/>
  <c r="K3467" i="1"/>
  <c r="K3427" i="1"/>
  <c r="K3259" i="1"/>
  <c r="K2883" i="1"/>
  <c r="K2803" i="1"/>
  <c r="K2747" i="1"/>
  <c r="K2579" i="1"/>
  <c r="K2571" i="1"/>
  <c r="K2515" i="1"/>
  <c r="K2051" i="1"/>
  <c r="K1955" i="1"/>
  <c r="K1899" i="1"/>
  <c r="K1875" i="1"/>
  <c r="K1611" i="1"/>
  <c r="K2453" i="1"/>
  <c r="K1749" i="1"/>
  <c r="K5698" i="1"/>
  <c r="K5666" i="1"/>
  <c r="K5610" i="1"/>
  <c r="K5434" i="1"/>
  <c r="K5194" i="1"/>
  <c r="K5138" i="1"/>
  <c r="K5106" i="1"/>
  <c r="K4218" i="1"/>
  <c r="K4058" i="1"/>
  <c r="K3514" i="1"/>
  <c r="K3242" i="1"/>
  <c r="K2986" i="1"/>
  <c r="K2626" i="1"/>
  <c r="K2570" i="1"/>
  <c r="K1962" i="1"/>
  <c r="K1874" i="1"/>
  <c r="K1826" i="1"/>
  <c r="K1722" i="1"/>
  <c r="K1538" i="1"/>
  <c r="K1522" i="1"/>
  <c r="K2125" i="1"/>
  <c r="K5665" i="1"/>
  <c r="K5609" i="1"/>
  <c r="K5585" i="1"/>
  <c r="K5497" i="1"/>
  <c r="K4969" i="1"/>
  <c r="K4609" i="1"/>
  <c r="K4569" i="1"/>
  <c r="K4529" i="1"/>
  <c r="K4377" i="1"/>
  <c r="K4353" i="1"/>
  <c r="K4329" i="1"/>
  <c r="K4105" i="1"/>
  <c r="K3537" i="1"/>
  <c r="K3393" i="1"/>
  <c r="K3225" i="1"/>
  <c r="K2985" i="1"/>
  <c r="K2897" i="1"/>
  <c r="K2857" i="1"/>
  <c r="K2793" i="1"/>
  <c r="K2729" i="1"/>
  <c r="K2601" i="1"/>
  <c r="K2585" i="1"/>
  <c r="K2417" i="1"/>
  <c r="K2329" i="1"/>
  <c r="K2089" i="1"/>
  <c r="K2017" i="1"/>
  <c r="K1977" i="1"/>
  <c r="K1969" i="1"/>
  <c r="K1937" i="1"/>
  <c r="K1793" i="1"/>
  <c r="K1665" i="1"/>
  <c r="K3829" i="1"/>
  <c r="K2341" i="1"/>
  <c r="K5648" i="1"/>
  <c r="K4984" i="1"/>
  <c r="K4944" i="1"/>
  <c r="K4776" i="1"/>
  <c r="K4720" i="1"/>
  <c r="K4632" i="1"/>
  <c r="K4472" i="1"/>
  <c r="K4096" i="1"/>
  <c r="K3456" i="1"/>
  <c r="K3232" i="1"/>
  <c r="K3016" i="1"/>
  <c r="K2896" i="1"/>
  <c r="K2824" i="1"/>
  <c r="K2752" i="1"/>
  <c r="K2080" i="1"/>
  <c r="K1864" i="1"/>
  <c r="K2093" i="1"/>
  <c r="K1525" i="1"/>
  <c r="K5391" i="1"/>
  <c r="K5287" i="1"/>
  <c r="K5023" i="1"/>
  <c r="K4623" i="1"/>
  <c r="K4111" i="1"/>
  <c r="K3887" i="1"/>
  <c r="K3719" i="1"/>
  <c r="K3703" i="1"/>
  <c r="K3439" i="1"/>
  <c r="K2999" i="1"/>
  <c r="K2975" i="1"/>
  <c r="K2759" i="1"/>
  <c r="K2679" i="1"/>
  <c r="K2663" i="1"/>
  <c r="K2367" i="1"/>
  <c r="K2135" i="1"/>
  <c r="K1855" i="1"/>
  <c r="K1583" i="1"/>
  <c r="K2693" i="1"/>
  <c r="K1845" i="1"/>
  <c r="K5710" i="1"/>
  <c r="K5310" i="1"/>
  <c r="K5118" i="1"/>
  <c r="K4774" i="1"/>
  <c r="K3886" i="1"/>
  <c r="K3574" i="1"/>
  <c r="K3470" i="1"/>
  <c r="K3302" i="1"/>
  <c r="K3078" i="1"/>
  <c r="K3030" i="1"/>
  <c r="K2926" i="1"/>
  <c r="K2918" i="1"/>
  <c r="K2694" i="1"/>
  <c r="K2662" i="1"/>
  <c r="K2566" i="1"/>
  <c r="K2534" i="1"/>
  <c r="K2470" i="1"/>
  <c r="K2230" i="1"/>
  <c r="K2222" i="1"/>
  <c r="K2174" i="1"/>
  <c r="K1630" i="1"/>
  <c r="K1510" i="1"/>
  <c r="K1100" i="1"/>
  <c r="K996" i="1"/>
  <c r="K844" i="1"/>
  <c r="K756" i="1"/>
  <c r="K1059" i="1"/>
  <c r="K1043" i="1"/>
  <c r="K1019" i="1"/>
  <c r="K907" i="1"/>
  <c r="K738" i="1"/>
  <c r="K682" i="1"/>
  <c r="K749" i="1"/>
  <c r="K1065" i="1"/>
  <c r="K977" i="1"/>
  <c r="K905" i="1"/>
  <c r="K897" i="1"/>
  <c r="K577" i="1"/>
  <c r="K1080" i="1"/>
  <c r="K1024" i="1"/>
  <c r="K928" i="1"/>
  <c r="K856" i="1"/>
  <c r="K800" i="1"/>
  <c r="K584" i="1"/>
  <c r="K831" i="1"/>
  <c r="K815" i="1"/>
  <c r="K799" i="1"/>
  <c r="K925" i="1"/>
  <c r="K1006" i="1"/>
  <c r="K926" i="1"/>
  <c r="K918" i="1"/>
  <c r="K870" i="1"/>
  <c r="K830" i="1"/>
  <c r="K1356" i="1"/>
  <c r="K1172" i="1"/>
  <c r="K1124" i="1"/>
  <c r="K1173" i="1"/>
  <c r="K1245" i="1"/>
  <c r="K1338" i="1"/>
  <c r="K1322" i="1"/>
  <c r="K1274" i="1"/>
  <c r="K1242" i="1"/>
  <c r="K1293" i="1"/>
  <c r="K1209" i="1"/>
  <c r="K1201" i="1"/>
  <c r="K1309" i="1"/>
  <c r="K1360" i="1"/>
  <c r="K1256" i="1"/>
  <c r="K1399" i="1"/>
  <c r="K1367" i="1"/>
  <c r="K1271" i="1"/>
  <c r="K1263" i="1"/>
  <c r="K1111" i="1"/>
  <c r="K1358" i="1"/>
  <c r="K1222" i="1"/>
  <c r="K1134" i="1"/>
  <c r="Y8" i="3"/>
  <c r="T30" i="3"/>
  <c r="M53" i="3"/>
  <c r="M37" i="3"/>
  <c r="M29" i="3"/>
  <c r="M13" i="3"/>
  <c r="H16" i="4" s="1"/>
  <c r="M52" i="3"/>
  <c r="M44" i="3"/>
  <c r="M36" i="3"/>
  <c r="M28" i="3"/>
  <c r="M20" i="3"/>
  <c r="M12" i="3"/>
  <c r="H15" i="4" s="1"/>
  <c r="M45" i="3"/>
  <c r="M51" i="3"/>
  <c r="M43" i="3"/>
  <c r="M35" i="3"/>
  <c r="M27" i="3"/>
  <c r="M19" i="3"/>
  <c r="M11" i="3"/>
  <c r="H14" i="4" s="1"/>
  <c r="M21" i="3"/>
  <c r="M50" i="3"/>
  <c r="M42" i="3"/>
  <c r="M34" i="3"/>
  <c r="M26" i="3"/>
  <c r="M18" i="3"/>
  <c r="M10" i="3"/>
  <c r="H13" i="4" s="1"/>
  <c r="M49" i="3"/>
  <c r="M41" i="3"/>
  <c r="M33" i="3"/>
  <c r="M25" i="3"/>
  <c r="M17" i="3"/>
  <c r="H20" i="4" s="1"/>
  <c r="M9" i="3"/>
  <c r="H12" i="4" s="1"/>
  <c r="M40" i="3"/>
  <c r="M32" i="3"/>
  <c r="M24" i="3"/>
  <c r="M16" i="3"/>
  <c r="H19" i="4" s="1"/>
  <c r="M8" i="3"/>
  <c r="H11" i="4" s="1"/>
  <c r="M48" i="3"/>
  <c r="M47" i="3"/>
  <c r="M39" i="3"/>
  <c r="M31" i="3"/>
  <c r="M23" i="3"/>
  <c r="M15" i="3"/>
  <c r="H18" i="4" s="1"/>
  <c r="M7" i="3"/>
  <c r="H10" i="4" s="1"/>
  <c r="M6" i="3"/>
  <c r="H9" i="4" s="1"/>
  <c r="M46" i="3"/>
  <c r="M38" i="3"/>
  <c r="M30" i="3"/>
  <c r="M22" i="3"/>
  <c r="M14" i="3"/>
  <c r="H17" i="4" s="1"/>
  <c r="K554" i="1"/>
  <c r="K466" i="1"/>
  <c r="K434" i="1"/>
  <c r="K410" i="1"/>
  <c r="K266" i="1"/>
  <c r="K154" i="1"/>
  <c r="K90" i="1"/>
  <c r="K537" i="1"/>
  <c r="K433" i="1"/>
  <c r="K305" i="1"/>
  <c r="K265" i="1"/>
  <c r="K145" i="1"/>
  <c r="K528" i="1"/>
  <c r="K520" i="1"/>
  <c r="K504" i="1"/>
  <c r="K464" i="1"/>
  <c r="K440" i="1"/>
  <c r="K432" i="1"/>
  <c r="K416" i="1"/>
  <c r="K392" i="1"/>
  <c r="K368" i="1"/>
  <c r="K280" i="1"/>
  <c r="K256" i="1"/>
  <c r="K24" i="1"/>
  <c r="K551" i="1"/>
  <c r="K511" i="1"/>
  <c r="K263" i="1"/>
  <c r="K215" i="1"/>
  <c r="K191" i="1"/>
  <c r="K550" i="1"/>
  <c r="K518" i="1"/>
  <c r="K478" i="1"/>
  <c r="K358" i="1"/>
  <c r="K342" i="1"/>
  <c r="K310" i="1"/>
  <c r="K286" i="1"/>
  <c r="K230" i="1"/>
  <c r="K198" i="1"/>
  <c r="K126" i="1"/>
  <c r="K397" i="1"/>
  <c r="K365" i="1"/>
  <c r="K221" i="1"/>
  <c r="K189" i="1"/>
  <c r="K141" i="1"/>
  <c r="K93" i="1"/>
  <c r="K444" i="1"/>
  <c r="K396" i="1"/>
  <c r="K228" i="1"/>
  <c r="K531" i="1"/>
  <c r="K499" i="1"/>
  <c r="K483" i="1"/>
  <c r="K443" i="1"/>
  <c r="K427" i="1"/>
  <c r="K419" i="1"/>
  <c r="K403" i="1"/>
  <c r="K339" i="1"/>
  <c r="K267" i="1"/>
  <c r="K203" i="1"/>
  <c r="K67" i="1"/>
  <c r="K43" i="1"/>
  <c r="K77" i="1"/>
  <c r="K29" i="1"/>
  <c r="K6" i="1"/>
  <c r="T40" i="3"/>
  <c r="H26" i="4" l="1"/>
  <c r="F27" i="4"/>
  <c r="I26" i="4"/>
  <c r="F25" i="4"/>
  <c r="G33" i="4"/>
  <c r="H34" i="4"/>
  <c r="G30" i="4"/>
  <c r="F33" i="4"/>
  <c r="F31" i="4"/>
  <c r="H25" i="4"/>
  <c r="AC13" i="3"/>
  <c r="H32" i="4"/>
  <c r="H30" i="4"/>
  <c r="G34" i="4"/>
  <c r="H27" i="4"/>
  <c r="I29" i="4"/>
  <c r="I25" i="4"/>
  <c r="F32" i="4"/>
  <c r="G26" i="4"/>
  <c r="I30" i="4"/>
  <c r="F28" i="4"/>
  <c r="I27" i="4"/>
  <c r="G25" i="4"/>
  <c r="H28" i="4"/>
  <c r="G29" i="4"/>
  <c r="G31" i="4"/>
  <c r="F26" i="4"/>
  <c r="G27" i="4"/>
  <c r="I31" i="4"/>
  <c r="I33" i="4"/>
  <c r="H33" i="4"/>
  <c r="F34" i="4"/>
  <c r="H31" i="4"/>
  <c r="H29" i="4"/>
  <c r="G28" i="4"/>
  <c r="F29" i="4"/>
  <c r="Z11" i="3"/>
  <c r="AC11" i="3"/>
  <c r="I34" i="4"/>
  <c r="I32" i="4"/>
  <c r="F30" i="4"/>
  <c r="G32" i="4"/>
  <c r="I28" i="4"/>
  <c r="AC14" i="3"/>
  <c r="AC15" i="3"/>
  <c r="AC12" i="3"/>
  <c r="AC16" i="3"/>
  <c r="AC18" i="3"/>
  <c r="AC20" i="3"/>
  <c r="AC19" i="3"/>
  <c r="W11" i="3"/>
  <c r="AC17" i="3"/>
  <c r="E29" i="4"/>
  <c r="E27" i="4"/>
  <c r="E26" i="4"/>
  <c r="E25" i="4"/>
  <c r="E32" i="4"/>
  <c r="E34" i="4"/>
  <c r="E30" i="4"/>
  <c r="E28" i="4"/>
  <c r="E33" i="4"/>
  <c r="Y11" i="3"/>
  <c r="X11" i="3"/>
  <c r="E31" i="4"/>
  <c r="Z14" i="3"/>
  <c r="Y19" i="3"/>
  <c r="Z19" i="3"/>
  <c r="Z20" i="3"/>
  <c r="Y13" i="3"/>
  <c r="X20" i="3"/>
  <c r="Z13" i="3"/>
  <c r="W20" i="3"/>
  <c r="Z15" i="3"/>
  <c r="Y14" i="3"/>
  <c r="Y18" i="3"/>
  <c r="W12" i="3"/>
  <c r="Y15" i="3"/>
  <c r="W15" i="3"/>
  <c r="Z16" i="3"/>
  <c r="Z12" i="3"/>
  <c r="X14" i="3"/>
  <c r="W18" i="3"/>
  <c r="W16" i="3"/>
  <c r="Y16" i="3"/>
  <c r="X12" i="3"/>
  <c r="X16" i="3"/>
  <c r="X18" i="3"/>
  <c r="W13" i="3"/>
  <c r="Z18" i="3"/>
  <c r="W17" i="3"/>
  <c r="W19" i="3"/>
  <c r="Y20" i="3"/>
  <c r="X15" i="3"/>
  <c r="X17" i="3"/>
  <c r="X19" i="3"/>
  <c r="X13" i="3"/>
  <c r="Y12" i="3"/>
  <c r="Y17" i="3"/>
  <c r="W14" i="3"/>
  <c r="Z17" i="3"/>
  <c r="R34" i="3"/>
  <c r="R23" i="3"/>
  <c r="T37" i="3"/>
  <c r="T53" i="3"/>
  <c r="T41" i="3"/>
  <c r="T38" i="3"/>
  <c r="T46" i="3"/>
  <c r="T35" i="3"/>
  <c r="T51" i="3"/>
  <c r="T43" i="3"/>
  <c r="T32" i="3"/>
  <c r="T42" i="3"/>
  <c r="T48" i="3"/>
  <c r="T45" i="3"/>
  <c r="T34" i="3"/>
  <c r="T50" i="3"/>
  <c r="T39" i="3"/>
  <c r="T31" i="3"/>
  <c r="T47" i="3"/>
  <c r="T36" i="3"/>
  <c r="T52" i="3"/>
  <c r="T44" i="3"/>
  <c r="T33" i="3"/>
  <c r="T49" i="3"/>
  <c r="R40" i="3"/>
  <c r="T24" i="3"/>
  <c r="T23" i="3"/>
  <c r="T18" i="3"/>
  <c r="T22" i="3"/>
  <c r="T29" i="3"/>
  <c r="T21" i="3"/>
  <c r="T28" i="3"/>
  <c r="T20" i="3"/>
  <c r="T27" i="3"/>
  <c r="T19" i="3"/>
  <c r="T26" i="3"/>
  <c r="T25" i="3"/>
  <c r="T13" i="3"/>
  <c r="T12" i="3"/>
  <c r="T10" i="3"/>
  <c r="T11" i="3"/>
  <c r="T9" i="3"/>
  <c r="T16" i="3"/>
  <c r="T8" i="3"/>
  <c r="T17" i="3"/>
  <c r="T15" i="3"/>
  <c r="T7" i="3"/>
  <c r="T14" i="3"/>
  <c r="R27" i="3"/>
  <c r="R19" i="3"/>
  <c r="R48" i="3"/>
  <c r="R26" i="3"/>
  <c r="R45" i="3"/>
  <c r="R53" i="3"/>
  <c r="R50" i="3"/>
  <c r="R24" i="3"/>
  <c r="R39" i="3"/>
  <c r="R47" i="3"/>
  <c r="R30" i="3"/>
  <c r="R18" i="3"/>
  <c r="R22" i="3"/>
  <c r="R29" i="3"/>
  <c r="R21" i="3"/>
  <c r="R38" i="3"/>
  <c r="R46" i="3"/>
  <c r="R28" i="3"/>
  <c r="R20" i="3"/>
  <c r="R25" i="3"/>
  <c r="R35" i="3"/>
  <c r="R33" i="3"/>
  <c r="R37" i="3"/>
  <c r="R52" i="3"/>
  <c r="R43" i="3"/>
  <c r="R41" i="3"/>
  <c r="R32" i="3"/>
  <c r="R49" i="3"/>
  <c r="R36" i="3"/>
  <c r="R42" i="3"/>
  <c r="R51" i="3"/>
  <c r="R14" i="3"/>
  <c r="J17" i="4" s="1"/>
  <c r="R31" i="3"/>
  <c r="R44" i="3"/>
  <c r="R13" i="3"/>
  <c r="J16" i="4" s="1"/>
  <c r="R12" i="3"/>
  <c r="J15" i="4" s="1"/>
  <c r="R10" i="3"/>
  <c r="J13" i="4" s="1"/>
  <c r="R11" i="3"/>
  <c r="J14" i="4" s="1"/>
  <c r="R9" i="3"/>
  <c r="J12" i="4" s="1"/>
  <c r="R17" i="3"/>
  <c r="J20" i="4" s="1"/>
  <c r="R16" i="3"/>
  <c r="J19" i="4" s="1"/>
  <c r="R8" i="3"/>
  <c r="J11" i="4" s="1"/>
  <c r="R15" i="3"/>
  <c r="J18" i="4" s="1"/>
  <c r="R7" i="3"/>
  <c r="J10" i="4" s="1"/>
  <c r="R6" i="3"/>
  <c r="J9" i="4" s="1"/>
  <c r="K25" i="4" l="1"/>
  <c r="J25" i="4"/>
  <c r="K29" i="4"/>
  <c r="J29" i="4"/>
  <c r="K34" i="4"/>
  <c r="J34" i="4"/>
  <c r="J33" i="4"/>
  <c r="K33" i="4"/>
  <c r="K27" i="4"/>
  <c r="J27" i="4"/>
  <c r="AB11" i="3"/>
  <c r="AA11" i="3"/>
  <c r="J31" i="4"/>
  <c r="K31" i="4"/>
  <c r="J32" i="4"/>
  <c r="K32" i="4"/>
  <c r="K30" i="4"/>
  <c r="J30" i="4"/>
  <c r="K28" i="4"/>
  <c r="J28" i="4"/>
  <c r="K26" i="4"/>
  <c r="J26" i="4"/>
  <c r="S30" i="3"/>
  <c r="S33" i="3"/>
  <c r="S37" i="3"/>
  <c r="S53" i="3"/>
  <c r="S26" i="3"/>
  <c r="S39" i="3"/>
  <c r="S44" i="3"/>
  <c r="S24" i="3"/>
  <c r="S8" i="3"/>
  <c r="K11" i="4" s="1"/>
  <c r="S9" i="3"/>
  <c r="K12" i="4" s="1"/>
  <c r="S48" i="3"/>
  <c r="S7" i="3"/>
  <c r="K10" i="4" s="1"/>
  <c r="S49" i="3"/>
  <c r="S36" i="3"/>
  <c r="S13" i="3"/>
  <c r="K16" i="4" s="1"/>
  <c r="S12" i="3"/>
  <c r="K15" i="4" s="1"/>
  <c r="S16" i="3"/>
  <c r="K19" i="4" s="1"/>
  <c r="S10" i="3"/>
  <c r="K13" i="4" s="1"/>
  <c r="S6" i="3"/>
  <c r="K9" i="4" s="1"/>
  <c r="S14" i="3"/>
  <c r="K17" i="4" s="1"/>
  <c r="S32" i="3"/>
  <c r="S51" i="3"/>
  <c r="S46" i="3"/>
  <c r="S41" i="3"/>
  <c r="S23" i="3"/>
  <c r="S17" i="3"/>
  <c r="K20" i="4" s="1"/>
  <c r="S40" i="3"/>
  <c r="S35" i="3"/>
  <c r="S38" i="3"/>
  <c r="S22" i="3"/>
  <c r="S15" i="3"/>
  <c r="K18" i="4" s="1"/>
  <c r="S50" i="3"/>
  <c r="S42" i="3"/>
  <c r="S19" i="3"/>
  <c r="S20" i="3"/>
  <c r="S21" i="3"/>
  <c r="S18" i="3"/>
  <c r="S47" i="3"/>
  <c r="S34" i="3"/>
  <c r="S52" i="3"/>
  <c r="S43" i="3"/>
  <c r="S27" i="3"/>
  <c r="S28" i="3"/>
  <c r="S29" i="3"/>
  <c r="S11" i="3"/>
  <c r="K14" i="4" s="1"/>
  <c r="S31" i="3"/>
  <c r="S25" i="3"/>
  <c r="S45" i="3"/>
  <c r="AA15" i="3" l="1"/>
  <c r="AB15" i="3"/>
  <c r="AA14" i="3"/>
  <c r="AB14" i="3"/>
  <c r="AA12" i="3"/>
  <c r="AB12" i="3"/>
  <c r="AA20" i="3"/>
  <c r="AB20" i="3"/>
  <c r="AA19" i="3"/>
  <c r="AB19" i="3"/>
  <c r="AA17" i="3"/>
  <c r="AB17" i="3"/>
  <c r="AA13" i="3"/>
  <c r="AB13" i="3"/>
  <c r="AA16" i="3"/>
  <c r="AB16" i="3"/>
  <c r="AA18" i="3"/>
  <c r="AB18" i="3"/>
</calcChain>
</file>

<file path=xl/sharedStrings.xml><?xml version="1.0" encoding="utf-8"?>
<sst xmlns="http://schemas.openxmlformats.org/spreadsheetml/2006/main" count="34886" uniqueCount="17173">
  <si>
    <t>ticker</t>
  </si>
  <si>
    <t>name</t>
  </si>
  <si>
    <t>gics_sector</t>
  </si>
  <si>
    <t>market_cap_mln_usd</t>
  </si>
  <si>
    <t>pe</t>
  </si>
  <si>
    <t>pb</t>
  </si>
  <si>
    <t>ps</t>
  </si>
  <si>
    <t>ev_to_ebita_t12m</t>
  </si>
  <si>
    <t>country_code</t>
  </si>
  <si>
    <t>PTT TB Equity</t>
  </si>
  <si>
    <t>Ptt Pcl</t>
  </si>
  <si>
    <t>Energy</t>
  </si>
  <si>
    <t>TH</t>
  </si>
  <si>
    <t>AOT TB Equity</t>
  </si>
  <si>
    <t>Airports Of Thailand Pcl</t>
  </si>
  <si>
    <t>Industrials</t>
  </si>
  <si>
    <t>ADVANC TB Equity</t>
  </si>
  <si>
    <t>Advanced Info Service Pcl</t>
  </si>
  <si>
    <t>Communication Services</t>
  </si>
  <si>
    <t>CPALL TB Equity</t>
  </si>
  <si>
    <t>Cp All Pcl</t>
  </si>
  <si>
    <t>Consumer Staples</t>
  </si>
  <si>
    <t>SCC TB Equity</t>
  </si>
  <si>
    <t>Siam Cement Pcl/The</t>
  </si>
  <si>
    <t>Materials</t>
  </si>
  <si>
    <t>GULF TB Equity</t>
  </si>
  <si>
    <t>Gulf Energy Development Pcl</t>
  </si>
  <si>
    <t>Utilities</t>
  </si>
  <si>
    <t>BDMS TB Equity</t>
  </si>
  <si>
    <t>Bangkok Dusit Med Service</t>
  </si>
  <si>
    <t>Health Care</t>
  </si>
  <si>
    <t>PTTEP TB Equity</t>
  </si>
  <si>
    <t>Ptt Explor &amp; Prod Public Co</t>
  </si>
  <si>
    <t>SCB TB Equity</t>
  </si>
  <si>
    <t>Siam Commercial Bank Pub Co</t>
  </si>
  <si>
    <t>Financials</t>
  </si>
  <si>
    <t>na</t>
  </si>
  <si>
    <t>KBANK TB Equity</t>
  </si>
  <si>
    <t>Kasikornbank Pcl</t>
  </si>
  <si>
    <t>CPF TB Equity</t>
  </si>
  <si>
    <t>Charoen Pokphand Foods Pub</t>
  </si>
  <si>
    <t>BBL TB Equity</t>
  </si>
  <si>
    <t>Bangkok Bank Public Co Ltd</t>
  </si>
  <si>
    <t>CPN TB Equity</t>
  </si>
  <si>
    <t>Central Pattana Pub Co Ltd</t>
  </si>
  <si>
    <t>Real Estate</t>
  </si>
  <si>
    <t>MAKRO TB Equity</t>
  </si>
  <si>
    <t>Siam Makro Public Co Ltd</t>
  </si>
  <si>
    <t>BJC TB Equity</t>
  </si>
  <si>
    <t>Berli Jucker Public Co Ltd</t>
  </si>
  <si>
    <t>INTUCH TB Equity</t>
  </si>
  <si>
    <t>Intouch Holdings Pcl</t>
  </si>
  <si>
    <t>GPSC TB Equity</t>
  </si>
  <si>
    <t>Global Power Synergy Pcl</t>
  </si>
  <si>
    <t>KTB TB Equity</t>
  </si>
  <si>
    <t>Krung Thai Bank Pub Co Ltd</t>
  </si>
  <si>
    <t>CRC TB Equity</t>
  </si>
  <si>
    <t>Central Retail Corp Pcl</t>
  </si>
  <si>
    <t>Consumer Discretionary</t>
  </si>
  <si>
    <t>DIF TB Equity</t>
  </si>
  <si>
    <t>Digital Telecommunications</t>
  </si>
  <si>
    <t>Not Classified</t>
  </si>
  <si>
    <t>HMPRO TB Equity</t>
  </si>
  <si>
    <t>Home Product Center Pcl</t>
  </si>
  <si>
    <t>BAY TB Equity</t>
  </si>
  <si>
    <t>Bank Of Ayudhya Pcl</t>
  </si>
  <si>
    <t>PTTGC TB Equity</t>
  </si>
  <si>
    <t>Ptt Global Chemical Pcl</t>
  </si>
  <si>
    <t>EA TB Equity</t>
  </si>
  <si>
    <t>Energy Absolute Pcl</t>
  </si>
  <si>
    <t>EGCO TB Equity</t>
  </si>
  <si>
    <t>Electricity Generating Pcl</t>
  </si>
  <si>
    <t>BTS TB Equity</t>
  </si>
  <si>
    <t>Bts Group Holdings Pcl</t>
  </si>
  <si>
    <t>BEM TB Equity</t>
  </si>
  <si>
    <t>Bangkok Expressway &amp; Metro P</t>
  </si>
  <si>
    <t>IVL TB Equity</t>
  </si>
  <si>
    <t>Indorama Ventures Pcl</t>
  </si>
  <si>
    <t>OSP TB Equity</t>
  </si>
  <si>
    <t>Osotspa Pcl</t>
  </si>
  <si>
    <t>AWC TB Equity</t>
  </si>
  <si>
    <t>Asset World Corp Pcl</t>
  </si>
  <si>
    <t>BGRIM TB Equity</t>
  </si>
  <si>
    <t>B Grimm Power Pcl</t>
  </si>
  <si>
    <t>TRUE TB Equity</t>
  </si>
  <si>
    <t>True Corp Pcl</t>
  </si>
  <si>
    <t>BH TB Equity</t>
  </si>
  <si>
    <t>Bumrungrad Hospital Pcl</t>
  </si>
  <si>
    <t>DTAC TB Equity</t>
  </si>
  <si>
    <t>Total Access Communication</t>
  </si>
  <si>
    <t>RATCH TB Equity</t>
  </si>
  <si>
    <t>Ratch Group Pcl</t>
  </si>
  <si>
    <t>TMB TB Equity</t>
  </si>
  <si>
    <t>Tmb Bank Pcl</t>
  </si>
  <si>
    <t>LH TB Equity</t>
  </si>
  <si>
    <t>Land &amp; Houses Pub Co Ltd</t>
  </si>
  <si>
    <t>MTC TB Equity</t>
  </si>
  <si>
    <t>Muangthai Capital Pcl</t>
  </si>
  <si>
    <t>MINT TB Equity</t>
  </si>
  <si>
    <t>Minor International Pcl</t>
  </si>
  <si>
    <t>KTC TB Equity</t>
  </si>
  <si>
    <t>Krungthai Card Pcl</t>
  </si>
  <si>
    <t>TU TB Equity</t>
  </si>
  <si>
    <t>Thai Union Group Pcl</t>
  </si>
  <si>
    <t>TOA TB Equity</t>
  </si>
  <si>
    <t>Toa Paint Thailand Pcl</t>
  </si>
  <si>
    <t>TFMAMA TB Equity</t>
  </si>
  <si>
    <t>Thai President Foods Pcl</t>
  </si>
  <si>
    <t>TOP TB Equity</t>
  </si>
  <si>
    <t>Thai Oil Pcl</t>
  </si>
  <si>
    <t>CBG TB Equity</t>
  </si>
  <si>
    <t>Carabao Group Pcl</t>
  </si>
  <si>
    <t>BAM TB Equity</t>
  </si>
  <si>
    <t>Bangkok Commercial Asset Man</t>
  </si>
  <si>
    <t>SAWAD TB Equity</t>
  </si>
  <si>
    <t>Srisawad Corp Pcl</t>
  </si>
  <si>
    <t>JASIF TB Equity</t>
  </si>
  <si>
    <t>Jasmine Broadband Internet I</t>
  </si>
  <si>
    <t>TISCO TB Equity</t>
  </si>
  <si>
    <t>Tisco Financial Group Pcl</t>
  </si>
  <si>
    <t>CPNREIT TB Equity</t>
  </si>
  <si>
    <t>Cpn Retail Growth Leasehold</t>
  </si>
  <si>
    <t>TTW TB Equity</t>
  </si>
  <si>
    <t>Ttw Pcl</t>
  </si>
  <si>
    <t>VGI TB Equity</t>
  </si>
  <si>
    <t>Vgi Pcl</t>
  </si>
  <si>
    <t>TFFIF TB Equity</t>
  </si>
  <si>
    <t>Thailand Future Fund</t>
  </si>
  <si>
    <t>STARK TB Equity</t>
  </si>
  <si>
    <t>Stark Corp Pcl</t>
  </si>
  <si>
    <t>DELTA TB Equity</t>
  </si>
  <si>
    <t>Delta Electronics Thai Pcl</t>
  </si>
  <si>
    <t>Information Technology</t>
  </si>
  <si>
    <t>IRPC TB Equity</t>
  </si>
  <si>
    <t>Irpc Pcl</t>
  </si>
  <si>
    <t>BTSGIF TB Equity</t>
  </si>
  <si>
    <t>Bts Rail Mass Transit G Fund</t>
  </si>
  <si>
    <t>M TB Equity</t>
  </si>
  <si>
    <t>Mk Restaurants Group Pcl</t>
  </si>
  <si>
    <t>SVH TB Equity</t>
  </si>
  <si>
    <t>Samitivej Public Co Ltd</t>
  </si>
  <si>
    <t>GLOBAL TB Equity</t>
  </si>
  <si>
    <t>Siam Global House Pcl</t>
  </si>
  <si>
    <t>SPI TB Equity</t>
  </si>
  <si>
    <t>Saha Pathana Inter-Holding</t>
  </si>
  <si>
    <t>TCAP TB Equity</t>
  </si>
  <si>
    <t>Thanachart Capital Pcl</t>
  </si>
  <si>
    <t>JAS TB Equity</t>
  </si>
  <si>
    <t>Jasmine Intl Public Co Ltd</t>
  </si>
  <si>
    <t>FTREIT TB Equity</t>
  </si>
  <si>
    <t>Frasers Property Thailand In</t>
  </si>
  <si>
    <t>BPP TB Equity</t>
  </si>
  <si>
    <t>Banpu Power Pcl</t>
  </si>
  <si>
    <t>SCCC TB Equity</t>
  </si>
  <si>
    <t>Siam City Cement Pub Co Ltd</t>
  </si>
  <si>
    <t>TLGF TB Equity</t>
  </si>
  <si>
    <t>Tesco Lotus Retail Growth Fr</t>
  </si>
  <si>
    <t>RAM TB Equity</t>
  </si>
  <si>
    <t>Ramkhamhaeng Hospital Pub Co</t>
  </si>
  <si>
    <t>WHA TB Equity</t>
  </si>
  <si>
    <t>Wha Corp Pcl</t>
  </si>
  <si>
    <t>KKP TB Equity</t>
  </si>
  <si>
    <t>Kiatnakin Bank Pcl</t>
  </si>
  <si>
    <t>WHART TB Equity</t>
  </si>
  <si>
    <t>Wha Premium Growth Freehold</t>
  </si>
  <si>
    <t>PB TB Equity</t>
  </si>
  <si>
    <t>President Bakery Pcl</t>
  </si>
  <si>
    <t>BCH TB Equity</t>
  </si>
  <si>
    <t>Bangkok Chain Hospital Pcl</t>
  </si>
  <si>
    <t>SPALI TB Equity</t>
  </si>
  <si>
    <t>Supalai Public Company Ltd</t>
  </si>
  <si>
    <t>BANPU TB Equity</t>
  </si>
  <si>
    <t>Banpu Public Co Ltd</t>
  </si>
  <si>
    <t>TASCO TB Equity</t>
  </si>
  <si>
    <t>Tipco Asphalt Pub Co Ltd</t>
  </si>
  <si>
    <t>SEG TB Equity</t>
  </si>
  <si>
    <t>Thai Group Holdings Plc</t>
  </si>
  <si>
    <t>ACE TB Equity</t>
  </si>
  <si>
    <t>Absolute Clean Energy Pcl</t>
  </si>
  <si>
    <t>CK TB Equity</t>
  </si>
  <si>
    <t>Ch. Karnchang Public Co Ltd</t>
  </si>
  <si>
    <t>TPIPP TB Equity</t>
  </si>
  <si>
    <t>Tpi Polene Power Pcl</t>
  </si>
  <si>
    <t>AEONTS TB Equity</t>
  </si>
  <si>
    <t>Aeon Thana Sinsap Thailand</t>
  </si>
  <si>
    <t>BCPG TB Equity</t>
  </si>
  <si>
    <t>Bcpg Pcl</t>
  </si>
  <si>
    <t>CKP TB Equity</t>
  </si>
  <si>
    <t>Ck Power Pcl</t>
  </si>
  <si>
    <t>CHG TB Equity</t>
  </si>
  <si>
    <t>Chularat Hospital Pcl</t>
  </si>
  <si>
    <t>BKI TB Equity</t>
  </si>
  <si>
    <t>Bangkok Insurance Pcl</t>
  </si>
  <si>
    <t>EGATIF TB Equity</t>
  </si>
  <si>
    <t>North Bangkok Power Plant Bl</t>
  </si>
  <si>
    <t>MBK TB Equity</t>
  </si>
  <si>
    <t>Mbk Pcl</t>
  </si>
  <si>
    <t>IMPACT TB Equity</t>
  </si>
  <si>
    <t>Impact Growth Real Estate In</t>
  </si>
  <si>
    <t>TPIPL TB Equity</t>
  </si>
  <si>
    <t>Tpi Polene Public Co Ltd</t>
  </si>
  <si>
    <t>BLA TB Equity</t>
  </si>
  <si>
    <t>Bangkok Life Assurance Pcl</t>
  </si>
  <si>
    <t>PSH TB Equity</t>
  </si>
  <si>
    <t>Pruksa Holding Pcl</t>
  </si>
  <si>
    <t>VNT TB Equity</t>
  </si>
  <si>
    <t>Vinythai Public Co Limited</t>
  </si>
  <si>
    <t>BCP TB Equity</t>
  </si>
  <si>
    <t>Bangchak Corp Pcl</t>
  </si>
  <si>
    <t>TQM TB Equity</t>
  </si>
  <si>
    <t>Tqm Corp Pcl</t>
  </si>
  <si>
    <t>CENTEL TB Equity</t>
  </si>
  <si>
    <t>Central Plaza Hotel Pcl</t>
  </si>
  <si>
    <t>QH TB Equity</t>
  </si>
  <si>
    <t>Quality Houses Pub Co Ltd</t>
  </si>
  <si>
    <t>MEGA TB Equity</t>
  </si>
  <si>
    <t>Mega Lifesciences Pcl</t>
  </si>
  <si>
    <t>SPRC TB Equity</t>
  </si>
  <si>
    <t>Star Petroleum Refining Pcl</t>
  </si>
  <si>
    <t>GUNKUL TB Equity</t>
  </si>
  <si>
    <t>Gunkul Engineering Pcl</t>
  </si>
  <si>
    <t>LHFG TB Equity</t>
  </si>
  <si>
    <t>Lh Financial Group Pcl</t>
  </si>
  <si>
    <t>COM7 TB Equity</t>
  </si>
  <si>
    <t>Com7 Pcl</t>
  </si>
  <si>
    <t>VIBHA TB Equity</t>
  </si>
  <si>
    <t>Vibhavadi Medical Center Pcl</t>
  </si>
  <si>
    <t>GOLD TB Equity</t>
  </si>
  <si>
    <t>Golden Land Prop Dvlp Pcl</t>
  </si>
  <si>
    <t>TVO TB Equity</t>
  </si>
  <si>
    <t>Thai Vegetable Oil Pcl</t>
  </si>
  <si>
    <t>STEC TB Equity</t>
  </si>
  <si>
    <t>Sino Thai Engr &amp; Constr Pcl</t>
  </si>
  <si>
    <t>HANA TB Equity</t>
  </si>
  <si>
    <t>Hana Microelectronics Pcl</t>
  </si>
  <si>
    <t>FPT TB Equity</t>
  </si>
  <si>
    <t>Frasers Property Thailand Pc</t>
  </si>
  <si>
    <t>CIMBT TB Equity</t>
  </si>
  <si>
    <t>Cimb Thai Bank Pcl</t>
  </si>
  <si>
    <t>TFG TB Equity</t>
  </si>
  <si>
    <t>Thaifoods Group Pcl</t>
  </si>
  <si>
    <t>STA TB Equity</t>
  </si>
  <si>
    <t>Sri Trang Agro-Industry Pcl</t>
  </si>
  <si>
    <t>THG TB Equity</t>
  </si>
  <si>
    <t>Thonburi Healthcare Group Pc</t>
  </si>
  <si>
    <t>PTG TB Equity</t>
  </si>
  <si>
    <t>Ptg Energy Pcl</t>
  </si>
  <si>
    <t>KCE TB Equity</t>
  </si>
  <si>
    <t>Kce Electronics Pub Co Ltd</t>
  </si>
  <si>
    <t>WHAUP TB Equity</t>
  </si>
  <si>
    <t>Wha Utilities And Power Pcl</t>
  </si>
  <si>
    <t>EASTW TB Equity</t>
  </si>
  <si>
    <t>Eastern Water Resources Dev</t>
  </si>
  <si>
    <t>THANI TB Equity</t>
  </si>
  <si>
    <t>Ratchthani Leasing Pcl</t>
  </si>
  <si>
    <t>SPC TB Equity</t>
  </si>
  <si>
    <t>Saha Pathanapibul Pub Co Ltd</t>
  </si>
  <si>
    <t>GLAND TB Equity</t>
  </si>
  <si>
    <t>Grand Canal Land Pcl</t>
  </si>
  <si>
    <t>SGP TB Equity</t>
  </si>
  <si>
    <t>Siamgas &amp; Petrochemicals Pcl</t>
  </si>
  <si>
    <t>BLAND TB Equity</t>
  </si>
  <si>
    <t>Bangkok Land Public Co Ltd</t>
  </si>
  <si>
    <t>SPCG TB Equity</t>
  </si>
  <si>
    <t>Spcg Pcl</t>
  </si>
  <si>
    <t>ESSO TB Equity</t>
  </si>
  <si>
    <t>Esso Thailand Pcl</t>
  </si>
  <si>
    <t>BFIT TB Equity</t>
  </si>
  <si>
    <t>Srisawad Finance Pcl</t>
  </si>
  <si>
    <t>OISHI TB Equity</t>
  </si>
  <si>
    <t>Oishi Group Pcl</t>
  </si>
  <si>
    <t>BCT TB Equity</t>
  </si>
  <si>
    <t>Birla Carbon Thailand Plc</t>
  </si>
  <si>
    <t>MAJOR TB Equity</t>
  </si>
  <si>
    <t>Major Cineplex Group Pcl</t>
  </si>
  <si>
    <t>AP TB Equity</t>
  </si>
  <si>
    <t>Ap Thailand Pcl</t>
  </si>
  <si>
    <t>BAFS TB Equity</t>
  </si>
  <si>
    <t>Bangkok Aviation Fuel Servic</t>
  </si>
  <si>
    <t>SPF TB Equity</t>
  </si>
  <si>
    <t>Samui Airport Property Fund</t>
  </si>
  <si>
    <t>JMT TB Equity</t>
  </si>
  <si>
    <t>Jmt Network Services Pcl</t>
  </si>
  <si>
    <t>AYUD TB Equity</t>
  </si>
  <si>
    <t>Allianz Ayudhya Capital Pcl</t>
  </si>
  <si>
    <t>TIP TB Equity</t>
  </si>
  <si>
    <t>Dhipaya Insurance Pub Co Ltd</t>
  </si>
  <si>
    <t>PLANB TB Equity</t>
  </si>
  <si>
    <t>Plan B Media Pcl</t>
  </si>
  <si>
    <t>GFPT TB Equity</t>
  </si>
  <si>
    <t>Gfpt Public Co Ltd</t>
  </si>
  <si>
    <t>KTIS TB Equity</t>
  </si>
  <si>
    <t>Kaset Thai International Sug</t>
  </si>
  <si>
    <t>GVREIT TB Equity</t>
  </si>
  <si>
    <t>Golden Ventures Leasehold Re</t>
  </si>
  <si>
    <t>ICC TB Equity</t>
  </si>
  <si>
    <t>Icc International Pcl</t>
  </si>
  <si>
    <t>AMATA TB Equity</t>
  </si>
  <si>
    <t>Amata Corp Public Co Ltd</t>
  </si>
  <si>
    <t>SUC TB Equity</t>
  </si>
  <si>
    <t>Saha-Union Corp Pcl</t>
  </si>
  <si>
    <t>TCCC TB Equity</t>
  </si>
  <si>
    <t>Thai Central Chemical Pub Co</t>
  </si>
  <si>
    <t>PRM TB Equity</t>
  </si>
  <si>
    <t>Prima Marine Pcl</t>
  </si>
  <si>
    <t>DOHOME TB Equity</t>
  </si>
  <si>
    <t>Dohome Pcl</t>
  </si>
  <si>
    <t>CPTGF TB Equity</t>
  </si>
  <si>
    <t>Cp Tower Growth Leasehold Pr</t>
  </si>
  <si>
    <t>EPG TB Equity</t>
  </si>
  <si>
    <t>Eastern Polymer Group Pcl</t>
  </si>
  <si>
    <t>STANLY TB Equity</t>
  </si>
  <si>
    <t>Thai Stanley Electric Pub Co</t>
  </si>
  <si>
    <t>PRINC TB Equity</t>
  </si>
  <si>
    <t>Principal Capital Pcl</t>
  </si>
  <si>
    <t>DCC TB Equity</t>
  </si>
  <si>
    <t>Dynasty Ceramic Pub Co Ltd</t>
  </si>
  <si>
    <t>SUPER TB Equity</t>
  </si>
  <si>
    <t>Super Energy Corp Pcl</t>
  </si>
  <si>
    <t>SKR TB Equity</t>
  </si>
  <si>
    <t>Sikarin Public Co Ltd</t>
  </si>
  <si>
    <t>FUTUREPF TB Equity</t>
  </si>
  <si>
    <t>Future Park Leasehold Prop F</t>
  </si>
  <si>
    <t>RS TB Equity</t>
  </si>
  <si>
    <t>Rs Pcl</t>
  </si>
  <si>
    <t>SHANG TB Equity</t>
  </si>
  <si>
    <t>Shangri-La Hotel Pcl</t>
  </si>
  <si>
    <t>PTL TB Equity</t>
  </si>
  <si>
    <t>Polyplex Pcl</t>
  </si>
  <si>
    <t>S TB Equity</t>
  </si>
  <si>
    <t>Singha Estate Pcl</t>
  </si>
  <si>
    <t>BA TB Equity</t>
  </si>
  <si>
    <t>Bangkok Airways Pcl</t>
  </si>
  <si>
    <t>ORI TB Equity</t>
  </si>
  <si>
    <t>Origin Property Pcl</t>
  </si>
  <si>
    <t>SIRI TB Equity</t>
  </si>
  <si>
    <t>Sansiri Public Co Ltd</t>
  </si>
  <si>
    <t>SF TB Equity</t>
  </si>
  <si>
    <t>Siam Future Development Pcl</t>
  </si>
  <si>
    <t>QHPF TB Equity</t>
  </si>
  <si>
    <t>Quality Houses Leasehold Pro</t>
  </si>
  <si>
    <t>TPRIME TB Equity</t>
  </si>
  <si>
    <t>Thailand Prime Property Free</t>
  </si>
  <si>
    <t>SAUCE TB Equity</t>
  </si>
  <si>
    <t>Thaitheparos Pcl</t>
  </si>
  <si>
    <t>SSC TB Equity</t>
  </si>
  <si>
    <t>Sermsuk Pcl</t>
  </si>
  <si>
    <t>SC TB Equity</t>
  </si>
  <si>
    <t>Sc Asset Corp Pcl</t>
  </si>
  <si>
    <t>COL TB Equity</t>
  </si>
  <si>
    <t>Col Pcl</t>
  </si>
  <si>
    <t>KGI TB Equity</t>
  </si>
  <si>
    <t>Kgi Securities Thailand Pcl</t>
  </si>
  <si>
    <t>ROJNA TB Equity</t>
  </si>
  <si>
    <t>Rojana Indus Park Pub Co Ltd</t>
  </si>
  <si>
    <t>THAI TB Equity</t>
  </si>
  <si>
    <t>Thai Airways International</t>
  </si>
  <si>
    <t>BOFFICE TB Equity</t>
  </si>
  <si>
    <t>Bhiraj Office Leasehold Reit</t>
  </si>
  <si>
    <t>TKN TB Equity</t>
  </si>
  <si>
    <t>Taokaenoi Food &amp; Marketing P</t>
  </si>
  <si>
    <t>PCSGH TB Equity</t>
  </si>
  <si>
    <t>Pcs Machine Group Holding Pc</t>
  </si>
  <si>
    <t>SISB TB Equity</t>
  </si>
  <si>
    <t>Sisb Pcl</t>
  </si>
  <si>
    <t>RBF TB Equity</t>
  </si>
  <si>
    <t>R&amp;B Food Supply Pcl</t>
  </si>
  <si>
    <t>BEC TB Equity</t>
  </si>
  <si>
    <t>Bec World Public Co Ltd</t>
  </si>
  <si>
    <t>KSL TB Equity</t>
  </si>
  <si>
    <t>Khon Kaen Sugar Industry Pcl</t>
  </si>
  <si>
    <t>NTV TB Equity</t>
  </si>
  <si>
    <t>Nonthavej Hospital Pub Co</t>
  </si>
  <si>
    <t>PRG TB Equity</t>
  </si>
  <si>
    <t>Patum Rice Mill &amp;Granary Pcl</t>
  </si>
  <si>
    <t>CCET TB Equity</t>
  </si>
  <si>
    <t>Cal-Comp Electronics Thailan</t>
  </si>
  <si>
    <t>LHHOTEL TB Equity</t>
  </si>
  <si>
    <t>Lh Hotel Leasehold Reit</t>
  </si>
  <si>
    <t>DTC TB Equity</t>
  </si>
  <si>
    <t>Dusit Thani Public Co Ltd</t>
  </si>
  <si>
    <t>LHSC TB Equity</t>
  </si>
  <si>
    <t>Lh Shopping Centers Leasehol</t>
  </si>
  <si>
    <t>ERW TB Equity</t>
  </si>
  <si>
    <t>Erawan Group Pcl/The</t>
  </si>
  <si>
    <t>GRAMMY TB Equity</t>
  </si>
  <si>
    <t>Gmm Grammy Pcl</t>
  </si>
  <si>
    <t>PLAT TB Equity</t>
  </si>
  <si>
    <t>Platinum Group Pcl/The</t>
  </si>
  <si>
    <t>WACOAL TB Equity</t>
  </si>
  <si>
    <t>Thai Wacoal Public Co Ltd</t>
  </si>
  <si>
    <t>RJH TB Equity</t>
  </si>
  <si>
    <t>Rajthanee Hospital Pcl</t>
  </si>
  <si>
    <t>SABINA TB Equity</t>
  </si>
  <si>
    <t>Sabina Pcl</t>
  </si>
  <si>
    <t>SMK TB Equity</t>
  </si>
  <si>
    <t>Syn Mun Kong Insurance Pcl</t>
  </si>
  <si>
    <t>GGC TB Equity</t>
  </si>
  <si>
    <t>Global Green Chemicals Pcl</t>
  </si>
  <si>
    <t>ASK TB Equity</t>
  </si>
  <si>
    <t>Asia Sermkij Leasing Pcl</t>
  </si>
  <si>
    <t>STPI TB Equity</t>
  </si>
  <si>
    <t>Stp &amp; I Public Co Ltd</t>
  </si>
  <si>
    <t>CMR TB Equity</t>
  </si>
  <si>
    <t>Chiang Mai Ram Medical Busin</t>
  </si>
  <si>
    <t>SSP TB Equity</t>
  </si>
  <si>
    <t>Sermsang Power Corp Co Ltd</t>
  </si>
  <si>
    <t>BKER TB Equity</t>
  </si>
  <si>
    <t>Bualuang K.E. Retail Leaseho</t>
  </si>
  <si>
    <t>SHR TB Equity</t>
  </si>
  <si>
    <t>S Hotels &amp; Resorts Pcl</t>
  </si>
  <si>
    <t>MC TB Equity</t>
  </si>
  <si>
    <t>Mc Group Pcl</t>
  </si>
  <si>
    <t>ICHI TB Equity</t>
  </si>
  <si>
    <t>Ichitan Group Pcl</t>
  </si>
  <si>
    <t>BGC TB Equity</t>
  </si>
  <si>
    <t>Bg Container Glass Pcl</t>
  </si>
  <si>
    <t>AAV TB Equity</t>
  </si>
  <si>
    <t>Asia Aviation Pcl</t>
  </si>
  <si>
    <t>OHTL TB Equity</t>
  </si>
  <si>
    <t>Ohtl Pcl</t>
  </si>
  <si>
    <t>MONO TB Equity</t>
  </si>
  <si>
    <t>Mono Technology Co Ltd</t>
  </si>
  <si>
    <t>JWD TB Equity</t>
  </si>
  <si>
    <t>Jwd Infologistics Pcl</t>
  </si>
  <si>
    <t>ALUCON TB Equity</t>
  </si>
  <si>
    <t>Alucon Public Co Ltd</t>
  </si>
  <si>
    <t>SNP TB Equity</t>
  </si>
  <si>
    <t>S&amp;P Syndicate Pcl</t>
  </si>
  <si>
    <t>CGD TB Equity</t>
  </si>
  <si>
    <t>Country Group Development Pc</t>
  </si>
  <si>
    <t>LRH TB Equity</t>
  </si>
  <si>
    <t>Laguna Resorts &amp; Hotels Pcl</t>
  </si>
  <si>
    <t>FORTH TB Equity</t>
  </si>
  <si>
    <t>Forth Corp Pcl</t>
  </si>
  <si>
    <t>NOBLE TB Equity</t>
  </si>
  <si>
    <t>Noble Development Pcl</t>
  </si>
  <si>
    <t>PR9 TB Equity</t>
  </si>
  <si>
    <t>Praram 9 Hospital Pcl</t>
  </si>
  <si>
    <t>SUPEREIF TB Equity</t>
  </si>
  <si>
    <t>Super Energy Power Plant Inf</t>
  </si>
  <si>
    <t>HREIT TB Equity</t>
  </si>
  <si>
    <t>Hemaraj Leasehold Reit</t>
  </si>
  <si>
    <t>A TB Equity</t>
  </si>
  <si>
    <t>Areeya Property Pcl</t>
  </si>
  <si>
    <t>SAPPE TB Equity</t>
  </si>
  <si>
    <t>Sappe Pcl</t>
  </si>
  <si>
    <t>BAT3K TB Equity</t>
  </si>
  <si>
    <t>Hitachi Chemical Storage Bat</t>
  </si>
  <si>
    <t>DRT TB Equity</t>
  </si>
  <si>
    <t>Diamond Building Products Pc</t>
  </si>
  <si>
    <t>LPN TB Equity</t>
  </si>
  <si>
    <t>Lpn Development Pcl</t>
  </si>
  <si>
    <t>KYE TB Equity</t>
  </si>
  <si>
    <t>Kang Yong Electric Pub Co</t>
  </si>
  <si>
    <t>SAMART TB Equity</t>
  </si>
  <si>
    <t>Samart Corporation Pub Co</t>
  </si>
  <si>
    <t>COTTO TB Equity</t>
  </si>
  <si>
    <t>Scg Ceramics Pcl</t>
  </si>
  <si>
    <t>JMART TB Equity</t>
  </si>
  <si>
    <t>Jaymart Pcl</t>
  </si>
  <si>
    <t>UTP TB Equity</t>
  </si>
  <si>
    <t>United Paper Pcl</t>
  </si>
  <si>
    <t>POPF TB Equity</t>
  </si>
  <si>
    <t>Prime Office Leasehold Prop</t>
  </si>
  <si>
    <t>SPRIME TB Equity</t>
  </si>
  <si>
    <t>S Prime Growth Leasehold Rea</t>
  </si>
  <si>
    <t>UV TB Equity</t>
  </si>
  <si>
    <t>Univentures Public Co Ltd</t>
  </si>
  <si>
    <t>TSE TB Equity</t>
  </si>
  <si>
    <t>Thai Solar Energy Pcl</t>
  </si>
  <si>
    <t>MCOT TB Equity</t>
  </si>
  <si>
    <t>Mcot Pcl</t>
  </si>
  <si>
    <t>UNIQ TB Equity</t>
  </si>
  <si>
    <t>Unique Engineering &amp; Con Pcl</t>
  </si>
  <si>
    <t>SPG TB Equity</t>
  </si>
  <si>
    <t>Siam Pan Group Public Co Ltd</t>
  </si>
  <si>
    <t>SVI TB Equity</t>
  </si>
  <si>
    <t>Svi Pcl</t>
  </si>
  <si>
    <t>TR TB Equity</t>
  </si>
  <si>
    <t>Thai Rayon Public Co Ltd</t>
  </si>
  <si>
    <t>U TB Equity</t>
  </si>
  <si>
    <t>U City Pcl</t>
  </si>
  <si>
    <t>MTI TB Equity</t>
  </si>
  <si>
    <t>Muang Thai Insurance Pcl</t>
  </si>
  <si>
    <t>CPNCG TB Equity</t>
  </si>
  <si>
    <t>Cpn Commercial Growth Leaseh</t>
  </si>
  <si>
    <t>PSL TB Equity</t>
  </si>
  <si>
    <t>Precious Shipping Pcl</t>
  </si>
  <si>
    <t>ITD TB Equity</t>
  </si>
  <si>
    <t>Italian-Thai Development Pcl</t>
  </si>
  <si>
    <t>GL TB Equity</t>
  </si>
  <si>
    <t>Group Lease Public Co Ltd</t>
  </si>
  <si>
    <t>ANAN TB Equity</t>
  </si>
  <si>
    <t>Ananda Development Pcl</t>
  </si>
  <si>
    <t>PRIME TB Equity</t>
  </si>
  <si>
    <t>Prime Road Power Pcl</t>
  </si>
  <si>
    <t>SCG TB Equity</t>
  </si>
  <si>
    <t>Sahacogen (Chonburi) Pcl</t>
  </si>
  <si>
    <t>HUMAN TB Equity</t>
  </si>
  <si>
    <t>Humanica Pcl</t>
  </si>
  <si>
    <t>B-WORK TB Equity</t>
  </si>
  <si>
    <t>Bualuang Office Leasehold Re</t>
  </si>
  <si>
    <t>ILM TB Equity</t>
  </si>
  <si>
    <t>Index Livingmall Pcl</t>
  </si>
  <si>
    <t>TTLPF TB Equity</t>
  </si>
  <si>
    <t>Talaad Thai Leasehold</t>
  </si>
  <si>
    <t>AMATAR TB Equity</t>
  </si>
  <si>
    <t>Amata Summit Growth Freehold</t>
  </si>
  <si>
    <t>BEAUTY TB Equity</t>
  </si>
  <si>
    <t>Beauty Community Pcl</t>
  </si>
  <si>
    <t>LST TB Equity</t>
  </si>
  <si>
    <t>Lam Soon (Thailand) Pcl</t>
  </si>
  <si>
    <t>UVAN TB Equity</t>
  </si>
  <si>
    <t>Univanich Palm Oil Pcl</t>
  </si>
  <si>
    <t>TTA TB Equity</t>
  </si>
  <si>
    <t>Thoresen Thai Agencies Pcl</t>
  </si>
  <si>
    <t>LALIN TB Equity</t>
  </si>
  <si>
    <t>Lalin Property Pcl</t>
  </si>
  <si>
    <t>AMATAV TB Equity</t>
  </si>
  <si>
    <t>Amata Vn Pcl</t>
  </si>
  <si>
    <t>DDD TB Equity</t>
  </si>
  <si>
    <t>Do Day Dream Pcl</t>
  </si>
  <si>
    <t>AIT TB Equity</t>
  </si>
  <si>
    <t>Advanced Information Technol</t>
  </si>
  <si>
    <t>TK TB Equity</t>
  </si>
  <si>
    <t>Thitikorn Pcl</t>
  </si>
  <si>
    <t>HTC TB Equity</t>
  </si>
  <si>
    <t>Haad Thip Public Co Ltd</t>
  </si>
  <si>
    <t>VNG TB Equity</t>
  </si>
  <si>
    <t>Vanachai Group Pub Co Ltd</t>
  </si>
  <si>
    <t>MCS TB Equity</t>
  </si>
  <si>
    <t>M.C.S. Steel Pcl</t>
  </si>
  <si>
    <t>SYNEX TB Equity</t>
  </si>
  <si>
    <t>Synnex Thailand Pcl</t>
  </si>
  <si>
    <t>SNJ TB Equity</t>
  </si>
  <si>
    <t>S &amp; J Intl Enterprises Pcl</t>
  </si>
  <si>
    <t>NYT TB Equity</t>
  </si>
  <si>
    <t>Namyong Terminal Pcl</t>
  </si>
  <si>
    <t>SAT TB Equity</t>
  </si>
  <si>
    <t>Somboon Advance Technology P</t>
  </si>
  <si>
    <t>ROH TB Equity</t>
  </si>
  <si>
    <t>Royal Orchid Hotel</t>
  </si>
  <si>
    <t>PF TB Equity</t>
  </si>
  <si>
    <t>Property Perfect Pub Co Ltd</t>
  </si>
  <si>
    <t>TMD TB Equity</t>
  </si>
  <si>
    <t>Thai Metal Drum Pub Co Ltd</t>
  </si>
  <si>
    <t>SAMTEL TB Equity</t>
  </si>
  <si>
    <t>Samart Telcoms Pub Co Ltd</t>
  </si>
  <si>
    <t>INOX TB Equity</t>
  </si>
  <si>
    <t>Posco-Thainox Pcl</t>
  </si>
  <si>
    <t>AJ TB Equity</t>
  </si>
  <si>
    <t>A.J. Plast Public Co Ltd</t>
  </si>
  <si>
    <t>TMT TB Equity</t>
  </si>
  <si>
    <t>Tmt Steel Pcl</t>
  </si>
  <si>
    <t>PM TB Equity</t>
  </si>
  <si>
    <t>Premier Marketing Pcl</t>
  </si>
  <si>
    <t>AMARIN TB Equity</t>
  </si>
  <si>
    <t>Amarin Printing &amp; Publishing</t>
  </si>
  <si>
    <t>CGH TB Equity</t>
  </si>
  <si>
    <t>Country Group Holdings Pcl</t>
  </si>
  <si>
    <t>VIH TB Equity</t>
  </si>
  <si>
    <t>Srivichai Vejvivat Pcl</t>
  </si>
  <si>
    <t>WORK TB Equity</t>
  </si>
  <si>
    <t>Workpoint Entertainment Pcl</t>
  </si>
  <si>
    <t>NOK TB Equity</t>
  </si>
  <si>
    <t>Nok Airlines Pcl</t>
  </si>
  <si>
    <t>TSTE TB Equity</t>
  </si>
  <si>
    <t>Thai Sugar Terminal Pcl</t>
  </si>
  <si>
    <t>SEAFCO TB Equity</t>
  </si>
  <si>
    <t>Seafco Pcl</t>
  </si>
  <si>
    <t>NNCL TB Equity</t>
  </si>
  <si>
    <t>Navanakorn Pcl</t>
  </si>
  <si>
    <t>S11 TB Equity</t>
  </si>
  <si>
    <t>S 11 Group Pcl</t>
  </si>
  <si>
    <t>MACO TB Equity</t>
  </si>
  <si>
    <t>Master Ad Pcl</t>
  </si>
  <si>
    <t>SENA TB Equity</t>
  </si>
  <si>
    <t>Sena Development Pcl</t>
  </si>
  <si>
    <t>NER TB Equity</t>
  </si>
  <si>
    <t>Northeast Rubber Pcl</t>
  </si>
  <si>
    <t>LANNA TB Equity</t>
  </si>
  <si>
    <t>Lanna Resources Pcl</t>
  </si>
  <si>
    <t>METCO TB Equity</t>
  </si>
  <si>
    <t>Muramoto Electron Thai Pcl</t>
  </si>
  <si>
    <t>MK TB Equity</t>
  </si>
  <si>
    <t>Mk Real Estate Devlp Pub Co</t>
  </si>
  <si>
    <t>BJCHI TB Equity</t>
  </si>
  <si>
    <t>Bjc Heavy Industries Pcl</t>
  </si>
  <si>
    <t>ASP TB Equity</t>
  </si>
  <si>
    <t>Asia Plus Group Holdings Pcl</t>
  </si>
  <si>
    <t>MILL TB Equity</t>
  </si>
  <si>
    <t>Millcon Steel Pcl</t>
  </si>
  <si>
    <t>RPH TB Equity</t>
  </si>
  <si>
    <t>Ratchaphruek Hospital Pcl</t>
  </si>
  <si>
    <t>SFP TB Equity</t>
  </si>
  <si>
    <t>Siam Food Products Pub Co</t>
  </si>
  <si>
    <t>PPF TB Equity</t>
  </si>
  <si>
    <t>Pinthong Industrial Park Pro</t>
  </si>
  <si>
    <t>THCOM TB Equity</t>
  </si>
  <si>
    <t>Thaicom Pcl</t>
  </si>
  <si>
    <t>III TB Equity</t>
  </si>
  <si>
    <t>Triple I Logistics Pcl</t>
  </si>
  <si>
    <t>APCS TB Equity</t>
  </si>
  <si>
    <t>Asia Precision Pcl</t>
  </si>
  <si>
    <t>EPCO TB Equity</t>
  </si>
  <si>
    <t>Eastern Printing Pub Co Ltd</t>
  </si>
  <si>
    <t>WG TB Equity</t>
  </si>
  <si>
    <t>White Group Public Co Ltd</t>
  </si>
  <si>
    <t>MBKET TB Equity</t>
  </si>
  <si>
    <t>Maybank Kim Eng Securities T</t>
  </si>
  <si>
    <t>AI TB Equity</t>
  </si>
  <si>
    <t>Asian Insulators Pcl</t>
  </si>
  <si>
    <t>TWPC TB Equity</t>
  </si>
  <si>
    <t>Thai Wah Pcl</t>
  </si>
  <si>
    <t>MJLF TB Equity</t>
  </si>
  <si>
    <t>Maj Cineplex Ls Lease Prop F</t>
  </si>
  <si>
    <t>EKH TB Equity</t>
  </si>
  <si>
    <t>Ekachai Medical Care Pcl</t>
  </si>
  <si>
    <t>PYLON TB Equity</t>
  </si>
  <si>
    <t>Pylon Pcl</t>
  </si>
  <si>
    <t>LOXLEY TB Equity</t>
  </si>
  <si>
    <t>Loxley Public Company Ltd</t>
  </si>
  <si>
    <t>TSC TB Equity</t>
  </si>
  <si>
    <t>Thai Steel Cable Pcl</t>
  </si>
  <si>
    <t>TRU TB Equity</t>
  </si>
  <si>
    <t>Thairung Union Car Pub Co</t>
  </si>
  <si>
    <t>QHHR TB Equity</t>
  </si>
  <si>
    <t>Quality Hses Htl&amp;Res F&amp;L Pro</t>
  </si>
  <si>
    <t>CSC TB Equity</t>
  </si>
  <si>
    <t>Crown Seal Public Co Ltd</t>
  </si>
  <si>
    <t>TTT TB Equity</t>
  </si>
  <si>
    <t>Toray Textiles Thailand Pcl</t>
  </si>
  <si>
    <t>AH TB Equity</t>
  </si>
  <si>
    <t>Aapico Hitech Pcl</t>
  </si>
  <si>
    <t>TAE TB Equity</t>
  </si>
  <si>
    <t>Thai Agro Energy Pcl</t>
  </si>
  <si>
    <t>LPH TB Equity</t>
  </si>
  <si>
    <t>Ladprao General Hospital Pcl</t>
  </si>
  <si>
    <t>SMPC TB Equity</t>
  </si>
  <si>
    <t>Sahamitr Pressure Container</t>
  </si>
  <si>
    <t>NUSA TB Equity</t>
  </si>
  <si>
    <t>Nusasiri Pcl</t>
  </si>
  <si>
    <t>AHC TB Equity</t>
  </si>
  <si>
    <t>Aikchol Hospital Public Co</t>
  </si>
  <si>
    <t>MCHAI TB Equity</t>
  </si>
  <si>
    <t>Mahachai Hospital Pcl</t>
  </si>
  <si>
    <t>BKD TB Equity</t>
  </si>
  <si>
    <t>Bangkok Dec-Con Pcl</t>
  </si>
  <si>
    <t>BRRGIF TB Equity</t>
  </si>
  <si>
    <t>Buriram Sugar Group Power Pl</t>
  </si>
  <si>
    <t>TIPCO TB Equity</t>
  </si>
  <si>
    <t>Tipco Foods Pcl</t>
  </si>
  <si>
    <t>PREB TB Equity</t>
  </si>
  <si>
    <t>Pre-Built Pcl</t>
  </si>
  <si>
    <t>SFLEX TB Equity</t>
  </si>
  <si>
    <t>Starflex Pcl</t>
  </si>
  <si>
    <t>MIPF TB Equity</t>
  </si>
  <si>
    <t>Millionaire Property Fnd</t>
  </si>
  <si>
    <t>SRIPANWA TB Equity</t>
  </si>
  <si>
    <t>Sri Panwa Hospitality Reit</t>
  </si>
  <si>
    <t>RCI TB Equity</t>
  </si>
  <si>
    <t>Royal Ceramic Industry Pcl</t>
  </si>
  <si>
    <t>SNC TB Equity</t>
  </si>
  <si>
    <t>Snc Former Pcl</t>
  </si>
  <si>
    <t>BRR TB Equity</t>
  </si>
  <si>
    <t>Buriram Sugar Pcl</t>
  </si>
  <si>
    <t>RML TB Equity</t>
  </si>
  <si>
    <t>Raimon Land Public Co Ltd</t>
  </si>
  <si>
    <t>KCAR TB Equity</t>
  </si>
  <si>
    <t>Krungthai Car Rent &amp; Lease</t>
  </si>
  <si>
    <t>IRC TB Equity</t>
  </si>
  <si>
    <t>Inoue Rubber (Thailand) Pcl</t>
  </si>
  <si>
    <t>APCO TB Equity</t>
  </si>
  <si>
    <t>Asian Phytoceuticals Pcl</t>
  </si>
  <si>
    <t>TNL TB Equity</t>
  </si>
  <si>
    <t>Thanulux Public Co Ltd</t>
  </si>
  <si>
    <t>SIS TB Equity</t>
  </si>
  <si>
    <t>Sis Distribution Thailand Pc</t>
  </si>
  <si>
    <t>NKI TB Equity</t>
  </si>
  <si>
    <t>Navakij Insurance Pub Co Ltd</t>
  </si>
  <si>
    <t>ZEN TB Equity</t>
  </si>
  <si>
    <t>Zen Corp Group Pcl</t>
  </si>
  <si>
    <t>MFEC TB Equity</t>
  </si>
  <si>
    <t>Mfec Public Co Ltd</t>
  </si>
  <si>
    <t>LHPF TB Equity</t>
  </si>
  <si>
    <t>Land And Houses Prop Fund</t>
  </si>
  <si>
    <t>ABPIF TB Equity</t>
  </si>
  <si>
    <t>Amata B.Grimm Power Plant</t>
  </si>
  <si>
    <t>KAMART TB Equity</t>
  </si>
  <si>
    <t>Karmarts Pcl</t>
  </si>
  <si>
    <t>MPIC TB Equity</t>
  </si>
  <si>
    <t>M Pictures Entertainment Pcl</t>
  </si>
  <si>
    <t>GRAND TB Equity</t>
  </si>
  <si>
    <t>Grande Asset Hotels &amp; Proper</t>
  </si>
  <si>
    <t>AMANAH TB Equity</t>
  </si>
  <si>
    <t>Amanah Leasing Pcl</t>
  </si>
  <si>
    <t>TSTH TB Equity</t>
  </si>
  <si>
    <t>Tata Steel Thailand Pcl</t>
  </si>
  <si>
    <t>SUSCO TB Equity</t>
  </si>
  <si>
    <t>Susco Public Company Limited</t>
  </si>
  <si>
    <t>HPF TB Equity</t>
  </si>
  <si>
    <t>Hemraj Industrial Property &amp;</t>
  </si>
  <si>
    <t>QCON TB Equity</t>
  </si>
  <si>
    <t>Quality Construction Product</t>
  </si>
  <si>
    <t>MJD TB Equity</t>
  </si>
  <si>
    <t>Major Development Pcl</t>
  </si>
  <si>
    <t>TKS TB Equity</t>
  </si>
  <si>
    <t>Tks Technologies Pcl</t>
  </si>
  <si>
    <t>LEE TB Equity</t>
  </si>
  <si>
    <t>Lee Feed Mill Pub Co Ltd</t>
  </si>
  <si>
    <t>WP TB Equity</t>
  </si>
  <si>
    <t>Wp Energy Pcl</t>
  </si>
  <si>
    <t>WHABT TB Equity</t>
  </si>
  <si>
    <t>Wha Business Complex</t>
  </si>
  <si>
    <t>JCK TB Equity</t>
  </si>
  <si>
    <t>Jck International Pcl</t>
  </si>
  <si>
    <t>THRE TB Equity</t>
  </si>
  <si>
    <t>Thai Reinsurance Pub Co Ltd</t>
  </si>
  <si>
    <t>KWC TB Equity</t>
  </si>
  <si>
    <t>Krungdhep Sophon Pcl</t>
  </si>
  <si>
    <t>SIRIP TB Equity</t>
  </si>
  <si>
    <t>Siri Prime Office Property F</t>
  </si>
  <si>
    <t>CTW TB Equity</t>
  </si>
  <si>
    <t>Charoong Thai Wire &amp; Cable</t>
  </si>
  <si>
    <t>CSR TB Equity</t>
  </si>
  <si>
    <t>City Sports &amp; Recreation Pub</t>
  </si>
  <si>
    <t>SINGER TB Equity</t>
  </si>
  <si>
    <t>Singer Thailand Pub Co Ltd</t>
  </si>
  <si>
    <t>AIMIRT TB Equity</t>
  </si>
  <si>
    <t>Aim Industrial Growth Freeho</t>
  </si>
  <si>
    <t>FE TB Equity</t>
  </si>
  <si>
    <t>Far East Fame Line Ddb Pcl</t>
  </si>
  <si>
    <t>SYNTEC TB Equity</t>
  </si>
  <si>
    <t>Syntec Construction Pcl</t>
  </si>
  <si>
    <t>THIP TB Equity</t>
  </si>
  <si>
    <t>Thantawan Industry Public Co</t>
  </si>
  <si>
    <t>SRICHA TB Equity</t>
  </si>
  <si>
    <t>Sriracha Construction Pcl</t>
  </si>
  <si>
    <t>TNR TB Equity</t>
  </si>
  <si>
    <t>Thai Nippon Rubber Industry</t>
  </si>
  <si>
    <t>SMIT TB Equity</t>
  </si>
  <si>
    <t>Sahamit Machinery Pcl</t>
  </si>
  <si>
    <t>MFC TB Equity</t>
  </si>
  <si>
    <t>Mfc Asset Management Public</t>
  </si>
  <si>
    <t>PRIN TB Equity</t>
  </si>
  <si>
    <t>Prinsiri Pcl</t>
  </si>
  <si>
    <t>ASIAN TB Equity</t>
  </si>
  <si>
    <t>Asian Sea Corp Pcl</t>
  </si>
  <si>
    <t>NFC TB Equity</t>
  </si>
  <si>
    <t>Nfc Pcl</t>
  </si>
  <si>
    <t>NVD TB Equity</t>
  </si>
  <si>
    <t>Nirvana Daii Pcl</t>
  </si>
  <si>
    <t>CTARAF TB Equity</t>
  </si>
  <si>
    <t>Centara Hotels &amp; Resorts L/H</t>
  </si>
  <si>
    <t>GJS TB Equity</t>
  </si>
  <si>
    <t>G J Steel Pcl</t>
  </si>
  <si>
    <t>DREIT TB Equity</t>
  </si>
  <si>
    <t>Dusit Thani Freehold &amp; Lease</t>
  </si>
  <si>
    <t>TTCL TB Equity</t>
  </si>
  <si>
    <t>Ttcl Pcl</t>
  </si>
  <si>
    <t>RCL TB Equity</t>
  </si>
  <si>
    <t>Regional Container Line Pcl</t>
  </si>
  <si>
    <t>SSF TB Equity</t>
  </si>
  <si>
    <t>Surapon Foods Public Co Ltd</t>
  </si>
  <si>
    <t>VRANDA TB Equity</t>
  </si>
  <si>
    <t>Veranda Resort Pcl</t>
  </si>
  <si>
    <t>UAC TB Equity</t>
  </si>
  <si>
    <t>Uac Global Public Co Ltd</t>
  </si>
  <si>
    <t>GYT TB Equity</t>
  </si>
  <si>
    <t>Goodyear Thailand Pcl</t>
  </si>
  <si>
    <t>TLHPF TB Equity</t>
  </si>
  <si>
    <t>Thailand Hospitality Propert</t>
  </si>
  <si>
    <t>TOG TB Equity</t>
  </si>
  <si>
    <t>Thai Optical Group Pcl</t>
  </si>
  <si>
    <t>HFT TB Equity</t>
  </si>
  <si>
    <t>Hwa Fong Rubber Thailand Pcl</t>
  </si>
  <si>
    <t>MODERN TB Equity</t>
  </si>
  <si>
    <t>Modernform Group Pub Co Ltd</t>
  </si>
  <si>
    <t>ASEFA TB Equity</t>
  </si>
  <si>
    <t>Asefa Pcl</t>
  </si>
  <si>
    <t>AQUA TB Equity</t>
  </si>
  <si>
    <t>Aqua Corporation Public Co L</t>
  </si>
  <si>
    <t>TBSP TB Equity</t>
  </si>
  <si>
    <t>Tbsp Pcl</t>
  </si>
  <si>
    <t>SCN TB Equity</t>
  </si>
  <si>
    <t>Scan Inter Pcl</t>
  </si>
  <si>
    <t>THE TB Equity</t>
  </si>
  <si>
    <t>Steel Pcl/ The</t>
  </si>
  <si>
    <t>NEX TB Equity</t>
  </si>
  <si>
    <t>Nex Point Parts Pcl</t>
  </si>
  <si>
    <t>MSC TB Equity</t>
  </si>
  <si>
    <t>Metro Systems Corp Pcl</t>
  </si>
  <si>
    <t>SORKON TB Equity</t>
  </si>
  <si>
    <t>S Khonkaen Foods Pcl</t>
  </si>
  <si>
    <t>KBS TB Equity</t>
  </si>
  <si>
    <t>Khonburi Sugar Pcl</t>
  </si>
  <si>
    <t>SST TB Equity</t>
  </si>
  <si>
    <t>Sub Sri Thai Pcl</t>
  </si>
  <si>
    <t>SSPF TB Equity</t>
  </si>
  <si>
    <t>Sala @ Sathorn Property Fund</t>
  </si>
  <si>
    <t>GAHREIT TB Equity</t>
  </si>
  <si>
    <t>Grande Hospitality Reit</t>
  </si>
  <si>
    <t>DCON TB Equity</t>
  </si>
  <si>
    <t>Dcon Products Pcl</t>
  </si>
  <si>
    <t>THREL TB Equity</t>
  </si>
  <si>
    <t>Thaire Life Assurance Pcl</t>
  </si>
  <si>
    <t>IHL TB Equity</t>
  </si>
  <si>
    <t>Interhides Pcl</t>
  </si>
  <si>
    <t>AIMCG TB Equity</t>
  </si>
  <si>
    <t>Aim Commercial Growth Freeho</t>
  </si>
  <si>
    <t>SITHAI TB Equity</t>
  </si>
  <si>
    <t>Srithai Superware Pub Co Ltd</t>
  </si>
  <si>
    <t>SCP TB Equity</t>
  </si>
  <si>
    <t>Southern Concrete Pile Pcl</t>
  </si>
  <si>
    <t>ALT TB Equity</t>
  </si>
  <si>
    <t>Alt Telecom Pcl</t>
  </si>
  <si>
    <t>KPNPF TB Equity</t>
  </si>
  <si>
    <t>Kpn Tower Property Fund</t>
  </si>
  <si>
    <t>TRITN TB Equity</t>
  </si>
  <si>
    <t>Triton Holding Pcl</t>
  </si>
  <si>
    <t>CRANE TB Equity</t>
  </si>
  <si>
    <t>Chukai Pcl</t>
  </si>
  <si>
    <t>ASIA TB Equity</t>
  </si>
  <si>
    <t>Asia Hotel Public Co Ltd</t>
  </si>
  <si>
    <t>SQ TB Equity</t>
  </si>
  <si>
    <t>Sahakol Equipment Pcl</t>
  </si>
  <si>
    <t>LUXF TB Equity</t>
  </si>
  <si>
    <t>Luxury Real Estate Inv Fund</t>
  </si>
  <si>
    <t>MII TB Equity</t>
  </si>
  <si>
    <t>Mfc Industrial Investmen-Uts</t>
  </si>
  <si>
    <t>TEAMG TB Equity</t>
  </si>
  <si>
    <t>Team Consulting Engineering</t>
  </si>
  <si>
    <t>BR TB Equity</t>
  </si>
  <si>
    <t>Bangkok Ranch Pcl</t>
  </si>
  <si>
    <t>EE TB Equity</t>
  </si>
  <si>
    <t>Eternal Energy Pcl</t>
  </si>
  <si>
    <t>PL TB Equity</t>
  </si>
  <si>
    <t>Phatra Leasing Pub Co Ltd</t>
  </si>
  <si>
    <t>SSSC TB Equity</t>
  </si>
  <si>
    <t>Siam Steel Service Center</t>
  </si>
  <si>
    <t>ILINK TB Equity</t>
  </si>
  <si>
    <t>Interlink Communication Pcl</t>
  </si>
  <si>
    <t>GOLDPF TB Equity</t>
  </si>
  <si>
    <t>Gold Property Fund Lease Hld</t>
  </si>
  <si>
    <t>TPCORP TB Equity</t>
  </si>
  <si>
    <t>Textile Prestige Pub Co Ltd</t>
  </si>
  <si>
    <t>CWT TB Equity</t>
  </si>
  <si>
    <t>Chai Watana Tannery Pub Co</t>
  </si>
  <si>
    <t>KDH TB Equity</t>
  </si>
  <si>
    <t>Thonburi Medical Centre Pcl</t>
  </si>
  <si>
    <t>PATO TB Equity</t>
  </si>
  <si>
    <t>Pato Chemical Industry Pcl</t>
  </si>
  <si>
    <t>ESTAR TB Equity</t>
  </si>
  <si>
    <t>Eastern Star Real Estate Pcl</t>
  </si>
  <si>
    <t>SKN TB Equity</t>
  </si>
  <si>
    <t>S.Kijchai Enterprise Pcl</t>
  </si>
  <si>
    <t>PAP TB Equity</t>
  </si>
  <si>
    <t>Pacific Pipe Pcl</t>
  </si>
  <si>
    <t>PT TB Equity</t>
  </si>
  <si>
    <t>Premier Technology Pcl</t>
  </si>
  <si>
    <t>SHREIT TB Equity</t>
  </si>
  <si>
    <t>Strategic Hospitality Freeho</t>
  </si>
  <si>
    <t>UOBKH TB Equity</t>
  </si>
  <si>
    <t>Uob Kay Hian Securities Thai</t>
  </si>
  <si>
    <t>BKKCP TB Equity</t>
  </si>
  <si>
    <t>Bkk Commercial Property</t>
  </si>
  <si>
    <t>BIG TB Equity</t>
  </si>
  <si>
    <t>Big Camera Corp Pcl</t>
  </si>
  <si>
    <t>FMT TB Equity</t>
  </si>
  <si>
    <t>Furukawa Metal Thai Pcl</t>
  </si>
  <si>
    <t>BROCK TB Equity</t>
  </si>
  <si>
    <t>Baan Rock Garden Pcl</t>
  </si>
  <si>
    <t>TPBI TB Equity</t>
  </si>
  <si>
    <t>Tpbi Public Co</t>
  </si>
  <si>
    <t>MALEE TB Equity</t>
  </si>
  <si>
    <t>Malee Group Pcl</t>
  </si>
  <si>
    <t>GC TB Equity</t>
  </si>
  <si>
    <t>Global Connections Pcl</t>
  </si>
  <si>
    <t>TTI TB Equity</t>
  </si>
  <si>
    <t>Thai Textile Inds Pub Co Ltd</t>
  </si>
  <si>
    <t>7UP TB Equity</t>
  </si>
  <si>
    <t>Seven Utilities And Power Pl</t>
  </si>
  <si>
    <t>TOPP TB Equity</t>
  </si>
  <si>
    <t>Thai O.P.P. Public Co Ltd</t>
  </si>
  <si>
    <t>TIW TB Equity</t>
  </si>
  <si>
    <t>Thailand Iron Works Pub Co</t>
  </si>
  <si>
    <t>TYCN TB Equity</t>
  </si>
  <si>
    <t>Tycoons Worldwide Groups Tha</t>
  </si>
  <si>
    <t>PLE TB Equity</t>
  </si>
  <si>
    <t>Power Line Engineering Pcl</t>
  </si>
  <si>
    <t>JCT TB Equity</t>
  </si>
  <si>
    <t>Jack Chia Industries (Thai)</t>
  </si>
  <si>
    <t>DEMCO TB Equity</t>
  </si>
  <si>
    <t>Demco Pcl</t>
  </si>
  <si>
    <t>AJA TB Equity</t>
  </si>
  <si>
    <t>Aj Advance Technology Pcl</t>
  </si>
  <si>
    <t>TVI TB Equity</t>
  </si>
  <si>
    <t>Thaivivat Insurance Pub Co</t>
  </si>
  <si>
    <t>CMAN TB Equity</t>
  </si>
  <si>
    <t>Chememan Pcl</t>
  </si>
  <si>
    <t>SDC TB Equity</t>
  </si>
  <si>
    <t>Samart Digital Pcl</t>
  </si>
  <si>
    <t>IFS TB Equity</t>
  </si>
  <si>
    <t>Ifs Capital Thailand Pcl</t>
  </si>
  <si>
    <t>GLOCON TB Equity</t>
  </si>
  <si>
    <t>Global Consumer Pcl</t>
  </si>
  <si>
    <t>PDI TB Equity</t>
  </si>
  <si>
    <t>Padaeng Industry Pub Co Ltd</t>
  </si>
  <si>
    <t>KWG TB Equity</t>
  </si>
  <si>
    <t>King Wai Group Thailand Pcl</t>
  </si>
  <si>
    <t>TC TB Equity</t>
  </si>
  <si>
    <t>Tropical Canning Pub Co Ltd</t>
  </si>
  <si>
    <t>PACE TB Equity</t>
  </si>
  <si>
    <t>Pace Development Corp Pcl</t>
  </si>
  <si>
    <t>WICE TB Equity</t>
  </si>
  <si>
    <t>Wice Logistics Pcl</t>
  </si>
  <si>
    <t>POST TB Equity</t>
  </si>
  <si>
    <t>Bangkok Post Plc</t>
  </si>
  <si>
    <t>AQ TB Equity</t>
  </si>
  <si>
    <t>Aq Estate Pcl</t>
  </si>
  <si>
    <t>FTE TB Equity</t>
  </si>
  <si>
    <t>Firetrade Engineering Pcl</t>
  </si>
  <si>
    <t>ACC TB Equity</t>
  </si>
  <si>
    <t>Advanced Connection Corp Pcl</t>
  </si>
  <si>
    <t>WPH TB Equity</t>
  </si>
  <si>
    <t>Wattanapat Hospital Trang Pc</t>
  </si>
  <si>
    <t>CNT TB Equity</t>
  </si>
  <si>
    <t>Christiani &amp; Nielsen Thai</t>
  </si>
  <si>
    <t>INET TB Equity</t>
  </si>
  <si>
    <t>Internet Thailand Pcl</t>
  </si>
  <si>
    <t>GIFT TB Equity</t>
  </si>
  <si>
    <t>Gratitude Infinite Pcl</t>
  </si>
  <si>
    <t>CM TB Equity</t>
  </si>
  <si>
    <t>Chiangmai Frozen Foods Pub</t>
  </si>
  <si>
    <t>CSS TB Equity</t>
  </si>
  <si>
    <t>Communication &amp; System Solut</t>
  </si>
  <si>
    <t>SAMCO TB Equity</t>
  </si>
  <si>
    <t>Sammakorn Public Co Ltd</t>
  </si>
  <si>
    <t>MAX TB Equity</t>
  </si>
  <si>
    <t>Max Metal Corp Pcl</t>
  </si>
  <si>
    <t>MATI TB Equity</t>
  </si>
  <si>
    <t>Matichon Public Co Ltd</t>
  </si>
  <si>
    <t>SYMC TB Equity</t>
  </si>
  <si>
    <t>Symphony Communication Pcl</t>
  </si>
  <si>
    <t>LNE TB Equity</t>
  </si>
  <si>
    <t>Lighting And Equipment Pcl</t>
  </si>
  <si>
    <t>BSBM TB Equity</t>
  </si>
  <si>
    <t>Bangsaphan Barmill Pcl</t>
  </si>
  <si>
    <t>ZMICO TB Equity</t>
  </si>
  <si>
    <t>Seamico Securities Pcl</t>
  </si>
  <si>
    <t>LHK TB Equity</t>
  </si>
  <si>
    <t>Lohakit Metal Pcl</t>
  </si>
  <si>
    <t>ERWPF TB Equity</t>
  </si>
  <si>
    <t>Erawan Hotel Growth Property</t>
  </si>
  <si>
    <t>RSP TB Equity</t>
  </si>
  <si>
    <t>Rich Sport Pcl</t>
  </si>
  <si>
    <t>MATCH TB Equity</t>
  </si>
  <si>
    <t>Matching Maximize Solution</t>
  </si>
  <si>
    <t>TPOLY TB Equity</t>
  </si>
  <si>
    <t>Thai Polycons Pcl</t>
  </si>
  <si>
    <t>SIAM TB Equity</t>
  </si>
  <si>
    <t>Siam Steel International Pcl</t>
  </si>
  <si>
    <t>CPI TB Equity</t>
  </si>
  <si>
    <t>Chumporn Palm Oil Ind Pub Co</t>
  </si>
  <si>
    <t>ASAP TB Equity</t>
  </si>
  <si>
    <t>Synergetic Auto Performance</t>
  </si>
  <si>
    <t>TSR TB Equity</t>
  </si>
  <si>
    <t>Thiensurat Pcl</t>
  </si>
  <si>
    <t>GPI TB Equity</t>
  </si>
  <si>
    <t>Grand Prix International Pcl</t>
  </si>
  <si>
    <t>PORT TB Equity</t>
  </si>
  <si>
    <t>Sahathai Terminal Pcl</t>
  </si>
  <si>
    <t>TIF1 TB Equity</t>
  </si>
  <si>
    <t>Ing Thai Industrial Fund 1</t>
  </si>
  <si>
    <t>TPA TB Equity</t>
  </si>
  <si>
    <t>Thai Poly Acrylic Pub Co Ltd</t>
  </si>
  <si>
    <t>TSI TB Equity</t>
  </si>
  <si>
    <t>Thai Setakij Insurance Pub</t>
  </si>
  <si>
    <t>RICHY TB Equity</t>
  </si>
  <si>
    <t>Richy Place 2002 Pcl</t>
  </si>
  <si>
    <t>MIDA TB Equity</t>
  </si>
  <si>
    <t>Mida Assets Pcl</t>
  </si>
  <si>
    <t>EMC TB Equity</t>
  </si>
  <si>
    <t>Emc Public Co Ltd</t>
  </si>
  <si>
    <t>TRUBB TB Equity</t>
  </si>
  <si>
    <t>Thai Rubber Latex Group Pcl</t>
  </si>
  <si>
    <t>UPOIC TB Equity</t>
  </si>
  <si>
    <t>United Palm Oil Industry Pub</t>
  </si>
  <si>
    <t>TRC TB Equity</t>
  </si>
  <si>
    <t>Trc Construction Pcl</t>
  </si>
  <si>
    <t>SCI TB Equity</t>
  </si>
  <si>
    <t>Sci Electric Pcl</t>
  </si>
  <si>
    <t>NSI TB Equity</t>
  </si>
  <si>
    <t>Nam Seng Insurance Pub Co</t>
  </si>
  <si>
    <t>UT TB Equity</t>
  </si>
  <si>
    <t>Union Textile Industries Pcl</t>
  </si>
  <si>
    <t>BWG TB Equity</t>
  </si>
  <si>
    <t>Better World Green Pcl</t>
  </si>
  <si>
    <t>NWR TB Equity</t>
  </si>
  <si>
    <t>Nawarat Patanakarn Pub Co Lt</t>
  </si>
  <si>
    <t>MANRIN TB Equity</t>
  </si>
  <si>
    <t>Mandarin Hotel Pub Co Ltd</t>
  </si>
  <si>
    <t>NCH TB Equity</t>
  </si>
  <si>
    <t>N.C. Housing Pcl</t>
  </si>
  <si>
    <t>ECL TB Equity</t>
  </si>
  <si>
    <t>Eastern Commercial Leasing P</t>
  </si>
  <si>
    <t>CI TB Equity</t>
  </si>
  <si>
    <t>Charn Issara Development Pcl</t>
  </si>
  <si>
    <t>FNS TB Equity</t>
  </si>
  <si>
    <t>Finansa Pcl</t>
  </si>
  <si>
    <t>TWZ TB Equity</t>
  </si>
  <si>
    <t>Twz Corp Pcl</t>
  </si>
  <si>
    <t>MDX TB Equity</t>
  </si>
  <si>
    <t>Mdx Pcl</t>
  </si>
  <si>
    <t>TNITY TB Equity</t>
  </si>
  <si>
    <t>Trinity Watthana Pcl</t>
  </si>
  <si>
    <t>VARO TB Equity</t>
  </si>
  <si>
    <t>Varopakorn Public Co Ltd</t>
  </si>
  <si>
    <t>ALLA TB Equity</t>
  </si>
  <si>
    <t>Alla Pcl</t>
  </si>
  <si>
    <t>FN TB Equity</t>
  </si>
  <si>
    <t>Fn Factory Outlet Pcl</t>
  </si>
  <si>
    <t>OCC TB Equity</t>
  </si>
  <si>
    <t>O.C.C. Public Co Ltd</t>
  </si>
  <si>
    <t>SEED TB Equity</t>
  </si>
  <si>
    <t>Se-Education Public Co Ltd</t>
  </si>
  <si>
    <t>PMTA TB Equity</t>
  </si>
  <si>
    <t>Pm Thoresen Asia Holdings Pc</t>
  </si>
  <si>
    <t>TCMC TB Equity</t>
  </si>
  <si>
    <t>Tcm Corp Pcl</t>
  </si>
  <si>
    <t>CPT TB Equity</t>
  </si>
  <si>
    <t>Cpt Drives &amp; Power Pcl</t>
  </si>
  <si>
    <t>SMT TB Equity</t>
  </si>
  <si>
    <t>Stars Microelectronics Thai</t>
  </si>
  <si>
    <t>CPW TB Equity</t>
  </si>
  <si>
    <t>Copperwired Pcl</t>
  </si>
  <si>
    <t>RPC TB Equity</t>
  </si>
  <si>
    <t>Rpcg Pcl</t>
  </si>
  <si>
    <t>PRAKIT TB Equity</t>
  </si>
  <si>
    <t>Prakit Holdings Public Co</t>
  </si>
  <si>
    <t>AMC TB Equity</t>
  </si>
  <si>
    <t>Asia Metal Pcl</t>
  </si>
  <si>
    <t>APURE TB Equity</t>
  </si>
  <si>
    <t>Agripure Holding Plc</t>
  </si>
  <si>
    <t>QHOP TB Equity</t>
  </si>
  <si>
    <t>Quality Hospitality Leasehol</t>
  </si>
  <si>
    <t>IT TB Equity</t>
  </si>
  <si>
    <t>It City Pcl</t>
  </si>
  <si>
    <t>OGC TB Equity</t>
  </si>
  <si>
    <t>Ocean Glass Pub Co Ltd</t>
  </si>
  <si>
    <t>EVER TB Equity</t>
  </si>
  <si>
    <t>Everland Pcl</t>
  </si>
  <si>
    <t>SKE TB Equity</t>
  </si>
  <si>
    <t>Sakol Energy Pcl</t>
  </si>
  <si>
    <t>CCP TB Equity</t>
  </si>
  <si>
    <t>Chonburi Concrete Product Pc</t>
  </si>
  <si>
    <t>AKR TB Equity</t>
  </si>
  <si>
    <t>Ekarat Engineering Pcl</t>
  </si>
  <si>
    <t>GEL TB Equity</t>
  </si>
  <si>
    <t>General Engineering Pcl</t>
  </si>
  <si>
    <t>JTS TB Equity</t>
  </si>
  <si>
    <t>Jasmine Telecom Systems Pcl</t>
  </si>
  <si>
    <t>SVOA TB Equity</t>
  </si>
  <si>
    <t>Svoa Public Co Ltd</t>
  </si>
  <si>
    <t>TH TB Equity</t>
  </si>
  <si>
    <t>Tong Hua Holding Pcl</t>
  </si>
  <si>
    <t>PDJ TB Equity</t>
  </si>
  <si>
    <t>Pranda Jewelry Pub Co Ltd</t>
  </si>
  <si>
    <t>WIIK TB Equity</t>
  </si>
  <si>
    <t>Wiik Pcl</t>
  </si>
  <si>
    <t>FSS TB Equity</t>
  </si>
  <si>
    <t>Finansia Syrus Securities Pc</t>
  </si>
  <si>
    <t>WAVE TB Equity</t>
  </si>
  <si>
    <t>Wave Entertainment Pcl</t>
  </si>
  <si>
    <t>TPP TB Equity</t>
  </si>
  <si>
    <t>Thai Packaging &amp;Printing Pcl</t>
  </si>
  <si>
    <t>TWP TB Equity</t>
  </si>
  <si>
    <t>Thai Wire Products Pub Co</t>
  </si>
  <si>
    <t>ML TB Equity</t>
  </si>
  <si>
    <t>Mida Leasing Pcl</t>
  </si>
  <si>
    <t>EASON TB Equity</t>
  </si>
  <si>
    <t>Eason Paint Pcl</t>
  </si>
  <si>
    <t>GREEN TB Equity</t>
  </si>
  <si>
    <t>Green Resources Pcl</t>
  </si>
  <si>
    <t>NEW TB Equity</t>
  </si>
  <si>
    <t>Wattana Karnpaet Pub Co Ltd</t>
  </si>
  <si>
    <t>PG TB Equity</t>
  </si>
  <si>
    <t>People'S Garment Pub Co Ltd</t>
  </si>
  <si>
    <t>CHOTI TB Equity</t>
  </si>
  <si>
    <t>Kiang Huat Seagull Trading</t>
  </si>
  <si>
    <t>KKC TB Equity</t>
  </si>
  <si>
    <t>Kulthorn Kirby Pub Co Ltd</t>
  </si>
  <si>
    <t>PERM TB Equity</t>
  </si>
  <si>
    <t>Permsin Steel Works Pcl</t>
  </si>
  <si>
    <t>M-PAT TB Equity</t>
  </si>
  <si>
    <t>Mfc Patong Heritage Property</t>
  </si>
  <si>
    <t>SLP TB Equity</t>
  </si>
  <si>
    <t>Salee Printing Pcl</t>
  </si>
  <si>
    <t>GBX TB Equity</t>
  </si>
  <si>
    <t>Globlex Holding Management</t>
  </si>
  <si>
    <t>INGRS TB Equity</t>
  </si>
  <si>
    <t>Ingress Industrial Thailand</t>
  </si>
  <si>
    <t>APEX TB Equity</t>
  </si>
  <si>
    <t>Apex Development Pcl</t>
  </si>
  <si>
    <t>GENCO TB Equity</t>
  </si>
  <si>
    <t>General Environmental Conser</t>
  </si>
  <si>
    <t>CFRESH TB Equity</t>
  </si>
  <si>
    <t>Seafresh Industry Pub Co Ltd</t>
  </si>
  <si>
    <t>HTECH TB Equity</t>
  </si>
  <si>
    <t>Halcyon Technology Pcl</t>
  </si>
  <si>
    <t>SSTRT TB Equity</t>
  </si>
  <si>
    <t>Sub Sri Thai Real Estate Inv</t>
  </si>
  <si>
    <t>PPP TB Equity</t>
  </si>
  <si>
    <t>Premier Products Pcl</t>
  </si>
  <si>
    <t>INSURE TB Equity</t>
  </si>
  <si>
    <t>Indara Insurance Pub Co Ltd</t>
  </si>
  <si>
    <t>M-STOR TB Equity</t>
  </si>
  <si>
    <t>Mfc-Strategic Storage Fd</t>
  </si>
  <si>
    <t>CITY TB Equity</t>
  </si>
  <si>
    <t>City Steel Pcl</t>
  </si>
  <si>
    <t>SUTHA TB Equity</t>
  </si>
  <si>
    <t>Golden Lime Pcl</t>
  </si>
  <si>
    <t>CPL TB Equity</t>
  </si>
  <si>
    <t>Cpl Group Public Co Ltd</t>
  </si>
  <si>
    <t>AS TB Equity</t>
  </si>
  <si>
    <t>Asiasoft Corp Pcl</t>
  </si>
  <si>
    <t>UP TB Equity</t>
  </si>
  <si>
    <t>Union Plastic Pub Co Ltd</t>
  </si>
  <si>
    <t>PTR SP Equity</t>
  </si>
  <si>
    <t>Petrochina Co Ltd -Adr</t>
  </si>
  <si>
    <t>SP</t>
  </si>
  <si>
    <t>PRU SP Equity</t>
  </si>
  <si>
    <t>Prudential Plc</t>
  </si>
  <si>
    <t>JM SP Equity</t>
  </si>
  <si>
    <t>Jardine Matheson Hldgs Ltd</t>
  </si>
  <si>
    <t>DBS SP Equity</t>
  </si>
  <si>
    <t>Dbs Group Holdings Ltd</t>
  </si>
  <si>
    <t>ST10 SP Equity</t>
  </si>
  <si>
    <t>Singapore Telecommunications</t>
  </si>
  <si>
    <t>ST SP Equity</t>
  </si>
  <si>
    <t>OCBC SP Equity</t>
  </si>
  <si>
    <t>Oversea-Chinese Banking Corp</t>
  </si>
  <si>
    <t>JS SP Equity</t>
  </si>
  <si>
    <t>Jardine Strategic Hldgs Ltd</t>
  </si>
  <si>
    <t>CHA SP Equity</t>
  </si>
  <si>
    <t>China Telecom Corp Ltd-Adr</t>
  </si>
  <si>
    <t>UOB SP Equity</t>
  </si>
  <si>
    <t>United Overseas Bank Ltd</t>
  </si>
  <si>
    <t>WIL SP Equity</t>
  </si>
  <si>
    <t>Wilmar International Ltd</t>
  </si>
  <si>
    <t>IHH SP Equity</t>
  </si>
  <si>
    <t>Ihh Healthcare Bhd</t>
  </si>
  <si>
    <t>THBEV SP Equity</t>
  </si>
  <si>
    <t>Thai Beverage Pcl</t>
  </si>
  <si>
    <t>CAPL SP Equity</t>
  </si>
  <si>
    <t>Capitaland Ltd</t>
  </si>
  <si>
    <t>HKL SP Equity</t>
  </si>
  <si>
    <t>Hongkong Land Holdings Ltd</t>
  </si>
  <si>
    <t>HNP SP Equity</t>
  </si>
  <si>
    <t>Huaneng Power Intl-Spons Adr</t>
  </si>
  <si>
    <t>CEA SP Equity</t>
  </si>
  <si>
    <t>China Eastern Airlines-Ads</t>
  </si>
  <si>
    <t>ZNH SP Equity</t>
  </si>
  <si>
    <t>China Southern Air-Spons Adr</t>
  </si>
  <si>
    <t>AREIT SP Equity</t>
  </si>
  <si>
    <t>Ascendas Real Estate Inv Trt</t>
  </si>
  <si>
    <t>KEP SP Equity</t>
  </si>
  <si>
    <t>Keppel Corp Ltd</t>
  </si>
  <si>
    <t>SGX SP Equity</t>
  </si>
  <si>
    <t>Singapore Exchange Ltd</t>
  </si>
  <si>
    <t>STE SP Equity</t>
  </si>
  <si>
    <t>Singapore Tech Engineering</t>
  </si>
  <si>
    <t>ACHX SP Equity</t>
  </si>
  <si>
    <t>Aluminum Corp Of China-Adr</t>
  </si>
  <si>
    <t>GE SP Equity</t>
  </si>
  <si>
    <t>Great Eastern Holdings Ltd</t>
  </si>
  <si>
    <t>DFI SP Equity</t>
  </si>
  <si>
    <t>Dairy Farm Intl Hldgs Ltd</t>
  </si>
  <si>
    <t>GENS SP Equity</t>
  </si>
  <si>
    <t>Genting Singapore Ltd</t>
  </si>
  <si>
    <t>JCNC SP Equity</t>
  </si>
  <si>
    <t>Jardine Cycle &amp; Carriage Ltd</t>
  </si>
  <si>
    <t>K6K SP Equity</t>
  </si>
  <si>
    <t>X S&amp;P500 Swap</t>
  </si>
  <si>
    <t>YZC SP Equity</t>
  </si>
  <si>
    <t>Yanzhou Coal Mining-Sp Adr</t>
  </si>
  <si>
    <t>SHI SP Equity</t>
  </si>
  <si>
    <t>Sinopec Shanghai-Spons Adr</t>
  </si>
  <si>
    <t>SIA SP Equity</t>
  </si>
  <si>
    <t>Singapore Airlines Ltd</t>
  </si>
  <si>
    <t>CT SP Equity</t>
  </si>
  <si>
    <t>Capitaland Mall Trust</t>
  </si>
  <si>
    <t>CIT SP Equity</t>
  </si>
  <si>
    <t>City Developments Ltd</t>
  </si>
  <si>
    <t>MCT SP Equity</t>
  </si>
  <si>
    <t>Mapletree Commercial Trust</t>
  </si>
  <si>
    <t>MLT SP Equity</t>
  </si>
  <si>
    <t>Mapletree Logistics Trust</t>
  </si>
  <si>
    <t>CCT SP Equity</t>
  </si>
  <si>
    <t>Capitaland Commercial Trust</t>
  </si>
  <si>
    <t>ALI SP Equity</t>
  </si>
  <si>
    <t>Alibaba Pictures Group Ltd</t>
  </si>
  <si>
    <t>UOL SP Equity</t>
  </si>
  <si>
    <t>Uol Group Ltd</t>
  </si>
  <si>
    <t>TOPG SP Equity</t>
  </si>
  <si>
    <t>Top Glove Corp Bhd</t>
  </si>
  <si>
    <t>MINT SP Equity</t>
  </si>
  <si>
    <t>Mapletree Industrial Trust</t>
  </si>
  <si>
    <t>OLAM SP Equity</t>
  </si>
  <si>
    <t>Olam International Ltd</t>
  </si>
  <si>
    <t>XESX SP Equity</t>
  </si>
  <si>
    <t>X Euro Stoxx 50 1C</t>
  </si>
  <si>
    <t>VMS SP Equity</t>
  </si>
  <si>
    <t>Venture Corp Ltd</t>
  </si>
  <si>
    <t>SGA SP Equity</t>
  </si>
  <si>
    <t>Shangri-La Asia Ltd</t>
  </si>
  <si>
    <t>SATS SP Equity</t>
  </si>
  <si>
    <t>Sats Ltd</t>
  </si>
  <si>
    <t>SUN SP Equity</t>
  </si>
  <si>
    <t>Suntec Reit</t>
  </si>
  <si>
    <t>KDCREIT SP Equity</t>
  </si>
  <si>
    <t>Keppel Dc Reit</t>
  </si>
  <si>
    <t>XMEU SP Equity</t>
  </si>
  <si>
    <t>X Msci Europe 1C</t>
  </si>
  <si>
    <t>NETLINK SP Equity</t>
  </si>
  <si>
    <t>Netlink Nbn Trust</t>
  </si>
  <si>
    <t>FPL SP Equity</t>
  </si>
  <si>
    <t>Frasers Property Ltd</t>
  </si>
  <si>
    <t>CD SP Equity</t>
  </si>
  <si>
    <t>Comfortdelgro Corp Ltd</t>
  </si>
  <si>
    <t>YZJSGD SP Equity</t>
  </si>
  <si>
    <t>Yangzijiang Shipbuilding</t>
  </si>
  <si>
    <t>KREIT SP Equity</t>
  </si>
  <si>
    <t>Keppel Reit</t>
  </si>
  <si>
    <t>UIC SP Equity</t>
  </si>
  <si>
    <t>United Industrial Corp Ltd</t>
  </si>
  <si>
    <t>SCI SP Equity</t>
  </si>
  <si>
    <t>Sembcorp Industries Ltd</t>
  </si>
  <si>
    <t>SPH SP Equity</t>
  </si>
  <si>
    <t>Singapore Press Holdings Ltd</t>
  </si>
  <si>
    <t>MAGIC SP Equity</t>
  </si>
  <si>
    <t>Mapletree North Asia Commerc</t>
  </si>
  <si>
    <t>XMUS SP Equity</t>
  </si>
  <si>
    <t>X Msci Usa Swap</t>
  </si>
  <si>
    <t>FLTAUD SP Equity</t>
  </si>
  <si>
    <t>Frasers Logistics &amp; Industri</t>
  </si>
  <si>
    <t>ART SP Equity</t>
  </si>
  <si>
    <t>Ascott Residence Trust</t>
  </si>
  <si>
    <t>FCT SP Equity</t>
  </si>
  <si>
    <t>Frasers Centrepoint Trust</t>
  </si>
  <si>
    <t>MAND SP Equity</t>
  </si>
  <si>
    <t>Mandarin Oriental Intl Ltd</t>
  </si>
  <si>
    <t>HPAR SP Equity</t>
  </si>
  <si>
    <t>Haw Par Corp Ltd</t>
  </si>
  <si>
    <t>STH SP Equity</t>
  </si>
  <si>
    <t>Starhub Ltd</t>
  </si>
  <si>
    <t>STX SP Equity</t>
  </si>
  <si>
    <t>Pan Ocean Co Ltd</t>
  </si>
  <si>
    <t>SPHREIT SP Equity</t>
  </si>
  <si>
    <t>Sph Reit</t>
  </si>
  <si>
    <t>LF2 SP Equity</t>
  </si>
  <si>
    <t>X Msci Japan</t>
  </si>
  <si>
    <t>KIT SP Equity</t>
  </si>
  <si>
    <t>Keppel Infrastructure Trust</t>
  </si>
  <si>
    <t>FR SP Equity</t>
  </si>
  <si>
    <t>First Resources Ltd</t>
  </si>
  <si>
    <t>SIE SP Equity</t>
  </si>
  <si>
    <t>Sia Engineering Co Ltd</t>
  </si>
  <si>
    <t>FLT SP Equity</t>
  </si>
  <si>
    <t>YLLG SP Equity</t>
  </si>
  <si>
    <t>Yanlord Land Group Ltd</t>
  </si>
  <si>
    <t>FNN SP Equity</t>
  </si>
  <si>
    <t>Fraser And Neave Ltd</t>
  </si>
  <si>
    <t>PREIT SP Equity</t>
  </si>
  <si>
    <t>Parkwaylife Real Estate</t>
  </si>
  <si>
    <t>GGR SP Equity</t>
  </si>
  <si>
    <t>Golden Agri-Resources Ltd</t>
  </si>
  <si>
    <t>OUECT SP Equity</t>
  </si>
  <si>
    <t>Oue Commercial Real Estate I</t>
  </si>
  <si>
    <t>SSG SP Equity</t>
  </si>
  <si>
    <t>Sheng Siong Group Ltd</t>
  </si>
  <si>
    <t>MUST SP Equity</t>
  </si>
  <si>
    <t>Manulife Us Real Estate Inv</t>
  </si>
  <si>
    <t>TIAN SP Equity</t>
  </si>
  <si>
    <t>Tianjin Zhong Xin Pharm Co-S</t>
  </si>
  <si>
    <t>GUOL SP Equity</t>
  </si>
  <si>
    <t>Guocoland Ltd</t>
  </si>
  <si>
    <t>TID SP Equity</t>
  </si>
  <si>
    <t>X Msci China 1C</t>
  </si>
  <si>
    <t>LG9 SP Equity</t>
  </si>
  <si>
    <t>CERT SP Equity</t>
  </si>
  <si>
    <t>Cromwell European Reit</t>
  </si>
  <si>
    <t>CERTSGD SP Equity</t>
  </si>
  <si>
    <t>HPL SP Equity</t>
  </si>
  <si>
    <t>Hotel Properties Ltd</t>
  </si>
  <si>
    <t>SPOST SP Equity</t>
  </si>
  <si>
    <t>Singapore Post Ltd</t>
  </si>
  <si>
    <t>SMM SP Equity</t>
  </si>
  <si>
    <t>Sembcorp Marine Ltd</t>
  </si>
  <si>
    <t>CRCT SP Equity</t>
  </si>
  <si>
    <t>Capitaland Retail China Trus</t>
  </si>
  <si>
    <t>RFMD SP Equity</t>
  </si>
  <si>
    <t>Raffles Medical Group Ltd</t>
  </si>
  <si>
    <t>AIT SP Equity</t>
  </si>
  <si>
    <t>Ascendas India Trust</t>
  </si>
  <si>
    <t>HPHT* SP Equity</t>
  </si>
  <si>
    <t>Hutchison Port Holdings Tr-U</t>
  </si>
  <si>
    <t>HPHT SP Equity</t>
  </si>
  <si>
    <t>HOBEE SP Equity</t>
  </si>
  <si>
    <t>Ho Bee Land Ltd</t>
  </si>
  <si>
    <t>WINGT SP Equity</t>
  </si>
  <si>
    <t>Wing Tai Holdings Ltd</t>
  </si>
  <si>
    <t>TMG SP Equity</t>
  </si>
  <si>
    <t>Thomson Medical Group Ltd</t>
  </si>
  <si>
    <t>EREIT SP Equity</t>
  </si>
  <si>
    <t>Esr-Reit</t>
  </si>
  <si>
    <t>FCOT SP Equity</t>
  </si>
  <si>
    <t>Frasers Commercial Trust</t>
  </si>
  <si>
    <t>BS SP Equity</t>
  </si>
  <si>
    <t>Bukit Sembawang Estates Ltd</t>
  </si>
  <si>
    <t>CDREIT SP Equity</t>
  </si>
  <si>
    <t>Cdl Hospitality Trusts</t>
  </si>
  <si>
    <t>PRIME SP Equity</t>
  </si>
  <si>
    <t>Prime Us Reit</t>
  </si>
  <si>
    <t>SGREIT SP Equity</t>
  </si>
  <si>
    <t>Starhill Global Reit</t>
  </si>
  <si>
    <t>HLF SP Equity</t>
  </si>
  <si>
    <t>Hong Leong Finance Ltd</t>
  </si>
  <si>
    <t>UOBK SP Equity</t>
  </si>
  <si>
    <t>Uob-Kay Hian Holdings Ltd</t>
  </si>
  <si>
    <t>SBIF SP Equity</t>
  </si>
  <si>
    <t>Abf Singapore Bond Indx Fund</t>
  </si>
  <si>
    <t>OUE SP Equity</t>
  </si>
  <si>
    <t>Oue Ltd</t>
  </si>
  <si>
    <t>FSG SP Equity</t>
  </si>
  <si>
    <t>First Sponsor Group Ltd</t>
  </si>
  <si>
    <t>OHL SP Equity</t>
  </si>
  <si>
    <t>Oxley Holdings Ltd</t>
  </si>
  <si>
    <t>SBUS SP Equity</t>
  </si>
  <si>
    <t>Sbs Transit Ltd</t>
  </si>
  <si>
    <t>JAP SP Equity</t>
  </si>
  <si>
    <t>Japfa Ltd</t>
  </si>
  <si>
    <t>STTF SP Equity</t>
  </si>
  <si>
    <t>Spdr Straits Times Index Etf</t>
  </si>
  <si>
    <t>FRAG SP Equity</t>
  </si>
  <si>
    <t>Fragrance Group Ltd</t>
  </si>
  <si>
    <t>FEHT SP Equity</t>
  </si>
  <si>
    <t>Far East Hospitality Trust</t>
  </si>
  <si>
    <t>PAC SP Equity</t>
  </si>
  <si>
    <t>Pacific Century Region Devel</t>
  </si>
  <si>
    <t>UOA SP Equity</t>
  </si>
  <si>
    <t>United Overseas Australia</t>
  </si>
  <si>
    <t>FHT SP Equity</t>
  </si>
  <si>
    <t>Frasers Hospitality Trust</t>
  </si>
  <si>
    <t>AAREIT SP Equity</t>
  </si>
  <si>
    <t>Aims Apac Reit</t>
  </si>
  <si>
    <t>SASSR SP Equity</t>
  </si>
  <si>
    <t>Sasseur Real Estate Investme</t>
  </si>
  <si>
    <t>CAO SP Equity</t>
  </si>
  <si>
    <t>China Aviation Oil Singapore</t>
  </si>
  <si>
    <t>GLL SP Equity</t>
  </si>
  <si>
    <t>Gl Ltd</t>
  </si>
  <si>
    <t>BAL SP Equity</t>
  </si>
  <si>
    <t>Bumitama Agri Ltd</t>
  </si>
  <si>
    <t>STA SP Equity</t>
  </si>
  <si>
    <t>Sri Trang Agro-Industry-For</t>
  </si>
  <si>
    <t>GRAN SP Equity</t>
  </si>
  <si>
    <t>Hotel Grand Central Ltd</t>
  </si>
  <si>
    <t>SML SP Equity</t>
  </si>
  <si>
    <t>Sinarmas Land Ltd</t>
  </si>
  <si>
    <t>RSTON SP Equity</t>
  </si>
  <si>
    <t>Riverstone Holdings Ltd</t>
  </si>
  <si>
    <t>ZJE SP Equity</t>
  </si>
  <si>
    <t>Zheneng Jinjiang Environment</t>
  </si>
  <si>
    <t>HIP SP Equity</t>
  </si>
  <si>
    <t>Hi-P International Ltd</t>
  </si>
  <si>
    <t>KORE SP Equity</t>
  </si>
  <si>
    <t>Keppel Pacific Oak Us Reit</t>
  </si>
  <si>
    <t>STRTR SP Equity</t>
  </si>
  <si>
    <t>Straits Trading Co Ltd</t>
  </si>
  <si>
    <t>XSPS SP Equity</t>
  </si>
  <si>
    <t>X S&amp;P500 Inverse Daily Swap</t>
  </si>
  <si>
    <t>CEWL SP Equity</t>
  </si>
  <si>
    <t>China Everbright Water Ltd</t>
  </si>
  <si>
    <t>LREIT SP Equity</t>
  </si>
  <si>
    <t>Lendlease Global Commercial</t>
  </si>
  <si>
    <t>VCM SP Equity</t>
  </si>
  <si>
    <t>Vicom Ltd</t>
  </si>
  <si>
    <t>XAXJ SP Equity</t>
  </si>
  <si>
    <t>X Msci Ac Asia Ex Japan Swap</t>
  </si>
  <si>
    <t>TCI SP Equity</t>
  </si>
  <si>
    <t>Tan Chong International Ltd</t>
  </si>
  <si>
    <t>SILV SP Equity</t>
  </si>
  <si>
    <t>Silverlake Axis Ltd</t>
  </si>
  <si>
    <t>GALV SP Equity</t>
  </si>
  <si>
    <t>Gallant Venture Ltd</t>
  </si>
  <si>
    <t>FIRT SP Equity</t>
  </si>
  <si>
    <t>First Real Estate Invt Trust</t>
  </si>
  <si>
    <t>METRO SP Equity</t>
  </si>
  <si>
    <t>Metro Holdings Ltd</t>
  </si>
  <si>
    <t>XGSD SP Equity</t>
  </si>
  <si>
    <t>X Global Select Div 100 Swap</t>
  </si>
  <si>
    <t>DASIN SP Equity</t>
  </si>
  <si>
    <t>Dasin Retail Trust</t>
  </si>
  <si>
    <t>AGT SP Equity</t>
  </si>
  <si>
    <t>Accordia Golf Trust</t>
  </si>
  <si>
    <t>PREH SP Equity</t>
  </si>
  <si>
    <t>Perennial Real Estate Holdin</t>
  </si>
  <si>
    <t>HACL SP Equity</t>
  </si>
  <si>
    <t>Halcyon Agri Corp Ltd</t>
  </si>
  <si>
    <t>NIKIGCB SP Equity</t>
  </si>
  <si>
    <t>Nikko Am Sgd Inv Gr Co B Etf</t>
  </si>
  <si>
    <t>TKMED SP Equity</t>
  </si>
  <si>
    <t>Talkmed Group Ltd</t>
  </si>
  <si>
    <t>SIIC SP Equity</t>
  </si>
  <si>
    <t>Siic Environment Holdings Lt</t>
  </si>
  <si>
    <t>HFC SP Equity</t>
  </si>
  <si>
    <t>Hong Fok Corp Ltd</t>
  </si>
  <si>
    <t>CACHE SP Equity</t>
  </si>
  <si>
    <t>Cache Logistics Trust</t>
  </si>
  <si>
    <t>GSH SP Equity</t>
  </si>
  <si>
    <t>Gsh Corp Ltd</t>
  </si>
  <si>
    <t>DELFI SP Equity</t>
  </si>
  <si>
    <t>Delfi Ltd</t>
  </si>
  <si>
    <t>AEM SP Equity</t>
  </si>
  <si>
    <t>Aem Holdings Ltd</t>
  </si>
  <si>
    <t>HRNET SP Equity</t>
  </si>
  <si>
    <t>Hrnetgroup Ltd</t>
  </si>
  <si>
    <t>FEOR SP Equity</t>
  </si>
  <si>
    <t>Far East Orchard Ltd</t>
  </si>
  <si>
    <t>ECWREIT SP Equity</t>
  </si>
  <si>
    <t>Ec World Reit</t>
  </si>
  <si>
    <t>ROXY SP Equity</t>
  </si>
  <si>
    <t>Roxy-Pacific Hldgs Ltd</t>
  </si>
  <si>
    <t>YHS SP Equity</t>
  </si>
  <si>
    <t>Yeo Hiap Seng Ltd</t>
  </si>
  <si>
    <t>STCO SP Equity</t>
  </si>
  <si>
    <t>Straco Corporation Ltd</t>
  </si>
  <si>
    <t>YOMA SP Equity</t>
  </si>
  <si>
    <t>Yoma Strategic Hldgs Ltd</t>
  </si>
  <si>
    <t>BREAD SP Equity</t>
  </si>
  <si>
    <t>Breadtalk Group Ltd</t>
  </si>
  <si>
    <t>IFAR SP Equity</t>
  </si>
  <si>
    <t>Indofood Agri Resources Ltd</t>
  </si>
  <si>
    <t>SBREIT SP Equity</t>
  </si>
  <si>
    <t>Soilbuild Business Space Rei</t>
  </si>
  <si>
    <t>UOI SP Equity</t>
  </si>
  <si>
    <t>United Overseas Insurance</t>
  </si>
  <si>
    <t>QAF SP Equity</t>
  </si>
  <si>
    <t>Qaf Ltd</t>
  </si>
  <si>
    <t>COS SP Equity</t>
  </si>
  <si>
    <t>Cosco Shipping International</t>
  </si>
  <si>
    <t>HG SP Equity</t>
  </si>
  <si>
    <t>Hour Glass Ltd/The</t>
  </si>
  <si>
    <t>UHU SP Equity</t>
  </si>
  <si>
    <t>United Hampshire Us Reit</t>
  </si>
  <si>
    <t>CHIP SP Equity</t>
  </si>
  <si>
    <t>Chip Eng Seng Corp Ltd</t>
  </si>
  <si>
    <t>LMRT SP Equity</t>
  </si>
  <si>
    <t>Lippo Malls Indonesia Retail</t>
  </si>
  <si>
    <t>ELITE SP Equity</t>
  </si>
  <si>
    <t>Elite Commercial Reit</t>
  </si>
  <si>
    <t>IREIT SP Equity</t>
  </si>
  <si>
    <t>Ireit Global</t>
  </si>
  <si>
    <t>BVEST SP Equity</t>
  </si>
  <si>
    <t>Bonvests Holdings Ltd</t>
  </si>
  <si>
    <t>UMSH SP Equity</t>
  </si>
  <si>
    <t>Ums Holdings Ltd</t>
  </si>
  <si>
    <t>KOUFU SP Equity</t>
  </si>
  <si>
    <t>Koufu Group Ltd</t>
  </si>
  <si>
    <t>CENT SP Equity</t>
  </si>
  <si>
    <t>Centurion Corp Ltd</t>
  </si>
  <si>
    <t>GER SP Equity</t>
  </si>
  <si>
    <t>Golden Energy &amp; Resources Lt</t>
  </si>
  <si>
    <t>BCI SP Equity</t>
  </si>
  <si>
    <t>Bund Center Investment Ltd</t>
  </si>
  <si>
    <t>HIAP SP Equity</t>
  </si>
  <si>
    <t>Hiap Hoe Ltd</t>
  </si>
  <si>
    <t>SSREIT SP Equity</t>
  </si>
  <si>
    <t>Sabana Shariah Comp Ind Reit</t>
  </si>
  <si>
    <t>ASP SP Equity</t>
  </si>
  <si>
    <t>Aspial Corp Ltd</t>
  </si>
  <si>
    <t>ELEC SP Equity</t>
  </si>
  <si>
    <t>Elec &amp; Eltek Int Co Ltd</t>
  </si>
  <si>
    <t>HLA SP Equity</t>
  </si>
  <si>
    <t>Hong Leong Asia Ltd</t>
  </si>
  <si>
    <t>MII SP Equity</t>
  </si>
  <si>
    <t>Mewah International Inc</t>
  </si>
  <si>
    <t>QNM SP Equity</t>
  </si>
  <si>
    <t>Q &amp; M Dental Group Singapore</t>
  </si>
  <si>
    <t>CSSC SP Equity</t>
  </si>
  <si>
    <t>China Sunsine Chemical Hldgs</t>
  </si>
  <si>
    <t>LKH SP Equity</t>
  </si>
  <si>
    <t>Low Keng Huat Singapore Ltd</t>
  </si>
  <si>
    <t>SHG SP Equity</t>
  </si>
  <si>
    <t>Singhaiyi Group Ltd</t>
  </si>
  <si>
    <t>BOCS SP Equity</t>
  </si>
  <si>
    <t>Boustead Singapore Ltd</t>
  </si>
  <si>
    <t>SPWG SP Equity</t>
  </si>
  <si>
    <t>Sunpower Group Ltd</t>
  </si>
  <si>
    <t>BRC SP Equity</t>
  </si>
  <si>
    <t>Brc Asia Ltd</t>
  </si>
  <si>
    <t>HRY SP Equity</t>
  </si>
  <si>
    <t>Hotel Royal Ltd</t>
  </si>
  <si>
    <t>DBSSTI SP Equity</t>
  </si>
  <si>
    <t>Nikko Am Singapore Sti Etf</t>
  </si>
  <si>
    <t>STL SP Equity</t>
  </si>
  <si>
    <t>Stamford Land Corp Ltd</t>
  </si>
  <si>
    <t>BHGREIT SP Equity</t>
  </si>
  <si>
    <t>Bhg Retail Reit</t>
  </si>
  <si>
    <t>TSH SP Equity</t>
  </si>
  <si>
    <t>Tuan Sing Holdings Ltd</t>
  </si>
  <si>
    <t>NSL SP Equity</t>
  </si>
  <si>
    <t>Nsl Ltd</t>
  </si>
  <si>
    <t>ARAUS SP Equity</t>
  </si>
  <si>
    <t>Ara Us Hospitality Trust</t>
  </si>
  <si>
    <t>FEH SP Equity</t>
  </si>
  <si>
    <t>Food Empire Holdings Ltd</t>
  </si>
  <si>
    <t>FRKN SP Equity</t>
  </si>
  <si>
    <t>Frencken Group Ltd</t>
  </si>
  <si>
    <t>XFVT SP Equity</t>
  </si>
  <si>
    <t>X Ftse Vietnam Swap</t>
  </si>
  <si>
    <t>GPI SP Equity</t>
  </si>
  <si>
    <t>Gp Industries Ltd</t>
  </si>
  <si>
    <t>GKG SP Equity</t>
  </si>
  <si>
    <t>Gk Goh Holdings Ltd</t>
  </si>
  <si>
    <t>MEGH SP Equity</t>
  </si>
  <si>
    <t>Meghmani Organics Ltd-Sdr</t>
  </si>
  <si>
    <t>VALUE SP Equity</t>
  </si>
  <si>
    <t>Valuetronics Holdings Ltd</t>
  </si>
  <si>
    <t>KMLY SP Equity</t>
  </si>
  <si>
    <t>Kimly Ltd</t>
  </si>
  <si>
    <t>IFAST SP Equity</t>
  </si>
  <si>
    <t>Ifast Corp Ltd</t>
  </si>
  <si>
    <t>MHAL SP Equity</t>
  </si>
  <si>
    <t>Moya Holdings Asia Ltd</t>
  </si>
  <si>
    <t>MMH SP Equity</t>
  </si>
  <si>
    <t>Micro-Mechanics Holdings Ltd</t>
  </si>
  <si>
    <t>BTH SP Equity</t>
  </si>
  <si>
    <t>Banyan Tree Holdings Ltd</t>
  </si>
  <si>
    <t>BOCJ SP Equity</t>
  </si>
  <si>
    <t>Boustead Projects Ltd</t>
  </si>
  <si>
    <t>PAN SP Equity</t>
  </si>
  <si>
    <t>Pan-United Corp Ltd</t>
  </si>
  <si>
    <t>AVJ SP Equity</t>
  </si>
  <si>
    <t>Avjennings Ltd</t>
  </si>
  <si>
    <t>AXJREIT SP Equity</t>
  </si>
  <si>
    <t>Nikkoam St A E Jp Reitetf-Sg</t>
  </si>
  <si>
    <t>GINV SP Equity</t>
  </si>
  <si>
    <t>Global Investments Ltd</t>
  </si>
  <si>
    <t>LBG SP Equity</t>
  </si>
  <si>
    <t>Lian Beng Group Ltd</t>
  </si>
  <si>
    <t>AMA SP Equity</t>
  </si>
  <si>
    <t>Amara Holdings Ltd</t>
  </si>
  <si>
    <t>HWAH SP Equity</t>
  </si>
  <si>
    <t>Hwa Hong Corp Ltd</t>
  </si>
  <si>
    <t>CSE SP Equity</t>
  </si>
  <si>
    <t>Cse Global Ltd</t>
  </si>
  <si>
    <t>LEM SP Equity</t>
  </si>
  <si>
    <t>Lyxor Emerging Markets</t>
  </si>
  <si>
    <t>DELM SP Equity</t>
  </si>
  <si>
    <t>Del Monte Pacific Ltd</t>
  </si>
  <si>
    <t>EAGLEHT SP Equity</t>
  </si>
  <si>
    <t>Eagle Hospitality Trust</t>
  </si>
  <si>
    <t>CH SP Equity</t>
  </si>
  <si>
    <t>Chuan Hup Holdings Ltd</t>
  </si>
  <si>
    <t>IHC SP Equity</t>
  </si>
  <si>
    <t>Oue Lippo Healthcare Ltd</t>
  </si>
  <si>
    <t>SIF SP Equity</t>
  </si>
  <si>
    <t>Sing Investments &amp; Finance</t>
  </si>
  <si>
    <t>WHUR SP Equity</t>
  </si>
  <si>
    <t>Wee Hur Holdings Ltd</t>
  </si>
  <si>
    <t>CTN SP Equity</t>
  </si>
  <si>
    <t>Cortina Holdings</t>
  </si>
  <si>
    <t>APTT SP Equity</t>
  </si>
  <si>
    <t>Asian Pay Television Trust</t>
  </si>
  <si>
    <t>PROP SP Equity</t>
  </si>
  <si>
    <t>Propnex Ltd</t>
  </si>
  <si>
    <t>MM2 SP Equity</t>
  </si>
  <si>
    <t>Mm2 Asia Ltd</t>
  </si>
  <si>
    <t>SUNN SP Equity</t>
  </si>
  <si>
    <t>Sunningdale Tech Ltd</t>
  </si>
  <si>
    <t>YINGLI SP Equity</t>
  </si>
  <si>
    <t>Ying Li International Real E</t>
  </si>
  <si>
    <t>UNU SP Equity</t>
  </si>
  <si>
    <t>Unusual Ltd</t>
  </si>
  <si>
    <t>MYP SP Equity</t>
  </si>
  <si>
    <t>Myp Ltd</t>
  </si>
  <si>
    <t>SRE SP Equity</t>
  </si>
  <si>
    <t>Singapore Reinsurance Corp</t>
  </si>
  <si>
    <t>DFIL SP Equity</t>
  </si>
  <si>
    <t>Duty Free International Ltd</t>
  </si>
  <si>
    <t>KSHH SP Equity</t>
  </si>
  <si>
    <t>Ksh Holdings Ltd</t>
  </si>
  <si>
    <t>FUYU SP Equity</t>
  </si>
  <si>
    <t>Fu Yu Corp Ltd</t>
  </si>
  <si>
    <t>XX25 SP Equity</t>
  </si>
  <si>
    <t>X Ftse China 50</t>
  </si>
  <si>
    <t>ISEC SP Equity</t>
  </si>
  <si>
    <t>Isec Healthcare Ltd</t>
  </si>
  <si>
    <t>XMTW SP Equity</t>
  </si>
  <si>
    <t>X Msci Taiwan</t>
  </si>
  <si>
    <t>VMAX SP Equity</t>
  </si>
  <si>
    <t>Valuemax Group Ltd</t>
  </si>
  <si>
    <t>AHYGS SP Equity</t>
  </si>
  <si>
    <t>Ishares Barclays Usd Ahyb</t>
  </si>
  <si>
    <t>AHYG SP Equity</t>
  </si>
  <si>
    <t>CHLG SP Equity</t>
  </si>
  <si>
    <t>Challenger Technologies Ltd</t>
  </si>
  <si>
    <t>JUMBO SP Equity</t>
  </si>
  <si>
    <t>Jumbo Group Ltd</t>
  </si>
  <si>
    <t>ICG SP Equity</t>
  </si>
  <si>
    <t>International Cement Group L</t>
  </si>
  <si>
    <t>UTG SP Equity</t>
  </si>
  <si>
    <t>United Global Ltd</t>
  </si>
  <si>
    <t>SREITS SP Equity</t>
  </si>
  <si>
    <t>Lion-Phillip S-Reit Etf</t>
  </si>
  <si>
    <t>WCG SP Equity</t>
  </si>
  <si>
    <t>World Class Global Ltd</t>
  </si>
  <si>
    <t>TSE SP Equity</t>
  </si>
  <si>
    <t>Tai Sin Electric Ltd</t>
  </si>
  <si>
    <t>MCFS SP Equity</t>
  </si>
  <si>
    <t>Maxi-Cash Financial Services</t>
  </si>
  <si>
    <t>KV4 SP Equity</t>
  </si>
  <si>
    <t>X Singapore Government Bond</t>
  </si>
  <si>
    <t>HIH SP Equity</t>
  </si>
  <si>
    <t>Hotung Investment Holdings</t>
  </si>
  <si>
    <t>ABR SP Equity</t>
  </si>
  <si>
    <t>Abr Holdings Ltd</t>
  </si>
  <si>
    <t>XMIN SP Equity</t>
  </si>
  <si>
    <t>X Msci Indonesia Swap 1C</t>
  </si>
  <si>
    <t>SCE SP Equity</t>
  </si>
  <si>
    <t>Second Chance Properties Ltd</t>
  </si>
  <si>
    <t>HLSH SP Equity</t>
  </si>
  <si>
    <t>Hock Lian Seng Holdings Ltd</t>
  </si>
  <si>
    <t>SING SP Equity</t>
  </si>
  <si>
    <t>Sing Holdings Limited</t>
  </si>
  <si>
    <t>INR SP Equity</t>
  </si>
  <si>
    <t>Lyxor Msci India</t>
  </si>
  <si>
    <t>CREAF SP Equity</t>
  </si>
  <si>
    <t>Creative Technology Ltd</t>
  </si>
  <si>
    <t>CVL SP Equity</t>
  </si>
  <si>
    <t>Civmec Ltd</t>
  </si>
  <si>
    <t>AVARGA SP Equity</t>
  </si>
  <si>
    <t>Avarga Ltd</t>
  </si>
  <si>
    <t>ISET SP Equity</t>
  </si>
  <si>
    <t>Isetan Singapore Ltd</t>
  </si>
  <si>
    <t>AFG SP Equity</t>
  </si>
  <si>
    <t>Af Global Ltd</t>
  </si>
  <si>
    <t>XNIF SP Equity</t>
  </si>
  <si>
    <t>X Nifty 50 Swap</t>
  </si>
  <si>
    <t>ZBR SP Equity</t>
  </si>
  <si>
    <t>Zhongmin Baihui Retail Group</t>
  </si>
  <si>
    <t>SLB SP Equity</t>
  </si>
  <si>
    <t>Slb Development Ltd</t>
  </si>
  <si>
    <t>HTON SP Equity</t>
  </si>
  <si>
    <t>Heeton Holdings Ltd</t>
  </si>
  <si>
    <t>REXI SP Equity</t>
  </si>
  <si>
    <t>Rex International Holding</t>
  </si>
  <si>
    <t>JBF SP Equity</t>
  </si>
  <si>
    <t>Jb Foods Ltd</t>
  </si>
  <si>
    <t>OEL SP Equity</t>
  </si>
  <si>
    <t>Overseas Education Ltd</t>
  </si>
  <si>
    <t>SBD SP Equity</t>
  </si>
  <si>
    <t>Singapura Finance Ltd</t>
  </si>
  <si>
    <t>LCH SP Equity</t>
  </si>
  <si>
    <t>Lum Chang Holdings Ltd</t>
  </si>
  <si>
    <t>SHS SP Equity</t>
  </si>
  <si>
    <t>Shs Holdings Ltd</t>
  </si>
  <si>
    <t>APAC SP Equity</t>
  </si>
  <si>
    <t>Apac Realty Ltd</t>
  </si>
  <si>
    <t>PEC SP Equity</t>
  </si>
  <si>
    <t>Pec Ltd</t>
  </si>
  <si>
    <t>EGCL SP Equity</t>
  </si>
  <si>
    <t>Engro Corp Ltd</t>
  </si>
  <si>
    <t>FMIL SP Equity</t>
  </si>
  <si>
    <t>Fortress Minerals Ltd</t>
  </si>
  <si>
    <t>GERL SP Equity</t>
  </si>
  <si>
    <t>Geo Energy Resources Ltd</t>
  </si>
  <si>
    <t>HMED SP Equity</t>
  </si>
  <si>
    <t>Healthway Medical Corp Ltd</t>
  </si>
  <si>
    <t>RLS SP Equity</t>
  </si>
  <si>
    <t>Raffles Education Corp Ltd</t>
  </si>
  <si>
    <t>XMKO SP Equity</t>
  </si>
  <si>
    <t>X Msci Korea</t>
  </si>
  <si>
    <t>SMG SP Equity</t>
  </si>
  <si>
    <t>Singapore Medical Group Ltd</t>
  </si>
  <si>
    <t>HATT SP Equity</t>
  </si>
  <si>
    <t>Hatten Land Ltd</t>
  </si>
  <si>
    <t>IXBIO SP Equity</t>
  </si>
  <si>
    <t>Ix Biopharma Ltd</t>
  </si>
  <si>
    <t>SSTAR SP Equity</t>
  </si>
  <si>
    <t>Sinostar Pec Holdings Ltd</t>
  </si>
  <si>
    <t>SPE SP Equity</t>
  </si>
  <si>
    <t>Spindex Industries Ltd</t>
  </si>
  <si>
    <t>PBS SP Equity</t>
  </si>
  <si>
    <t>Penguin International Ltd</t>
  </si>
  <si>
    <t>SSCL SP Equity</t>
  </si>
  <si>
    <t>Singapore Shipping Corp Ltd</t>
  </si>
  <si>
    <t>TECK SP Equity</t>
  </si>
  <si>
    <t>Teckwah Industrial Corp Ltd</t>
  </si>
  <si>
    <t>HANW SP Equity</t>
  </si>
  <si>
    <t>Hanwell Holdings Ltd</t>
  </si>
  <si>
    <t>LCL SP Equity</t>
  </si>
  <si>
    <t>Ly Corp Ltd</t>
  </si>
  <si>
    <t>MDR SP Equity</t>
  </si>
  <si>
    <t>Mdr Ltd</t>
  </si>
  <si>
    <t>FSLT SP Equity</t>
  </si>
  <si>
    <t>First Ship Lease Trust</t>
  </si>
  <si>
    <t>TWC SP Equity</t>
  </si>
  <si>
    <t>Tiong Woon Corp Hldg Ltd</t>
  </si>
  <si>
    <t>YHI SP Equity</t>
  </si>
  <si>
    <t>Yhi International Ltd</t>
  </si>
  <si>
    <t>STARB SP Equity</t>
  </si>
  <si>
    <t>Starburst Holdings Ltd</t>
  </si>
  <si>
    <t>SHIN SP Equity</t>
  </si>
  <si>
    <t>Shinvest Holding Ltd</t>
  </si>
  <si>
    <t>HLCK SP Equity</t>
  </si>
  <si>
    <t>Hai Leck Holdings Ltd</t>
  </si>
  <si>
    <t>NRD SP Equity</t>
  </si>
  <si>
    <t>Nordic Group Ltd</t>
  </si>
  <si>
    <t>LG8 SP Equity</t>
  </si>
  <si>
    <t>X Msci India Swap</t>
  </si>
  <si>
    <t>TLC SP Equity</t>
  </si>
  <si>
    <t>Telechoice International Ltd</t>
  </si>
  <si>
    <t>SMELT SP Equity</t>
  </si>
  <si>
    <t>Malaysia Smelting Corp Bhd</t>
  </si>
  <si>
    <t>CLGL SP Equity</t>
  </si>
  <si>
    <t>Cordlife Group Ltd</t>
  </si>
  <si>
    <t>KHHL SP Equity</t>
  </si>
  <si>
    <t>Keong Hong Holdings Ltd</t>
  </si>
  <si>
    <t>INDIAS SP Equity</t>
  </si>
  <si>
    <t>Ishares Msci India Index Etf</t>
  </si>
  <si>
    <t>INDIA SP Equity</t>
  </si>
  <si>
    <t>INNOT SP Equity</t>
  </si>
  <si>
    <t>Innotek Ltd</t>
  </si>
  <si>
    <t>TEEL SP Equity</t>
  </si>
  <si>
    <t>Tee Land Ltd</t>
  </si>
  <si>
    <t>TACL SP Equity</t>
  </si>
  <si>
    <t>Ta Corp Ltd</t>
  </si>
  <si>
    <t>AHSP SP Equity</t>
  </si>
  <si>
    <t>Asian Healthcare Specialists</t>
  </si>
  <si>
    <t>ASPEN SP Equity</t>
  </si>
  <si>
    <t>Aspen Group Holdings Ltd</t>
  </si>
  <si>
    <t>KBE SP Equity</t>
  </si>
  <si>
    <t>Koh Brothers Eco Engineering</t>
  </si>
  <si>
    <t>AMOS SP Equity</t>
  </si>
  <si>
    <t>Amos Group Ltd</t>
  </si>
  <si>
    <t>GSHL SP Equity</t>
  </si>
  <si>
    <t>Gs Holdings Ltd</t>
  </si>
  <si>
    <t>DMHL SP Equity</t>
  </si>
  <si>
    <t>Dyna-Mac Holdings Ltd</t>
  </si>
  <si>
    <t>SAMUR SP Equity</t>
  </si>
  <si>
    <t>Samurai 2K Aerosol Ltd</t>
  </si>
  <si>
    <t>SOG SP Equity</t>
  </si>
  <si>
    <t>Singapore O&amp;G Ltd</t>
  </si>
  <si>
    <t>POLUX SP Equity</t>
  </si>
  <si>
    <t>Pollux Properties Ltd</t>
  </si>
  <si>
    <t>OCNUS SP Equity</t>
  </si>
  <si>
    <t>Oceanus Group Ltd</t>
  </si>
  <si>
    <t>CEI SP Equity</t>
  </si>
  <si>
    <t>Cei Ltd</t>
  </si>
  <si>
    <t>MMT SP Equity</t>
  </si>
  <si>
    <t>Mermaid Maritime Pcl</t>
  </si>
  <si>
    <t>IFS SP Equity</t>
  </si>
  <si>
    <t>Ifs Capital Ltd</t>
  </si>
  <si>
    <t>DTECH SP Equity</t>
  </si>
  <si>
    <t>Dutech Holdings Ltd</t>
  </si>
  <si>
    <t>EUCON SP Equity</t>
  </si>
  <si>
    <t>Place Holdings Ltd/The</t>
  </si>
  <si>
    <t>NLPM SP Equity</t>
  </si>
  <si>
    <t>Nam Lee Pressed Metal Ind</t>
  </si>
  <si>
    <t>PDS SP Equity</t>
  </si>
  <si>
    <t>Powermatic Data Systems Ltd</t>
  </si>
  <si>
    <t>TSNG SP Equity</t>
  </si>
  <si>
    <t>Tiong Seng Holdings Ltd</t>
  </si>
  <si>
    <t>MC SP Equity</t>
  </si>
  <si>
    <t>Multi-Chem Ltd</t>
  </si>
  <si>
    <t>HAFA SP Equity</t>
  </si>
  <si>
    <t>Hafary Holdings Ltd</t>
  </si>
  <si>
    <t>BWPM SP Equity</t>
  </si>
  <si>
    <t>World Precision Machinery Lt</t>
  </si>
  <si>
    <t>OCK SP Equity</t>
  </si>
  <si>
    <t>Old Chang Kee Ltd</t>
  </si>
  <si>
    <t>PROC SP Equity</t>
  </si>
  <si>
    <t>Procurri Corp Ltd</t>
  </si>
  <si>
    <t>NERT SP Equity</t>
  </si>
  <si>
    <t>Nera Telecommunications Ltd</t>
  </si>
  <si>
    <t>ISDN SP Equity</t>
  </si>
  <si>
    <t>Isdn Holdings Ltd</t>
  </si>
  <si>
    <t>SARINE SP Equity</t>
  </si>
  <si>
    <t>Sarine Technologies Ltd</t>
  </si>
  <si>
    <t>HSP SP Equity</t>
  </si>
  <si>
    <t>Hc Surgical Specialists Ltd</t>
  </si>
  <si>
    <t>VIBG SP Equity</t>
  </si>
  <si>
    <t>Vibrant Group Ltd</t>
  </si>
  <si>
    <t>SAMU SP Equity</t>
  </si>
  <si>
    <t>Samudera Shipping Line Ltd</t>
  </si>
  <si>
    <t>JEP SP Equity</t>
  </si>
  <si>
    <t>Jep Holdings Ltd</t>
  </si>
  <si>
    <t>KOH SP Equity</t>
  </si>
  <si>
    <t>Koh Brothers Group Ltd</t>
  </si>
  <si>
    <t>PNE SP Equity</t>
  </si>
  <si>
    <t>Pne Industries Ltd</t>
  </si>
  <si>
    <t>LF1 SP Equity</t>
  </si>
  <si>
    <t>X S&amp;P Asx 200</t>
  </si>
  <si>
    <t>CNMC SP Equity</t>
  </si>
  <si>
    <t>Cnmc Goldmine Holdings Ltd</t>
  </si>
  <si>
    <t>CBH SP Equity</t>
  </si>
  <si>
    <t>Clearbridge Health Ltd</t>
  </si>
  <si>
    <t>AUSG SP Equity</t>
  </si>
  <si>
    <t>Ausgroup Ltd</t>
  </si>
  <si>
    <t>MCHAMPS SP Equity</t>
  </si>
  <si>
    <t>Mindchamps Preschool Ltd</t>
  </si>
  <si>
    <t>KTH SP Equity</t>
  </si>
  <si>
    <t>Karin Technology Holdings</t>
  </si>
  <si>
    <t>AJAC SP Equity</t>
  </si>
  <si>
    <t>Ishares Jpm Usd Asia Bond</t>
  </si>
  <si>
    <t>AJACS SP Equity</t>
  </si>
  <si>
    <t>GOOD SP Equity</t>
  </si>
  <si>
    <t>Goodland Group Ltd</t>
  </si>
  <si>
    <t>TSP SP Equity</t>
  </si>
  <si>
    <t>Tat Seng Packaging Group Ltd</t>
  </si>
  <si>
    <t>AOXIN SP Equity</t>
  </si>
  <si>
    <t>Aoxin Q &amp; M Dental Group Ltd</t>
  </si>
  <si>
    <t>TOYO SP Equity</t>
  </si>
  <si>
    <t>New Toyo International Hldgs</t>
  </si>
  <si>
    <t>TTGL SP Equity</t>
  </si>
  <si>
    <t>Trendlines Group Ltd/The</t>
  </si>
  <si>
    <t>AVIT SP Equity</t>
  </si>
  <si>
    <t>Avi-Tech Electronics Ltd</t>
  </si>
  <si>
    <t>THK SP Equity</t>
  </si>
  <si>
    <t>Thakral Corp Ltd</t>
  </si>
  <si>
    <t>HYP SP Equity</t>
  </si>
  <si>
    <t>Hyphens Pharma International</t>
  </si>
  <si>
    <t>OKP SP Equity</t>
  </si>
  <si>
    <t>Okp Holdings Ltd</t>
  </si>
  <si>
    <t>MCI SP Equity</t>
  </si>
  <si>
    <t>Mercurius Capital Investment</t>
  </si>
  <si>
    <t>SPST SP Equity</t>
  </si>
  <si>
    <t>St Group Food Industries Hol</t>
  </si>
  <si>
    <t>YMAO SP Equity</t>
  </si>
  <si>
    <t>Yongmao Holdings Ltd</t>
  </si>
  <si>
    <t>LG7 SP Equity</t>
  </si>
  <si>
    <t>X Msci Thailand 1C</t>
  </si>
  <si>
    <t>GVTL SP Equity</t>
  </si>
  <si>
    <t>Grand Venture Technology Ltd</t>
  </si>
  <si>
    <t>WILR SP Equity</t>
  </si>
  <si>
    <t>Wilton Resources Corp Ltd</t>
  </si>
  <si>
    <t>GLOD SP Equity</t>
  </si>
  <si>
    <t>Global Dragon Ltd</t>
  </si>
  <si>
    <t>KOPL SP Equity</t>
  </si>
  <si>
    <t>Kop Ltd</t>
  </si>
  <si>
    <t>HYNG SP Equity</t>
  </si>
  <si>
    <t>Hengyang Petrochemical Logis</t>
  </si>
  <si>
    <t>MHL SP Equity</t>
  </si>
  <si>
    <t>Memiontec Holdings Ltd</t>
  </si>
  <si>
    <t>JFOOD SP Equity</t>
  </si>
  <si>
    <t>Japan Foods Holding Ltd</t>
  </si>
  <si>
    <t>BLD SP Equity</t>
  </si>
  <si>
    <t>Biolidics Ltd</t>
  </si>
  <si>
    <t>SROAD SP Equity</t>
  </si>
  <si>
    <t>Silkroad Nickel Ltd</t>
  </si>
  <si>
    <t>AEI SP Equity</t>
  </si>
  <si>
    <t>Aei Corp Ltd</t>
  </si>
  <si>
    <t>UNION SP Equity</t>
  </si>
  <si>
    <t>Union Gas Holdings Limited</t>
  </si>
  <si>
    <t>CHEM SP Equity</t>
  </si>
  <si>
    <t>Chemical Ind (F.E.) Ltd</t>
  </si>
  <si>
    <t>ZICO SP Equity</t>
  </si>
  <si>
    <t>Zico Holdings Inc</t>
  </si>
  <si>
    <t>BBR SP Equity</t>
  </si>
  <si>
    <t>Bbr Holdings (S) Ltd</t>
  </si>
  <si>
    <t>YNH SP Equity</t>
  </si>
  <si>
    <t>Yongnam Holdings Ltd</t>
  </si>
  <si>
    <t>TGL SP Equity</t>
  </si>
  <si>
    <t>Top Global Ltd</t>
  </si>
  <si>
    <t>MMFS SP Equity</t>
  </si>
  <si>
    <t>Moneymax Financial Service L</t>
  </si>
  <si>
    <t>LHN SP Equity</t>
  </si>
  <si>
    <t>Lhn Ltd</t>
  </si>
  <si>
    <t>MPM SP Equity</t>
  </si>
  <si>
    <t>Marco Polo Marine Ltd</t>
  </si>
  <si>
    <t>TIH SP Equity</t>
  </si>
  <si>
    <t>Tih Ltd</t>
  </si>
  <si>
    <t>TTJ SP Equity</t>
  </si>
  <si>
    <t>T T J Holdings Ltd</t>
  </si>
  <si>
    <t>STC SP Equity</t>
  </si>
  <si>
    <t>Stamford Tyres Corp Ltd</t>
  </si>
  <si>
    <t>NGL SP Equity</t>
  </si>
  <si>
    <t>Neo Group Ltd</t>
  </si>
  <si>
    <t>BTL SP Equity</t>
  </si>
  <si>
    <t>Baker Technology Ltd</t>
  </si>
  <si>
    <t>REVEZ SP Equity</t>
  </si>
  <si>
    <t>Revez Corp Ltd</t>
  </si>
  <si>
    <t>ELL SP Equity</t>
  </si>
  <si>
    <t>Ellipsiz Ltd</t>
  </si>
  <si>
    <t>KGL SP Equity</t>
  </si>
  <si>
    <t>Khong Guan Ltd</t>
  </si>
  <si>
    <t>MGCM SP Equity</t>
  </si>
  <si>
    <t>Megachem Ltd</t>
  </si>
  <si>
    <t>APW SP Equity</t>
  </si>
  <si>
    <t>Aims Property Securities Fun</t>
  </si>
  <si>
    <t>SERL SP Equity</t>
  </si>
  <si>
    <t>Serial System Ltd</t>
  </si>
  <si>
    <t>SINGINC SP Equity</t>
  </si>
  <si>
    <t>Phillip Sing Income Etf</t>
  </si>
  <si>
    <t>RGL SP Equity</t>
  </si>
  <si>
    <t>Reclaims Global Ltd</t>
  </si>
  <si>
    <t>ISO SP Equity</t>
  </si>
  <si>
    <t>Isoteam Ltd</t>
  </si>
  <si>
    <t>CCHL SP Equity</t>
  </si>
  <si>
    <t>Choo Chiang Holdings Ltd</t>
  </si>
  <si>
    <t>CSC SP Equity</t>
  </si>
  <si>
    <t>Csc Holdings Ltd</t>
  </si>
  <si>
    <t>CITC SP Equity</t>
  </si>
  <si>
    <t>Citicode Ltd</t>
  </si>
  <si>
    <t>AHG SP Equity</t>
  </si>
  <si>
    <t>Alliance Healthcare Group Lt</t>
  </si>
  <si>
    <t>CHEV4000 SP Equity</t>
  </si>
  <si>
    <t>China Environmental Resource</t>
  </si>
  <si>
    <t>EXLP SP Equity</t>
  </si>
  <si>
    <t>Excelpoint Technology Ltd</t>
  </si>
  <si>
    <t>MED SP Equity</t>
  </si>
  <si>
    <t>Medtecs International Corp</t>
  </si>
  <si>
    <t>NSG SP Equity</t>
  </si>
  <si>
    <t>New Silkroutes Group Ltd</t>
  </si>
  <si>
    <t>ASMH SP Equity</t>
  </si>
  <si>
    <t>A-Smart Holdings Ltd</t>
  </si>
  <si>
    <t>DT SP Equity</t>
  </si>
  <si>
    <t>Datapulse Technology Ltd</t>
  </si>
  <si>
    <t>KMEN SP Equity</t>
  </si>
  <si>
    <t>Kingsmen Creatives Ltd</t>
  </si>
  <si>
    <t>LG6 SP Equity</t>
  </si>
  <si>
    <t>X Msci Malaysia 1C</t>
  </si>
  <si>
    <t>TUNG SP Equity</t>
  </si>
  <si>
    <t>Tung Lok Restaurants 2000</t>
  </si>
  <si>
    <t>GKEC SP Equity</t>
  </si>
  <si>
    <t>Gke Corp Ltd</t>
  </si>
  <si>
    <t>MTQ SP Equity</t>
  </si>
  <si>
    <t>Mtq Corp Ltd</t>
  </si>
  <si>
    <t>SGH SP Equity</t>
  </si>
  <si>
    <t>Sin Ghee Huat Corp Ltd</t>
  </si>
  <si>
    <t>SUNR SP Equity</t>
  </si>
  <si>
    <t>Sunright Ltd</t>
  </si>
  <si>
    <t>VPS SP Equity</t>
  </si>
  <si>
    <t>Vicplas International Ltd</t>
  </si>
  <si>
    <t>GTH SP Equity</t>
  </si>
  <si>
    <t>Guoan International Ltd</t>
  </si>
  <si>
    <t>ASEH SP Equity</t>
  </si>
  <si>
    <t>Asia Enterprises Holding Ltd</t>
  </si>
  <si>
    <t>ASI SP Equity</t>
  </si>
  <si>
    <t>Lyxor China Entreprise</t>
  </si>
  <si>
    <t>ADDV SP Equity</t>
  </si>
  <si>
    <t>Addvalue Technologies Ltd</t>
  </si>
  <si>
    <t>GBY SP Equity</t>
  </si>
  <si>
    <t>Grand Banks Yachts Ltd</t>
  </si>
  <si>
    <t>KODA SP Equity</t>
  </si>
  <si>
    <t>Koda Ltd</t>
  </si>
  <si>
    <t>SGE SP Equity</t>
  </si>
  <si>
    <t>Singapore Edevelopment Ltd</t>
  </si>
  <si>
    <t>N2E SP Equity</t>
  </si>
  <si>
    <t>X Msci Philippines 1C</t>
  </si>
  <si>
    <t>O9A SP Equity</t>
  </si>
  <si>
    <t>X Msci Singapore 1C</t>
  </si>
  <si>
    <t>DYMC SP Equity</t>
  </si>
  <si>
    <t>Dynamic Colours Ltd</t>
  </si>
  <si>
    <t>SHLL SP Equity</t>
  </si>
  <si>
    <t>Sysma Holdings Ltd</t>
  </si>
  <si>
    <t>EURO SP Equity</t>
  </si>
  <si>
    <t>Eurosports Global Ltd</t>
  </si>
  <si>
    <t>CDW SP Equity</t>
  </si>
  <si>
    <t>Cdw Holding Ltd</t>
  </si>
  <si>
    <t>CWIH SP Equity</t>
  </si>
  <si>
    <t>Combine Will International H</t>
  </si>
  <si>
    <t>UGHC SP Equity</t>
  </si>
  <si>
    <t>Ug Healthcare Corp Ltd</t>
  </si>
  <si>
    <t>SK SP Equity</t>
  </si>
  <si>
    <t>Sk Jewellery Group Limited</t>
  </si>
  <si>
    <t>CWM SP Equity</t>
  </si>
  <si>
    <t>Cheung Woh Technologies</t>
  </si>
  <si>
    <t>POL SP Equity</t>
  </si>
  <si>
    <t>Polaris Ltd</t>
  </si>
  <si>
    <t>PANH SP Equity</t>
  </si>
  <si>
    <t>Pan Hong Holdings Group Ltd</t>
  </si>
  <si>
    <t>LET SP Equity</t>
  </si>
  <si>
    <t>Leader Environmental Technol</t>
  </si>
  <si>
    <t>XMWO SP Equity</t>
  </si>
  <si>
    <t>X World Swap 2C</t>
  </si>
  <si>
    <t>SHHM SP Equity</t>
  </si>
  <si>
    <t>Sin Heng Heavy Machinery Ltd</t>
  </si>
  <si>
    <t>DAG SP Equity</t>
  </si>
  <si>
    <t>Don Agro International Ltd</t>
  </si>
  <si>
    <t>UAG SP Equity</t>
  </si>
  <si>
    <t>Uni-Asia Group Ltd</t>
  </si>
  <si>
    <t>MEDI SP Equity</t>
  </si>
  <si>
    <t>Medinex Ltd</t>
  </si>
  <si>
    <t>KTG SP Equity</t>
  </si>
  <si>
    <t>Katrina Group Ltd</t>
  </si>
  <si>
    <t>SOUP SP Equity</t>
  </si>
  <si>
    <t>Soup Restaurant Group Ltd</t>
  </si>
  <si>
    <t>RES SP Equity</t>
  </si>
  <si>
    <t>Re&amp;S Holdings Ltd</t>
  </si>
  <si>
    <t>LIGO SP Equity</t>
  </si>
  <si>
    <t>Liongold Corp Ltd</t>
  </si>
  <si>
    <t>JCGI SP Equity</t>
  </si>
  <si>
    <t>Jcg Investment Holdings Ltd</t>
  </si>
  <si>
    <t>CKANG SP Equity</t>
  </si>
  <si>
    <t>China Kangda Food Co Ltd</t>
  </si>
  <si>
    <t>TAKA SP Equity</t>
  </si>
  <si>
    <t>Tlv Holdings Ltd</t>
  </si>
  <si>
    <t>BC SP Equity</t>
  </si>
  <si>
    <t>Brook Crompton Holdings Ltd</t>
  </si>
  <si>
    <t>TRICKLE SP Equity</t>
  </si>
  <si>
    <t>Tricklestar Pte Ltd</t>
  </si>
  <si>
    <t>ADGL SP Equity</t>
  </si>
  <si>
    <t>Advancer Global Ltd</t>
  </si>
  <si>
    <t>JSH SP Equity</t>
  </si>
  <si>
    <t>China Jishan Holdings Ltd</t>
  </si>
  <si>
    <t>AEJ SP Equity</t>
  </si>
  <si>
    <t>Lyxor Msci Asia Pacific</t>
  </si>
  <si>
    <t>GRP SP Equity</t>
  </si>
  <si>
    <t>Grp Ltd</t>
  </si>
  <si>
    <t>LHT SP Equity</t>
  </si>
  <si>
    <t>Lht Holdings Ltd</t>
  </si>
  <si>
    <t>NCL SP Equity</t>
  </si>
  <si>
    <t>Nam Cheong Limited</t>
  </si>
  <si>
    <t>BWAY SP Equity</t>
  </si>
  <si>
    <t>Broadway Industrial Grp Ltd</t>
  </si>
  <si>
    <t>WFI SP Equity</t>
  </si>
  <si>
    <t>Wong Fong Industries Ltd</t>
  </si>
  <si>
    <t>SLGL SP Equity</t>
  </si>
  <si>
    <t>Sim Leisure Group Ltd</t>
  </si>
  <si>
    <t>HLHG SP Equity</t>
  </si>
  <si>
    <t>Hong Lai Huat Group Ltd</t>
  </si>
  <si>
    <t>KWAN SP Equity</t>
  </si>
  <si>
    <t>King Wan Corp Ltd</t>
  </si>
  <si>
    <t>SUTL SP Equity</t>
  </si>
  <si>
    <t>Sutl Enterprise Ltd</t>
  </si>
  <si>
    <t>VALZ SP Equity</t>
  </si>
  <si>
    <t>Vallianz Holdings Ltd</t>
  </si>
  <si>
    <t>KHLL SP Equity</t>
  </si>
  <si>
    <t>Kori Holdings Ltd</t>
  </si>
  <si>
    <t>BLUM SP Equity</t>
  </si>
  <si>
    <t>Blumont Group Ltd</t>
  </si>
  <si>
    <t>YPG SP Equity</t>
  </si>
  <si>
    <t>Gyp Properties Ltd</t>
  </si>
  <si>
    <t>FEDI SP Equity</t>
  </si>
  <si>
    <t>Federal International 2000</t>
  </si>
  <si>
    <t>APOIL SP Equity</t>
  </si>
  <si>
    <t>Ap Oil International Ltd</t>
  </si>
  <si>
    <t>ATL SP Equity</t>
  </si>
  <si>
    <t>Atlantic Navigation Holdings</t>
  </si>
  <si>
    <t>GPR SP Equity</t>
  </si>
  <si>
    <t>Global Palm Resources Holdin</t>
  </si>
  <si>
    <t>KTMG SP Equity</t>
  </si>
  <si>
    <t>Ktmg Ltd</t>
  </si>
  <si>
    <t>SCL SP Equity</t>
  </si>
  <si>
    <t>Synagie Corp Ltd</t>
  </si>
  <si>
    <t>LAP SP Equity</t>
  </si>
  <si>
    <t>Lion Asiapac Ltd</t>
  </si>
  <si>
    <t>IPSS SP Equity</t>
  </si>
  <si>
    <t>Ips Securex Holdings Ltd</t>
  </si>
  <si>
    <t>AZEUS SP Equity</t>
  </si>
  <si>
    <t>Azeus Systems Holdings Ltd</t>
  </si>
  <si>
    <t>USSE50 SP Equity</t>
  </si>
  <si>
    <t>United Sse 50 China Etf</t>
  </si>
  <si>
    <t>I2I SP Equity</t>
  </si>
  <si>
    <t>Sevak Ltd</t>
  </si>
  <si>
    <t>WAE SP Equity</t>
  </si>
  <si>
    <t>Willas-Array Electronics</t>
  </si>
  <si>
    <t>BHGM SP Equity</t>
  </si>
  <si>
    <t>Bh Global Corp Ltd</t>
  </si>
  <si>
    <t>HGM SP Equity</t>
  </si>
  <si>
    <t>Hg Metal Manufacturing Ltd</t>
  </si>
  <si>
    <t>BLT SP Equity</t>
  </si>
  <si>
    <t>Ban Leong Technologies Ltd</t>
  </si>
  <si>
    <t>INTR SP Equity</t>
  </si>
  <si>
    <t>Intraco Ltd</t>
  </si>
  <si>
    <t>BMH SP Equity</t>
  </si>
  <si>
    <t>British And Malayan Holdings</t>
  </si>
  <si>
    <t>RIHL SP Equity</t>
  </si>
  <si>
    <t>Raffles Infrastructure Holdi</t>
  </si>
  <si>
    <t>ASA SP Equity</t>
  </si>
  <si>
    <t>Advanced Systems Automation</t>
  </si>
  <si>
    <t>MGRP SP Equity</t>
  </si>
  <si>
    <t>Megroup Ltd</t>
  </si>
  <si>
    <t>SOIL SP Equity</t>
  </si>
  <si>
    <t>Soilbuild Construction Group</t>
  </si>
  <si>
    <t>ICP SP Equity</t>
  </si>
  <si>
    <t>Icp Ltd</t>
  </si>
  <si>
    <t>VTH SP Equity</t>
  </si>
  <si>
    <t>Vividthree Holdings Ltd</t>
  </si>
  <si>
    <t>AXCL SP Equity</t>
  </si>
  <si>
    <t>Axcelasia Inc</t>
  </si>
  <si>
    <t>PSTAR SP Equity</t>
  </si>
  <si>
    <t>Pacific Star Development Ltd</t>
  </si>
  <si>
    <t>SAMKO SP Equity</t>
  </si>
  <si>
    <t>Samko Timber Ltd</t>
  </si>
  <si>
    <t>COLEX SP Equity</t>
  </si>
  <si>
    <t>Colex Holdings Ltd</t>
  </si>
  <si>
    <t>FUJI SP Equity</t>
  </si>
  <si>
    <t>Fuji Offset Plates Mfg Ltd</t>
  </si>
  <si>
    <t>ITRR SP Equity</t>
  </si>
  <si>
    <t>Interra Resources Ltd</t>
  </si>
  <si>
    <t>GSSE SP Equity</t>
  </si>
  <si>
    <t>Gss Energy Ltd</t>
  </si>
  <si>
    <t>MSE SP Equity</t>
  </si>
  <si>
    <t>Mun Siong Engineering Ltd</t>
  </si>
  <si>
    <t>AMPF SP Equity</t>
  </si>
  <si>
    <t>Amplefield Ltd</t>
  </si>
  <si>
    <t>HTONG SP Equity</t>
  </si>
  <si>
    <t>Hiap Tong Corp Ltd</t>
  </si>
  <si>
    <t>ASL SP Equity</t>
  </si>
  <si>
    <t>Asl Marine Holdings Ltd</t>
  </si>
  <si>
    <t>DISA SP Equity</t>
  </si>
  <si>
    <t>Disa Ltd</t>
  </si>
  <si>
    <t>SYH SP Equity</t>
  </si>
  <si>
    <t>Sen Yue Holdings Ltd</t>
  </si>
  <si>
    <t>SER SP Equity</t>
  </si>
  <si>
    <t>Seroja Investments Ltd</t>
  </si>
  <si>
    <t>SECO SP Equity</t>
  </si>
  <si>
    <t>Suntar Eco-City Ltd</t>
  </si>
  <si>
    <t>EIH SP Equity</t>
  </si>
  <si>
    <t>Envictus International Holdi</t>
  </si>
  <si>
    <t>AHL SP Equity</t>
  </si>
  <si>
    <t>Annica Holdings Ltd</t>
  </si>
  <si>
    <t>MEGL SP Equity</t>
  </si>
  <si>
    <t>Memories Group Ltd</t>
  </si>
  <si>
    <t>SPAK SP Equity</t>
  </si>
  <si>
    <t>Southern Packaging Group Ltd</t>
  </si>
  <si>
    <t>MIT SP Equity</t>
  </si>
  <si>
    <t>Manufacturing Integration Te</t>
  </si>
  <si>
    <t>RGDL SP Equity</t>
  </si>
  <si>
    <t>Resources Global Devt Ltd</t>
  </si>
  <si>
    <t>O9D SP Equity</t>
  </si>
  <si>
    <t>X Msci Pakistan Swap</t>
  </si>
  <si>
    <t>SMOON SP Equity</t>
  </si>
  <si>
    <t>Sunmoon Food Company Ltd</t>
  </si>
  <si>
    <t>KST SP Equity</t>
  </si>
  <si>
    <t>Ks Energy Ltd</t>
  </si>
  <si>
    <t>JIUC SP Equity</t>
  </si>
  <si>
    <t>Jiutian Chemical Group Ltd</t>
  </si>
  <si>
    <t>ECW SP Equity</t>
  </si>
  <si>
    <t>Ecowise Holdings Ltd</t>
  </si>
  <si>
    <t>MCH SP Equity</t>
  </si>
  <si>
    <t>Mary Chia Holdings Ltd</t>
  </si>
  <si>
    <t>OKH SP Equity</t>
  </si>
  <si>
    <t>Okh Global Ltd</t>
  </si>
  <si>
    <t>NOEL SP Equity</t>
  </si>
  <si>
    <t>Noel Gifts International Ltd</t>
  </si>
  <si>
    <t>APSI SP Equity</t>
  </si>
  <si>
    <t>China Real Estate Grp Ltd</t>
  </si>
  <si>
    <t>CHO SP Equity</t>
  </si>
  <si>
    <t>Ch Offshore Ltd</t>
  </si>
  <si>
    <t>FIGT SP Equity</t>
  </si>
  <si>
    <t>Figtree Holdings Ltd</t>
  </si>
  <si>
    <t>TEE SP Equity</t>
  </si>
  <si>
    <t>Tee International Ltd</t>
  </si>
  <si>
    <t>ASEANS SP Equity</t>
  </si>
  <si>
    <t>Principal Ftse Asean 40</t>
  </si>
  <si>
    <t>STHL SP Equity</t>
  </si>
  <si>
    <t>Starland Holdings Ltd</t>
  </si>
  <si>
    <t>HLGE SP Equity</t>
  </si>
  <si>
    <t>Hl Global Enterprises Ltd</t>
  </si>
  <si>
    <t>BDTK SP Equity</t>
  </si>
  <si>
    <t>Boldtek Holdings Ltd</t>
  </si>
  <si>
    <t>IPC SP Equity</t>
  </si>
  <si>
    <t>Ipc Corp Ltd</t>
  </si>
  <si>
    <t>ENEC SP Equity</t>
  </si>
  <si>
    <t>Eneco Energy Ltd</t>
  </si>
  <si>
    <t>APHOS SP Equity</t>
  </si>
  <si>
    <t>Asiaphos Ltd</t>
  </si>
  <si>
    <t>ASEAN SP Equity</t>
  </si>
  <si>
    <t>FJB SP Equity</t>
  </si>
  <si>
    <t>Fj Benjamin Holdings Ltd</t>
  </si>
  <si>
    <t>KHOM SP Equity</t>
  </si>
  <si>
    <t>Kim Heng Offshore &amp; Marine H</t>
  </si>
  <si>
    <t>CSMS SP Equity</t>
  </si>
  <si>
    <t>Cosmosteel Holdings Ltd</t>
  </si>
  <si>
    <t>KLW SP Equity</t>
  </si>
  <si>
    <t>Klw Holdings Ltd</t>
  </si>
  <si>
    <t>SANLI SP Equity</t>
  </si>
  <si>
    <t>Sanli Environment Ltd</t>
  </si>
  <si>
    <t>OAL SP Equity</t>
  </si>
  <si>
    <t>Oneapex Ltd</t>
  </si>
  <si>
    <t>SCRG SP Equity</t>
  </si>
  <si>
    <t>Secura Group Ltd</t>
  </si>
  <si>
    <t>LCT SP Equity</t>
  </si>
  <si>
    <t>Lct Holdings Ltd</t>
  </si>
  <si>
    <t>PAREITS SP Equity</t>
  </si>
  <si>
    <t>Phillip S-Apac Divd Ldr Retf</t>
  </si>
  <si>
    <t>PAREIT SP Equity</t>
  </si>
  <si>
    <t>TREK SP Equity</t>
  </si>
  <si>
    <t>Trek 2000 International Ltd</t>
  </si>
  <si>
    <t>MIYO SP Equity</t>
  </si>
  <si>
    <t>Miyoshi Ltd</t>
  </si>
  <si>
    <t>EDT SP Equity</t>
  </si>
  <si>
    <t>Edition Ltd</t>
  </si>
  <si>
    <t>MENR SP Equity</t>
  </si>
  <si>
    <t>Mirach Energy Ltd</t>
  </si>
  <si>
    <t>SITRA SP Equity</t>
  </si>
  <si>
    <t>Sitra Holdings International</t>
  </si>
  <si>
    <t>CHLD SP Equity</t>
  </si>
  <si>
    <t>Chasen Holdings Ltd</t>
  </si>
  <si>
    <t>KAGR SP Equity</t>
  </si>
  <si>
    <t>Kencana Agri Ltd</t>
  </si>
  <si>
    <t>XMRC SP Equity</t>
  </si>
  <si>
    <t>X Msci Russia Capped Swap 2D</t>
  </si>
  <si>
    <t>ANIK SP Equity</t>
  </si>
  <si>
    <t>Annaik Ltd</t>
  </si>
  <si>
    <t>ASTI SP Equity</t>
  </si>
  <si>
    <t>Asti Holdings Ltd</t>
  </si>
  <si>
    <t>SIGL SP Equity</t>
  </si>
  <si>
    <t>Sinocloud Group Ltd</t>
  </si>
  <si>
    <t>MC FP Equity</t>
  </si>
  <si>
    <t>Lvmh Moet Hennessy Louis Vui</t>
  </si>
  <si>
    <t>EU</t>
  </si>
  <si>
    <t>OR FP Equity</t>
  </si>
  <si>
    <t>L'Oreal</t>
  </si>
  <si>
    <t>SAP GR Equity</t>
  </si>
  <si>
    <t>Sap Se</t>
  </si>
  <si>
    <t>UNA NA Equity</t>
  </si>
  <si>
    <t>Unilever Nv</t>
  </si>
  <si>
    <t>PRX NA Equity</t>
  </si>
  <si>
    <t>Prosus Nv</t>
  </si>
  <si>
    <t>ASML NA Equity</t>
  </si>
  <si>
    <t>Asml Holding Nv</t>
  </si>
  <si>
    <t>SAN FP Equity</t>
  </si>
  <si>
    <t>Sanofi</t>
  </si>
  <si>
    <t>FP FP Equity</t>
  </si>
  <si>
    <t>Total Sa</t>
  </si>
  <si>
    <t>LIN GR Equity</t>
  </si>
  <si>
    <t>Linde Plc</t>
  </si>
  <si>
    <t>ABI BB Equity</t>
  </si>
  <si>
    <t>Anheuser-Busch Inbev Sa/Nv</t>
  </si>
  <si>
    <t>ITX SM Equity</t>
  </si>
  <si>
    <t>Industria De Diseno Textil</t>
  </si>
  <si>
    <t>RMS FP Equity</t>
  </si>
  <si>
    <t>Hermes International</t>
  </si>
  <si>
    <t>ALV GR Equity</t>
  </si>
  <si>
    <t>Allianz Se-Reg</t>
  </si>
  <si>
    <t>ENEL IM Equity</t>
  </si>
  <si>
    <t>Enel Spa</t>
  </si>
  <si>
    <t>SIE GR Equity</t>
  </si>
  <si>
    <t>Siemens Ag-Reg</t>
  </si>
  <si>
    <t>KER FP Equity</t>
  </si>
  <si>
    <t>Kering</t>
  </si>
  <si>
    <t>CDI FP Equity</t>
  </si>
  <si>
    <t>Christian Dior Se</t>
  </si>
  <si>
    <t>IBE SM Equity</t>
  </si>
  <si>
    <t>Iberdrola Sa</t>
  </si>
  <si>
    <t>VOW3 GR Equity</t>
  </si>
  <si>
    <t>Volkswagen Ag-Pref</t>
  </si>
  <si>
    <t>DTE GR Equity</t>
  </si>
  <si>
    <t>Deutsche Telekom Ag-Reg</t>
  </si>
  <si>
    <t>AIR FP Equity</t>
  </si>
  <si>
    <t>Airbus Se</t>
  </si>
  <si>
    <t>AI FP Equity</t>
  </si>
  <si>
    <t>Air Liquide Sa</t>
  </si>
  <si>
    <t>BAYN GR Equity</t>
  </si>
  <si>
    <t>Bayer Ag-Reg</t>
  </si>
  <si>
    <t>SU FP Equity</t>
  </si>
  <si>
    <t>Schneider Electric Se</t>
  </si>
  <si>
    <t>EL FP Equity</t>
  </si>
  <si>
    <t>Essilorluxottica</t>
  </si>
  <si>
    <t>DG FP Equity</t>
  </si>
  <si>
    <t>Vinci Sa</t>
  </si>
  <si>
    <t>HEIA NA Equity</t>
  </si>
  <si>
    <t>Heineken Nv</t>
  </si>
  <si>
    <t>ADS GR Equity</t>
  </si>
  <si>
    <t>Adidas Ag</t>
  </si>
  <si>
    <t>MRK GR Equity</t>
  </si>
  <si>
    <t>Merck Kgaa</t>
  </si>
  <si>
    <t>SAN SM Equity</t>
  </si>
  <si>
    <t>Banco Santander Sa</t>
  </si>
  <si>
    <t>BN FP Equity</t>
  </si>
  <si>
    <t>Danone</t>
  </si>
  <si>
    <t>BAS GR Equity</t>
  </si>
  <si>
    <t>Basf Se</t>
  </si>
  <si>
    <t>CS FP Equity</t>
  </si>
  <si>
    <t>Axa Sa</t>
  </si>
  <si>
    <t>BNP FP Equity</t>
  </si>
  <si>
    <t>Bnp Paribas</t>
  </si>
  <si>
    <t>SAF FP Equity</t>
  </si>
  <si>
    <t>Safran Sa</t>
  </si>
  <si>
    <t>RI FP Equity</t>
  </si>
  <si>
    <t>Pernod Ricard Sa</t>
  </si>
  <si>
    <t>DSY FP Equity</t>
  </si>
  <si>
    <t>Dassault Systemes Sa</t>
  </si>
  <si>
    <t>SHL GR Equity</t>
  </si>
  <si>
    <t>Siemens Healthineers Ag</t>
  </si>
  <si>
    <t>PHIA NA Equity</t>
  </si>
  <si>
    <t>Koninklijke Philips Nv</t>
  </si>
  <si>
    <t>ENI IM Equity</t>
  </si>
  <si>
    <t>Eni Spa</t>
  </si>
  <si>
    <t>BMW GR Equity</t>
  </si>
  <si>
    <t>Bayerische Motoren Werke Ag</t>
  </si>
  <si>
    <t>HEN3 GR Equity</t>
  </si>
  <si>
    <t>Henkel Ag &amp; Co Kgaa Vorzug</t>
  </si>
  <si>
    <t>ORA FP Equity</t>
  </si>
  <si>
    <t>Orange</t>
  </si>
  <si>
    <t>DAI GR Equity</t>
  </si>
  <si>
    <t>Daimler Ag-Registered Shares</t>
  </si>
  <si>
    <t>DPW GR Equity</t>
  </si>
  <si>
    <t>Deutsche Post Ag-Reg</t>
  </si>
  <si>
    <t>ISP IM Equity</t>
  </si>
  <si>
    <t>Intesa Sanpaolo</t>
  </si>
  <si>
    <t>KNEBV FH Equity</t>
  </si>
  <si>
    <t>Kone Oyj-B</t>
  </si>
  <si>
    <t>MUV2 GR Equity</t>
  </si>
  <si>
    <t>Muenchener Rueckver Ag-Reg</t>
  </si>
  <si>
    <t>RACE IM Equity</t>
  </si>
  <si>
    <t>Ferrari Nv</t>
  </si>
  <si>
    <t>EOAN GR Equity</t>
  </si>
  <si>
    <t>E.On Se</t>
  </si>
  <si>
    <t>ENGI FP Equity</t>
  </si>
  <si>
    <t>Engie</t>
  </si>
  <si>
    <t>ADYEN NA Equity</t>
  </si>
  <si>
    <t>Adyen Nv</t>
  </si>
  <si>
    <t>AD NA Equity</t>
  </si>
  <si>
    <t>Koninklijke Ahold Delhaize N</t>
  </si>
  <si>
    <t>BEI GR Equity</t>
  </si>
  <si>
    <t>Beiersdorf Ag</t>
  </si>
  <si>
    <t>VNA GR Equity</t>
  </si>
  <si>
    <t>Vonovia Se</t>
  </si>
  <si>
    <t>NESTE FH Equity</t>
  </si>
  <si>
    <t>Neste Oyj</t>
  </si>
  <si>
    <t>EDF FP Equity</t>
  </si>
  <si>
    <t>Edf</t>
  </si>
  <si>
    <t>DB1 GR Equity</t>
  </si>
  <si>
    <t>Deutsche Boerse Ag</t>
  </si>
  <si>
    <t>VIV FP Equity</t>
  </si>
  <si>
    <t>Vivendi</t>
  </si>
  <si>
    <t>TEF SM Equity</t>
  </si>
  <si>
    <t>Telefonica Sa</t>
  </si>
  <si>
    <t>INGA NA Equity</t>
  </si>
  <si>
    <t>Ing Groep Nv</t>
  </si>
  <si>
    <t>BBVA SM Equity</t>
  </si>
  <si>
    <t>Banco Bilbao Vizcaya Argenta</t>
  </si>
  <si>
    <t>ELE SM Equity</t>
  </si>
  <si>
    <t>Endesa Sa</t>
  </si>
  <si>
    <t>ACA FP Equity</t>
  </si>
  <si>
    <t>Credit Agricole Sa</t>
  </si>
  <si>
    <t>G IM Equity</t>
  </si>
  <si>
    <t>Assicurazioni Generali</t>
  </si>
  <si>
    <t>FRE GR Equity</t>
  </si>
  <si>
    <t>Fresenius Se &amp; Co Kgaa</t>
  </si>
  <si>
    <t>AMS SM Equity</t>
  </si>
  <si>
    <t>Amadeus It Group Sa</t>
  </si>
  <si>
    <t>HEIO NA Equity</t>
  </si>
  <si>
    <t>Heineken Holding Nv</t>
  </si>
  <si>
    <t>KBC BB Equity</t>
  </si>
  <si>
    <t>Kbc Group Nv</t>
  </si>
  <si>
    <t>CRH ID Equity</t>
  </si>
  <si>
    <t>Crh Plc</t>
  </si>
  <si>
    <t>DSM NA Equity</t>
  </si>
  <si>
    <t>Koninklijke Dsm Nv</t>
  </si>
  <si>
    <t>UCG IM Equity</t>
  </si>
  <si>
    <t>Unicredit Spa</t>
  </si>
  <si>
    <t>FME GR Equity</t>
  </si>
  <si>
    <t>Fresenius Medical Care Ag &amp;</t>
  </si>
  <si>
    <t>GRF SM Equity</t>
  </si>
  <si>
    <t>Grifols Sa</t>
  </si>
  <si>
    <t>KYG ID Equity</t>
  </si>
  <si>
    <t>Kerry Group Plc-A</t>
  </si>
  <si>
    <t>STM IM Equity</t>
  </si>
  <si>
    <t>Stmicroelectronics Nv</t>
  </si>
  <si>
    <t>CLNX SM Equity</t>
  </si>
  <si>
    <t>Cellnex Telecom Sa</t>
  </si>
  <si>
    <t>IFX GR Equity</t>
  </si>
  <si>
    <t>Infineon Technologies Ag</t>
  </si>
  <si>
    <t>FER SM Equity</t>
  </si>
  <si>
    <t>Ferrovial Sa</t>
  </si>
  <si>
    <t>NTGY SM Equity</t>
  </si>
  <si>
    <t>Naturgy Energy Group Sa</t>
  </si>
  <si>
    <t>WKL NA Equity</t>
  </si>
  <si>
    <t>Wolters Kluwer</t>
  </si>
  <si>
    <t>AENA SM Equity</t>
  </si>
  <si>
    <t>Aena Sme Sa</t>
  </si>
  <si>
    <t>DIM FP Equity</t>
  </si>
  <si>
    <t>Sartorius Stedim Biotech</t>
  </si>
  <si>
    <t>SRT3 GR Equity</t>
  </si>
  <si>
    <t>Sartorius Ag-Vorzug</t>
  </si>
  <si>
    <t>HNR1 GR Equity</t>
  </si>
  <si>
    <t>Hannover Rueck Se</t>
  </si>
  <si>
    <t>HO FP Equity</t>
  </si>
  <si>
    <t>Thales Sa</t>
  </si>
  <si>
    <t>LR FP Equity</t>
  </si>
  <si>
    <t>Legrand Sa</t>
  </si>
  <si>
    <t>NOKIA FH Equity</t>
  </si>
  <si>
    <t>Nokia Oyj</t>
  </si>
  <si>
    <t>UCB BB Equity</t>
  </si>
  <si>
    <t>Ucb Sa</t>
  </si>
  <si>
    <t>SAMPO FH Equity</t>
  </si>
  <si>
    <t>Sampo Oyj-A Shs</t>
  </si>
  <si>
    <t>RWE GR Equity</t>
  </si>
  <si>
    <t>Rwe Ag</t>
  </si>
  <si>
    <t>GLE FP Equity</t>
  </si>
  <si>
    <t>Societe Generale Sa</t>
  </si>
  <si>
    <t>DHER GR Equity</t>
  </si>
  <si>
    <t>Delivery Hero Se</t>
  </si>
  <si>
    <t>ML FP Equity</t>
  </si>
  <si>
    <t>Michelin (Cgde)</t>
  </si>
  <si>
    <t>SRG IM Equity</t>
  </si>
  <si>
    <t>Snam Spa</t>
  </si>
  <si>
    <t>CAP FP Equity</t>
  </si>
  <si>
    <t>Capgemini Se</t>
  </si>
  <si>
    <t>EDP PL Equity</t>
  </si>
  <si>
    <t>Edp-Energias De Portugal Sa</t>
  </si>
  <si>
    <t>CON GR Equity</t>
  </si>
  <si>
    <t>Continental Ag</t>
  </si>
  <si>
    <t>UPM FH Equity</t>
  </si>
  <si>
    <t>Upm-Kymmene Oyj</t>
  </si>
  <si>
    <t>KBX GR Equity</t>
  </si>
  <si>
    <t>Knorr-Bremse Ag</t>
  </si>
  <si>
    <t>WDI GR Equity</t>
  </si>
  <si>
    <t>Wirecard Ag</t>
  </si>
  <si>
    <t>DBK GR Equity</t>
  </si>
  <si>
    <t>Deutsche Bank Ag-Registered</t>
  </si>
  <si>
    <t>DWNI GR Equity</t>
  </si>
  <si>
    <t>Deutsche Wohnen Se</t>
  </si>
  <si>
    <t>SGO FP Equity</t>
  </si>
  <si>
    <t>Compagnie De Saint Gobain</t>
  </si>
  <si>
    <t>FORTUM FH Equity</t>
  </si>
  <si>
    <t>Fortum Oyj</t>
  </si>
  <si>
    <t>BIM FP Equity</t>
  </si>
  <si>
    <t>Biomerieux</t>
  </si>
  <si>
    <t>AKZA NA Equity</t>
  </si>
  <si>
    <t>Akzo Nobel N.V.</t>
  </si>
  <si>
    <t>TRN IM Equity</t>
  </si>
  <si>
    <t>Terna Spa</t>
  </si>
  <si>
    <t>EXO IM Equity</t>
  </si>
  <si>
    <t>Exor Nv</t>
  </si>
  <si>
    <t>REP SM Equity</t>
  </si>
  <si>
    <t>Repsol Sa</t>
  </si>
  <si>
    <t>CA FP Equity</t>
  </si>
  <si>
    <t>Carrefour Sa</t>
  </si>
  <si>
    <t>PAH3 GR Equity</t>
  </si>
  <si>
    <t>Porsche Automobil Hldg-Prf</t>
  </si>
  <si>
    <t>GBLB BB Equity</t>
  </si>
  <si>
    <t>Groupe Bruxelles Lambert Sa</t>
  </si>
  <si>
    <t>VER AV Equity</t>
  </si>
  <si>
    <t>Verbund Ag</t>
  </si>
  <si>
    <t>AMUN FP Equity</t>
  </si>
  <si>
    <t>Amundi Sa</t>
  </si>
  <si>
    <t>KN FP Equity</t>
  </si>
  <si>
    <t>Natixis</t>
  </si>
  <si>
    <t>UG FP Equity</t>
  </si>
  <si>
    <t>Peugeot Sa</t>
  </si>
  <si>
    <t>EN FP Equity</t>
  </si>
  <si>
    <t>Bouygues Sa</t>
  </si>
  <si>
    <t>VIE FP Equity</t>
  </si>
  <si>
    <t>Veolia Environnement</t>
  </si>
  <si>
    <t>SY1 GR Equity</t>
  </si>
  <si>
    <t>Symrise Ag</t>
  </si>
  <si>
    <t>GLPG NA Equity</t>
  </si>
  <si>
    <t>Galapagos Nv</t>
  </si>
  <si>
    <t>CABK SM Equity</t>
  </si>
  <si>
    <t>Caixabank Sa</t>
  </si>
  <si>
    <t>TEP FP Equity</t>
  </si>
  <si>
    <t>Teleperformance</t>
  </si>
  <si>
    <t>PST IM Equity</t>
  </si>
  <si>
    <t>Poste Italiane Spa</t>
  </si>
  <si>
    <t>JMT PL Equity</t>
  </si>
  <si>
    <t>Jeronimo Martins</t>
  </si>
  <si>
    <t>RYA ID Equity</t>
  </si>
  <si>
    <t>Ryanair Holdings Plc</t>
  </si>
  <si>
    <t>TKWY NA Equity</t>
  </si>
  <si>
    <t>Just Eat Takeaway</t>
  </si>
  <si>
    <t>FCA IM Equity</t>
  </si>
  <si>
    <t>Fiat Chrysler Automobiles Nv</t>
  </si>
  <si>
    <t>WLN FP Equity</t>
  </si>
  <si>
    <t>Worldline Sa</t>
  </si>
  <si>
    <t>ADP FP Equity</t>
  </si>
  <si>
    <t>Adp</t>
  </si>
  <si>
    <t>ATL IM Equity</t>
  </si>
  <si>
    <t>Atlantia Spa</t>
  </si>
  <si>
    <t>SGRE SM Equity</t>
  </si>
  <si>
    <t>Siemens Gamesa Renewable Ene</t>
  </si>
  <si>
    <t>GFC FP Equity</t>
  </si>
  <si>
    <t>Gecina Sa</t>
  </si>
  <si>
    <t>EDEN FP Equity</t>
  </si>
  <si>
    <t>Edenred</t>
  </si>
  <si>
    <t>ELISA FH Equity</t>
  </si>
  <si>
    <t>Elisa Oyj</t>
  </si>
  <si>
    <t>SW FP Equity</t>
  </si>
  <si>
    <t>Sodexo Sa</t>
  </si>
  <si>
    <t>KPN NA Equity</t>
  </si>
  <si>
    <t>Koninklijke Kpn Nv</t>
  </si>
  <si>
    <t>REE SM Equity</t>
  </si>
  <si>
    <t>Red Electrica Corporacion Sa</t>
  </si>
  <si>
    <t>MONC IM Equity</t>
  </si>
  <si>
    <t>Moncler Spa</t>
  </si>
  <si>
    <t>MT NA Equity</t>
  </si>
  <si>
    <t>Arcelormittal</t>
  </si>
  <si>
    <t>ZAL GR Equity</t>
  </si>
  <si>
    <t>Zalando Se</t>
  </si>
  <si>
    <t>UN01 GR Equity</t>
  </si>
  <si>
    <t>Uniper Se</t>
  </si>
  <si>
    <t>EVK GR Equity</t>
  </si>
  <si>
    <t>Evonik Industries Ag</t>
  </si>
  <si>
    <t>ALO FP Equity</t>
  </si>
  <si>
    <t>Alstom</t>
  </si>
  <si>
    <t>PUM GR Equity</t>
  </si>
  <si>
    <t>Puma Se</t>
  </si>
  <si>
    <t>KSP ID Equity</t>
  </si>
  <si>
    <t>Kingspan Group Plc</t>
  </si>
  <si>
    <t>NN NA Equity</t>
  </si>
  <si>
    <t>Nn Group Nv</t>
  </si>
  <si>
    <t>QIA GR Equity</t>
  </si>
  <si>
    <t>Qiagen N.V.</t>
  </si>
  <si>
    <t>GALP PL Equity</t>
  </si>
  <si>
    <t>Galp Energia Sgps Sa</t>
  </si>
  <si>
    <t>UBI FP Equity</t>
  </si>
  <si>
    <t>Ubisoft Entertainment</t>
  </si>
  <si>
    <t>CPR IM Equity</t>
  </si>
  <si>
    <t>Davide Campari-Milano Spa</t>
  </si>
  <si>
    <t>OMV AV Equity</t>
  </si>
  <si>
    <t>Omv Ag</t>
  </si>
  <si>
    <t>EBS AV Equity</t>
  </si>
  <si>
    <t>Erste Group Bank Ag</t>
  </si>
  <si>
    <t>UMI BB Equity</t>
  </si>
  <si>
    <t>Umicore</t>
  </si>
  <si>
    <t>ERF FP Equity</t>
  </si>
  <si>
    <t>Eurofins Scientific</t>
  </si>
  <si>
    <t>TIT IM Equity</t>
  </si>
  <si>
    <t>Telecom Italia Spa</t>
  </si>
  <si>
    <t>MTX GR Equity</t>
  </si>
  <si>
    <t>Mtu Aero Engines Ag</t>
  </si>
  <si>
    <t>ABN NA Equity</t>
  </si>
  <si>
    <t>Abn Amro Bank Nv-Cva</t>
  </si>
  <si>
    <t>BVI FP Equity</t>
  </si>
  <si>
    <t>Bureau Veritas Sa</t>
  </si>
  <si>
    <t>REC IM Equity</t>
  </si>
  <si>
    <t>Recordati Spa</t>
  </si>
  <si>
    <t>HEI GR Equity</t>
  </si>
  <si>
    <t>Heidelbergcement Ag</t>
  </si>
  <si>
    <t>AFX GR Equity</t>
  </si>
  <si>
    <t>Carl Zeiss Meditec Ag - Br</t>
  </si>
  <si>
    <t>ILD FP Equity</t>
  </si>
  <si>
    <t>Iliad Sa</t>
  </si>
  <si>
    <t>URW NA Equity</t>
  </si>
  <si>
    <t>Unibail-Rodamco-Westfield</t>
  </si>
  <si>
    <t>BOL FP Equity</t>
  </si>
  <si>
    <t>Bollore</t>
  </si>
  <si>
    <t>CNHI IM Equity</t>
  </si>
  <si>
    <t>Cnh Industrial Nv</t>
  </si>
  <si>
    <t>AC FP Equity</t>
  </si>
  <si>
    <t>Accor Sa</t>
  </si>
  <si>
    <t>NEXI IM Equity</t>
  </si>
  <si>
    <t>Nexi Spa</t>
  </si>
  <si>
    <t>STERV FH Equity</t>
  </si>
  <si>
    <t>Stora Enso Oyj-R Shs</t>
  </si>
  <si>
    <t>COLR BB Equity</t>
  </si>
  <si>
    <t>Colruyt Sa</t>
  </si>
  <si>
    <t>FGR FP Equity</t>
  </si>
  <si>
    <t>Eiffage</t>
  </si>
  <si>
    <t>SOLB BB Equity</t>
  </si>
  <si>
    <t>Solvay Sa</t>
  </si>
  <si>
    <t>PROX BB Equity</t>
  </si>
  <si>
    <t>Proximus</t>
  </si>
  <si>
    <t>TMV GR Equity</t>
  </si>
  <si>
    <t>Teamviewer Ag</t>
  </si>
  <si>
    <t>AT1 GR Equity</t>
  </si>
  <si>
    <t>Aroundtown Sa</t>
  </si>
  <si>
    <t>ATO FP Equity</t>
  </si>
  <si>
    <t>Atos Se</t>
  </si>
  <si>
    <t>AGS BB Equity</t>
  </si>
  <si>
    <t>Ageas</t>
  </si>
  <si>
    <t>TEN IM Equity</t>
  </si>
  <si>
    <t>Tenaris Sa</t>
  </si>
  <si>
    <t>CNP FP Equity</t>
  </si>
  <si>
    <t>Cnp Assurances</t>
  </si>
  <si>
    <t>LEG GR Equity</t>
  </si>
  <si>
    <t>Leg Immobilien Ag</t>
  </si>
  <si>
    <t>O2D GR Equity</t>
  </si>
  <si>
    <t>Telefonica Deutschland Holdi</t>
  </si>
  <si>
    <t>SOF BB Equity</t>
  </si>
  <si>
    <t>Sofina</t>
  </si>
  <si>
    <t>GET FP Equity</t>
  </si>
  <si>
    <t>Getlink Se</t>
  </si>
  <si>
    <t>ING FP Equity</t>
  </si>
  <si>
    <t>Ingenico Group</t>
  </si>
  <si>
    <t>SEV FP Equity</t>
  </si>
  <si>
    <t>Suez</t>
  </si>
  <si>
    <t>AM FP Equity</t>
  </si>
  <si>
    <t>Dassault Aviation Sa</t>
  </si>
  <si>
    <t>ELI BB Equity</t>
  </si>
  <si>
    <t>Elia Group Sa/Nv</t>
  </si>
  <si>
    <t>DIA IM Equity</t>
  </si>
  <si>
    <t>Diasorin Spa</t>
  </si>
  <si>
    <t>VPK NA Equity</t>
  </si>
  <si>
    <t>Vopak</t>
  </si>
  <si>
    <t>ORP FP Equity</t>
  </si>
  <si>
    <t>Orpea</t>
  </si>
  <si>
    <t>SKG ID Equity</t>
  </si>
  <si>
    <t>Smurfit Kappa Group Plc</t>
  </si>
  <si>
    <t>FLTR ID Equity</t>
  </si>
  <si>
    <t>Flutter Entertainment Plc</t>
  </si>
  <si>
    <t>RAND NA Equity</t>
  </si>
  <si>
    <t>Randstad Nv</t>
  </si>
  <si>
    <t>LI FP Equity</t>
  </si>
  <si>
    <t>Klepierre</t>
  </si>
  <si>
    <t>G24 GR Equity</t>
  </si>
  <si>
    <t>Scout24 Ag</t>
  </si>
  <si>
    <t>PUB FP Equity</t>
  </si>
  <si>
    <t>Publicis Groupe</t>
  </si>
  <si>
    <t>SK FP Equity</t>
  </si>
  <si>
    <t>Seb Sa</t>
  </si>
  <si>
    <t>RAA GR Equity</t>
  </si>
  <si>
    <t>Rational Ag</t>
  </si>
  <si>
    <t>ICAD FP Equity</t>
  </si>
  <si>
    <t>Icade</t>
  </si>
  <si>
    <t>RNO FP Equity</t>
  </si>
  <si>
    <t>Renault Sa</t>
  </si>
  <si>
    <t>RCO FP Equity</t>
  </si>
  <si>
    <t>Remy Cointreau</t>
  </si>
  <si>
    <t>ARGX BB Equity</t>
  </si>
  <si>
    <t>Argenx Se</t>
  </si>
  <si>
    <t>ACS SM Equity</t>
  </si>
  <si>
    <t>Acs Actividades Cons Y Serv</t>
  </si>
  <si>
    <t>FBK IM Equity</t>
  </si>
  <si>
    <t>Finecobank Spa</t>
  </si>
  <si>
    <t>ORNBV FH Equity</t>
  </si>
  <si>
    <t>Orion Oyj-Class B</t>
  </si>
  <si>
    <t>AGN NA Equity</t>
  </si>
  <si>
    <t>Aegon Nv</t>
  </si>
  <si>
    <t>1COV GR Equity</t>
  </si>
  <si>
    <t>Covestro Ag</t>
  </si>
  <si>
    <t>ANA SM Equity</t>
  </si>
  <si>
    <t>Acciona Sa</t>
  </si>
  <si>
    <t>KESKOB FH Equity</t>
  </si>
  <si>
    <t>Kesko Oyj-B Shs</t>
  </si>
  <si>
    <t>NEM GR Equity</t>
  </si>
  <si>
    <t>Nemetschek Se</t>
  </si>
  <si>
    <t>BNR GR Equity</t>
  </si>
  <si>
    <t>Brenntag Ag</t>
  </si>
  <si>
    <t>MAP SM Equity</t>
  </si>
  <si>
    <t>Mapfre Sa</t>
  </si>
  <si>
    <t>COV FP Equity</t>
  </si>
  <si>
    <t>Covivio</t>
  </si>
  <si>
    <t>UTDI GR Equity</t>
  </si>
  <si>
    <t>United Internet Ag-Reg Share</t>
  </si>
  <si>
    <t>RBI AV Equity</t>
  </si>
  <si>
    <t>Raiffeisen Bank Internationa</t>
  </si>
  <si>
    <t>ENG SM Equity</t>
  </si>
  <si>
    <t>Enagas Sa</t>
  </si>
  <si>
    <t>ENX FP Equity</t>
  </si>
  <si>
    <t>Euronext Nv</t>
  </si>
  <si>
    <t>HER IM Equity</t>
  </si>
  <si>
    <t>Hera Spa</t>
  </si>
  <si>
    <t>MB IM Equity</t>
  </si>
  <si>
    <t>Mediobanca Spa</t>
  </si>
  <si>
    <t>AKE FP Equity</t>
  </si>
  <si>
    <t>Arkema</t>
  </si>
  <si>
    <t>KGX GR Equity</t>
  </si>
  <si>
    <t>Kion Group Ag</t>
  </si>
  <si>
    <t>CBK GR Equity</t>
  </si>
  <si>
    <t>Commerzbank Ag</t>
  </si>
  <si>
    <t>LHA GR Equity</t>
  </si>
  <si>
    <t>Deutsche Lufthansa-Reg</t>
  </si>
  <si>
    <t>ASM NA Equity</t>
  </si>
  <si>
    <t>Asm International Nv</t>
  </si>
  <si>
    <t>BC8 GR Equity</t>
  </si>
  <si>
    <t>Bechtle Ag</t>
  </si>
  <si>
    <t>AMP IM Equity</t>
  </si>
  <si>
    <t>Amplifon Spa</t>
  </si>
  <si>
    <t>FDJ FP Equity</t>
  </si>
  <si>
    <t>La Francaise Des Jeux Saem</t>
  </si>
  <si>
    <t>ATC NA Equity</t>
  </si>
  <si>
    <t>Altice Europe Nv</t>
  </si>
  <si>
    <t>COL SM Equity</t>
  </si>
  <si>
    <t>Inmobiliaria Colonial Socimi</t>
  </si>
  <si>
    <t>RUI FP Equity</t>
  </si>
  <si>
    <t>Rubis</t>
  </si>
  <si>
    <t>KOJAMO FH Equity</t>
  </si>
  <si>
    <t>Kojamo Oyj</t>
  </si>
  <si>
    <t>PRY IM Equity</t>
  </si>
  <si>
    <t>Prysmian Spa</t>
  </si>
  <si>
    <t>HFG GR Equity</t>
  </si>
  <si>
    <t>Hellofresh Se</t>
  </si>
  <si>
    <t>HOT GR Equity</t>
  </si>
  <si>
    <t>Hochtief Ag</t>
  </si>
  <si>
    <t>IPN FP Equity</t>
  </si>
  <si>
    <t>Ipsen</t>
  </si>
  <si>
    <t>FPE3 GR Equity</t>
  </si>
  <si>
    <t>Fuchs Petrolub Se -Pref</t>
  </si>
  <si>
    <t>ACKB BB Equity</t>
  </si>
  <si>
    <t>Ackermans &amp; Van Haaren</t>
  </si>
  <si>
    <t>WDP BB Equity</t>
  </si>
  <si>
    <t>Warehouses De Pauw Sca</t>
  </si>
  <si>
    <t>EVD GR Equity</t>
  </si>
  <si>
    <t>Cts Eventim Ag &amp; Co Kgaa</t>
  </si>
  <si>
    <t>SCR FP Equity</t>
  </si>
  <si>
    <t>Scor Se</t>
  </si>
  <si>
    <t>WRT1V FH Equity</t>
  </si>
  <si>
    <t>Wartsila Oyj Abp</t>
  </si>
  <si>
    <t>FR FP Equity</t>
  </si>
  <si>
    <t>Valeo Sa</t>
  </si>
  <si>
    <t>IG IM Equity</t>
  </si>
  <si>
    <t>Italgas Spa</t>
  </si>
  <si>
    <t>EO FP Equity</t>
  </si>
  <si>
    <t>Faurecia</t>
  </si>
  <si>
    <t>LDO IM Equity</t>
  </si>
  <si>
    <t>Leonardo Spa</t>
  </si>
  <si>
    <t>FRA GR Equity</t>
  </si>
  <si>
    <t>Fraport Ag Frankfurt Airport</t>
  </si>
  <si>
    <t>OSR GR Equity</t>
  </si>
  <si>
    <t>Osram Licht Ag</t>
  </si>
  <si>
    <t>A2A IM Equity</t>
  </si>
  <si>
    <t>A2A Spa</t>
  </si>
  <si>
    <t>MF FP Equity</t>
  </si>
  <si>
    <t>Wendel</t>
  </si>
  <si>
    <t>MRL SM Equity</t>
  </si>
  <si>
    <t>Merlin Properties Socimi Sa</t>
  </si>
  <si>
    <t>IMCD NA Equity</t>
  </si>
  <si>
    <t>Imcd Nv</t>
  </si>
  <si>
    <t>ASRNL NA Equity</t>
  </si>
  <si>
    <t>Asr Nederland Nv</t>
  </si>
  <si>
    <t>G1A GR Equity</t>
  </si>
  <si>
    <t>Gea Group Ag</t>
  </si>
  <si>
    <t>VOE AV Equity</t>
  </si>
  <si>
    <t>Voestalpine Ag</t>
  </si>
  <si>
    <t>RF FP Equity</t>
  </si>
  <si>
    <t>Eurazeo Se</t>
  </si>
  <si>
    <t>LXS GR Equity</t>
  </si>
  <si>
    <t>Lanxess Ag</t>
  </si>
  <si>
    <t>COFB BB Equity</t>
  </si>
  <si>
    <t>Cofinimmo</t>
  </si>
  <si>
    <t>HUH1V FH Equity</t>
  </si>
  <si>
    <t>Huhtamaki Oyj</t>
  </si>
  <si>
    <t>GYC GR Equity</t>
  </si>
  <si>
    <t>Grand City Properties</t>
  </si>
  <si>
    <t>MOR GR Equity</t>
  </si>
  <si>
    <t>Morphosys Ag</t>
  </si>
  <si>
    <t>EVT GR Equity</t>
  </si>
  <si>
    <t>Evotec Se</t>
  </si>
  <si>
    <t>METSO FH Equity</t>
  </si>
  <si>
    <t>Metso Oyj</t>
  </si>
  <si>
    <t>BKT SM Equity</t>
  </si>
  <si>
    <t>Bankinter Sa</t>
  </si>
  <si>
    <t>GLB ID Equity</t>
  </si>
  <si>
    <t>Glanbia Plc</t>
  </si>
  <si>
    <t>TKA GR Equity</t>
  </si>
  <si>
    <t>Thyssenkrupp Ag</t>
  </si>
  <si>
    <t>UBI IM Equity</t>
  </si>
  <si>
    <t>Ubi Banca Spa</t>
  </si>
  <si>
    <t>ANDR AV Equity</t>
  </si>
  <si>
    <t>Andritz Ag</t>
  </si>
  <si>
    <t>BME SM Equity</t>
  </si>
  <si>
    <t>Bolsas Y Mercados Espanoles</t>
  </si>
  <si>
    <t>FTI FP Equity</t>
  </si>
  <si>
    <t>Technipfmc Plc</t>
  </si>
  <si>
    <t>RHM GR Equity</t>
  </si>
  <si>
    <t>Rheinmetall Ag</t>
  </si>
  <si>
    <t>SAB SM Equity</t>
  </si>
  <si>
    <t>Banco De Sabadell Sa</t>
  </si>
  <si>
    <t>B4B GR Equity</t>
  </si>
  <si>
    <t>Metro Ag</t>
  </si>
  <si>
    <t>SESG FP Equity</t>
  </si>
  <si>
    <t>Ses</t>
  </si>
  <si>
    <t>VALMT FH Equity</t>
  </si>
  <si>
    <t>Valmet Oyj</t>
  </si>
  <si>
    <t>TEG GR Equity</t>
  </si>
  <si>
    <t>Tag Immobilien Ag</t>
  </si>
  <si>
    <t>TYRES FH Equity</t>
  </si>
  <si>
    <t>Nokian Renkaat Oyj</t>
  </si>
  <si>
    <t>IP IM Equity</t>
  </si>
  <si>
    <t>Interpump Group Spa</t>
  </si>
  <si>
    <t>AALB NA Equity</t>
  </si>
  <si>
    <t>Aalberts Nv</t>
  </si>
  <si>
    <t>LIGHT NA Equity</t>
  </si>
  <si>
    <t>Signify Nv</t>
  </si>
  <si>
    <t>RXL FP Equity</t>
  </si>
  <si>
    <t>Rexel Sa</t>
  </si>
  <si>
    <t>GLJ GR Equity</t>
  </si>
  <si>
    <t>Grenke Ag</t>
  </si>
  <si>
    <t>BG AV Equity</t>
  </si>
  <si>
    <t>Bawag Group Ag</t>
  </si>
  <si>
    <t>SBMO NA Equity</t>
  </si>
  <si>
    <t>Sbm Offshore Nv</t>
  </si>
  <si>
    <t>AOX GR Equity</t>
  </si>
  <si>
    <t>Alstria Office Reit-Ag</t>
  </si>
  <si>
    <t>SPM IM Equity</t>
  </si>
  <si>
    <t>Saipem Spa</t>
  </si>
  <si>
    <t>AED BB Equity</t>
  </si>
  <si>
    <t>Aedifica</t>
  </si>
  <si>
    <t>ATE FP Equity</t>
  </si>
  <si>
    <t>Alten Sa</t>
  </si>
  <si>
    <t>BIRG ID Equity</t>
  </si>
  <si>
    <t>Bank Of Ireland Group Plc</t>
  </si>
  <si>
    <t>BESI NA Equity</t>
  </si>
  <si>
    <t>Be Semiconductor Industries</t>
  </si>
  <si>
    <t>ETL FP Equity</t>
  </si>
  <si>
    <t>Eutelsat Communications</t>
  </si>
  <si>
    <t>ELIS FP Equity</t>
  </si>
  <si>
    <t>Elis Sa</t>
  </si>
  <si>
    <t>FNTN GR Equity</t>
  </si>
  <si>
    <t>Freenet Ag</t>
  </si>
  <si>
    <t>BAMI IM Equity</t>
  </si>
  <si>
    <t>Banco Bpm Spa</t>
  </si>
  <si>
    <t>SOP FP Equity</t>
  </si>
  <si>
    <t>Sopra Steria Group</t>
  </si>
  <si>
    <t>IIA AV Equity</t>
  </si>
  <si>
    <t>Immofinanz Ag</t>
  </si>
  <si>
    <t>DLG GR Equity</t>
  </si>
  <si>
    <t>Dialog Semiconductor Plc</t>
  </si>
  <si>
    <t>WIE AV Equity</t>
  </si>
  <si>
    <t>Wienerberger Ag</t>
  </si>
  <si>
    <t>PSM GR Equity</t>
  </si>
  <si>
    <t>Prosiebensat.1 Media Se</t>
  </si>
  <si>
    <t>BOSS GR Equity</t>
  </si>
  <si>
    <t>Hugo Boss Ag -Ord</t>
  </si>
  <si>
    <t>SPIE FP Equity</t>
  </si>
  <si>
    <t>Spie Sa</t>
  </si>
  <si>
    <t>MSFT US Equity</t>
  </si>
  <si>
    <t>Microsoft Corp</t>
  </si>
  <si>
    <t>US</t>
  </si>
  <si>
    <t>AAPL US Equity</t>
  </si>
  <si>
    <t>Apple Inc</t>
  </si>
  <si>
    <t>AMZN US Equity</t>
  </si>
  <si>
    <t>Amazon.Com Inc</t>
  </si>
  <si>
    <t>GOOG US Equity</t>
  </si>
  <si>
    <t>Alphabet Inc-C</t>
  </si>
  <si>
    <t>FB US Equity</t>
  </si>
  <si>
    <t>Facebook Inc-A</t>
  </si>
  <si>
    <t>BRK/B US Equity</t>
  </si>
  <si>
    <t>Berkshire Hath-B</t>
  </si>
  <si>
    <t>BRK/A US Equity</t>
  </si>
  <si>
    <t>Berkshire Hath-A</t>
  </si>
  <si>
    <t>JNJ US Equity</t>
  </si>
  <si>
    <t>Johnson&amp;Johnson</t>
  </si>
  <si>
    <t>V US Equity</t>
  </si>
  <si>
    <t>Visa Inc-Class A</t>
  </si>
  <si>
    <t>WMT US Equity</t>
  </si>
  <si>
    <t>Walmart Inc</t>
  </si>
  <si>
    <t>JPM US Equity</t>
  </si>
  <si>
    <t>Jpmorgan Chase</t>
  </si>
  <si>
    <t>PG US Equity</t>
  </si>
  <si>
    <t>Procter &amp; Gamble</t>
  </si>
  <si>
    <t>MA US Equity</t>
  </si>
  <si>
    <t>Mastercard Inc-A</t>
  </si>
  <si>
    <t>UNH US Equity</t>
  </si>
  <si>
    <t>Unitedhealth Grp</t>
  </si>
  <si>
    <t>INTC US Equity</t>
  </si>
  <si>
    <t>Intel Corp</t>
  </si>
  <si>
    <t>VZ US Equity</t>
  </si>
  <si>
    <t>Verizon Communic</t>
  </si>
  <si>
    <t>T US Equity</t>
  </si>
  <si>
    <t>At&amp;T Inc</t>
  </si>
  <si>
    <t>HD US Equity</t>
  </si>
  <si>
    <t>Home Depot Inc</t>
  </si>
  <si>
    <t>BAC US Equity</t>
  </si>
  <si>
    <t>Bank Of America</t>
  </si>
  <si>
    <t>KO US Equity</t>
  </si>
  <si>
    <t>Coca-Cola Co/The</t>
  </si>
  <si>
    <t>MRK US Equity</t>
  </si>
  <si>
    <t>Merck &amp; Co</t>
  </si>
  <si>
    <t>DIS US Equity</t>
  </si>
  <si>
    <t>Walt Disney Co</t>
  </si>
  <si>
    <t>PFE US Equity</t>
  </si>
  <si>
    <t>Pfizer Inc</t>
  </si>
  <si>
    <t>PEP US Equity</t>
  </si>
  <si>
    <t>Pepsico Inc</t>
  </si>
  <si>
    <t>CSCO US Equity</t>
  </si>
  <si>
    <t>Cisco Systems</t>
  </si>
  <si>
    <t>CMCSA US Equity</t>
  </si>
  <si>
    <t>Comcast Corp-A</t>
  </si>
  <si>
    <t>ORCL US Equity</t>
  </si>
  <si>
    <t>Oracle Corp</t>
  </si>
  <si>
    <t>NFLX US Equity</t>
  </si>
  <si>
    <t>Netflix Inc</t>
  </si>
  <si>
    <t>XOM US Equity</t>
  </si>
  <si>
    <t>Exxon Mobil Corp</t>
  </si>
  <si>
    <t>NVDA US Equity</t>
  </si>
  <si>
    <t>Nvidia Corp</t>
  </si>
  <si>
    <t>ADBE US Equity</t>
  </si>
  <si>
    <t>Adobe Inc</t>
  </si>
  <si>
    <t>ABT US Equity</t>
  </si>
  <si>
    <t>Abbott Labs</t>
  </si>
  <si>
    <t>CRM US Equity</t>
  </si>
  <si>
    <t>Salesforce.Com</t>
  </si>
  <si>
    <t>NKE US Equity</t>
  </si>
  <si>
    <t>Nike Inc -Cl B</t>
  </si>
  <si>
    <t>CVX US Equity</t>
  </si>
  <si>
    <t>Chevron Corp</t>
  </si>
  <si>
    <t>LLY US Equity</t>
  </si>
  <si>
    <t>Eli Lilly &amp; Co</t>
  </si>
  <si>
    <t>COST US Equity</t>
  </si>
  <si>
    <t>Costco Wholesale</t>
  </si>
  <si>
    <t>WFC US Equity</t>
  </si>
  <si>
    <t>Wells Fargo &amp; Co</t>
  </si>
  <si>
    <t>MCD US Equity</t>
  </si>
  <si>
    <t>Mcdonalds Corp</t>
  </si>
  <si>
    <t>BMY US Equity</t>
  </si>
  <si>
    <t>Bristol-Myer Sqb</t>
  </si>
  <si>
    <t>AMGN US Equity</t>
  </si>
  <si>
    <t>Amgen Inc</t>
  </si>
  <si>
    <t>CHTR US Equity</t>
  </si>
  <si>
    <t>Charter Commun-A</t>
  </si>
  <si>
    <t>NEE US Equity</t>
  </si>
  <si>
    <t>Nextera Energy</t>
  </si>
  <si>
    <t>PYPL US Equity</t>
  </si>
  <si>
    <t>Paypal Holdings</t>
  </si>
  <si>
    <t>TMO US Equity</t>
  </si>
  <si>
    <t>Thermo Fisher</t>
  </si>
  <si>
    <t>PM US Equity</t>
  </si>
  <si>
    <t>Philip Morris In</t>
  </si>
  <si>
    <t>ABBV US Equity</t>
  </si>
  <si>
    <t>Abbvie Inc</t>
  </si>
  <si>
    <t>LMT US Equity</t>
  </si>
  <si>
    <t>Lockheed Martin</t>
  </si>
  <si>
    <t>DHR US Equity</t>
  </si>
  <si>
    <t>Danaher Corp</t>
  </si>
  <si>
    <t>UNP US Equity</t>
  </si>
  <si>
    <t>Union Pac Corp</t>
  </si>
  <si>
    <t>IBM US Equity</t>
  </si>
  <si>
    <t>Ibm</t>
  </si>
  <si>
    <t>TSLA US Equity</t>
  </si>
  <si>
    <t>Tesla Inc</t>
  </si>
  <si>
    <t>TXN US Equity</t>
  </si>
  <si>
    <t>Texas Instrument</t>
  </si>
  <si>
    <t>HON US Equity</t>
  </si>
  <si>
    <t>Honeywell Intl</t>
  </si>
  <si>
    <t>AVGO US Equity</t>
  </si>
  <si>
    <t>Broadcom Inc</t>
  </si>
  <si>
    <t>GILD US Equity</t>
  </si>
  <si>
    <t>Gilead Sciences</t>
  </si>
  <si>
    <t>C US Equity</t>
  </si>
  <si>
    <t>Citigroup Inc</t>
  </si>
  <si>
    <t>BA US Equity</t>
  </si>
  <si>
    <t>Boeing Co/The</t>
  </si>
  <si>
    <t>UTX US Equity</t>
  </si>
  <si>
    <t>United Tech Corp</t>
  </si>
  <si>
    <t>UPS US Equity</t>
  </si>
  <si>
    <t>United Parcel-B</t>
  </si>
  <si>
    <t>SBUX US Equity</t>
  </si>
  <si>
    <t>Starbucks Corp</t>
  </si>
  <si>
    <t>MMM US Equity</t>
  </si>
  <si>
    <t>3M Co</t>
  </si>
  <si>
    <t>CVS US Equity</t>
  </si>
  <si>
    <t>Cvs Health Corp</t>
  </si>
  <si>
    <t>QCOM US Equity</t>
  </si>
  <si>
    <t>Qualcomm Inc</t>
  </si>
  <si>
    <t>FIS US Equity</t>
  </si>
  <si>
    <t>Fidelity Nationa</t>
  </si>
  <si>
    <t>AXP US Equity</t>
  </si>
  <si>
    <t>American Express</t>
  </si>
  <si>
    <t>TMUS US Equity</t>
  </si>
  <si>
    <t>T-Mobile Us Inc</t>
  </si>
  <si>
    <t>MDLZ US Equity</t>
  </si>
  <si>
    <t>Mondelez Inter-A</t>
  </si>
  <si>
    <t>MO US Equity</t>
  </si>
  <si>
    <t>Altria Group Inc</t>
  </si>
  <si>
    <t>BLK US Equity</t>
  </si>
  <si>
    <t>Blackrock Inc</t>
  </si>
  <si>
    <t>GE US Equity</t>
  </si>
  <si>
    <t>General Electric</t>
  </si>
  <si>
    <t>LOW US Equity</t>
  </si>
  <si>
    <t>Lowe'S Cos Inc</t>
  </si>
  <si>
    <t>FISV US Equity</t>
  </si>
  <si>
    <t>Fiserv Inc</t>
  </si>
  <si>
    <t>CME US Equity</t>
  </si>
  <si>
    <t>Cme Group Inc</t>
  </si>
  <si>
    <t>D US Equity</t>
  </si>
  <si>
    <t>Dominion Energy</t>
  </si>
  <si>
    <t>CI US Equity</t>
  </si>
  <si>
    <t>Cigna Corp</t>
  </si>
  <si>
    <t>INTU US Equity</t>
  </si>
  <si>
    <t>Intuit Inc</t>
  </si>
  <si>
    <t>SYK US Equity</t>
  </si>
  <si>
    <t>Stryker Corp</t>
  </si>
  <si>
    <t>DUK US Equity</t>
  </si>
  <si>
    <t>Duke Energy Corp</t>
  </si>
  <si>
    <t>SO US Equity</t>
  </si>
  <si>
    <t>Southern Co</t>
  </si>
  <si>
    <t>BDX US Equity</t>
  </si>
  <si>
    <t>Becton Dickinson</t>
  </si>
  <si>
    <t>CAT US Equity</t>
  </si>
  <si>
    <t>Caterpillar Inc</t>
  </si>
  <si>
    <t>EL US Equity</t>
  </si>
  <si>
    <t>Estee Lauder</t>
  </si>
  <si>
    <t>SPGI US Equity</t>
  </si>
  <si>
    <t>S&amp;P Global Inc</t>
  </si>
  <si>
    <t>AGN US Equity</t>
  </si>
  <si>
    <t>Allergan Plc</t>
  </si>
  <si>
    <t>ISRG US Equity</t>
  </si>
  <si>
    <t>Intuitive Surgic</t>
  </si>
  <si>
    <t>GS US Equity</t>
  </si>
  <si>
    <t>Goldman Sachs Gp</t>
  </si>
  <si>
    <t>ADP US Equity</t>
  </si>
  <si>
    <t>Automatic Data</t>
  </si>
  <si>
    <t>VRTX US Equity</t>
  </si>
  <si>
    <t>Vertex Pharm</t>
  </si>
  <si>
    <t>TJX US Equity</t>
  </si>
  <si>
    <t>Tjx Cos Inc</t>
  </si>
  <si>
    <t>ANTM US Equity</t>
  </si>
  <si>
    <t>Anthem Inc</t>
  </si>
  <si>
    <t>CL US Equity</t>
  </si>
  <si>
    <t>Colgate-Palmoliv</t>
  </si>
  <si>
    <t>BX US Equity</t>
  </si>
  <si>
    <t>Blackstone Gro-A</t>
  </si>
  <si>
    <t>AMD US Equity</t>
  </si>
  <si>
    <t>Adv Micro Device</t>
  </si>
  <si>
    <t>USB US Equity</t>
  </si>
  <si>
    <t>Us Bancorp</t>
  </si>
  <si>
    <t>ZTS US Equity</t>
  </si>
  <si>
    <t>Zoetis Inc</t>
  </si>
  <si>
    <t>NOC US Equity</t>
  </si>
  <si>
    <t>Northrop Grumman</t>
  </si>
  <si>
    <t>MS US Equity</t>
  </si>
  <si>
    <t>Morgan Stanley</t>
  </si>
  <si>
    <t>NOW US Equity</t>
  </si>
  <si>
    <t>Servicenow Inc</t>
  </si>
  <si>
    <t>BIIB US Equity</t>
  </si>
  <si>
    <t>Biogen Inc</t>
  </si>
  <si>
    <t>BKNG US Equity</t>
  </si>
  <si>
    <t>Booking Holdings</t>
  </si>
  <si>
    <t>REGN US Equity</t>
  </si>
  <si>
    <t>Regeneron Pharm</t>
  </si>
  <si>
    <t>MU US Equity</t>
  </si>
  <si>
    <t>Micron Tech</t>
  </si>
  <si>
    <t>VMW US Equity</t>
  </si>
  <si>
    <t>Vmware Inc-Cl A</t>
  </si>
  <si>
    <t>TGT US Equity</t>
  </si>
  <si>
    <t>Target Corp</t>
  </si>
  <si>
    <t>UBER US Equity</t>
  </si>
  <si>
    <t>Uber Technologie</t>
  </si>
  <si>
    <t>ITW US Equity</t>
  </si>
  <si>
    <t>Illinois Tool Wo</t>
  </si>
  <si>
    <t>ECL US Equity</t>
  </si>
  <si>
    <t>Ecolab Inc</t>
  </si>
  <si>
    <t>TFC US Equity</t>
  </si>
  <si>
    <t>Truist Financial</t>
  </si>
  <si>
    <t>ICE US Equity</t>
  </si>
  <si>
    <t>Intercontinental</t>
  </si>
  <si>
    <t>ATVI US Equity</t>
  </si>
  <si>
    <t>Activision Blizz</t>
  </si>
  <si>
    <t>CSX US Equity</t>
  </si>
  <si>
    <t>Csx Corp</t>
  </si>
  <si>
    <t>GPN US Equity</t>
  </si>
  <si>
    <t>Global Payments</t>
  </si>
  <si>
    <t>SCHW US Equity</t>
  </si>
  <si>
    <t>Schwab (Charles)</t>
  </si>
  <si>
    <t>MMC US Equity</t>
  </si>
  <si>
    <t>Marsh &amp; Mclennan</t>
  </si>
  <si>
    <t>PGR US Equity</t>
  </si>
  <si>
    <t>Progressive Corp</t>
  </si>
  <si>
    <t>PNC US Equity</t>
  </si>
  <si>
    <t>Pnc Financial Se</t>
  </si>
  <si>
    <t>BSX US Equity</t>
  </si>
  <si>
    <t>Boston Scientifc</t>
  </si>
  <si>
    <t>KMB US Equity</t>
  </si>
  <si>
    <t>Kimberly-Clark</t>
  </si>
  <si>
    <t>APD US Equity</t>
  </si>
  <si>
    <t>Air Prods &amp; Chem</t>
  </si>
  <si>
    <t>DE US Equity</t>
  </si>
  <si>
    <t>Deere &amp; Co</t>
  </si>
  <si>
    <t>ZM US Equity</t>
  </si>
  <si>
    <t>Zoom Video Com-A</t>
  </si>
  <si>
    <t>SHW US Equity</t>
  </si>
  <si>
    <t>Sherwin-Williams</t>
  </si>
  <si>
    <t>EW US Equity</t>
  </si>
  <si>
    <t>Edwards Life</t>
  </si>
  <si>
    <t>AMAT US Equity</t>
  </si>
  <si>
    <t>Applied Material</t>
  </si>
  <si>
    <t>AEP US Equity</t>
  </si>
  <si>
    <t>American Electri</t>
  </si>
  <si>
    <t>MCO US Equity</t>
  </si>
  <si>
    <t>Moody'S Corp</t>
  </si>
  <si>
    <t>WM US Equity</t>
  </si>
  <si>
    <t>Waste Management</t>
  </si>
  <si>
    <t>BAX US Equity</t>
  </si>
  <si>
    <t>Baxter Intl Inc</t>
  </si>
  <si>
    <t>LHX US Equity</t>
  </si>
  <si>
    <t>L3Harris Technol</t>
  </si>
  <si>
    <t>ILMN US Equity</t>
  </si>
  <si>
    <t>Illumina Inc</t>
  </si>
  <si>
    <t>RTN US Equity</t>
  </si>
  <si>
    <t>Raytheon Co</t>
  </si>
  <si>
    <t>HUM US Equity</t>
  </si>
  <si>
    <t>Humana Inc</t>
  </si>
  <si>
    <t>WBA US Equity</t>
  </si>
  <si>
    <t>Walgreens Boots</t>
  </si>
  <si>
    <t>GD US Equity</t>
  </si>
  <si>
    <t>General Dynamics</t>
  </si>
  <si>
    <t>NEM US Equity</t>
  </si>
  <si>
    <t>Newmont Corp</t>
  </si>
  <si>
    <t>NSC US Equity</t>
  </si>
  <si>
    <t>Norfolk Southern</t>
  </si>
  <si>
    <t>DG US Equity</t>
  </si>
  <si>
    <t>Dollar General C</t>
  </si>
  <si>
    <t>SRE US Equity</t>
  </si>
  <si>
    <t>Sempra Energy</t>
  </si>
  <si>
    <t>LRCX US Equity</t>
  </si>
  <si>
    <t>Lam Research</t>
  </si>
  <si>
    <t>EXC US Equity</t>
  </si>
  <si>
    <t>Exelon Corp</t>
  </si>
  <si>
    <t>KDP US Equity</t>
  </si>
  <si>
    <t>Keurig Dr Pepper</t>
  </si>
  <si>
    <t>S US Equity</t>
  </si>
  <si>
    <t>Sprint Corp</t>
  </si>
  <si>
    <t>ADI US Equity</t>
  </si>
  <si>
    <t>Analog Devices</t>
  </si>
  <si>
    <t>ROP US Equity</t>
  </si>
  <si>
    <t>Roper Technologi</t>
  </si>
  <si>
    <t>CNC US Equity</t>
  </si>
  <si>
    <t>Centene Corp</t>
  </si>
  <si>
    <t>LVS US Equity</t>
  </si>
  <si>
    <t>Las Vegas Sands</t>
  </si>
  <si>
    <t>COP US Equity</t>
  </si>
  <si>
    <t>Conocophillips</t>
  </si>
  <si>
    <t>WDAY US Equity</t>
  </si>
  <si>
    <t>Workday Inc-A</t>
  </si>
  <si>
    <t>FDX US Equity</t>
  </si>
  <si>
    <t>Fedex Corp</t>
  </si>
  <si>
    <t>GIS US Equity</t>
  </si>
  <si>
    <t>General Mills In</t>
  </si>
  <si>
    <t>KMI US Equity</t>
  </si>
  <si>
    <t>Kinder Morgan In</t>
  </si>
  <si>
    <t>ADSK US Equity</t>
  </si>
  <si>
    <t>Autodesk Inc</t>
  </si>
  <si>
    <t>XEL US Equity</t>
  </si>
  <si>
    <t>Xcel Energy Inc</t>
  </si>
  <si>
    <t>ETN US Equity</t>
  </si>
  <si>
    <t>Eaton Corp Plc</t>
  </si>
  <si>
    <t>GM US Equity</t>
  </si>
  <si>
    <t>General Motors C</t>
  </si>
  <si>
    <t>MNST US Equity</t>
  </si>
  <si>
    <t>Monster Beverage</t>
  </si>
  <si>
    <t>ROST US Equity</t>
  </si>
  <si>
    <t>Ross Stores Inc</t>
  </si>
  <si>
    <t>KHC US Equity</t>
  </si>
  <si>
    <t>Kraft Heinz Co/T</t>
  </si>
  <si>
    <t>HCA US Equity</t>
  </si>
  <si>
    <t>Hca Healthcare I</t>
  </si>
  <si>
    <t>BK US Equity</t>
  </si>
  <si>
    <t>Bank Ny Mellon</t>
  </si>
  <si>
    <t>DELL US Equity</t>
  </si>
  <si>
    <t>Dell Techn-C</t>
  </si>
  <si>
    <t>MET US Equity</t>
  </si>
  <si>
    <t>Metlife Inc</t>
  </si>
  <si>
    <t>WEC US Equity</t>
  </si>
  <si>
    <t>Wec Energy Group</t>
  </si>
  <si>
    <t>ALL US Equity</t>
  </si>
  <si>
    <t>Allstate Corp</t>
  </si>
  <si>
    <t>EMR US Equity</t>
  </si>
  <si>
    <t>Emerson Elec Co</t>
  </si>
  <si>
    <t>STZ/B US Equity</t>
  </si>
  <si>
    <t>Constellation-B</t>
  </si>
  <si>
    <t>STZ US Equity</t>
  </si>
  <si>
    <t>Constellation-A</t>
  </si>
  <si>
    <t>EA US Equity</t>
  </si>
  <si>
    <t>Electronic Arts</t>
  </si>
  <si>
    <t>HSY US Equity</t>
  </si>
  <si>
    <t>Hershey Co/The</t>
  </si>
  <si>
    <t>ES US Equity</t>
  </si>
  <si>
    <t>Eversource Energ</t>
  </si>
  <si>
    <t>ED US Equity</t>
  </si>
  <si>
    <t>Cons Edison Inc</t>
  </si>
  <si>
    <t>SYY US Equity</t>
  </si>
  <si>
    <t>Sysco Corp</t>
  </si>
  <si>
    <t>CTSH US Equity</t>
  </si>
  <si>
    <t>Cognizant Tech-A</t>
  </si>
  <si>
    <t>AFL US Equity</t>
  </si>
  <si>
    <t>Aflac Inc</t>
  </si>
  <si>
    <t>MAR US Equity</t>
  </si>
  <si>
    <t>Marriott Intl-A</t>
  </si>
  <si>
    <t>TRV US Equity</t>
  </si>
  <si>
    <t>Travelers Cos In</t>
  </si>
  <si>
    <t>BF/A US Equity</t>
  </si>
  <si>
    <t>Brown-Forman -A</t>
  </si>
  <si>
    <t>BF/B US Equity</t>
  </si>
  <si>
    <t>Brown-Forman -B</t>
  </si>
  <si>
    <t>COF US Equity</t>
  </si>
  <si>
    <t>Capital One Fina</t>
  </si>
  <si>
    <t>DD US Equity</t>
  </si>
  <si>
    <t>Dupont De Nemour</t>
  </si>
  <si>
    <t>HRL US Equity</t>
  </si>
  <si>
    <t>Hormel Foods Crp</t>
  </si>
  <si>
    <t>HPQ US Equity</t>
  </si>
  <si>
    <t>Hp Inc</t>
  </si>
  <si>
    <t>RSG US Equity</t>
  </si>
  <si>
    <t>Republic Svcs</t>
  </si>
  <si>
    <t>DXCM US Equity</t>
  </si>
  <si>
    <t>Dexcom</t>
  </si>
  <si>
    <t>EBAY US Equity</t>
  </si>
  <si>
    <t>Ebay Inc</t>
  </si>
  <si>
    <t>APO US Equity</t>
  </si>
  <si>
    <t>Apollo Global Ma</t>
  </si>
  <si>
    <t>MSCI US Equity</t>
  </si>
  <si>
    <t>Msci Inc</t>
  </si>
  <si>
    <t>KR US Equity</t>
  </si>
  <si>
    <t>Kroger Co</t>
  </si>
  <si>
    <t>ORLY US Equity</t>
  </si>
  <si>
    <t>O'Reilly Automot</t>
  </si>
  <si>
    <t>TROW US Equity</t>
  </si>
  <si>
    <t>T Rowe Price Grp</t>
  </si>
  <si>
    <t>SQ US Equity</t>
  </si>
  <si>
    <t>Square Inc - A</t>
  </si>
  <si>
    <t>MSI US Equity</t>
  </si>
  <si>
    <t>Motorola Solutio</t>
  </si>
  <si>
    <t>PSX US Equity</t>
  </si>
  <si>
    <t>Phillips 66</t>
  </si>
  <si>
    <t>VFC US Equity</t>
  </si>
  <si>
    <t>Vf Corp</t>
  </si>
  <si>
    <t>PEG US Equity</t>
  </si>
  <si>
    <t>Pub Serv Enterp</t>
  </si>
  <si>
    <t>VRSK US Equity</t>
  </si>
  <si>
    <t>Verisk Analyti</t>
  </si>
  <si>
    <t>KLAC US Equity</t>
  </si>
  <si>
    <t>Kla Corp</t>
  </si>
  <si>
    <t>AIG US Equity</t>
  </si>
  <si>
    <t>American Interna</t>
  </si>
  <si>
    <t>APH US Equity</t>
  </si>
  <si>
    <t>Amphenol Corp-A</t>
  </si>
  <si>
    <t>A US Equity</t>
  </si>
  <si>
    <t>Agilent Tech Inc</t>
  </si>
  <si>
    <t>AWK US Equity</t>
  </si>
  <si>
    <t>American Water W</t>
  </si>
  <si>
    <t>SIRI US Equity</t>
  </si>
  <si>
    <t>Sirius Xm Holdin</t>
  </si>
  <si>
    <t>CLX US Equity</t>
  </si>
  <si>
    <t>Clorox Co</t>
  </si>
  <si>
    <t>VEEV US Equity</t>
  </si>
  <si>
    <t>Veeva Systems-A</t>
  </si>
  <si>
    <t>PAYX US Equity</t>
  </si>
  <si>
    <t>Paychex Inc</t>
  </si>
  <si>
    <t>TSN US Equity</t>
  </si>
  <si>
    <t>Tyson Foods-A</t>
  </si>
  <si>
    <t>CSGP US Equity</t>
  </si>
  <si>
    <t>Costar Group Inc</t>
  </si>
  <si>
    <t>DOW US Equity</t>
  </si>
  <si>
    <t>Dow Inc</t>
  </si>
  <si>
    <t>PRU US Equity</t>
  </si>
  <si>
    <t>Prudentl Finl</t>
  </si>
  <si>
    <t>BLL US Equity</t>
  </si>
  <si>
    <t>Ball Corp</t>
  </si>
  <si>
    <t>EOG US Equity</t>
  </si>
  <si>
    <t>Eog Resources</t>
  </si>
  <si>
    <t>FE US Equity</t>
  </si>
  <si>
    <t>Firstenergy Corp</t>
  </si>
  <si>
    <t>KKR US Equity</t>
  </si>
  <si>
    <t>Kkr &amp; Co Inc-A</t>
  </si>
  <si>
    <t>RNG US Equity</t>
  </si>
  <si>
    <t>Ringcentral In-A</t>
  </si>
  <si>
    <t>IQV US Equity</t>
  </si>
  <si>
    <t>Iqvia Holdings I</t>
  </si>
  <si>
    <t>YUM US Equity</t>
  </si>
  <si>
    <t>Yum! Brands Inc</t>
  </si>
  <si>
    <t>PCAR US Equity</t>
  </si>
  <si>
    <t>Paccar Inc</t>
  </si>
  <si>
    <t>F US Equity</t>
  </si>
  <si>
    <t>Ford Motor Co</t>
  </si>
  <si>
    <t>RMD US Equity</t>
  </si>
  <si>
    <t>Resmed Inc</t>
  </si>
  <si>
    <t>K US Equity</t>
  </si>
  <si>
    <t>Kellogg Co</t>
  </si>
  <si>
    <t>MCK US Equity</t>
  </si>
  <si>
    <t>Mckesson Corp</t>
  </si>
  <si>
    <t>VRSN US Equity</t>
  </si>
  <si>
    <t>Verisign Inc</t>
  </si>
  <si>
    <t>LBRDK US Equity</t>
  </si>
  <si>
    <t>Liberty Br-C</t>
  </si>
  <si>
    <t>LBRDB US Equity</t>
  </si>
  <si>
    <t>Liberty Br B</t>
  </si>
  <si>
    <t>LBRDA US Equity</t>
  </si>
  <si>
    <t>Liberty Br-A</t>
  </si>
  <si>
    <t>EIX US Equity</t>
  </si>
  <si>
    <t>Edison Intl</t>
  </si>
  <si>
    <t>PPG US Equity</t>
  </si>
  <si>
    <t>Ppg Inds Inc</t>
  </si>
  <si>
    <t>AZO US Equity</t>
  </si>
  <si>
    <t>Autozone Inc</t>
  </si>
  <si>
    <t>JCI US Equity</t>
  </si>
  <si>
    <t>Johnson Controls</t>
  </si>
  <si>
    <t>CMI US Equity</t>
  </si>
  <si>
    <t>Cummins Inc</t>
  </si>
  <si>
    <t>TWTR US Equity</t>
  </si>
  <si>
    <t>Twitter Inc</t>
  </si>
  <si>
    <t>IDXX US Equity</t>
  </si>
  <si>
    <t>Idexx Labs</t>
  </si>
  <si>
    <t>ZBH US Equity</t>
  </si>
  <si>
    <t>Zimmer Biomet Ho</t>
  </si>
  <si>
    <t>PPL US Equity</t>
  </si>
  <si>
    <t>Ppl Corp</t>
  </si>
  <si>
    <t>TDG US Equity</t>
  </si>
  <si>
    <t>Transdigm Group</t>
  </si>
  <si>
    <t>SPLK US Equity</t>
  </si>
  <si>
    <t>Splunk Inc</t>
  </si>
  <si>
    <t>ETR US Equity</t>
  </si>
  <si>
    <t>Entergy Corp</t>
  </si>
  <si>
    <t>HLT US Equity</t>
  </si>
  <si>
    <t>Hilton Worldwide</t>
  </si>
  <si>
    <t>ANSS US Equity</t>
  </si>
  <si>
    <t>Ansys Inc</t>
  </si>
  <si>
    <t>SLB US Equity</t>
  </si>
  <si>
    <t>Schlumberger Ltd</t>
  </si>
  <si>
    <t>DAL US Equity</t>
  </si>
  <si>
    <t>Delta Air Li</t>
  </si>
  <si>
    <t>CTAS US Equity</t>
  </si>
  <si>
    <t>Cintas Corp</t>
  </si>
  <si>
    <t>SGEN US Equity</t>
  </si>
  <si>
    <t>Seattle Genetics</t>
  </si>
  <si>
    <t>LUV US Equity</t>
  </si>
  <si>
    <t>Southwest Air</t>
  </si>
  <si>
    <t>DTE US Equity</t>
  </si>
  <si>
    <t>Dte Energy Co</t>
  </si>
  <si>
    <t>CERN US Equity</t>
  </si>
  <si>
    <t>Cerner Corp</t>
  </si>
  <si>
    <t>XLNX US Equity</t>
  </si>
  <si>
    <t>Xilinx Inc</t>
  </si>
  <si>
    <t>SNPS US Equity</t>
  </si>
  <si>
    <t>Synopsys Inc</t>
  </si>
  <si>
    <t>ADM US Equity</t>
  </si>
  <si>
    <t>Archer-Daniels</t>
  </si>
  <si>
    <t>AMTD US Equity</t>
  </si>
  <si>
    <t>Td Ameritrade Ho</t>
  </si>
  <si>
    <t>ALXN US Equity</t>
  </si>
  <si>
    <t>Alexion Pharm</t>
  </si>
  <si>
    <t>VLO US Equity</t>
  </si>
  <si>
    <t>Valero Energy</t>
  </si>
  <si>
    <t>AEE US Equity</t>
  </si>
  <si>
    <t>Ameren Corp</t>
  </si>
  <si>
    <t>DLTR US Equity</t>
  </si>
  <si>
    <t>Dollar Tree Inc</t>
  </si>
  <si>
    <t>FAST US Equity</t>
  </si>
  <si>
    <t>Fastenal Co</t>
  </si>
  <si>
    <t>MTCH US Equity</t>
  </si>
  <si>
    <t>Match Group Inc</t>
  </si>
  <si>
    <t>CMG US Equity</t>
  </si>
  <si>
    <t>Chipotle Mexican</t>
  </si>
  <si>
    <t>ROK US Equity</t>
  </si>
  <si>
    <t>Rockwell Automat</t>
  </si>
  <si>
    <t>MKC US Equity</t>
  </si>
  <si>
    <t>Mccormick-N/V</t>
  </si>
  <si>
    <t>MKC/V US Equity</t>
  </si>
  <si>
    <t>Mccormick-Vtg</t>
  </si>
  <si>
    <t>CDNS US Equity</t>
  </si>
  <si>
    <t>Cadence Design</t>
  </si>
  <si>
    <t>CTVA US Equity</t>
  </si>
  <si>
    <t>Corteva Inc</t>
  </si>
  <si>
    <t>SNAP US Equity</t>
  </si>
  <si>
    <t>Snap Inc - A</t>
  </si>
  <si>
    <t>STT US Equity</t>
  </si>
  <si>
    <t>State St Corp</t>
  </si>
  <si>
    <t>IBKR US Equity</t>
  </si>
  <si>
    <t>Interactive Brok</t>
  </si>
  <si>
    <t>CTXS US Equity</t>
  </si>
  <si>
    <t>Citrix Systems</t>
  </si>
  <si>
    <t>WMB US Equity</t>
  </si>
  <si>
    <t>Williams Cos Inc</t>
  </si>
  <si>
    <t>ABC US Equity</t>
  </si>
  <si>
    <t>Amerisourceberge</t>
  </si>
  <si>
    <t>FTNT US Equity</t>
  </si>
  <si>
    <t>Fortinet Inc</t>
  </si>
  <si>
    <t>FLT US Equity</t>
  </si>
  <si>
    <t>Fleetcor Technol</t>
  </si>
  <si>
    <t>FTV US Equity</t>
  </si>
  <si>
    <t>Fortive Corp</t>
  </si>
  <si>
    <t>CMS US Equity</t>
  </si>
  <si>
    <t>Cms Energy Corp</t>
  </si>
  <si>
    <t>LYB US Equity</t>
  </si>
  <si>
    <t>Lyondellbasell-A</t>
  </si>
  <si>
    <t>CPRT US Equity</t>
  </si>
  <si>
    <t>Copart Inc</t>
  </si>
  <si>
    <t>MCHP US Equity</t>
  </si>
  <si>
    <t>Microchip Tech</t>
  </si>
  <si>
    <t>AME US Equity</t>
  </si>
  <si>
    <t>Ametek Inc</t>
  </si>
  <si>
    <t>PANW US Equity</t>
  </si>
  <si>
    <t>Palo Alto Networ</t>
  </si>
  <si>
    <t>BBY US Equity</t>
  </si>
  <si>
    <t>Best Buy Co Inc</t>
  </si>
  <si>
    <t>WORK US Equity</t>
  </si>
  <si>
    <t>Slack Technolo-A</t>
  </si>
  <si>
    <t>GLW US Equity</t>
  </si>
  <si>
    <t>Corning Inc</t>
  </si>
  <si>
    <t>MTD US Equity</t>
  </si>
  <si>
    <t>Mettler-Toledo</t>
  </si>
  <si>
    <t>PH US Equity</t>
  </si>
  <si>
    <t>Parker Hannifin</t>
  </si>
  <si>
    <t>NTRS US Equity</t>
  </si>
  <si>
    <t>Northern Trust</t>
  </si>
  <si>
    <t>TIF US Equity</t>
  </si>
  <si>
    <t>Tiffany &amp; Co</t>
  </si>
  <si>
    <t>ODFL US Equity</t>
  </si>
  <si>
    <t>Old Dominion Frt</t>
  </si>
  <si>
    <t>NDAQ US Equity</t>
  </si>
  <si>
    <t>Nasdaq Inc</t>
  </si>
  <si>
    <t>CHD US Equity</t>
  </si>
  <si>
    <t>Church &amp; Dwight</t>
  </si>
  <si>
    <t>AJG US Equity</t>
  </si>
  <si>
    <t>Arthur J Gallagh</t>
  </si>
  <si>
    <t>IAC US Equity</t>
  </si>
  <si>
    <t>Iac/Interactivec</t>
  </si>
  <si>
    <t>MPC US Equity</t>
  </si>
  <si>
    <t>Marathon Petrole</t>
  </si>
  <si>
    <t>DOCU US Equity</t>
  </si>
  <si>
    <t>Docusign Inc</t>
  </si>
  <si>
    <t>INCY US Equity</t>
  </si>
  <si>
    <t>Incyte Corp</t>
  </si>
  <si>
    <t>SWK US Equity</t>
  </si>
  <si>
    <t>Stanley Black &amp;</t>
  </si>
  <si>
    <t>OKTA US Equity</t>
  </si>
  <si>
    <t>Okta Inc</t>
  </si>
  <si>
    <t>MRVL US Equity</t>
  </si>
  <si>
    <t>Marvell Tech Grp</t>
  </si>
  <si>
    <t>SWKS US Equity</t>
  </si>
  <si>
    <t>Skyworks Solutio</t>
  </si>
  <si>
    <t>KEYS US Equity</t>
  </si>
  <si>
    <t>Keysight Tec</t>
  </si>
  <si>
    <t>AKAM US Equity</t>
  </si>
  <si>
    <t>Akamai Technolog</t>
  </si>
  <si>
    <t>ANET US Equity</t>
  </si>
  <si>
    <t>Arista Networks</t>
  </si>
  <si>
    <t>COO US Equity</t>
  </si>
  <si>
    <t>Cooper Cos Inc</t>
  </si>
  <si>
    <t>EFX US Equity</t>
  </si>
  <si>
    <t>Equifax Inc</t>
  </si>
  <si>
    <t>CHWY US Equity</t>
  </si>
  <si>
    <t>Chewy Inc- Cl A</t>
  </si>
  <si>
    <t>BMRN US Equity</t>
  </si>
  <si>
    <t>Biomarin Pharmac</t>
  </si>
  <si>
    <t>ATUS US Equity</t>
  </si>
  <si>
    <t>Altice Usa Inc-A</t>
  </si>
  <si>
    <t>FRC US Equity</t>
  </si>
  <si>
    <t>First Republic B</t>
  </si>
  <si>
    <t>ALGN US Equity</t>
  </si>
  <si>
    <t>Align Technology</t>
  </si>
  <si>
    <t>MTB US Equity</t>
  </si>
  <si>
    <t>M&amp;T Bank Corp</t>
  </si>
  <si>
    <t>CAG US Equity</t>
  </si>
  <si>
    <t>Conagra Brands I</t>
  </si>
  <si>
    <t>FOXA US Equity</t>
  </si>
  <si>
    <t>Fox Corp - A</t>
  </si>
  <si>
    <t>FOX US Equity</t>
  </si>
  <si>
    <t>Fox Corp - B</t>
  </si>
  <si>
    <t>DHI US Equity</t>
  </si>
  <si>
    <t>Dr Horton Inc</t>
  </si>
  <si>
    <t>TWLO US Equity</t>
  </si>
  <si>
    <t>Twilio Inc - A</t>
  </si>
  <si>
    <t>AGR US Equity</t>
  </si>
  <si>
    <t>Avangrid Inc</t>
  </si>
  <si>
    <t>CDW US Equity</t>
  </si>
  <si>
    <t>Cdw Corp/De</t>
  </si>
  <si>
    <t>CPB US Equity</t>
  </si>
  <si>
    <t>Campbell Soup Co</t>
  </si>
  <si>
    <t>GWW US Equity</t>
  </si>
  <si>
    <t>Ww Grainger Inc</t>
  </si>
  <si>
    <t>LDOS US Equity</t>
  </si>
  <si>
    <t>Leidos Holdings</t>
  </si>
  <si>
    <t>DPZ US Equity</t>
  </si>
  <si>
    <t>Domino'S Pizza</t>
  </si>
  <si>
    <t>VMC US Equity</t>
  </si>
  <si>
    <t>Vulcan Materials</t>
  </si>
  <si>
    <t>CBRE US Equity</t>
  </si>
  <si>
    <t>Cbre Group Inc-A</t>
  </si>
  <si>
    <t>TFX US Equity</t>
  </si>
  <si>
    <t>Teleflex Inc</t>
  </si>
  <si>
    <t>EVRG US Equity</t>
  </si>
  <si>
    <t>Evergy Inc</t>
  </si>
  <si>
    <t>MKTX US Equity</t>
  </si>
  <si>
    <t>Marketaxess</t>
  </si>
  <si>
    <t>CAH US Equity</t>
  </si>
  <si>
    <t>Cardinal Health</t>
  </si>
  <si>
    <t>DISCA US Equity</t>
  </si>
  <si>
    <t>Discovery Inc -</t>
  </si>
  <si>
    <t>DISCK US Equity</t>
  </si>
  <si>
    <t>Discovery Inc-C</t>
  </si>
  <si>
    <t>DISCB US Equity</t>
  </si>
  <si>
    <t>Discovery Inc-B</t>
  </si>
  <si>
    <t>MXIM US Equity</t>
  </si>
  <si>
    <t>Maxim Integrated</t>
  </si>
  <si>
    <t>AMP US Equity</t>
  </si>
  <si>
    <t>Ameriprise Finan</t>
  </si>
  <si>
    <t>TTWO US Equity</t>
  </si>
  <si>
    <t>Take-Two Interac</t>
  </si>
  <si>
    <t>HPE US Equity</t>
  </si>
  <si>
    <t>Hewlett Packa</t>
  </si>
  <si>
    <t>WDC US Equity</t>
  </si>
  <si>
    <t>Western Digital</t>
  </si>
  <si>
    <t>HIG US Equity</t>
  </si>
  <si>
    <t>Hartford Finl Sv</t>
  </si>
  <si>
    <t>TRU US Equity</t>
  </si>
  <si>
    <t>Transunion</t>
  </si>
  <si>
    <t>CRWD US Equity</t>
  </si>
  <si>
    <t>Crowdstrike Ho-A</t>
  </si>
  <si>
    <t>LH US Equity</t>
  </si>
  <si>
    <t>Laboratory Cp</t>
  </si>
  <si>
    <t>STX US Equity</t>
  </si>
  <si>
    <t>Seagate Technolo</t>
  </si>
  <si>
    <t>CINF US Equity</t>
  </si>
  <si>
    <t>Cincinnati Fin</t>
  </si>
  <si>
    <t>KSU US Equity</t>
  </si>
  <si>
    <t>Kansas City Sout</t>
  </si>
  <si>
    <t>MKL US Equity</t>
  </si>
  <si>
    <t>Markel Corp</t>
  </si>
  <si>
    <t>PAYC US Equity</t>
  </si>
  <si>
    <t>Paycom Software</t>
  </si>
  <si>
    <t>BKR US Equity</t>
  </si>
  <si>
    <t>Baker Hughes Co</t>
  </si>
  <si>
    <t>LEN US Equity</t>
  </si>
  <si>
    <t>Lennar Corp-A</t>
  </si>
  <si>
    <t>LEN/B US Equity</t>
  </si>
  <si>
    <t>Lennar Corp-B</t>
  </si>
  <si>
    <t>FITB US Equity</t>
  </si>
  <si>
    <t>Fifth Third Banc</t>
  </si>
  <si>
    <t>IP US Equity</t>
  </si>
  <si>
    <t>Intl Paper Co</t>
  </si>
  <si>
    <t>TDOC US Equity</t>
  </si>
  <si>
    <t>Teladoc Health I</t>
  </si>
  <si>
    <t>ATO US Equity</t>
  </si>
  <si>
    <t>Atmos Energy</t>
  </si>
  <si>
    <t>DFS US Equity</t>
  </si>
  <si>
    <t>Discover Financi</t>
  </si>
  <si>
    <t>DOV US Equity</t>
  </si>
  <si>
    <t>Dover Corp</t>
  </si>
  <si>
    <t>XYL US Equity</t>
  </si>
  <si>
    <t>Xylem Inc</t>
  </si>
  <si>
    <t>ALNY US Equity</t>
  </si>
  <si>
    <t>Alnylam Pharmace</t>
  </si>
  <si>
    <t>IFF US Equity</t>
  </si>
  <si>
    <t>Intl Flvr &amp; Frag</t>
  </si>
  <si>
    <t>SJM US Equity</t>
  </si>
  <si>
    <t>Jm Smucker Co</t>
  </si>
  <si>
    <t>LNT US Equity</t>
  </si>
  <si>
    <t>Alliant Energy</t>
  </si>
  <si>
    <t>WAT US Equity</t>
  </si>
  <si>
    <t>Waters Corp</t>
  </si>
  <si>
    <t>JKHY US Equity</t>
  </si>
  <si>
    <t>Jack Henry</t>
  </si>
  <si>
    <t>PXD US Equity</t>
  </si>
  <si>
    <t>Pioneer Natural</t>
  </si>
  <si>
    <t>NLOK US Equity</t>
  </si>
  <si>
    <t>Nortonlifelock I</t>
  </si>
  <si>
    <t>OMC US Equity</t>
  </si>
  <si>
    <t>Omnicom Group</t>
  </si>
  <si>
    <t>MLM US Equity</t>
  </si>
  <si>
    <t>Martin Mar Mtls</t>
  </si>
  <si>
    <t>ROL US Equity</t>
  </si>
  <si>
    <t>Rollins Inc</t>
  </si>
  <si>
    <t>TYL US Equity</t>
  </si>
  <si>
    <t>Tyler Technolog</t>
  </si>
  <si>
    <t>DGX US Equity</t>
  </si>
  <si>
    <t>Quest Diagnostic</t>
  </si>
  <si>
    <t>PODD US Equity</t>
  </si>
  <si>
    <t>Insulet Corp</t>
  </si>
  <si>
    <t>STE US Equity</t>
  </si>
  <si>
    <t>Steris Plc</t>
  </si>
  <si>
    <t>DISH US Equity</t>
  </si>
  <si>
    <t>Dish Network-A</t>
  </si>
  <si>
    <t>EXPD US Equity</t>
  </si>
  <si>
    <t>Expeditors Intl</t>
  </si>
  <si>
    <t>KEY US Equity</t>
  </si>
  <si>
    <t>Keycorp</t>
  </si>
  <si>
    <t>SSNC US Equity</t>
  </si>
  <si>
    <t>Ss&amp;C Technologie</t>
  </si>
  <si>
    <t>NVR US Equity</t>
  </si>
  <si>
    <t>Nvr Inc</t>
  </si>
  <si>
    <t>BR US Equity</t>
  </si>
  <si>
    <t>Broadridge Finl</t>
  </si>
  <si>
    <t>ROKU US Equity</t>
  </si>
  <si>
    <t>Roku Inc</t>
  </si>
  <si>
    <t>SYF US Equity</t>
  </si>
  <si>
    <t>Synchrony Financ</t>
  </si>
  <si>
    <t>WST US Equity</t>
  </si>
  <si>
    <t>West Pharmaceut</t>
  </si>
  <si>
    <t>OXY US Equity</t>
  </si>
  <si>
    <t>Occidental Pete</t>
  </si>
  <si>
    <t>HES US Equity</t>
  </si>
  <si>
    <t>Hess Corp</t>
  </si>
  <si>
    <t>TDY US Equity</t>
  </si>
  <si>
    <t>Teledyne Tech</t>
  </si>
  <si>
    <t>BURL US Equity</t>
  </si>
  <si>
    <t>Burlington Store</t>
  </si>
  <si>
    <t>DDOG US Equity</t>
  </si>
  <si>
    <t>Datadog Inc-A</t>
  </si>
  <si>
    <t>BRO US Equity</t>
  </si>
  <si>
    <t>Brown &amp; Brown</t>
  </si>
  <si>
    <t>LYV US Equity</t>
  </si>
  <si>
    <t>Live Nation Ente</t>
  </si>
  <si>
    <t>HEI US Equity</t>
  </si>
  <si>
    <t>Heico Corp</t>
  </si>
  <si>
    <t>HEI/A US Equity</t>
  </si>
  <si>
    <t>Heico Corp-A</t>
  </si>
  <si>
    <t>NUE US Equity</t>
  </si>
  <si>
    <t>Nucor Corp</t>
  </si>
  <si>
    <t>CBOE US Equity</t>
  </si>
  <si>
    <t>Cboe Global Mark</t>
  </si>
  <si>
    <t>IEX US Equity</t>
  </si>
  <si>
    <t>Idex Corp</t>
  </si>
  <si>
    <t>ZBRA US Equity</t>
  </si>
  <si>
    <t>Zebra Tech Corp</t>
  </si>
  <si>
    <t>J US Equity</t>
  </si>
  <si>
    <t>Jacobs Engin Grp</t>
  </si>
  <si>
    <t>FMC US Equity</t>
  </si>
  <si>
    <t>Fmc Corp</t>
  </si>
  <si>
    <t>GDDY US Equity</t>
  </si>
  <si>
    <t>Godaddy Inc-A</t>
  </si>
  <si>
    <t>MRNA US Equity</t>
  </si>
  <si>
    <t>Moderna Inc</t>
  </si>
  <si>
    <t>CTL US Equity</t>
  </si>
  <si>
    <t>Centurylink Inc</t>
  </si>
  <si>
    <t>ULTA US Equity</t>
  </si>
  <si>
    <t>Ulta Beauty Inc</t>
  </si>
  <si>
    <t>L US Equity</t>
  </si>
  <si>
    <t>Loews Corp</t>
  </si>
  <si>
    <t>BIO/B US Equity</t>
  </si>
  <si>
    <t>Bio-Rad Labs-B</t>
  </si>
  <si>
    <t>BIO US Equity</t>
  </si>
  <si>
    <t>Bio-Rad Labs-A</t>
  </si>
  <si>
    <t>EPAM US Equity</t>
  </si>
  <si>
    <t>Epam Systems Inc</t>
  </si>
  <si>
    <t>FDS US Equity</t>
  </si>
  <si>
    <t>Factset Research</t>
  </si>
  <si>
    <t>TSCO US Equity</t>
  </si>
  <si>
    <t>Tractor Supply</t>
  </si>
  <si>
    <t>MASI US Equity</t>
  </si>
  <si>
    <t>Masimo Corp</t>
  </si>
  <si>
    <t>KMX US Equity</t>
  </si>
  <si>
    <t>Carmax Inc</t>
  </si>
  <si>
    <t>MAS US Equity</t>
  </si>
  <si>
    <t>Masco Corp</t>
  </si>
  <si>
    <t>FNMA US Equity</t>
  </si>
  <si>
    <t>Fannie Mae</t>
  </si>
  <si>
    <t>BAH US Equity</t>
  </si>
  <si>
    <t>Booz Allen Hamil</t>
  </si>
  <si>
    <t>JBHT US Equity</t>
  </si>
  <si>
    <t>Hunt (Jb) Trans</t>
  </si>
  <si>
    <t>CCL US Equity</t>
  </si>
  <si>
    <t>Carnival Corp</t>
  </si>
  <si>
    <t>WRB US Equity</t>
  </si>
  <si>
    <t>Wr Berkley Corp</t>
  </si>
  <si>
    <t>COUP US Equity</t>
  </si>
  <si>
    <t>Coupa Software I</t>
  </si>
  <si>
    <t>NI US Equity</t>
  </si>
  <si>
    <t>Nisource Inc</t>
  </si>
  <si>
    <t>TW US Equity</t>
  </si>
  <si>
    <t>Tradeweb Marke-A</t>
  </si>
  <si>
    <t>IR US Equity</t>
  </si>
  <si>
    <t>Ingersoll-Rand I</t>
  </si>
  <si>
    <t>GPC US Equity</t>
  </si>
  <si>
    <t>Genuine Parts Co</t>
  </si>
  <si>
    <t>IT US Equity</t>
  </si>
  <si>
    <t>Gartner Inc</t>
  </si>
  <si>
    <t>QRVO US Equity</t>
  </si>
  <si>
    <t>Qorvo Inc</t>
  </si>
  <si>
    <t>RF US Equity</t>
  </si>
  <si>
    <t>Regions Financia</t>
  </si>
  <si>
    <t>DVA US Equity</t>
  </si>
  <si>
    <t>Davita Inc</t>
  </si>
  <si>
    <t>VAR US Equity</t>
  </si>
  <si>
    <t>Varian Medical S</t>
  </si>
  <si>
    <t>TER US Equity</t>
  </si>
  <si>
    <t>Teradyne Inc</t>
  </si>
  <si>
    <t>WAB US Equity</t>
  </si>
  <si>
    <t>Wabtec Corp</t>
  </si>
  <si>
    <t>TTD US Equity</t>
  </si>
  <si>
    <t>Trade Desk Inc-A</t>
  </si>
  <si>
    <t>WTRG US Equity</t>
  </si>
  <si>
    <t>Essential Utilit</t>
  </si>
  <si>
    <t>FCX US Equity</t>
  </si>
  <si>
    <t>Freeport-Mcmoran</t>
  </si>
  <si>
    <t>HAS US Equity</t>
  </si>
  <si>
    <t>Hasbro Inc</t>
  </si>
  <si>
    <t>PFG US Equity</t>
  </si>
  <si>
    <t>Principal Finl</t>
  </si>
  <si>
    <t>AES US Equity</t>
  </si>
  <si>
    <t>Aes Corp</t>
  </si>
  <si>
    <t>NTAP US Equity</t>
  </si>
  <si>
    <t>Netapp Inc</t>
  </si>
  <si>
    <t>HOLX US Equity</t>
  </si>
  <si>
    <t>Hologic Inc</t>
  </si>
  <si>
    <t>PNW US Equity</t>
  </si>
  <si>
    <t>Pinnacle West</t>
  </si>
  <si>
    <t>ELAN US Equity</t>
  </si>
  <si>
    <t>Elanco Animal He</t>
  </si>
  <si>
    <t>CNA US Equity</t>
  </si>
  <si>
    <t>Cna Finl Corp</t>
  </si>
  <si>
    <t>UI US Equity</t>
  </si>
  <si>
    <t>Ubiquiti Inc</t>
  </si>
  <si>
    <t>OKE US Equity</t>
  </si>
  <si>
    <t>Oneok Inc</t>
  </si>
  <si>
    <t>CY US Equity</t>
  </si>
  <si>
    <t>Cypress Semicon</t>
  </si>
  <si>
    <t>BEN US Equity</t>
  </si>
  <si>
    <t>Franklin Res Inc</t>
  </si>
  <si>
    <t>RJF US Equity</t>
  </si>
  <si>
    <t>Raymond James</t>
  </si>
  <si>
    <t>EXAS US Equity</t>
  </si>
  <si>
    <t>Exact Sciences</t>
  </si>
  <si>
    <t>BKI US Equity</t>
  </si>
  <si>
    <t>Black Knight</t>
  </si>
  <si>
    <t>PINS US Equity</t>
  </si>
  <si>
    <t>Pinterest Inc -A</t>
  </si>
  <si>
    <t>CFG US Equity</t>
  </si>
  <si>
    <t>Citizens Financi</t>
  </si>
  <si>
    <t>ERIE US Equity</t>
  </si>
  <si>
    <t>Erie Indemnity-A</t>
  </si>
  <si>
    <t>CE US Equity</t>
  </si>
  <si>
    <t>Celanese Corp</t>
  </si>
  <si>
    <t>LNG US Equity</t>
  </si>
  <si>
    <t>Cheniere Energy</t>
  </si>
  <si>
    <t>HBAN US Equity</t>
  </si>
  <si>
    <t>Huntington Banc</t>
  </si>
  <si>
    <t>FICO US Equity</t>
  </si>
  <si>
    <t>Fair Isaac Corp</t>
  </si>
  <si>
    <t>LYFT US Equity</t>
  </si>
  <si>
    <t>Lyft Inc-A</t>
  </si>
  <si>
    <t>CHRW US Equity</t>
  </si>
  <si>
    <t>Ch Robinson</t>
  </si>
  <si>
    <t>EXPE US Equity</t>
  </si>
  <si>
    <t>Expedia Group In</t>
  </si>
  <si>
    <t>CABO US Equity</t>
  </si>
  <si>
    <t>Cable One Inc</t>
  </si>
  <si>
    <t>XRAY US Equity</t>
  </si>
  <si>
    <t>Dentsply Sirona</t>
  </si>
  <si>
    <t>LW US Equity</t>
  </si>
  <si>
    <t>Lamb Weston</t>
  </si>
  <si>
    <t>AVY US Equity</t>
  </si>
  <si>
    <t>Avery Dennison</t>
  </si>
  <si>
    <t>PKI US Equity</t>
  </si>
  <si>
    <t>Perkinelmer Inc</t>
  </si>
  <si>
    <t>TAP US Equity</t>
  </si>
  <si>
    <t>Molson Coors-B</t>
  </si>
  <si>
    <t>TAP/A US Equity</t>
  </si>
  <si>
    <t>Molson Coors-A</t>
  </si>
  <si>
    <t>CXO US Equity</t>
  </si>
  <si>
    <t>Concho Resources</t>
  </si>
  <si>
    <t>MOH US Equity</t>
  </si>
  <si>
    <t>Molina Healthcar</t>
  </si>
  <si>
    <t>SIVB US Equity</t>
  </si>
  <si>
    <t>Svb Financial Gr</t>
  </si>
  <si>
    <t>CNP US Equity</t>
  </si>
  <si>
    <t>Centerpoint Ener</t>
  </si>
  <si>
    <t>NBIX US Equity</t>
  </si>
  <si>
    <t>Neurocrine Biosc</t>
  </si>
  <si>
    <t>PKG US Equity</t>
  </si>
  <si>
    <t>Packaging Corp</t>
  </si>
  <si>
    <t>WU US Equity</t>
  </si>
  <si>
    <t>Western Union</t>
  </si>
  <si>
    <t>UAL US Equity</t>
  </si>
  <si>
    <t>United Airlines</t>
  </si>
  <si>
    <t>VIACA US Equity</t>
  </si>
  <si>
    <t>Viacomcbs Inc-A</t>
  </si>
  <si>
    <t>VIAC US Equity</t>
  </si>
  <si>
    <t>Viacomcbs Inc-B</t>
  </si>
  <si>
    <t>VST US Equity</t>
  </si>
  <si>
    <t>Vistra Energy Co</t>
  </si>
  <si>
    <t>CG US Equity</t>
  </si>
  <si>
    <t>Carlyle Group In</t>
  </si>
  <si>
    <t>Y US Equity</t>
  </si>
  <si>
    <t>Alleghany Corp</t>
  </si>
  <si>
    <t>ZG US Equity</t>
  </si>
  <si>
    <t>Zillow Group I-A</t>
  </si>
  <si>
    <t>Z US Equity</t>
  </si>
  <si>
    <t>Zillow Gro-C</t>
  </si>
  <si>
    <t>RPM US Equity</t>
  </si>
  <si>
    <t>Rpm Intl Inc</t>
  </si>
  <si>
    <t>CCK US Equity</t>
  </si>
  <si>
    <t>Crown Holdings I</t>
  </si>
  <si>
    <t>UHS US Equity</t>
  </si>
  <si>
    <t>Universal Hlth-B</t>
  </si>
  <si>
    <t>UHID US Equity</t>
  </si>
  <si>
    <t>Universal Hlth-D</t>
  </si>
  <si>
    <t>MYL US Equity</t>
  </si>
  <si>
    <t>Mylan Nv</t>
  </si>
  <si>
    <t>GGG US Equity</t>
  </si>
  <si>
    <t>Graco Inc</t>
  </si>
  <si>
    <t>GL US Equity</t>
  </si>
  <si>
    <t>Globe Life Inc</t>
  </si>
  <si>
    <t>NDSN US Equity</t>
  </si>
  <si>
    <t>Nordson Corp</t>
  </si>
  <si>
    <t>MDB US Equity</t>
  </si>
  <si>
    <t>Mongodb Inc</t>
  </si>
  <si>
    <t>ZS US Equity</t>
  </si>
  <si>
    <t>Zscaler Inc</t>
  </si>
  <si>
    <t>CTLT US Equity</t>
  </si>
  <si>
    <t>Catalent Inc</t>
  </si>
  <si>
    <t>HII US Equity</t>
  </si>
  <si>
    <t>Huntington Ingal</t>
  </si>
  <si>
    <t>POOL US Equity</t>
  </si>
  <si>
    <t>Pool Corp</t>
  </si>
  <si>
    <t>ETFC US Equity</t>
  </si>
  <si>
    <t>E*Trade Financia</t>
  </si>
  <si>
    <t>CGNX US Equity</t>
  </si>
  <si>
    <t>Cognex Corp</t>
  </si>
  <si>
    <t>TRMB US Equity</t>
  </si>
  <si>
    <t>Trimble Inc</t>
  </si>
  <si>
    <t>DBX US Equity</t>
  </si>
  <si>
    <t>Dropbox Inc-A</t>
  </si>
  <si>
    <t>NRG US Equity</t>
  </si>
  <si>
    <t>Nrg Energy</t>
  </si>
  <si>
    <t>ZEN US Equity</t>
  </si>
  <si>
    <t>Zendesk Inc</t>
  </si>
  <si>
    <t>SRPT US Equity</t>
  </si>
  <si>
    <t>Sarepta Therapeu</t>
  </si>
  <si>
    <t>PTON US Equity</t>
  </si>
  <si>
    <t>Peloton Intera-A</t>
  </si>
  <si>
    <t>ARNC US Equity</t>
  </si>
  <si>
    <t>Arconic Inc</t>
  </si>
  <si>
    <t>FNF US Equity</t>
  </si>
  <si>
    <t>MPWR US Equity</t>
  </si>
  <si>
    <t>Monolithic Power</t>
  </si>
  <si>
    <t>RCL US Equity</t>
  </si>
  <si>
    <t>Royal Caribbean</t>
  </si>
  <si>
    <t>WRK US Equity</t>
  </si>
  <si>
    <t>Westrock Co</t>
  </si>
  <si>
    <t>HSIC US Equity</t>
  </si>
  <si>
    <t>Henry Schein Inc</t>
  </si>
  <si>
    <t>LII US Equity</t>
  </si>
  <si>
    <t>Lennox Intl Inc</t>
  </si>
  <si>
    <t>TECH US Equity</t>
  </si>
  <si>
    <t>Bio-Techne Corp</t>
  </si>
  <si>
    <t>SCI US Equity</t>
  </si>
  <si>
    <t>Service Corp Int</t>
  </si>
  <si>
    <t>DOX US Equity</t>
  </si>
  <si>
    <t>Amdocs Ltd</t>
  </si>
  <si>
    <t>CDAY US Equity</t>
  </si>
  <si>
    <t>Ceridian Hcm Hol</t>
  </si>
  <si>
    <t>EQH US Equity</t>
  </si>
  <si>
    <t>Equitable Holdin</t>
  </si>
  <si>
    <t>CVNA US Equity</t>
  </si>
  <si>
    <t>Carvana Co</t>
  </si>
  <si>
    <t>WBC US Equity</t>
  </si>
  <si>
    <t>Wabco Holdings</t>
  </si>
  <si>
    <t>IONS US Equity</t>
  </si>
  <si>
    <t>Ionis Pharmaceut</t>
  </si>
  <si>
    <t>DT US Equity</t>
  </si>
  <si>
    <t>Dynatrace Inc</t>
  </si>
  <si>
    <t>ARES US Equity</t>
  </si>
  <si>
    <t>Ares Managem- A</t>
  </si>
  <si>
    <t>PTC US Equity</t>
  </si>
  <si>
    <t>Ptc Inc</t>
  </si>
  <si>
    <t>WYNN US Equity</t>
  </si>
  <si>
    <t>Wynn Resorts Ltd</t>
  </si>
  <si>
    <t>TTC US Equity</t>
  </si>
  <si>
    <t>Toro Co</t>
  </si>
  <si>
    <t>FFIV US Equity</t>
  </si>
  <si>
    <t>F5 Networks</t>
  </si>
  <si>
    <t>GWRE US Equity</t>
  </si>
  <si>
    <t>Guidewire Softwa</t>
  </si>
  <si>
    <t>URI US Equity</t>
  </si>
  <si>
    <t>United Rentals</t>
  </si>
  <si>
    <t>HRC US Equity</t>
  </si>
  <si>
    <t>Hill-Rom Holding</t>
  </si>
  <si>
    <t>NET US Equity</t>
  </si>
  <si>
    <t>Cloudflare Inc-A</t>
  </si>
  <si>
    <t>AVTR US Equity</t>
  </si>
  <si>
    <t>Avantor Inc</t>
  </si>
  <si>
    <t>DRI US Equity</t>
  </si>
  <si>
    <t>Darden Restauran</t>
  </si>
  <si>
    <t>CSL US Equity</t>
  </si>
  <si>
    <t>Carlisle Cos Inc</t>
  </si>
  <si>
    <t>SEIC US Equity</t>
  </si>
  <si>
    <t>Sei Investments</t>
  </si>
  <si>
    <t>PHM US Equity</t>
  </si>
  <si>
    <t>Pultegroup Inc</t>
  </si>
  <si>
    <t>AAP US Equity</t>
  </si>
  <si>
    <t>Advance Auto Par</t>
  </si>
  <si>
    <t>JNPR US Equity</t>
  </si>
  <si>
    <t>Juniper Networks</t>
  </si>
  <si>
    <t>CHE US Equity</t>
  </si>
  <si>
    <t>Chemed Corp</t>
  </si>
  <si>
    <t>LKQ US Equity</t>
  </si>
  <si>
    <t>Lkq Corp</t>
  </si>
  <si>
    <t>ABMD US Equity</t>
  </si>
  <si>
    <t>Abiomed Inc</t>
  </si>
  <si>
    <t>COG US Equity</t>
  </si>
  <si>
    <t>Cabot Oil &amp; Gas</t>
  </si>
  <si>
    <t>AZPN US Equity</t>
  </si>
  <si>
    <t>Aspen Technology</t>
  </si>
  <si>
    <t>AFG US Equity</t>
  </si>
  <si>
    <t>Amer Finl Group</t>
  </si>
  <si>
    <t>OGE US Equity</t>
  </si>
  <si>
    <t>Oge Energy Corp</t>
  </si>
  <si>
    <t>GH US Equity</t>
  </si>
  <si>
    <t>Guardant Health</t>
  </si>
  <si>
    <t>ZNGA US Equity</t>
  </si>
  <si>
    <t>Zynga Inc- Cl A</t>
  </si>
  <si>
    <t>OLED US Equity</t>
  </si>
  <si>
    <t>Universal Displa</t>
  </si>
  <si>
    <t>EMN US Equity</t>
  </si>
  <si>
    <t>Eastman Chemical</t>
  </si>
  <si>
    <t>MTN US Equity</t>
  </si>
  <si>
    <t>Vail Resorts</t>
  </si>
  <si>
    <t>AIZ US Equity</t>
  </si>
  <si>
    <t>Assurant Inc</t>
  </si>
  <si>
    <t>AVLR US Equity</t>
  </si>
  <si>
    <t>Avalara Inc</t>
  </si>
  <si>
    <t>CRL US Equity</t>
  </si>
  <si>
    <t>Charles River La</t>
  </si>
  <si>
    <t>AYX US Equity</t>
  </si>
  <si>
    <t>Alteryx Inc -A</t>
  </si>
  <si>
    <t>TXT US Equity</t>
  </si>
  <si>
    <t>Textron Inc</t>
  </si>
  <si>
    <t>FBHS US Equity</t>
  </si>
  <si>
    <t>Fortune Brands H</t>
  </si>
  <si>
    <t>ENTG US Equity</t>
  </si>
  <si>
    <t>Entegris Inc</t>
  </si>
  <si>
    <t>CIEN US Equity</t>
  </si>
  <si>
    <t>Ciena Corp</t>
  </si>
  <si>
    <t>ACAD US Equity</t>
  </si>
  <si>
    <t>Acadia Pharmaceu</t>
  </si>
  <si>
    <t>ATR US Equity</t>
  </si>
  <si>
    <t>Aptargroup Inc</t>
  </si>
  <si>
    <t>MGM US Equity</t>
  </si>
  <si>
    <t>Mgm Resorts Inte</t>
  </si>
  <si>
    <t>BFAM US Equity</t>
  </si>
  <si>
    <t>Bright Horizons</t>
  </si>
  <si>
    <t>PFPT US Equity</t>
  </si>
  <si>
    <t>Proofpoint Inc</t>
  </si>
  <si>
    <t>AAL US Equity</t>
  </si>
  <si>
    <t>American Airline</t>
  </si>
  <si>
    <t>EHC US Equity</t>
  </si>
  <si>
    <t>Encompass Health</t>
  </si>
  <si>
    <t>AOS US Equity</t>
  </si>
  <si>
    <t>Smith (A.O.)Corp</t>
  </si>
  <si>
    <t>RGLD US Equity</t>
  </si>
  <si>
    <t>Royal Gold Inc</t>
  </si>
  <si>
    <t>PPD US Equity</t>
  </si>
  <si>
    <t>Ppd Inc</t>
  </si>
  <si>
    <t>ALLY US Equity</t>
  </si>
  <si>
    <t>Ally Financial I</t>
  </si>
  <si>
    <t>IPG US Equity</t>
  </si>
  <si>
    <t>Interpublic Grp</t>
  </si>
  <si>
    <t>SNA US Equity</t>
  </si>
  <si>
    <t>Snap-On Inc</t>
  </si>
  <si>
    <t>GLIBA US Equity</t>
  </si>
  <si>
    <t>Gci Liberty - A</t>
  </si>
  <si>
    <t>GLIBB US Equity</t>
  </si>
  <si>
    <t>Gci Liberty - B</t>
  </si>
  <si>
    <t>ALB US Equity</t>
  </si>
  <si>
    <t>Albemarle Corp</t>
  </si>
  <si>
    <t>HUBB US Equity</t>
  </si>
  <si>
    <t>Hubbell Inc</t>
  </si>
  <si>
    <t>PEGA US Equity</t>
  </si>
  <si>
    <t>Pegasystems Inc</t>
  </si>
  <si>
    <t>TXG US Equity</t>
  </si>
  <si>
    <t>10X Genomics I-A</t>
  </si>
  <si>
    <t>IPGP US Equity</t>
  </si>
  <si>
    <t>Ipg Photonics</t>
  </si>
  <si>
    <t>NWL US Equity</t>
  </si>
  <si>
    <t>Newell Brands In</t>
  </si>
  <si>
    <t>HUBS US Equity</t>
  </si>
  <si>
    <t>Hubspot Inc</t>
  </si>
  <si>
    <t>SMG US Equity</t>
  </si>
  <si>
    <t>Scotts Miracle</t>
  </si>
  <si>
    <t>BRKR US Equity</t>
  </si>
  <si>
    <t>Bruker Corp</t>
  </si>
  <si>
    <t>MSG US Equity</t>
  </si>
  <si>
    <t>Madison Square-A</t>
  </si>
  <si>
    <t>UHAL US Equity</t>
  </si>
  <si>
    <t>Amerco</t>
  </si>
  <si>
    <t>WSO/B US Equity</t>
  </si>
  <si>
    <t>Watsco Inc -B</t>
  </si>
  <si>
    <t>WSO US Equity</t>
  </si>
  <si>
    <t>Watsco Inc</t>
  </si>
  <si>
    <t>HAL US Equity</t>
  </si>
  <si>
    <t>Halliburton Co</t>
  </si>
  <si>
    <t>MHK US Equity</t>
  </si>
  <si>
    <t>Mohawk Inds</t>
  </si>
  <si>
    <t>RS US Equity</t>
  </si>
  <si>
    <t>Reliance Steel</t>
  </si>
  <si>
    <t>GNRC US Equity</t>
  </si>
  <si>
    <t>Generac Holdings</t>
  </si>
  <si>
    <t>REYN US Equity</t>
  </si>
  <si>
    <t>Reynolds Consume</t>
  </si>
  <si>
    <t>CBSH US Equity</t>
  </si>
  <si>
    <t>Commerce Bcshs</t>
  </si>
  <si>
    <t>CF US Equity</t>
  </si>
  <si>
    <t>Cf Industries Ho</t>
  </si>
  <si>
    <t>G US Equity</t>
  </si>
  <si>
    <t>Genpact Ltd</t>
  </si>
  <si>
    <t>GNTX US Equity</t>
  </si>
  <si>
    <t>Gentex Corp</t>
  </si>
  <si>
    <t>KNX US Equity</t>
  </si>
  <si>
    <t>Knight-Swift Tra</t>
  </si>
  <si>
    <t>DLB US Equity</t>
  </si>
  <si>
    <t>Dolby Laborato-A</t>
  </si>
  <si>
    <t>PEN US Equity</t>
  </si>
  <si>
    <t>Penumbra Inc</t>
  </si>
  <si>
    <t>UGI US Equity</t>
  </si>
  <si>
    <t>Ugi Corp</t>
  </si>
  <si>
    <t>CACI US Equity</t>
  </si>
  <si>
    <t>Caci Intl-A</t>
  </si>
  <si>
    <t>LEA US Equity</t>
  </si>
  <si>
    <t>Lear Corp</t>
  </si>
  <si>
    <t>LNC US Equity</t>
  </si>
  <si>
    <t>Lincoln Natl Crp</t>
  </si>
  <si>
    <t>AMED US Equity</t>
  </si>
  <si>
    <t>Amedisys Inc</t>
  </si>
  <si>
    <t>NYT US Equity</t>
  </si>
  <si>
    <t>New York Times-A</t>
  </si>
  <si>
    <t>ARMK US Equity</t>
  </si>
  <si>
    <t>Aramark</t>
  </si>
  <si>
    <t>POST US Equity</t>
  </si>
  <si>
    <t>Post Holdings In</t>
  </si>
  <si>
    <t>ON US Equity</t>
  </si>
  <si>
    <t>On Semiconductor</t>
  </si>
  <si>
    <t>WHR US Equity</t>
  </si>
  <si>
    <t>Whirlpool Corp</t>
  </si>
  <si>
    <t>EXEL US Equity</t>
  </si>
  <si>
    <t>Exelixis Inc</t>
  </si>
  <si>
    <t>VOYA US Equity</t>
  </si>
  <si>
    <t>Voya Financial I</t>
  </si>
  <si>
    <t>HZNP US Equity</t>
  </si>
  <si>
    <t>Horizon Therapeu</t>
  </si>
  <si>
    <t>LITE US Equity</t>
  </si>
  <si>
    <t>Lumentum Hol</t>
  </si>
  <si>
    <t>CACC US Equity</t>
  </si>
  <si>
    <t>Credit Acceptanc</t>
  </si>
  <si>
    <t>JLL US Equity</t>
  </si>
  <si>
    <t>Jones Lang Lasal</t>
  </si>
  <si>
    <t>SMAR US Equity</t>
  </si>
  <si>
    <t>Smartsheet Inc-A</t>
  </si>
  <si>
    <t>BG US Equity</t>
  </si>
  <si>
    <t>Bunge Ltd</t>
  </si>
  <si>
    <t>RP US Equity</t>
  </si>
  <si>
    <t>Realpage Inc</t>
  </si>
  <si>
    <t>LEVI US Equity</t>
  </si>
  <si>
    <t>Levi Strauss-A</t>
  </si>
  <si>
    <t>PCG US Equity</t>
  </si>
  <si>
    <t>Pg&amp;E Corp</t>
  </si>
  <si>
    <t>HAE US Equity</t>
  </si>
  <si>
    <t>Haemonetics Corp</t>
  </si>
  <si>
    <t>SC US Equity</t>
  </si>
  <si>
    <t>Santander Consum</t>
  </si>
  <si>
    <t>PBCT US Equity</t>
  </si>
  <si>
    <t>People'S United</t>
  </si>
  <si>
    <t>MORN US Equity</t>
  </si>
  <si>
    <t>Morningstar Inc</t>
  </si>
  <si>
    <t>RL US Equity</t>
  </si>
  <si>
    <t>Ralph Lauren Cor</t>
  </si>
  <si>
    <t>RETA US Equity</t>
  </si>
  <si>
    <t>Reata Pharmace-A</t>
  </si>
  <si>
    <t>NWSA US Equity</t>
  </si>
  <si>
    <t>News Corp-Cl A</t>
  </si>
  <si>
    <t>NWS US Equity</t>
  </si>
  <si>
    <t>News Corp-Cl B</t>
  </si>
  <si>
    <t>PRAH US Equity</t>
  </si>
  <si>
    <t>Pra Health Scien</t>
  </si>
  <si>
    <t>WLK US Equity</t>
  </si>
  <si>
    <t>Westlake Chemica</t>
  </si>
  <si>
    <t>H US Equity</t>
  </si>
  <si>
    <t>Hyatt Hotels-A</t>
  </si>
  <si>
    <t>RGA US Equity</t>
  </si>
  <si>
    <t>Reinsurance Grou</t>
  </si>
  <si>
    <t>PCTY US Equity</t>
  </si>
  <si>
    <t>Paylocity Holdin</t>
  </si>
  <si>
    <t>INGR US Equity</t>
  </si>
  <si>
    <t>Ingredion Inc</t>
  </si>
  <si>
    <t>FAF US Equity</t>
  </si>
  <si>
    <t>First American F</t>
  </si>
  <si>
    <t>TGE US Equity</t>
  </si>
  <si>
    <t>Tallgrass Ene-A</t>
  </si>
  <si>
    <t>BWA US Equity</t>
  </si>
  <si>
    <t>Borgwarner Inc</t>
  </si>
  <si>
    <t>XPO US Equity</t>
  </si>
  <si>
    <t>Xpo Logistics In</t>
  </si>
  <si>
    <t>EEFT US Equity</t>
  </si>
  <si>
    <t>Euronet Worldwid</t>
  </si>
  <si>
    <t>ARCC US Equity</t>
  </si>
  <si>
    <t>Ares Capital Cor</t>
  </si>
  <si>
    <t>CASY US Equity</t>
  </si>
  <si>
    <t>Casey'S General</t>
  </si>
  <si>
    <t>TREX US Equity</t>
  </si>
  <si>
    <t>Trex Co Inc</t>
  </si>
  <si>
    <t>RGEN US Equity</t>
  </si>
  <si>
    <t>Repligen Corp</t>
  </si>
  <si>
    <t>COTY US Equity</t>
  </si>
  <si>
    <t>Coty Inc-Cl A</t>
  </si>
  <si>
    <t>FMCC US Equity</t>
  </si>
  <si>
    <t>Freddie Mac</t>
  </si>
  <si>
    <t>SWI US Equity</t>
  </si>
  <si>
    <t>Solarwinds Corp</t>
  </si>
  <si>
    <t>KMPR US Equity</t>
  </si>
  <si>
    <t>Kemper Corp</t>
  </si>
  <si>
    <t>WEX US Equity</t>
  </si>
  <si>
    <t>Wex Inc</t>
  </si>
  <si>
    <t>CZR US Equity</t>
  </si>
  <si>
    <t>Caesars Entertai</t>
  </si>
  <si>
    <t>PB US Equity</t>
  </si>
  <si>
    <t>Prosperity Bncsh</t>
  </si>
  <si>
    <t>XLRN US Equity</t>
  </si>
  <si>
    <t>Acceleron Pharma</t>
  </si>
  <si>
    <t>TECD US Equity</t>
  </si>
  <si>
    <t>Tech Data Corp</t>
  </si>
  <si>
    <t>NLSN US Equity</t>
  </si>
  <si>
    <t>Nielsen Holdings</t>
  </si>
  <si>
    <t>DCI US Equity</t>
  </si>
  <si>
    <t>Donaldson Co Inc</t>
  </si>
  <si>
    <t>CMA US Equity</t>
  </si>
  <si>
    <t>Comerica Inc</t>
  </si>
  <si>
    <t>SBNY US Equity</t>
  </si>
  <si>
    <t>Signature Bank</t>
  </si>
  <si>
    <t>ST US Equity</t>
  </si>
  <si>
    <t>Sensata Technolo</t>
  </si>
  <si>
    <t>COLM US Equity</t>
  </si>
  <si>
    <t>Columbia Sportsw</t>
  </si>
  <si>
    <t>ORI US Equity</t>
  </si>
  <si>
    <t>Old Repub Intl</t>
  </si>
  <si>
    <t>ETSY US Equity</t>
  </si>
  <si>
    <t>Etsy Inc</t>
  </si>
  <si>
    <t>ACM US Equity</t>
  </si>
  <si>
    <t>Aecom</t>
  </si>
  <si>
    <t>FTSV US Equity</t>
  </si>
  <si>
    <t>Forty Seven Inc</t>
  </si>
  <si>
    <t>HE US Equity</t>
  </si>
  <si>
    <t>Hawaiian Elec</t>
  </si>
  <si>
    <t>BERY US Equity</t>
  </si>
  <si>
    <t>Berry Global Gro</t>
  </si>
  <si>
    <t>NUAN US Equity</t>
  </si>
  <si>
    <t>Nuance Communica</t>
  </si>
  <si>
    <t>IDA US Equity</t>
  </si>
  <si>
    <t>Idacorp Inc</t>
  </si>
  <si>
    <t>FIVN US Equity</t>
  </si>
  <si>
    <t>Five9 Inc</t>
  </si>
  <si>
    <t>ORCC US Equity</t>
  </si>
  <si>
    <t>Owl Rock Capital</t>
  </si>
  <si>
    <t>ZION US Equity</t>
  </si>
  <si>
    <t>Zions Bancorp Na</t>
  </si>
  <si>
    <t>PPC US Equity</t>
  </si>
  <si>
    <t>Pilgrim'S Pride</t>
  </si>
  <si>
    <t>BWXT US Equity</t>
  </si>
  <si>
    <t>Bwx Technologies</t>
  </si>
  <si>
    <t>RHI US Equity</t>
  </si>
  <si>
    <t>Robert Half Intl</t>
  </si>
  <si>
    <t>NYCB US Equity</t>
  </si>
  <si>
    <t>Ny Comm Bancorp</t>
  </si>
  <si>
    <t>AAXN US Equity</t>
  </si>
  <si>
    <t>Axon Enterprise</t>
  </si>
  <si>
    <t>CHGG US Equity</t>
  </si>
  <si>
    <t>Chegg Inc</t>
  </si>
  <si>
    <t>HDS US Equity</t>
  </si>
  <si>
    <t>Hd Supply Holdin</t>
  </si>
  <si>
    <t>MKSI US Equity</t>
  </si>
  <si>
    <t>Mks Instruments</t>
  </si>
  <si>
    <t>ESTC US Equity</t>
  </si>
  <si>
    <t>Elastic Nv</t>
  </si>
  <si>
    <t>PLAN US Equity</t>
  </si>
  <si>
    <t>Anaplan Inc</t>
  </si>
  <si>
    <t>FLIR US Equity</t>
  </si>
  <si>
    <t>Flir Systems</t>
  </si>
  <si>
    <t>MDU US Equity</t>
  </si>
  <si>
    <t>Mdu Res Group</t>
  </si>
  <si>
    <t>W US Equity</t>
  </si>
  <si>
    <t>Wayfair Inc- A</t>
  </si>
  <si>
    <t>PLNT US Equity</t>
  </si>
  <si>
    <t>Planet Fitness-A</t>
  </si>
  <si>
    <t>VIRT US Equity</t>
  </si>
  <si>
    <t>Virtu Financia-A</t>
  </si>
  <si>
    <t>HLF US Equity</t>
  </si>
  <si>
    <t>Herbalife Nutrit</t>
  </si>
  <si>
    <t>SYNH US Equity</t>
  </si>
  <si>
    <t>Syneos Health In</t>
  </si>
  <si>
    <t>IAA US Equity</t>
  </si>
  <si>
    <t>Iaa Inc</t>
  </si>
  <si>
    <t>POR US Equity</t>
  </si>
  <si>
    <t>Portland General</t>
  </si>
  <si>
    <t>STLD US Equity</t>
  </si>
  <si>
    <t>Steel Dynamics</t>
  </si>
  <si>
    <t>SAM US Equity</t>
  </si>
  <si>
    <t>Boston Beer-A</t>
  </si>
  <si>
    <t>FCN US Equity</t>
  </si>
  <si>
    <t>Fti Consulting</t>
  </si>
  <si>
    <t>PWR US Equity</t>
  </si>
  <si>
    <t>Quanta Services</t>
  </si>
  <si>
    <t>SON US Equity</t>
  </si>
  <si>
    <t>Sonoco Products</t>
  </si>
  <si>
    <t>IVZ US Equity</t>
  </si>
  <si>
    <t>Invesco Ltd</t>
  </si>
  <si>
    <t>TFSL US Equity</t>
  </si>
  <si>
    <t>Tfs Financial Co</t>
  </si>
  <si>
    <t>OC US Equity</t>
  </si>
  <si>
    <t>Owens Corning</t>
  </si>
  <si>
    <t>LPLA US Equity</t>
  </si>
  <si>
    <t>Lpl Financial Ho</t>
  </si>
  <si>
    <t>LM US Equity</t>
  </si>
  <si>
    <t>Legg Mason Inc</t>
  </si>
  <si>
    <t>OGS US Equity</t>
  </si>
  <si>
    <t>One Gas Inc</t>
  </si>
  <si>
    <t>DNKN US Equity</t>
  </si>
  <si>
    <t>Dunkin' Brands G</t>
  </si>
  <si>
    <t>LECO US Equity</t>
  </si>
  <si>
    <t>Lincoln Electric</t>
  </si>
  <si>
    <t>AXTA US Equity</t>
  </si>
  <si>
    <t>Axalta Coating S</t>
  </si>
  <si>
    <t>GMED US Equity</t>
  </si>
  <si>
    <t>Globus Medical I</t>
  </si>
  <si>
    <t>SAIC US Equity</t>
  </si>
  <si>
    <t>Science Applicat</t>
  </si>
  <si>
    <t>FLO US Equity</t>
  </si>
  <si>
    <t>Flowers Foods</t>
  </si>
  <si>
    <t>NEU US Equity</t>
  </si>
  <si>
    <t>Newmarket Corp</t>
  </si>
  <si>
    <t>NATI US Equity</t>
  </si>
  <si>
    <t>Natl Instruments</t>
  </si>
  <si>
    <t>EWBC US Equity</t>
  </si>
  <si>
    <t>East West Bncrp</t>
  </si>
  <si>
    <t>BYND US Equity</t>
  </si>
  <si>
    <t>Beyond Meat Inc</t>
  </si>
  <si>
    <t>TNDM US Equity</t>
  </si>
  <si>
    <t>Tandem Diabetes</t>
  </si>
  <si>
    <t>IOVA US Equity</t>
  </si>
  <si>
    <t>Iovance Biothera</t>
  </si>
  <si>
    <t>LOGM US Equity</t>
  </si>
  <si>
    <t>Logmein Inc</t>
  </si>
  <si>
    <t>FLEX US Equity</t>
  </si>
  <si>
    <t>Flex Ltd</t>
  </si>
  <si>
    <t>ARW US Equity</t>
  </si>
  <si>
    <t>Arrow Electronic</t>
  </si>
  <si>
    <t>JEF US Equity</t>
  </si>
  <si>
    <t>Jefferies Financ</t>
  </si>
  <si>
    <t>UTHR US Equity</t>
  </si>
  <si>
    <t>United Therapeut</t>
  </si>
  <si>
    <t>CDK US Equity</t>
  </si>
  <si>
    <t>Cdk Global Inc</t>
  </si>
  <si>
    <t>UAA US Equity</t>
  </si>
  <si>
    <t>Under Armour-A</t>
  </si>
  <si>
    <t>UA US Equity</t>
  </si>
  <si>
    <t>Under Armo-C</t>
  </si>
  <si>
    <t>ENPH US Equity</t>
  </si>
  <si>
    <t>Enphase Energy</t>
  </si>
  <si>
    <t>CW US Equity</t>
  </si>
  <si>
    <t>Curtiss-Wright</t>
  </si>
  <si>
    <t>FIVE US Equity</t>
  </si>
  <si>
    <t>Five Below</t>
  </si>
  <si>
    <t>CREE US Equity</t>
  </si>
  <si>
    <t>Cree Inc</t>
  </si>
  <si>
    <t>USFD US Equity</t>
  </si>
  <si>
    <t>Us Foods Holding</t>
  </si>
  <si>
    <t>BKH US Equity</t>
  </si>
  <si>
    <t>Black Hills Corp</t>
  </si>
  <si>
    <t>OSK US Equity</t>
  </si>
  <si>
    <t>Oshkosh Corp</t>
  </si>
  <si>
    <t>QDEL US Equity</t>
  </si>
  <si>
    <t>Quidel Corp</t>
  </si>
  <si>
    <t>HFC US Equity</t>
  </si>
  <si>
    <t>Hollyfrontier Co</t>
  </si>
  <si>
    <t>LHCG US Equity</t>
  </si>
  <si>
    <t>Lhc Group Inc</t>
  </si>
  <si>
    <t>ICUI US Equity</t>
  </si>
  <si>
    <t>Icu Medical</t>
  </si>
  <si>
    <t>SKX US Equity</t>
  </si>
  <si>
    <t>Skechers Usa-A</t>
  </si>
  <si>
    <t>NOV US Equity</t>
  </si>
  <si>
    <t>Natl Oilwell Var</t>
  </si>
  <si>
    <t>ALSN US Equity</t>
  </si>
  <si>
    <t>Allison Transmis</t>
  </si>
  <si>
    <t>WWD US Equity</t>
  </si>
  <si>
    <t>Woodward Inc</t>
  </si>
  <si>
    <t>TPR US Equity</t>
  </si>
  <si>
    <t>Tapestry Inc</t>
  </si>
  <si>
    <t>SRCL US Equity</t>
  </si>
  <si>
    <t>Stericycle Inc</t>
  </si>
  <si>
    <t>AWI US Equity</t>
  </si>
  <si>
    <t>Armstrong World</t>
  </si>
  <si>
    <t>SEE US Equity</t>
  </si>
  <si>
    <t>Sealed Air Corp</t>
  </si>
  <si>
    <t>RLI US Equity</t>
  </si>
  <si>
    <t>Rli Corp</t>
  </si>
  <si>
    <t>TTEK US Equity</t>
  </si>
  <si>
    <t>Tetra Tech Inc</t>
  </si>
  <si>
    <t>FANG US Equity</t>
  </si>
  <si>
    <t>Diamondback Ener</t>
  </si>
  <si>
    <t>MRCY US Equity</t>
  </si>
  <si>
    <t>Mercury Systems</t>
  </si>
  <si>
    <t>VIR US Equity</t>
  </si>
  <si>
    <t>Vir Biotechnolog</t>
  </si>
  <si>
    <t>ITT US Equity</t>
  </si>
  <si>
    <t>Itt Inc</t>
  </si>
  <si>
    <t>TCF US Equity</t>
  </si>
  <si>
    <t>Tcf Financial Co</t>
  </si>
  <si>
    <t>XRX US Equity</t>
  </si>
  <si>
    <t>Xerox Holdings C</t>
  </si>
  <si>
    <t>FSLR US Equity</t>
  </si>
  <si>
    <t>First Solar Inc</t>
  </si>
  <si>
    <t>MOS US Equity</t>
  </si>
  <si>
    <t>Mosaic Co/The</t>
  </si>
  <si>
    <t>MSA US Equity</t>
  </si>
  <si>
    <t>Msa Safety Inc</t>
  </si>
  <si>
    <t>EVBG US Equity</t>
  </si>
  <si>
    <t>Everbridge Inc</t>
  </si>
  <si>
    <t>SR US Equity</t>
  </si>
  <si>
    <t>Spire Inc</t>
  </si>
  <si>
    <t>DECK US Equity</t>
  </si>
  <si>
    <t>Deckers Outdoor</t>
  </si>
  <si>
    <t>EV US Equity</t>
  </si>
  <si>
    <t>Eaton Vance Corp</t>
  </si>
  <si>
    <t>CHDN US Equity</t>
  </si>
  <si>
    <t>Churchill Downs</t>
  </si>
  <si>
    <t>PINC US Equity</t>
  </si>
  <si>
    <t>Premier Inc-Cl A</t>
  </si>
  <si>
    <t>CCOI US Equity</t>
  </si>
  <si>
    <t>Cogent Communica</t>
  </si>
  <si>
    <t>PRI US Equity</t>
  </si>
  <si>
    <t>Primerica Inc</t>
  </si>
  <si>
    <t>SNX US Equity</t>
  </si>
  <si>
    <t>Synnex Corp</t>
  </si>
  <si>
    <t>LEG US Equity</t>
  </si>
  <si>
    <t>Leggett &amp; Platt</t>
  </si>
  <si>
    <t>HQY US Equity</t>
  </si>
  <si>
    <t>Healthequity Inc</t>
  </si>
  <si>
    <t>LANC US Equity</t>
  </si>
  <si>
    <t>Lancaster Colony</t>
  </si>
  <si>
    <t>FFIN US Equity</t>
  </si>
  <si>
    <t>First Fin Banksh</t>
  </si>
  <si>
    <t>ALK US Equity</t>
  </si>
  <si>
    <t>Alaska Air Group</t>
  </si>
  <si>
    <t>AVX US Equity</t>
  </si>
  <si>
    <t>Avx Corp</t>
  </si>
  <si>
    <t>SWX US Equity</t>
  </si>
  <si>
    <t>Southwest Gas Ho</t>
  </si>
  <si>
    <t>LSTR US Equity</t>
  </si>
  <si>
    <t>Landstar System</t>
  </si>
  <si>
    <t>EXPO US Equity</t>
  </si>
  <si>
    <t>Exponent Inc</t>
  </si>
  <si>
    <t>CWEN/A US Equity</t>
  </si>
  <si>
    <t>Clearway Energ-A</t>
  </si>
  <si>
    <t>CWEN US Equity</t>
  </si>
  <si>
    <t>Clearway Energ-C</t>
  </si>
  <si>
    <t>SERV US Equity</t>
  </si>
  <si>
    <t>Servicemaster Gl</t>
  </si>
  <si>
    <t>CRUS US Equity</t>
  </si>
  <si>
    <t>Cirrus Logic Inc</t>
  </si>
  <si>
    <t>JBL US Equity</t>
  </si>
  <si>
    <t>Jabil Inc</t>
  </si>
  <si>
    <t>DXC US Equity</t>
  </si>
  <si>
    <t>Dxc Technology C</t>
  </si>
  <si>
    <t>GRUB US Equity</t>
  </si>
  <si>
    <t>Grubhub Inc</t>
  </si>
  <si>
    <t>APPF US Equity</t>
  </si>
  <si>
    <t>Appfolio Inc - A</t>
  </si>
  <si>
    <t>ADT US Equity</t>
  </si>
  <si>
    <t>Adt Inc</t>
  </si>
  <si>
    <t>HELE US Equity</t>
  </si>
  <si>
    <t>Helen Of Troy</t>
  </si>
  <si>
    <t>SLAB US Equity</t>
  </si>
  <si>
    <t>Silicon Labs</t>
  </si>
  <si>
    <t>CHH US Equity</t>
  </si>
  <si>
    <t>Choice Hotels</t>
  </si>
  <si>
    <t>IART US Equity</t>
  </si>
  <si>
    <t>Integra Lifescie</t>
  </si>
  <si>
    <t>MMS US Equity</t>
  </si>
  <si>
    <t>Maximus Inc</t>
  </si>
  <si>
    <t>THG US Equity</t>
  </si>
  <si>
    <t>Hanover Insuranc</t>
  </si>
  <si>
    <t>AGCO US Equity</t>
  </si>
  <si>
    <t>Agco Corp</t>
  </si>
  <si>
    <t>LB US Equity</t>
  </si>
  <si>
    <t>L Brands Inc</t>
  </si>
  <si>
    <t>CFR US Equity</t>
  </si>
  <si>
    <t>Cullen/Frost</t>
  </si>
  <si>
    <t>TERP US Equity</t>
  </si>
  <si>
    <t>Terraform Powe-A</t>
  </si>
  <si>
    <t>GPK US Equity</t>
  </si>
  <si>
    <t>Graphic Packagin</t>
  </si>
  <si>
    <t>LOPE US Equity</t>
  </si>
  <si>
    <t>Grand Canyon Edu</t>
  </si>
  <si>
    <t>IPHI US Equity</t>
  </si>
  <si>
    <t>Inphi Corp</t>
  </si>
  <si>
    <t>MANH US Equity</t>
  </si>
  <si>
    <t>Manhattan Assoc</t>
  </si>
  <si>
    <t>EHTH US Equity</t>
  </si>
  <si>
    <t>Ehealth Inc</t>
  </si>
  <si>
    <t>BJ US Equity</t>
  </si>
  <si>
    <t>Bj'S Wholesale C</t>
  </si>
  <si>
    <t>FND US Equity</t>
  </si>
  <si>
    <t>Floor &amp; Decor-A</t>
  </si>
  <si>
    <t>SWCH US Equity</t>
  </si>
  <si>
    <t>Switch Inc- A</t>
  </si>
  <si>
    <t>PSN US Equity</t>
  </si>
  <si>
    <t>Parsons Corp</t>
  </si>
  <si>
    <t>FCNCA US Equity</t>
  </si>
  <si>
    <t>First Citizens-A</t>
  </si>
  <si>
    <t>FCNCB US Equity</t>
  </si>
  <si>
    <t>First Citizens-B</t>
  </si>
  <si>
    <t>MRTX US Equity</t>
  </si>
  <si>
    <t>Mirati Therapeut</t>
  </si>
  <si>
    <t>PSTG US Equity</t>
  </si>
  <si>
    <t>Pure Storage-A</t>
  </si>
  <si>
    <t>SEB US Equity</t>
  </si>
  <si>
    <t>Seaboard Corp</t>
  </si>
  <si>
    <t>BBIO US Equity</t>
  </si>
  <si>
    <t>Bridgebio Pharma</t>
  </si>
  <si>
    <t>NTNX US Equity</t>
  </si>
  <si>
    <t>Nutanix Inc - A</t>
  </si>
  <si>
    <t>QLYS US Equity</t>
  </si>
  <si>
    <t>Qualys Inc</t>
  </si>
  <si>
    <t>AYI US Equity</t>
  </si>
  <si>
    <t>Acuity Brands</t>
  </si>
  <si>
    <t>JCOM US Equity</t>
  </si>
  <si>
    <t>J2 Global Inc</t>
  </si>
  <si>
    <t>SPCE US Equity</t>
  </si>
  <si>
    <t>Virgin Galactic</t>
  </si>
  <si>
    <t>EME US Equity</t>
  </si>
  <si>
    <t>Emcor Group Inc</t>
  </si>
  <si>
    <t>MIDD US Equity</t>
  </si>
  <si>
    <t>Middleby Corp</t>
  </si>
  <si>
    <t>HLNE US Equity</t>
  </si>
  <si>
    <t>Hamilton Lane-A</t>
  </si>
  <si>
    <t>WSM US Equity</t>
  </si>
  <si>
    <t>Williams-Sonoma</t>
  </si>
  <si>
    <t>UNM US Equity</t>
  </si>
  <si>
    <t>Unum Group</t>
  </si>
  <si>
    <t>ORA US Equity</t>
  </si>
  <si>
    <t>Ormat Technologi</t>
  </si>
  <si>
    <t>AJRD US Equity</t>
  </si>
  <si>
    <t>Aerojet Rocketdy</t>
  </si>
  <si>
    <t>HXL US Equity</t>
  </si>
  <si>
    <t>Hexcel Corp</t>
  </si>
  <si>
    <t>ALE US Equity</t>
  </si>
  <si>
    <t>Allete Inc</t>
  </si>
  <si>
    <t>ADPT US Equity</t>
  </si>
  <si>
    <t>Adaptive Biotech</t>
  </si>
  <si>
    <t>HUN US Equity</t>
  </si>
  <si>
    <t>Huntsman Corp</t>
  </si>
  <si>
    <t>PNM US Equity</t>
  </si>
  <si>
    <t>Pnm Resources</t>
  </si>
  <si>
    <t>GBCI US Equity</t>
  </si>
  <si>
    <t>Glacier Bancorp</t>
  </si>
  <si>
    <t>WAL US Equity</t>
  </si>
  <si>
    <t>Western Alliance</t>
  </si>
  <si>
    <t>SNDR US Equity</t>
  </si>
  <si>
    <t>Schneider Natl-B</t>
  </si>
  <si>
    <t>NJR US Equity</t>
  </si>
  <si>
    <t>New Jersey Res</t>
  </si>
  <si>
    <t>BPMC US Equity</t>
  </si>
  <si>
    <t>Blueprint Medici</t>
  </si>
  <si>
    <t>WEN US Equity</t>
  </si>
  <si>
    <t>Wendy'S Co/The</t>
  </si>
  <si>
    <t>SATS US Equity</t>
  </si>
  <si>
    <t>Echostar Corp-A</t>
  </si>
  <si>
    <t>MNTA US Equity</t>
  </si>
  <si>
    <t>Momenta Pharmace</t>
  </si>
  <si>
    <t>CCMP US Equity</t>
  </si>
  <si>
    <t>Cabot Microelec</t>
  </si>
  <si>
    <t>NFG US Equity</t>
  </si>
  <si>
    <t>Natl Fuel Gas Co</t>
  </si>
  <si>
    <t>SPR US Equity</t>
  </si>
  <si>
    <t>Spirit Aerosys-A</t>
  </si>
  <si>
    <t>CLR US Equity</t>
  </si>
  <si>
    <t>Contl Res Inc/Ok</t>
  </si>
  <si>
    <t>MAN US Equity</t>
  </si>
  <si>
    <t>Manpowergroup In</t>
  </si>
  <si>
    <t>GBT US Equity</t>
  </si>
  <si>
    <t>Global Blood The</t>
  </si>
  <si>
    <t>SLM US Equity</t>
  </si>
  <si>
    <t>Slm Corp</t>
  </si>
  <si>
    <t>NEOG US Equity</t>
  </si>
  <si>
    <t>Neogen Corp</t>
  </si>
  <si>
    <t>BCPC US Equity</t>
  </si>
  <si>
    <t>Balchem Corp</t>
  </si>
  <si>
    <t>LFUS US Equity</t>
  </si>
  <si>
    <t>Littelfuse Inc</t>
  </si>
  <si>
    <t>NKTR US Equity</t>
  </si>
  <si>
    <t>Nektar Therapeut</t>
  </si>
  <si>
    <t>CRI US Equity</t>
  </si>
  <si>
    <t>Carter'S Inc</t>
  </si>
  <si>
    <t>OMF US Equity</t>
  </si>
  <si>
    <t>Onemain Holdings</t>
  </si>
  <si>
    <t>MAT US Equity</t>
  </si>
  <si>
    <t>Mattel Inc</t>
  </si>
  <si>
    <t>ASH US Equity</t>
  </si>
  <si>
    <t>Ashland Global H</t>
  </si>
  <si>
    <t>CHNG US Equity</t>
  </si>
  <si>
    <t>Change Healthcar</t>
  </si>
  <si>
    <t>SLGN US Equity</t>
  </si>
  <si>
    <t>Silgan Holdings</t>
  </si>
  <si>
    <t>GO US Equity</t>
  </si>
  <si>
    <t>Grocery Outlet</t>
  </si>
  <si>
    <t>HLI US Equity</t>
  </si>
  <si>
    <t>Houlihan Lokey I</t>
  </si>
  <si>
    <t>FTDR US Equity</t>
  </si>
  <si>
    <t>Frontdoor In</t>
  </si>
  <si>
    <t>DAR US Equity</t>
  </si>
  <si>
    <t>Darling Ingredie</t>
  </si>
  <si>
    <t>NWE US Equity</t>
  </si>
  <si>
    <t>Northwestern Cor</t>
  </si>
  <si>
    <t>PFGC US Equity</t>
  </si>
  <si>
    <t>Performance Food</t>
  </si>
  <si>
    <t>ENV US Equity</t>
  </si>
  <si>
    <t>Envestnet Inc</t>
  </si>
  <si>
    <t>IRDM US Equity</t>
  </si>
  <si>
    <t>Iridium Communic</t>
  </si>
  <si>
    <t>WH US Equity</t>
  </si>
  <si>
    <t>Wyndham Hotels &amp;</t>
  </si>
  <si>
    <t>PRSP US Equity</t>
  </si>
  <si>
    <t>Perspecta Inc</t>
  </si>
  <si>
    <t>AWR US Equity</t>
  </si>
  <si>
    <t>Amer States Wate</t>
  </si>
  <si>
    <t>CBU US Equity</t>
  </si>
  <si>
    <t>Community Bank S</t>
  </si>
  <si>
    <t>BL US Equity</t>
  </si>
  <si>
    <t>Blackline Inc</t>
  </si>
  <si>
    <t>AXE US Equity</t>
  </si>
  <si>
    <t>Anixter Intl Inc</t>
  </si>
  <si>
    <t>FGEN US Equity</t>
  </si>
  <si>
    <t>Fibrogen Inc</t>
  </si>
  <si>
    <t>ESNT US Equity</t>
  </si>
  <si>
    <t>Essent Group Ltd</t>
  </si>
  <si>
    <t>HBI US Equity</t>
  </si>
  <si>
    <t>Hanesbrands Inc</t>
  </si>
  <si>
    <t>SITE US Equity</t>
  </si>
  <si>
    <t>Siteone Landscap</t>
  </si>
  <si>
    <t>NEWR US Equity</t>
  </si>
  <si>
    <t>New Relic Inc</t>
  </si>
  <si>
    <t>RDN US Equity</t>
  </si>
  <si>
    <t>Radian Group Inc</t>
  </si>
  <si>
    <t>ADSW US Equity</t>
  </si>
  <si>
    <t>Advanced Disposa</t>
  </si>
  <si>
    <t>SIGI US Equity</t>
  </si>
  <si>
    <t>Select Ins Grp</t>
  </si>
  <si>
    <t>PII US Equity</t>
  </si>
  <si>
    <t>Polaris Inc</t>
  </si>
  <si>
    <t>CR US Equity</t>
  </si>
  <si>
    <t>Crane Co</t>
  </si>
  <si>
    <t>MDLA US Equity</t>
  </si>
  <si>
    <t>Medallia Inc</t>
  </si>
  <si>
    <t>BOKF US Equity</t>
  </si>
  <si>
    <t>Bok Finl Corp</t>
  </si>
  <si>
    <t>TXRH US Equity</t>
  </si>
  <si>
    <t>Texas Roadhous</t>
  </si>
  <si>
    <t>FCFS US Equity</t>
  </si>
  <si>
    <t>Firstcash Inc</t>
  </si>
  <si>
    <t>HRB US Equity</t>
  </si>
  <si>
    <t>H&amp;R Block Inc</t>
  </si>
  <si>
    <t>GPS US Equity</t>
  </si>
  <si>
    <t>Gap Inc/The</t>
  </si>
  <si>
    <t>VLY US Equity</t>
  </si>
  <si>
    <t>Valley Natl Banc</t>
  </si>
  <si>
    <t>TGNA US Equity</t>
  </si>
  <si>
    <t>Tegna Inc</t>
  </si>
  <si>
    <t>MSM US Equity</t>
  </si>
  <si>
    <t>Msc Indl Direct</t>
  </si>
  <si>
    <t>KBR US Equity</t>
  </si>
  <si>
    <t>Kbr Inc</t>
  </si>
  <si>
    <t>NXST US Equity</t>
  </si>
  <si>
    <t>Nexstar Media-A</t>
  </si>
  <si>
    <t>NVRO US Equity</t>
  </si>
  <si>
    <t>Nevro Corp</t>
  </si>
  <si>
    <t>ARWR US Equity</t>
  </si>
  <si>
    <t>Arrowhead Pharma</t>
  </si>
  <si>
    <t>WTM US Equity</t>
  </si>
  <si>
    <t>White Mountains</t>
  </si>
  <si>
    <t>QTWO US Equity</t>
  </si>
  <si>
    <t>Q2 Holdings Inc</t>
  </si>
  <si>
    <t>MANT US Equity</t>
  </si>
  <si>
    <t>Mantech Intl-A</t>
  </si>
  <si>
    <t>PNFP US Equity</t>
  </si>
  <si>
    <t>Pinnacle Finl</t>
  </si>
  <si>
    <t>FLS US Equity</t>
  </si>
  <si>
    <t>Flowserve Corp</t>
  </si>
  <si>
    <t>BC US Equity</t>
  </si>
  <si>
    <t>Brunswick Corp</t>
  </si>
  <si>
    <t>SF US Equity</t>
  </si>
  <si>
    <t>Stifel Financial</t>
  </si>
  <si>
    <t>CLH US Equity</t>
  </si>
  <si>
    <t>Clean Harbors</t>
  </si>
  <si>
    <t>BILL US Equity</t>
  </si>
  <si>
    <t>Bill.Com Holding</t>
  </si>
  <si>
    <t>STRA US Equity</t>
  </si>
  <si>
    <t>Strategic Educat</t>
  </si>
  <si>
    <t>ACIA US Equity</t>
  </si>
  <si>
    <t>Acacia Communica</t>
  </si>
  <si>
    <t>MRO US Equity</t>
  </si>
  <si>
    <t>Marathon Oil</t>
  </si>
  <si>
    <t>OLLI US Equity</t>
  </si>
  <si>
    <t>Ollie'S Bargain</t>
  </si>
  <si>
    <t>PVH US Equity</t>
  </si>
  <si>
    <t>Pvh Corp</t>
  </si>
  <si>
    <t>VRNT US Equity</t>
  </si>
  <si>
    <t>Verint Systems</t>
  </si>
  <si>
    <t>ROLL US Equity</t>
  </si>
  <si>
    <t>Rbc Bearings Inc</t>
  </si>
  <si>
    <t>JBLU US Equity</t>
  </si>
  <si>
    <t>Jetblue Airways</t>
  </si>
  <si>
    <t>AVA US Equity</t>
  </si>
  <si>
    <t>Avista Corp</t>
  </si>
  <si>
    <t>IMMU US Equity</t>
  </si>
  <si>
    <t>Immunomedics Inc</t>
  </si>
  <si>
    <t>TOL US Equity</t>
  </si>
  <si>
    <t>Toll Brothers</t>
  </si>
  <si>
    <t>UNF US Equity</t>
  </si>
  <si>
    <t>Unifirst Corp/Ma</t>
  </si>
  <si>
    <t>EE US Equity</t>
  </si>
  <si>
    <t>El Paso Electric</t>
  </si>
  <si>
    <t>WTS US Equity</t>
  </si>
  <si>
    <t>Watts Water Te-A</t>
  </si>
  <si>
    <t>KSS US Equity</t>
  </si>
  <si>
    <t>Kohls Corp</t>
  </si>
  <si>
    <t>HOG US Equity</t>
  </si>
  <si>
    <t>Harley-Davidson</t>
  </si>
  <si>
    <t>MTG US Equity</t>
  </si>
  <si>
    <t>Mgic Invt Corp</t>
  </si>
  <si>
    <t>WDFC US Equity</t>
  </si>
  <si>
    <t>Wd-40 Co</t>
  </si>
  <si>
    <t>SNV US Equity</t>
  </si>
  <si>
    <t>Synovus Finl</t>
  </si>
  <si>
    <t>VRT US Equity</t>
  </si>
  <si>
    <t>Vertiv Holdings</t>
  </si>
  <si>
    <t>AMG US Equity</t>
  </si>
  <si>
    <t>Affil Managers</t>
  </si>
  <si>
    <t>NEO US Equity</t>
  </si>
  <si>
    <t>Neogenomics Inc</t>
  </si>
  <si>
    <t>NOVT US Equity</t>
  </si>
  <si>
    <t>Novanta Inc</t>
  </si>
  <si>
    <t>CVBF US Equity</t>
  </si>
  <si>
    <t>Cvb Financial</t>
  </si>
  <si>
    <t>ACIW US Equity</t>
  </si>
  <si>
    <t>Aci Worldwide In</t>
  </si>
  <si>
    <t>FINN US Equity</t>
  </si>
  <si>
    <t>First Nat Of Neb</t>
  </si>
  <si>
    <t>EBS US Equity</t>
  </si>
  <si>
    <t>Emergent Biosolu</t>
  </si>
  <si>
    <t>BHF US Equity</t>
  </si>
  <si>
    <t>Brighthouse Fina</t>
  </si>
  <si>
    <t>BLUE US Equity</t>
  </si>
  <si>
    <t>Bluebird Bio Inc</t>
  </si>
  <si>
    <t>TNET US Equity</t>
  </si>
  <si>
    <t>Trinet Group Inc</t>
  </si>
  <si>
    <t>RXN US Equity</t>
  </si>
  <si>
    <t>Rexnord Corp</t>
  </si>
  <si>
    <t>HAIN US Equity</t>
  </si>
  <si>
    <t>Hain Celestial</t>
  </si>
  <si>
    <t>SAFM US Equity</t>
  </si>
  <si>
    <t>Sanderson Farms</t>
  </si>
  <si>
    <t>BLD US Equity</t>
  </si>
  <si>
    <t>Topbuild Cor</t>
  </si>
  <si>
    <t>SSD US Equity</t>
  </si>
  <si>
    <t>Simpson Mfg</t>
  </si>
  <si>
    <t>APPN US Equity</t>
  </si>
  <si>
    <t>Appian Corp</t>
  </si>
  <si>
    <t>CLGX US Equity</t>
  </si>
  <si>
    <t>Corelogic Inc</t>
  </si>
  <si>
    <t>NEP US Equity</t>
  </si>
  <si>
    <t>Nextera Energy P</t>
  </si>
  <si>
    <t>POWI US Equity</t>
  </si>
  <si>
    <t>Power Integratio</t>
  </si>
  <si>
    <t>CWK US Equity</t>
  </si>
  <si>
    <t>Cushman &amp; Wakefi</t>
  </si>
  <si>
    <t>AN US Equity</t>
  </si>
  <si>
    <t>Autonation Inc</t>
  </si>
  <si>
    <t>BLKB US Equity</t>
  </si>
  <si>
    <t>Blackbaud Inc</t>
  </si>
  <si>
    <t>WWE US Equity</t>
  </si>
  <si>
    <t>World Wrestlin-A</t>
  </si>
  <si>
    <t>ANGI US Equity</t>
  </si>
  <si>
    <t>Angi Homeservi-A</t>
  </si>
  <si>
    <t>NBL US Equity</t>
  </si>
  <si>
    <t>Noble Energy Inc</t>
  </si>
  <si>
    <t>FHN US Equity</t>
  </si>
  <si>
    <t>First Horizon Na</t>
  </si>
  <si>
    <t>KEX US Equity</t>
  </si>
  <si>
    <t>Kirby Corp</t>
  </si>
  <si>
    <t>CNNE US Equity</t>
  </si>
  <si>
    <t>Cannae Holdings</t>
  </si>
  <si>
    <t>BCO US Equity</t>
  </si>
  <si>
    <t>Brink'S Co/The</t>
  </si>
  <si>
    <t>USM US Equity</t>
  </si>
  <si>
    <t>Us Cellular Corp</t>
  </si>
  <si>
    <t>NCLH US Equity</t>
  </si>
  <si>
    <t>Norwegian Cruise</t>
  </si>
  <si>
    <t>IIVI US Equity</t>
  </si>
  <si>
    <t>Ii-Vi Inc</t>
  </si>
  <si>
    <t>GRA US Equity</t>
  </si>
  <si>
    <t>Wr Grace &amp; Co</t>
  </si>
  <si>
    <t>LAZ US Equity</t>
  </si>
  <si>
    <t>Lazard Ltd-Cl A</t>
  </si>
  <si>
    <t>VIAV US Equity</t>
  </si>
  <si>
    <t>Viavi Solutions</t>
  </si>
  <si>
    <t>SDGR US Equity</t>
  </si>
  <si>
    <t>Schrodinger Inc</t>
  </si>
  <si>
    <t>MUSA US Equity</t>
  </si>
  <si>
    <t>Murphy Usa Inc</t>
  </si>
  <si>
    <t>PTCT US Equity</t>
  </si>
  <si>
    <t>Ptc Therapeutics</t>
  </si>
  <si>
    <t>TREE US Equity</t>
  </si>
  <si>
    <t>Lendingtree Inc</t>
  </si>
  <si>
    <t>JWN US Equity</t>
  </si>
  <si>
    <t>Nordstrom Inc</t>
  </si>
  <si>
    <t>VAC US Equity</t>
  </si>
  <si>
    <t>Marriott Vacatio</t>
  </si>
  <si>
    <t>COHR US Equity</t>
  </si>
  <si>
    <t>Coherent Inc</t>
  </si>
  <si>
    <t>ALLO US Equity</t>
  </si>
  <si>
    <t>Allogene Therape</t>
  </si>
  <si>
    <t>MYOK US Equity</t>
  </si>
  <si>
    <t>Myokardia Inc</t>
  </si>
  <si>
    <t>VVV US Equity</t>
  </si>
  <si>
    <t>Valvoline Inc</t>
  </si>
  <si>
    <t>RARE US Equity</t>
  </si>
  <si>
    <t>Ultragenyx Pharm</t>
  </si>
  <si>
    <t>FEYE US Equity</t>
  </si>
  <si>
    <t>Fireeye Inc</t>
  </si>
  <si>
    <t>NUVA US Equity</t>
  </si>
  <si>
    <t>Nuvasive Inc</t>
  </si>
  <si>
    <t>TRIP US Equity</t>
  </si>
  <si>
    <t>Tripadvisor Inc</t>
  </si>
  <si>
    <t>UMPQ US Equity</t>
  </si>
  <si>
    <t>Umpqua Holdings</t>
  </si>
  <si>
    <t>TR US Equity</t>
  </si>
  <si>
    <t>Tootsie Roll Ind</t>
  </si>
  <si>
    <t>TROLB US Equity</t>
  </si>
  <si>
    <t>Tootsie Roll -B</t>
  </si>
  <si>
    <t>TKR US Equity</t>
  </si>
  <si>
    <t>Timken Co</t>
  </si>
  <si>
    <t>AVT US Equity</t>
  </si>
  <si>
    <t>Avnet Inc</t>
  </si>
  <si>
    <t>HALO US Equity</t>
  </si>
  <si>
    <t>Halozyme Therape</t>
  </si>
  <si>
    <t>OMCL US Equity</t>
  </si>
  <si>
    <t>Omnicell Inc</t>
  </si>
  <si>
    <t>MEDP US Equity</t>
  </si>
  <si>
    <t>Medpace Holdings</t>
  </si>
  <si>
    <t>INOV US Equity</t>
  </si>
  <si>
    <t>Inovalon Holdi-A</t>
  </si>
  <si>
    <t>AAON US Equity</t>
  </si>
  <si>
    <t>Aaon Inc</t>
  </si>
  <si>
    <t>DVN US Equity</t>
  </si>
  <si>
    <t>Devon Energy Co</t>
  </si>
  <si>
    <t>RBC US Equity</t>
  </si>
  <si>
    <t>Regal Beloit Cor</t>
  </si>
  <si>
    <t>TPX US Equity</t>
  </si>
  <si>
    <t>Tempur Sealy Int</t>
  </si>
  <si>
    <t>NUNZ US Equity</t>
  </si>
  <si>
    <t>Nunzia Pharmaceu</t>
  </si>
  <si>
    <t>HESM US Equity</t>
  </si>
  <si>
    <t>Hess Midstream-A</t>
  </si>
  <si>
    <t>AGIO US Equity</t>
  </si>
  <si>
    <t>Agios Pharmaceut</t>
  </si>
  <si>
    <t>VSAT US Equity</t>
  </si>
  <si>
    <t>Viasat Inc</t>
  </si>
  <si>
    <t>AYR US Equity</t>
  </si>
  <si>
    <t>Aircastle Ltd</t>
  </si>
  <si>
    <t>FNB US Equity</t>
  </si>
  <si>
    <t>Fnb Corp</t>
  </si>
  <si>
    <t>QRTEB US Equity</t>
  </si>
  <si>
    <t>Qurate Retail-B</t>
  </si>
  <si>
    <t>QRTEA US Equity</t>
  </si>
  <si>
    <t>Qurate Retail-A</t>
  </si>
  <si>
    <t>KWR US Equity</t>
  </si>
  <si>
    <t>Quaker Chemical</t>
  </si>
  <si>
    <t>WERN US Equity</t>
  </si>
  <si>
    <t>Werner Ent</t>
  </si>
  <si>
    <t>AL US Equity</t>
  </si>
  <si>
    <t>Air Lease C</t>
  </si>
  <si>
    <t>SMTC US Equity</t>
  </si>
  <si>
    <t>Semtech Corp</t>
  </si>
  <si>
    <t>CCXI US Equity</t>
  </si>
  <si>
    <t>Chemocentryx Inc</t>
  </si>
  <si>
    <t>HHC US Equity</t>
  </si>
  <si>
    <t>Howard Hughe</t>
  </si>
  <si>
    <t>FRPT US Equity</t>
  </si>
  <si>
    <t>Freshpet Inc</t>
  </si>
  <si>
    <t>THO US Equity</t>
  </si>
  <si>
    <t>Thor Industries</t>
  </si>
  <si>
    <t>JBT US Equity</t>
  </si>
  <si>
    <t>John Bean Tech</t>
  </si>
  <si>
    <t>NCR US Equity</t>
  </si>
  <si>
    <t>Ncr Corp</t>
  </si>
  <si>
    <t>NVST US Equity</t>
  </si>
  <si>
    <t>Envista Holdings</t>
  </si>
  <si>
    <t>AXSM US Equity</t>
  </si>
  <si>
    <t>Axsome Therapeut</t>
  </si>
  <si>
    <t>ALLK US Equity</t>
  </si>
  <si>
    <t>Allakos Inc</t>
  </si>
  <si>
    <t>FL US Equity</t>
  </si>
  <si>
    <t>Foot Locker Inc</t>
  </si>
  <si>
    <t>DCPH US Equity</t>
  </si>
  <si>
    <t>Deciphera Pharma</t>
  </si>
  <si>
    <t>CWT US Equity</t>
  </si>
  <si>
    <t>Calif Water Srvc</t>
  </si>
  <si>
    <t>LVGO US Equity</t>
  </si>
  <si>
    <t>Livongo Health I</t>
  </si>
  <si>
    <t>BRC US Equity</t>
  </si>
  <si>
    <t>Brady Corp - A</t>
  </si>
  <si>
    <t>BRBR US Equity</t>
  </si>
  <si>
    <t>Bellring Brand-A</t>
  </si>
  <si>
    <t>SHEN US Equity</t>
  </si>
  <si>
    <t>Shenandoah Telec</t>
  </si>
  <si>
    <t>FOLD US Equity</t>
  </si>
  <si>
    <t>Amicus Therapeut</t>
  </si>
  <si>
    <t>VVNT US Equity</t>
  </si>
  <si>
    <t>Vivint Smart Hom</t>
  </si>
  <si>
    <t>SJI US Equity</t>
  </si>
  <si>
    <t>South Jersey Ind</t>
  </si>
  <si>
    <t>ITRI US Equity</t>
  </si>
  <si>
    <t>Itron Inc</t>
  </si>
  <si>
    <t>WING US Equity</t>
  </si>
  <si>
    <t>Wingstop Inc</t>
  </si>
  <si>
    <t>LSCC US Equity</t>
  </si>
  <si>
    <t>Lattice Semicond</t>
  </si>
  <si>
    <t>AMN US Equity</t>
  </si>
  <si>
    <t>Amn Healthcare</t>
  </si>
  <si>
    <t>MTZ US Equity</t>
  </si>
  <si>
    <t>Mastec Inc</t>
  </si>
  <si>
    <t>TDC US Equity</t>
  </si>
  <si>
    <t>Teradata Corp</t>
  </si>
  <si>
    <t>CLDR US Equity</t>
  </si>
  <si>
    <t>Cloudera Inc</t>
  </si>
  <si>
    <t>THS US Equity</t>
  </si>
  <si>
    <t>Treehouse Foods</t>
  </si>
  <si>
    <t>ARNA US Equity</t>
  </si>
  <si>
    <t>Arena Pharmaceut</t>
  </si>
  <si>
    <t>UBSI US Equity</t>
  </si>
  <si>
    <t>United Bankshs</t>
  </si>
  <si>
    <t>CFX US Equity</t>
  </si>
  <si>
    <t>Colfax Corp</t>
  </si>
  <si>
    <t>PAG US Equity</t>
  </si>
  <si>
    <t>Penske Automotiv</t>
  </si>
  <si>
    <t>MIME US Equity</t>
  </si>
  <si>
    <t>Mimecast Ltd</t>
  </si>
  <si>
    <t>UMBF US Equity</t>
  </si>
  <si>
    <t>Umb Financial</t>
  </si>
  <si>
    <t>TENB US Equity</t>
  </si>
  <si>
    <t>Tenable Holdings</t>
  </si>
  <si>
    <t>EAF US Equity</t>
  </si>
  <si>
    <t>Graftech Interna</t>
  </si>
  <si>
    <t>RPD US Equity</t>
  </si>
  <si>
    <t>Rapid7 Inc</t>
  </si>
  <si>
    <t>RARX US Equity</t>
  </si>
  <si>
    <t>Ra Pharmaceutica</t>
  </si>
  <si>
    <t>ONEM US Equity</t>
  </si>
  <si>
    <t>1Life Healthcare</t>
  </si>
  <si>
    <t>RAMP US Equity</t>
  </si>
  <si>
    <t>Liveramp Holding</t>
  </si>
  <si>
    <t>PACW US Equity</t>
  </si>
  <si>
    <t>Pacwest Bancorp</t>
  </si>
  <si>
    <t>ONB US Equity</t>
  </si>
  <si>
    <t>Old Natl Bancorp</t>
  </si>
  <si>
    <t>KNSL US Equity</t>
  </si>
  <si>
    <t>Kinsale Capital</t>
  </si>
  <si>
    <t>UFPI US Equity</t>
  </si>
  <si>
    <t>Universal Forest</t>
  </si>
  <si>
    <t>STL US Equity</t>
  </si>
  <si>
    <t>Sterling Bancorp</t>
  </si>
  <si>
    <t>IRTC US Equity</t>
  </si>
  <si>
    <t>Irhythm Technolo</t>
  </si>
  <si>
    <t>HMSY US Equity</t>
  </si>
  <si>
    <t>Hms Holdings Cor</t>
  </si>
  <si>
    <t>EXP US Equity</t>
  </si>
  <si>
    <t>Eagle Materials</t>
  </si>
  <si>
    <t>WYND US Equity</t>
  </si>
  <si>
    <t>Wyndham Destinat</t>
  </si>
  <si>
    <t>LAUR US Equity</t>
  </si>
  <si>
    <t>Laureate Educa-A</t>
  </si>
  <si>
    <t>BRKS US Equity</t>
  </si>
  <si>
    <t>Brooks Automatio</t>
  </si>
  <si>
    <t>MIC US Equity</t>
  </si>
  <si>
    <t>Macquarie Infras</t>
  </si>
  <si>
    <t>JJSF US Equity</t>
  </si>
  <si>
    <t>J &amp; J Snack Food</t>
  </si>
  <si>
    <t>GTES US Equity</t>
  </si>
  <si>
    <t>Gates Industrial</t>
  </si>
  <si>
    <t>ENR US Equity</t>
  </si>
  <si>
    <t>Energizer Holdin</t>
  </si>
  <si>
    <t>PE US Equity</t>
  </si>
  <si>
    <t>Parsley Energy-A</t>
  </si>
  <si>
    <t>INDB US Equity</t>
  </si>
  <si>
    <t>Indep Bank/Ma</t>
  </si>
  <si>
    <t>MGEE US Equity</t>
  </si>
  <si>
    <t>Mge Energy Inc</t>
  </si>
  <si>
    <t>ANAT US Equity</t>
  </si>
  <si>
    <t>Amer Natl Insur</t>
  </si>
  <si>
    <t>ICPT US Equity</t>
  </si>
  <si>
    <t>Intercept Pharma</t>
  </si>
  <si>
    <t>CSFL US Equity</t>
  </si>
  <si>
    <t>Centerstate Bank</t>
  </si>
  <si>
    <t>FHB US Equity</t>
  </si>
  <si>
    <t>First Hawaiia</t>
  </si>
  <si>
    <t>MCY US Equity</t>
  </si>
  <si>
    <t>Mercury Gen Corp</t>
  </si>
  <si>
    <t>CARG US Equity</t>
  </si>
  <si>
    <t>Cargurus Inc</t>
  </si>
  <si>
    <t>BOH US Equity</t>
  </si>
  <si>
    <t>Bank Of Hawaii</t>
  </si>
  <si>
    <t>KOD US Equity</t>
  </si>
  <si>
    <t>Kodiak Sciences</t>
  </si>
  <si>
    <t>SDC US Equity</t>
  </si>
  <si>
    <t>Smiledirectclub</t>
  </si>
  <si>
    <t>JW/A US Equity</t>
  </si>
  <si>
    <t>Wiley John&amp;Son-A</t>
  </si>
  <si>
    <t>JW/B US Equity</t>
  </si>
  <si>
    <t>Wiley John&amp;Son-B</t>
  </si>
  <si>
    <t>SFM US Equity</t>
  </si>
  <si>
    <t>Sprouts Farmers</t>
  </si>
  <si>
    <t>RH US Equity</t>
  </si>
  <si>
    <t>Rh</t>
  </si>
  <si>
    <t>VSH US Equity</t>
  </si>
  <si>
    <t>Vishay Intertech</t>
  </si>
  <si>
    <t>SFNC US Equity</t>
  </si>
  <si>
    <t>Simmons First -A</t>
  </si>
  <si>
    <t>VMI US Equity</t>
  </si>
  <si>
    <t>Valmont Inds</t>
  </si>
  <si>
    <t>PRLB US Equity</t>
  </si>
  <si>
    <t>Proto Labs Inc</t>
  </si>
  <si>
    <t>FELE US Equity</t>
  </si>
  <si>
    <t>Franklin Elec Co</t>
  </si>
  <si>
    <t>OZK US Equity</t>
  </si>
  <si>
    <t>Bank Ozk</t>
  </si>
  <si>
    <t>CALM US Equity</t>
  </si>
  <si>
    <t>Cal-Maine Foods</t>
  </si>
  <si>
    <t>SEM US Equity</t>
  </si>
  <si>
    <t>Select Medical</t>
  </si>
  <si>
    <t>STMP US Equity</t>
  </si>
  <si>
    <t>Stamps.Com Inc</t>
  </si>
  <si>
    <t>BHVN US Equity</t>
  </si>
  <si>
    <t>Biohaven Pharmac</t>
  </si>
  <si>
    <t>ISBC US Equity</t>
  </si>
  <si>
    <t>Investors Bancor</t>
  </si>
  <si>
    <t>GATX US Equity</t>
  </si>
  <si>
    <t>Gatx Corp</t>
  </si>
  <si>
    <t>ESI US Equity</t>
  </si>
  <si>
    <t>Element Solution</t>
  </si>
  <si>
    <t>BOX US Equity</t>
  </si>
  <si>
    <t>Box Inc- Class A</t>
  </si>
  <si>
    <t>ENS US Equity</t>
  </si>
  <si>
    <t>Enersys</t>
  </si>
  <si>
    <t>CWST US Equity</t>
  </si>
  <si>
    <t>Casella Waste</t>
  </si>
  <si>
    <t>SSB US Equity</t>
  </si>
  <si>
    <t>South State Corp</t>
  </si>
  <si>
    <t>SHOO US Equity</t>
  </si>
  <si>
    <t>Steven Madden</t>
  </si>
  <si>
    <t>SYNA US Equity</t>
  </si>
  <si>
    <t>Synaptics Inc</t>
  </si>
  <si>
    <t>DNLI US Equity</t>
  </si>
  <si>
    <t>Denali Therapeut</t>
  </si>
  <si>
    <t>NTRA US Equity</t>
  </si>
  <si>
    <t>Natera Inc</t>
  </si>
  <si>
    <t>VRNS US Equity</t>
  </si>
  <si>
    <t>Varonis Systems</t>
  </si>
  <si>
    <t>LILA US Equity</t>
  </si>
  <si>
    <t>Liberty Lati-A</t>
  </si>
  <si>
    <t>LILAB US Equity</t>
  </si>
  <si>
    <t>Liberty Lati-B</t>
  </si>
  <si>
    <t>LILAK US Equity</t>
  </si>
  <si>
    <t>Liberty Lati-C</t>
  </si>
  <si>
    <t>CNS US Equity</t>
  </si>
  <si>
    <t>Cohen &amp; Steers</t>
  </si>
  <si>
    <t>ASB US Equity</t>
  </si>
  <si>
    <t>Assoc Banc-Corp</t>
  </si>
  <si>
    <t>APLS US Equity</t>
  </si>
  <si>
    <t>Apellis Pharmace</t>
  </si>
  <si>
    <t>MC US Equity</t>
  </si>
  <si>
    <t>Moelis &amp; Co-Cl A</t>
  </si>
  <si>
    <t>LPX US Equity</t>
  </si>
  <si>
    <t>Louisiana-Pacifi</t>
  </si>
  <si>
    <t>B US Equity</t>
  </si>
  <si>
    <t>Barnes Group Inc</t>
  </si>
  <si>
    <t>HOMB US Equity</t>
  </si>
  <si>
    <t>Home Bancshares</t>
  </si>
  <si>
    <t>WTFC US Equity</t>
  </si>
  <si>
    <t>Wintrust Finl</t>
  </si>
  <si>
    <t>TDS US Equity</t>
  </si>
  <si>
    <t>Telephone &amp; Data</t>
  </si>
  <si>
    <t>TDSNA US Equity</t>
  </si>
  <si>
    <t>Telephone&amp;Data-A</t>
  </si>
  <si>
    <t>LAD US Equity</t>
  </si>
  <si>
    <t>Lithia Motors-A</t>
  </si>
  <si>
    <t>ALRM US Equity</t>
  </si>
  <si>
    <t>Alarm.Com Holdin</t>
  </si>
  <si>
    <t>KW US Equity</t>
  </si>
  <si>
    <t>Kennedy-Wilson H</t>
  </si>
  <si>
    <t>CSOD US Equity</t>
  </si>
  <si>
    <t>Cornerstone Onde</t>
  </si>
  <si>
    <t>WBS US Equity</t>
  </si>
  <si>
    <t>Webster Finl</t>
  </si>
  <si>
    <t>AEIS US Equity</t>
  </si>
  <si>
    <t>Adv Energy Inds</t>
  </si>
  <si>
    <t>IBKC US Equity</t>
  </si>
  <si>
    <t>Iberiabank Corp</t>
  </si>
  <si>
    <t>DIOD US Equity</t>
  </si>
  <si>
    <t>Diodes Inc</t>
  </si>
  <si>
    <t>ESE US Equity</t>
  </si>
  <si>
    <t>Esco Tech Inc</t>
  </si>
  <si>
    <t>WAFD US Equity</t>
  </si>
  <si>
    <t>Wash Fed</t>
  </si>
  <si>
    <t>TRN US Equity</t>
  </si>
  <si>
    <t>Trinity Industri</t>
  </si>
  <si>
    <t>SAIA US Equity</t>
  </si>
  <si>
    <t>Saia Inc</t>
  </si>
  <si>
    <t>WMS US Equity</t>
  </si>
  <si>
    <t>Advanced Drainag</t>
  </si>
  <si>
    <t>GOLF US Equity</t>
  </si>
  <si>
    <t>Acushnet Holding</t>
  </si>
  <si>
    <t>GNW US Equity</t>
  </si>
  <si>
    <t>Genworth Financi</t>
  </si>
  <si>
    <t>EVR US Equity</t>
  </si>
  <si>
    <t>Evercore Inc</t>
  </si>
  <si>
    <t>BXS US Equity</t>
  </si>
  <si>
    <t>Bancorpsouth Ban</t>
  </si>
  <si>
    <t>DKS US Equity</t>
  </si>
  <si>
    <t>Dick'S Sporting</t>
  </si>
  <si>
    <t>PFSI US Equity</t>
  </si>
  <si>
    <t>Pennymac Financi</t>
  </si>
  <si>
    <t>COKE US Equity</t>
  </si>
  <si>
    <t>Coca-Cola Consol</t>
  </si>
  <si>
    <t>ITGR US Equity</t>
  </si>
  <si>
    <t>Integer Holdings</t>
  </si>
  <si>
    <t>CNO US Equity</t>
  </si>
  <si>
    <t>Cno Financial Gr</t>
  </si>
  <si>
    <t>FIZZ US Equity</t>
  </si>
  <si>
    <t>Natl Beverage</t>
  </si>
  <si>
    <t>GHC US Equity</t>
  </si>
  <si>
    <t>Graham Holding-B</t>
  </si>
  <si>
    <t>AMKR US Equity</t>
  </si>
  <si>
    <t>Amkor Tech Inc</t>
  </si>
  <si>
    <t>SVMK US Equity</t>
  </si>
  <si>
    <t>Svmk Inc</t>
  </si>
  <si>
    <t>FULT US Equity</t>
  </si>
  <si>
    <t>Fulton Financial</t>
  </si>
  <si>
    <t>KRTX US Equity</t>
  </si>
  <si>
    <t>Karuna Therapeut</t>
  </si>
  <si>
    <t>COMM US Equity</t>
  </si>
  <si>
    <t>Commscope Holdin</t>
  </si>
  <si>
    <t>FHI US Equity</t>
  </si>
  <si>
    <t>Federated Hermes</t>
  </si>
  <si>
    <t>APA US Equity</t>
  </si>
  <si>
    <t>Apache Corp</t>
  </si>
  <si>
    <t>HP US Equity</t>
  </si>
  <si>
    <t>Helmerich &amp; Payn</t>
  </si>
  <si>
    <t>COLB US Equity</t>
  </si>
  <si>
    <t>Columbia Banking</t>
  </si>
  <si>
    <t>PBH US Equity</t>
  </si>
  <si>
    <t>Prestige Consume</t>
  </si>
  <si>
    <t>NWN US Equity</t>
  </si>
  <si>
    <t>Northwest Natura</t>
  </si>
  <si>
    <t>YETI US Equity</t>
  </si>
  <si>
    <t>Yeti Holdings In</t>
  </si>
  <si>
    <t>VIE US Equity</t>
  </si>
  <si>
    <t>Viela Bio Inc</t>
  </si>
  <si>
    <t>ENSG US Equity</t>
  </si>
  <si>
    <t>Ensign Group Inc</t>
  </si>
  <si>
    <t>BKU US Equity</t>
  </si>
  <si>
    <t>Bankunited Inc</t>
  </si>
  <si>
    <t>OLN US Equity</t>
  </si>
  <si>
    <t>Olin Corp</t>
  </si>
  <si>
    <t>PGNY US Equity</t>
  </si>
  <si>
    <t>Progyny Inc</t>
  </si>
  <si>
    <t>NAV US Equity</t>
  </si>
  <si>
    <t>Navistar Intl</t>
  </si>
  <si>
    <t>PS US Equity</t>
  </si>
  <si>
    <t>Pluralsight In-A</t>
  </si>
  <si>
    <t>ALEC US Equity</t>
  </si>
  <si>
    <t>Alector Inc</t>
  </si>
  <si>
    <t>EGHT US Equity</t>
  </si>
  <si>
    <t>8X8 Inc</t>
  </si>
  <si>
    <t>CATY US Equity</t>
  </si>
  <si>
    <t>Cathay General B</t>
  </si>
  <si>
    <t>EPZM US Equity</t>
  </si>
  <si>
    <t>Epizyme Inc</t>
  </si>
  <si>
    <t>SANM US Equity</t>
  </si>
  <si>
    <t>Sanmina Corp</t>
  </si>
  <si>
    <t>FIBK US Equity</t>
  </si>
  <si>
    <t>First Inter/Mt-A</t>
  </si>
  <si>
    <t>ALTR US Equity</t>
  </si>
  <si>
    <t>Altair Enginee-A</t>
  </si>
  <si>
    <t>EXLS US Equity</t>
  </si>
  <si>
    <t>Exlservice Holdi</t>
  </si>
  <si>
    <t>CVLT US Equity</t>
  </si>
  <si>
    <t>Commvault System</t>
  </si>
  <si>
    <t>ASGN US Equity</t>
  </si>
  <si>
    <t>Asgn Inc</t>
  </si>
  <si>
    <t>MOG/B US Equity</t>
  </si>
  <si>
    <t>Moog Inc-Class B</t>
  </si>
  <si>
    <t>MOG/A US Equity</t>
  </si>
  <si>
    <t>Moog Inc-Class A</t>
  </si>
  <si>
    <t>THC US Equity</t>
  </si>
  <si>
    <t>Tenet Healthcare</t>
  </si>
  <si>
    <t>SXT US Equity</t>
  </si>
  <si>
    <t>Sensient Technol</t>
  </si>
  <si>
    <t>UNVR US Equity</t>
  </si>
  <si>
    <t>Univar Solutions</t>
  </si>
  <si>
    <t>SCL US Equity</t>
  </si>
  <si>
    <t>Stepan Co</t>
  </si>
  <si>
    <t>HWC US Equity</t>
  </si>
  <si>
    <t>Hancock Whitney</t>
  </si>
  <si>
    <t>EQT US Equity</t>
  </si>
  <si>
    <t>Eqt Corp</t>
  </si>
  <si>
    <t>ACA US Equity</t>
  </si>
  <si>
    <t>Arcosa Inc</t>
  </si>
  <si>
    <t>WPX US Equity</t>
  </si>
  <si>
    <t>Wpx Energy</t>
  </si>
  <si>
    <t>CBRL US Equity</t>
  </si>
  <si>
    <t>Cracker Barrel</t>
  </si>
  <si>
    <t>FSLY US Equity</t>
  </si>
  <si>
    <t>Fastly Inc -Cl A</t>
  </si>
  <si>
    <t>OTTR US Equity</t>
  </si>
  <si>
    <t>Otter Tail Corp</t>
  </si>
  <si>
    <t>CIT US Equity</t>
  </si>
  <si>
    <t>Cit Group Inc</t>
  </si>
  <si>
    <t>ADS US Equity</t>
  </si>
  <si>
    <t>Alliance Data</t>
  </si>
  <si>
    <t>NFE US Equity</t>
  </si>
  <si>
    <t>New Fortress Ene</t>
  </si>
  <si>
    <t>VG US Equity</t>
  </si>
  <si>
    <t>Vonage Holdings</t>
  </si>
  <si>
    <t>AEL US Equity</t>
  </si>
  <si>
    <t>Amer Equity Invt</t>
  </si>
  <si>
    <t>APAM US Equity</t>
  </si>
  <si>
    <t>Artisan Partne-A</t>
  </si>
  <si>
    <t>FIT US Equity</t>
  </si>
  <si>
    <t>Fitbit Inc - A</t>
  </si>
  <si>
    <t>M US Equity</t>
  </si>
  <si>
    <t>Macy'S Inc</t>
  </si>
  <si>
    <t>AIT US Equity</t>
  </si>
  <si>
    <t>Applied Indu Tec</t>
  </si>
  <si>
    <t>DORM US Equity</t>
  </si>
  <si>
    <t>Dorman Products</t>
  </si>
  <si>
    <t>BYD US Equity</t>
  </si>
  <si>
    <t>Boyd Gaming Corp</t>
  </si>
  <si>
    <t>GBDC US Equity</t>
  </si>
  <si>
    <t>Golub Capital Bd</t>
  </si>
  <si>
    <t>NGHC US Equity</t>
  </si>
  <si>
    <t>National General</t>
  </si>
  <si>
    <t>HCSG US Equity</t>
  </si>
  <si>
    <t>Healthcare Servs</t>
  </si>
  <si>
    <t>FATE US Equity</t>
  </si>
  <si>
    <t>Fate Therapeutic</t>
  </si>
  <si>
    <t>NNI US Equity</t>
  </si>
  <si>
    <t>Nelnet Inc-Cl A</t>
  </si>
  <si>
    <t>PRNB US Equity</t>
  </si>
  <si>
    <t>Principia Biopha</t>
  </si>
  <si>
    <t>MMSI US Equity</t>
  </si>
  <si>
    <t>Merit Medical</t>
  </si>
  <si>
    <t>AUB US Equity</t>
  </si>
  <si>
    <t>Atlantic Union B</t>
  </si>
  <si>
    <t>SABR US Equity</t>
  </si>
  <si>
    <t>Sabre Corp</t>
  </si>
  <si>
    <t>GSHD US Equity</t>
  </si>
  <si>
    <t>Goosehead Insu-A</t>
  </si>
  <si>
    <t>NTCT US Equity</t>
  </si>
  <si>
    <t>Netscout Systems</t>
  </si>
  <si>
    <t>WK US Equity</t>
  </si>
  <si>
    <t>Workiva Inc</t>
  </si>
  <si>
    <t>LCII US Equity</t>
  </si>
  <si>
    <t>Lci Industries</t>
  </si>
  <si>
    <t>IOSP US Equity</t>
  </si>
  <si>
    <t>Innospec Inc</t>
  </si>
  <si>
    <t>IBOC US Equity</t>
  </si>
  <si>
    <t>Intl Bancshares</t>
  </si>
  <si>
    <t>PSEC US Equity</t>
  </si>
  <si>
    <t>Prospect Capital</t>
  </si>
  <si>
    <t>OPCH US Equity</t>
  </si>
  <si>
    <t>Option Care Heal</t>
  </si>
  <si>
    <t>GEF US Equity</t>
  </si>
  <si>
    <t>Greif Inc-Cl A</t>
  </si>
  <si>
    <t>GEF/B US Equity</t>
  </si>
  <si>
    <t>Greif Inc-Cl B</t>
  </si>
  <si>
    <t>AMBA US Equity</t>
  </si>
  <si>
    <t>Ambarella Inc</t>
  </si>
  <si>
    <t>SAGE US Equity</t>
  </si>
  <si>
    <t>Sage Therapeutic</t>
  </si>
  <si>
    <t>PZZA US Equity</t>
  </si>
  <si>
    <t>Papa John'S Intl</t>
  </si>
  <si>
    <t>SPB US Equity</t>
  </si>
  <si>
    <t>Spectrum Brands</t>
  </si>
  <si>
    <t>TRGP US Equity</t>
  </si>
  <si>
    <t>Targa Resources</t>
  </si>
  <si>
    <t>XEC US Equity</t>
  </si>
  <si>
    <t>Cimarex Energy C</t>
  </si>
  <si>
    <t>XNCR US Equity</t>
  </si>
  <si>
    <t>Xencor Inc</t>
  </si>
  <si>
    <t>POL US Equity</t>
  </si>
  <si>
    <t>Polyone Corp</t>
  </si>
  <si>
    <t>EIDX US Equity</t>
  </si>
  <si>
    <t>Eidos Therapeuti</t>
  </si>
  <si>
    <t>FSS US Equity</t>
  </si>
  <si>
    <t>Fed Signal Corp</t>
  </si>
  <si>
    <t>KBH US Equity</t>
  </si>
  <si>
    <t>Kb Home</t>
  </si>
  <si>
    <t>PING US Equity</t>
  </si>
  <si>
    <t>Ping Identity Ho</t>
  </si>
  <si>
    <t>FSK US Equity</t>
  </si>
  <si>
    <t>Fs Kkr Capital C</t>
  </si>
  <si>
    <t>CMC US Equity</t>
  </si>
  <si>
    <t>Commercial Metal</t>
  </si>
  <si>
    <t>ACHC US Equity</t>
  </si>
  <si>
    <t>Acadia Healthcar</t>
  </si>
  <si>
    <t>TTEC US Equity</t>
  </si>
  <si>
    <t>Ttec Holdings In</t>
  </si>
  <si>
    <t>EYE US Equity</t>
  </si>
  <si>
    <t>National Vision</t>
  </si>
  <si>
    <t>BDC US Equity</t>
  </si>
  <si>
    <t>Belden Inc</t>
  </si>
  <si>
    <t>CFFN US Equity</t>
  </si>
  <si>
    <t>Capitol Federal</t>
  </si>
  <si>
    <t>SBGI US Equity</t>
  </si>
  <si>
    <t>Sinclair Broad-A</t>
  </si>
  <si>
    <t>SJW US Equity</t>
  </si>
  <si>
    <t>Sjw Group</t>
  </si>
  <si>
    <t>BAND US Equity</t>
  </si>
  <si>
    <t>Bandwidth Inc-A</t>
  </si>
  <si>
    <t>ROG US Equity</t>
  </si>
  <si>
    <t>Rogers Corp</t>
  </si>
  <si>
    <t>PJT US Equity</t>
  </si>
  <si>
    <t>Pjt Partners - A</t>
  </si>
  <si>
    <t>AAN US Equity</t>
  </si>
  <si>
    <t>Aaron'S Inc</t>
  </si>
  <si>
    <t>CNMD US Equity</t>
  </si>
  <si>
    <t>Conmed Corp</t>
  </si>
  <si>
    <t>MDC US Equity</t>
  </si>
  <si>
    <t>Mdc Holdings Inc</t>
  </si>
  <si>
    <t>CLBK US Equity</t>
  </si>
  <si>
    <t>Columbia Financi</t>
  </si>
  <si>
    <t>ABCB US Equity</t>
  </si>
  <si>
    <t>Ameris Bancorp</t>
  </si>
  <si>
    <t>CC US Equity</t>
  </si>
  <si>
    <t>Chemours Co</t>
  </si>
  <si>
    <t>SMPL US Equity</t>
  </si>
  <si>
    <t>Simply Good Food</t>
  </si>
  <si>
    <t>NAVI US Equity</t>
  </si>
  <si>
    <t>Navient Corp</t>
  </si>
  <si>
    <t>IRWD US Equity</t>
  </si>
  <si>
    <t>Ironwood Pharmac</t>
  </si>
  <si>
    <t>AIN US Equity</t>
  </si>
  <si>
    <t>Albany Intl Corp</t>
  </si>
  <si>
    <t>BLDR US Equity</t>
  </si>
  <si>
    <t>Builders Firstso</t>
  </si>
  <si>
    <t>KTOS US Equity</t>
  </si>
  <si>
    <t>Kratos Defense &amp;</t>
  </si>
  <si>
    <t>WSBC US Equity</t>
  </si>
  <si>
    <t>Wesbanco Inc</t>
  </si>
  <si>
    <t>FOCS US Equity</t>
  </si>
  <si>
    <t>Focus Financia-A</t>
  </si>
  <si>
    <t>FMBI US Equity</t>
  </si>
  <si>
    <t>First Midwest/Il</t>
  </si>
  <si>
    <t>EPAY US Equity</t>
  </si>
  <si>
    <t>Bottomline Tech</t>
  </si>
  <si>
    <t>SPSC US Equity</t>
  </si>
  <si>
    <t>Sps Commerce Inc</t>
  </si>
  <si>
    <t>INSM US Equity</t>
  </si>
  <si>
    <t>Insmed Inc</t>
  </si>
  <si>
    <t>FORM US Equity</t>
  </si>
  <si>
    <t>Formfactor Inc</t>
  </si>
  <si>
    <t>ARVN US Equity</t>
  </si>
  <si>
    <t>Arvinas Inc</t>
  </si>
  <si>
    <t>PSMT US Equity</t>
  </si>
  <si>
    <t>Pricesmart Inc</t>
  </si>
  <si>
    <t>VICR US Equity</t>
  </si>
  <si>
    <t>Vicor Corp</t>
  </si>
  <si>
    <t>PDCO US Equity</t>
  </si>
  <si>
    <t>Patterson Cos</t>
  </si>
  <si>
    <t>FOXF US Equity</t>
  </si>
  <si>
    <t>Fox Factory Hold</t>
  </si>
  <si>
    <t>NSP US Equity</t>
  </si>
  <si>
    <t>Insperity Inc</t>
  </si>
  <si>
    <t>SHAK US Equity</t>
  </si>
  <si>
    <t>Shake Shack In-A</t>
  </si>
  <si>
    <t>CVI US Equity</t>
  </si>
  <si>
    <t>Cvr Energy Inc</t>
  </si>
  <si>
    <t>BMI US Equity</t>
  </si>
  <si>
    <t>Badger Meter Inc</t>
  </si>
  <si>
    <t>KAR US Equity</t>
  </si>
  <si>
    <t>Kar Auction Serv</t>
  </si>
  <si>
    <t>MAIN US Equity</t>
  </si>
  <si>
    <t>Main Street Capi</t>
  </si>
  <si>
    <t>CLF US Equity</t>
  </si>
  <si>
    <t>Cleveland-Cliffs</t>
  </si>
  <si>
    <t>WABC US Equity</t>
  </si>
  <si>
    <t>Westamerica Banc</t>
  </si>
  <si>
    <t>TMHC US Equity</t>
  </si>
  <si>
    <t>Taylor Morrison</t>
  </si>
  <si>
    <t>TPTX US Equity</t>
  </si>
  <si>
    <t>Turning Point Th</t>
  </si>
  <si>
    <t>FSCT US Equity</t>
  </si>
  <si>
    <t>Forescout Techno</t>
  </si>
  <si>
    <t>IPAR US Equity</t>
  </si>
  <si>
    <t>Inter Parfums</t>
  </si>
  <si>
    <t>PLXS US Equity</t>
  </si>
  <si>
    <t>Plexus Corp</t>
  </si>
  <si>
    <t>MTH US Equity</t>
  </si>
  <si>
    <t>Meritage Homes C</t>
  </si>
  <si>
    <t>RDFN US Equity</t>
  </si>
  <si>
    <t>Redfin Corp</t>
  </si>
  <si>
    <t>BROG US Equity</t>
  </si>
  <si>
    <t>Brooge Holdings</t>
  </si>
  <si>
    <t>KMT US Equity</t>
  </si>
  <si>
    <t>Kennametal Inc</t>
  </si>
  <si>
    <t>PRGS US Equity</t>
  </si>
  <si>
    <t>Progress Softwar</t>
  </si>
  <si>
    <t>ALGT US Equity</t>
  </si>
  <si>
    <t>Allegiant Travel</t>
  </si>
  <si>
    <t>HGV US Equity</t>
  </si>
  <si>
    <t>Hilton Grand Vac</t>
  </si>
  <si>
    <t>SFBS US Equity</t>
  </si>
  <si>
    <t>Servisfirst Banc</t>
  </si>
  <si>
    <t>AMK US Equity</t>
  </si>
  <si>
    <t>Assetmark Financ</t>
  </si>
  <si>
    <t>FFBC US Equity</t>
  </si>
  <si>
    <t>First Fin Bancrp</t>
  </si>
  <si>
    <t>UCBI US Equity</t>
  </si>
  <si>
    <t>United Community</t>
  </si>
  <si>
    <t>PQG US Equity</t>
  </si>
  <si>
    <t>Pq Group Holding</t>
  </si>
  <si>
    <t>GT US Equity</t>
  </si>
  <si>
    <t>Goodyear Tire</t>
  </si>
  <si>
    <t>INT US Equity</t>
  </si>
  <si>
    <t>World Fuel Svcs</t>
  </si>
  <si>
    <t>ABM US Equity</t>
  </si>
  <si>
    <t>Abm Industries</t>
  </si>
  <si>
    <t>TRMK US Equity</t>
  </si>
  <si>
    <t>Trustmark Corp</t>
  </si>
  <si>
    <t>HTLD US Equity</t>
  </si>
  <si>
    <t>Heartland Expres</t>
  </si>
  <si>
    <t>HUBG US Equity</t>
  </si>
  <si>
    <t>Hub Group-A</t>
  </si>
  <si>
    <t>GKOS US Equity</t>
  </si>
  <si>
    <t>Glaukos Corp</t>
  </si>
  <si>
    <t>VC US Equity</t>
  </si>
  <si>
    <t>Visteon Corp</t>
  </si>
  <si>
    <t>LPSN US Equity</t>
  </si>
  <si>
    <t>Liveperson Inc</t>
  </si>
  <si>
    <t>CNK US Equity</t>
  </si>
  <si>
    <t>Cinemark Holding</t>
  </si>
  <si>
    <t>EGOV US Equity</t>
  </si>
  <si>
    <t>Nic Inc</t>
  </si>
  <si>
    <t>MLHR US Equity</t>
  </si>
  <si>
    <t>Herman Miller</t>
  </si>
  <si>
    <t>SAIL US Equity</t>
  </si>
  <si>
    <t>Sailpoint Techno</t>
  </si>
  <si>
    <t>ONTO US Equity</t>
  </si>
  <si>
    <t>Onto Innovation</t>
  </si>
  <si>
    <t>URBN US Equity</t>
  </si>
  <si>
    <t>Urban Outfitter</t>
  </si>
  <si>
    <t>KPTI US Equity</t>
  </si>
  <si>
    <t>Karyopharm Thera</t>
  </si>
  <si>
    <t>IGMS US Equity</t>
  </si>
  <si>
    <t>Igm Biosciences</t>
  </si>
  <si>
    <t>CBT US Equity</t>
  </si>
  <si>
    <t>Cabot Corp</t>
  </si>
  <si>
    <t>NGVT US Equity</t>
  </si>
  <si>
    <t>Ingevity Corp</t>
  </si>
  <si>
    <t>PRO US Equity</t>
  </si>
  <si>
    <t>Pros Holdings In</t>
  </si>
  <si>
    <t>TWOU US Equity</t>
  </si>
  <si>
    <t>2U Inc</t>
  </si>
  <si>
    <t>GDOT US Equity</t>
  </si>
  <si>
    <t>Green Dot Corp-A</t>
  </si>
  <si>
    <t>NSIT US Equity</t>
  </si>
  <si>
    <t>Insight Enterpri</t>
  </si>
  <si>
    <t>KEM US Equity</t>
  </si>
  <si>
    <t>Kemet Corp</t>
  </si>
  <si>
    <t>STAA US Equity</t>
  </si>
  <si>
    <t>Staar Surgical</t>
  </si>
  <si>
    <t>NVTA US Equity</t>
  </si>
  <si>
    <t>Invitae Corp</t>
  </si>
  <si>
    <t>FWRD US Equity</t>
  </si>
  <si>
    <t>Forward Air Corp</t>
  </si>
  <si>
    <t>HMN US Equity</t>
  </si>
  <si>
    <t>Horace Mann Educ</t>
  </si>
  <si>
    <t>CMD US Equity</t>
  </si>
  <si>
    <t>Cantel Medical</t>
  </si>
  <si>
    <t>FRME US Equity</t>
  </si>
  <si>
    <t>First Merchants</t>
  </si>
  <si>
    <t>ROCK US Equity</t>
  </si>
  <si>
    <t>Gibraltar Indust</t>
  </si>
  <si>
    <t>R US Equity</t>
  </si>
  <si>
    <t>Ryder System Inc</t>
  </si>
  <si>
    <t>FDP US Equity</t>
  </si>
  <si>
    <t>Fresh Del Monte</t>
  </si>
  <si>
    <t>AMCX US Equity</t>
  </si>
  <si>
    <t>Amc Networks-A</t>
  </si>
  <si>
    <t>FUL US Equity</t>
  </si>
  <si>
    <t>Hb Fuller Co</t>
  </si>
  <si>
    <t>NBTB US Equity</t>
  </si>
  <si>
    <t>Nbt Bancorp Inc</t>
  </si>
  <si>
    <t>PENN US Equity</t>
  </si>
  <si>
    <t>Penn Natl Gaming</t>
  </si>
  <si>
    <t>IDCC US Equity</t>
  </si>
  <si>
    <t>Interdigital Inc</t>
  </si>
  <si>
    <t>CENTA US Equity</t>
  </si>
  <si>
    <t>Central Garden-A</t>
  </si>
  <si>
    <t>CENT US Equity</t>
  </si>
  <si>
    <t>Central Garden</t>
  </si>
  <si>
    <t>CNST US Equity</t>
  </si>
  <si>
    <t>Constellation Ph</t>
  </si>
  <si>
    <t>SKYW US Equity</t>
  </si>
  <si>
    <t>Skywest Inc</t>
  </si>
  <si>
    <t>KFY US Equity</t>
  </si>
  <si>
    <t>Korn Ferry</t>
  </si>
  <si>
    <t>AEO US Equity</t>
  </si>
  <si>
    <t>Amer Eagle Outf</t>
  </si>
  <si>
    <t>EPC US Equity</t>
  </si>
  <si>
    <t>Edgewell Persona</t>
  </si>
  <si>
    <t>CVCO US Equity</t>
  </si>
  <si>
    <t>Cavco Industries</t>
  </si>
  <si>
    <t>INSP US Equity</t>
  </si>
  <si>
    <t>Inspire Medical</t>
  </si>
  <si>
    <t>CSGS US Equity</t>
  </si>
  <si>
    <t>Csg Systems Intl</t>
  </si>
  <si>
    <t>SUM US Equity</t>
  </si>
  <si>
    <t>Summit Materia-A</t>
  </si>
  <si>
    <t>WOR US Equity</t>
  </si>
  <si>
    <t>Worthington Inds</t>
  </si>
  <si>
    <t>HI US Equity</t>
  </si>
  <si>
    <t>Hillenbrand Inc</t>
  </si>
  <si>
    <t>AKCA US Equity</t>
  </si>
  <si>
    <t>Akcea Therapeuti</t>
  </si>
  <si>
    <t>PLMR US Equity</t>
  </si>
  <si>
    <t>Palomar Holdings</t>
  </si>
  <si>
    <t>CPK US Equity</t>
  </si>
  <si>
    <t>Chesapeake Util</t>
  </si>
  <si>
    <t>YELP US Equity</t>
  </si>
  <si>
    <t>Yelp Inc</t>
  </si>
  <si>
    <t>PCRX US Equity</t>
  </si>
  <si>
    <t>Pacira Bioscienc</t>
  </si>
  <si>
    <t>MNRO US Equity</t>
  </si>
  <si>
    <t>Monro Inc</t>
  </si>
  <si>
    <t>IBP US Equity</t>
  </si>
  <si>
    <t>Installed Buildi</t>
  </si>
  <si>
    <t>HTH US Equity</t>
  </si>
  <si>
    <t>Hilltop Holdings</t>
  </si>
  <si>
    <t>KN US Equity</t>
  </si>
  <si>
    <t>Knowles Corp</t>
  </si>
  <si>
    <t>AVAV US Equity</t>
  </si>
  <si>
    <t>Aerovironment In</t>
  </si>
  <si>
    <t>RVMD US Equity</t>
  </si>
  <si>
    <t>Revolution Medic</t>
  </si>
  <si>
    <t>ZEON US Equity</t>
  </si>
  <si>
    <t>Zeons Corp</t>
  </si>
  <si>
    <t>TWNK US Equity</t>
  </si>
  <si>
    <t>Hostess Brands</t>
  </si>
  <si>
    <t>VGR US Equity</t>
  </si>
  <si>
    <t>Vector Group Ltd</t>
  </si>
  <si>
    <t>WD US Equity</t>
  </si>
  <si>
    <t>Walker &amp; Dunlop</t>
  </si>
  <si>
    <t>SPXC US Equity</t>
  </si>
  <si>
    <t>Spx Corp</t>
  </si>
  <si>
    <t>AQUA US Equity</t>
  </si>
  <si>
    <t>Evoqua Water Tec</t>
  </si>
  <si>
    <t>ATGE US Equity</t>
  </si>
  <si>
    <t>Adtalem Global E</t>
  </si>
  <si>
    <t>CUB US Equity</t>
  </si>
  <si>
    <t>Cubic Corp</t>
  </si>
  <si>
    <t>WSC US Equity</t>
  </si>
  <si>
    <t>Willscot Corp</t>
  </si>
  <si>
    <t>SFIX US Equity</t>
  </si>
  <si>
    <t>Stitch Fix Inc-A</t>
  </si>
  <si>
    <t>CRTX US Equity</t>
  </si>
  <si>
    <t>Cortexyme Inc</t>
  </si>
  <si>
    <t>MLI US Equity</t>
  </si>
  <si>
    <t>Mueller Inds</t>
  </si>
  <si>
    <t>MATX US Equity</t>
  </si>
  <si>
    <t>Matson Inc</t>
  </si>
  <si>
    <t>ZGNX US Equity</t>
  </si>
  <si>
    <t>Zogenix Inc</t>
  </si>
  <si>
    <t>USNA US Equity</t>
  </si>
  <si>
    <t>Usana Health Sci</t>
  </si>
  <si>
    <t>RMBS US Equity</t>
  </si>
  <si>
    <t>Rambus Inc</t>
  </si>
  <si>
    <t>IGT US Equity</t>
  </si>
  <si>
    <t>International Ga</t>
  </si>
  <si>
    <t>BGCP US Equity</t>
  </si>
  <si>
    <t>Bgc Partners-A</t>
  </si>
  <si>
    <t>YEXT US Equity</t>
  </si>
  <si>
    <t>Yext Inc</t>
  </si>
  <si>
    <t>PRAA US Equity</t>
  </si>
  <si>
    <t>Pra Group Inc</t>
  </si>
  <si>
    <t>PD US Equity</t>
  </si>
  <si>
    <t>Pagerduty Inc</t>
  </si>
  <si>
    <t>DRNA US Equity</t>
  </si>
  <si>
    <t>Dicerna Pharmace</t>
  </si>
  <si>
    <t>CMP US Equity</t>
  </si>
  <si>
    <t>Compass Minerals</t>
  </si>
  <si>
    <t>RGNX US Equity</t>
  </si>
  <si>
    <t>Regenxbio Inc</t>
  </si>
  <si>
    <t>WWW US Equity</t>
  </si>
  <si>
    <t>Wolverine World</t>
  </si>
  <si>
    <t>BEAT US Equity</t>
  </si>
  <si>
    <t>Biotelemetry Inc</t>
  </si>
  <si>
    <t>PRA US Equity</t>
  </si>
  <si>
    <t>Proassurance Cor</t>
  </si>
  <si>
    <t>SCS US Equity</t>
  </si>
  <si>
    <t>Steelcase Inc-A</t>
  </si>
  <si>
    <t>CORT US Equity</t>
  </si>
  <si>
    <t>Corcept Thera</t>
  </si>
  <si>
    <t>MGRC US Equity</t>
  </si>
  <si>
    <t>Mcgrath Rentcorp</t>
  </si>
  <si>
    <t>LGF/A US Equity</t>
  </si>
  <si>
    <t>Lions Gate-A</t>
  </si>
  <si>
    <t>LGF/B US Equity</t>
  </si>
  <si>
    <t>Lions Gate Ent-B</t>
  </si>
  <si>
    <t>TPH US Equity</t>
  </si>
  <si>
    <t>Tri Pointe Group</t>
  </si>
  <si>
    <t>WSFS US Equity</t>
  </si>
  <si>
    <t>Wsfs Financial</t>
  </si>
  <si>
    <t>TOWN US Equity</t>
  </si>
  <si>
    <t>Towne Bank</t>
  </si>
  <si>
    <t>CROX US Equity</t>
  </si>
  <si>
    <t>Crocs Inc</t>
  </si>
  <si>
    <t>IRBT US Equity</t>
  </si>
  <si>
    <t>Irobot Corp</t>
  </si>
  <si>
    <t>ATRC US Equity</t>
  </si>
  <si>
    <t>Atricure Inc</t>
  </si>
  <si>
    <t>ICFI US Equity</t>
  </si>
  <si>
    <t>Icf Internationa</t>
  </si>
  <si>
    <t>RUN US Equity</t>
  </si>
  <si>
    <t>Sunrun Inc</t>
  </si>
  <si>
    <t>AA US Equity</t>
  </si>
  <si>
    <t>Alcoa Corp</t>
  </si>
  <si>
    <t>LMNX US Equity</t>
  </si>
  <si>
    <t>Luminex Corp</t>
  </si>
  <si>
    <t>NWBI US Equity</t>
  </si>
  <si>
    <t>Northwest Bancsh</t>
  </si>
  <si>
    <t>NUS US Equity</t>
  </si>
  <si>
    <t>Nu Skin Enterp-A</t>
  </si>
  <si>
    <t>INO US Equity</t>
  </si>
  <si>
    <t>Inovio Pharmaceu</t>
  </si>
  <si>
    <t>UFS US Equity</t>
  </si>
  <si>
    <t>Domtar Corp</t>
  </si>
  <si>
    <t>MWA US Equity</t>
  </si>
  <si>
    <t>Mueller Water-A</t>
  </si>
  <si>
    <t>LGIH US Equity</t>
  </si>
  <si>
    <t>Lgi Homes Inc</t>
  </si>
  <si>
    <t>NMRK US Equity</t>
  </si>
  <si>
    <t>Newmark Group-A</t>
  </si>
  <si>
    <t>FIX US Equity</t>
  </si>
  <si>
    <t>Comfort Systems</t>
  </si>
  <si>
    <t>SWTX US Equity</t>
  </si>
  <si>
    <t>Springworks Ther</t>
  </si>
  <si>
    <t>CORE US Equity</t>
  </si>
  <si>
    <t>Core-Mark Holdin</t>
  </si>
  <si>
    <t>GCP US Equity</t>
  </si>
  <si>
    <t>Gcp Applied Tech</t>
  </si>
  <si>
    <t>BKUH US Equity</t>
  </si>
  <si>
    <t>Bakhu Holdings</t>
  </si>
  <si>
    <t>CSII US Equity</t>
  </si>
  <si>
    <t>Cardiovascular S</t>
  </si>
  <si>
    <t>AVNS US Equity</t>
  </si>
  <si>
    <t>Avanos Medical I</t>
  </si>
  <si>
    <t>MTSI US Equity</t>
  </si>
  <si>
    <t>Macom Technology</t>
  </si>
  <si>
    <t>PLUG US Equity</t>
  </si>
  <si>
    <t>Plug Power Inc</t>
  </si>
  <si>
    <t>GTN/A US Equity</t>
  </si>
  <si>
    <t>Gray Televisio-A</t>
  </si>
  <si>
    <t>GTN US Equity</t>
  </si>
  <si>
    <t>Gray Television</t>
  </si>
  <si>
    <t>RNST US Equity</t>
  </si>
  <si>
    <t>Renasant Corp</t>
  </si>
  <si>
    <t>OSIS US Equity</t>
  </si>
  <si>
    <t>Osi Systems Inc</t>
  </si>
  <si>
    <t>SIX US Equity</t>
  </si>
  <si>
    <t>Six Flags Entert</t>
  </si>
  <si>
    <t>STFC US Equity</t>
  </si>
  <si>
    <t>State Auto Finl</t>
  </si>
  <si>
    <t>SAFT US Equity</t>
  </si>
  <si>
    <t>Safety Insurance</t>
  </si>
  <si>
    <t>ERI US Equity</t>
  </si>
  <si>
    <t>Eldorado Resorts</t>
  </si>
  <si>
    <t>BANR US Equity</t>
  </si>
  <si>
    <t>Banner Corporati</t>
  </si>
  <si>
    <t>DAN US Equity</t>
  </si>
  <si>
    <t>Dana Inc</t>
  </si>
  <si>
    <t>PRK US Equity</t>
  </si>
  <si>
    <t>Park Natl Corp</t>
  </si>
  <si>
    <t>MMI US Equity</t>
  </si>
  <si>
    <t>Marcus &amp; Millich</t>
  </si>
  <si>
    <t>RRR US Equity</t>
  </si>
  <si>
    <t>Red Rock Resor-A</t>
  </si>
  <si>
    <t>MINI US Equity</t>
  </si>
  <si>
    <t>Mobile Mini</t>
  </si>
  <si>
    <t>CVA US Equity</t>
  </si>
  <si>
    <t>Covanta Holding</t>
  </si>
  <si>
    <t>TWST US Equity</t>
  </si>
  <si>
    <t>Twist Bioscience</t>
  </si>
  <si>
    <t>KTB US Equity</t>
  </si>
  <si>
    <t>Kontoor Brand</t>
  </si>
  <si>
    <t>TCDA US Equity</t>
  </si>
  <si>
    <t>Tricida Inc</t>
  </si>
  <si>
    <t>GWB US Equity</t>
  </si>
  <si>
    <t>Great Western Ba</t>
  </si>
  <si>
    <t>VCYT US Equity</t>
  </si>
  <si>
    <t>Veracyte Inc</t>
  </si>
  <si>
    <t>RUSHA US Equity</t>
  </si>
  <si>
    <t>Rush Enter-Cl A</t>
  </si>
  <si>
    <t>RUSHB US Equity</t>
  </si>
  <si>
    <t>Rush Enter-Cl B</t>
  </si>
  <si>
    <t>CHRS US Equity</t>
  </si>
  <si>
    <t>Coherus Bioscien</t>
  </si>
  <si>
    <t>TRHC US Equity</t>
  </si>
  <si>
    <t>Tabula Rasa Heal</t>
  </si>
  <si>
    <t>WW US Equity</t>
  </si>
  <si>
    <t>Ww International</t>
  </si>
  <si>
    <t>TCBI US Equity</t>
  </si>
  <si>
    <t>Texas Capital Ba</t>
  </si>
  <si>
    <t>EVOP US Equity</t>
  </si>
  <si>
    <t>Evo Payments-A</t>
  </si>
  <si>
    <t>ATRI US Equity</t>
  </si>
  <si>
    <t>Atrion Corp</t>
  </si>
  <si>
    <t>ATI US Equity</t>
  </si>
  <si>
    <t>Allegheny Tech</t>
  </si>
  <si>
    <t>SSTK US Equity</t>
  </si>
  <si>
    <t>Shutterstock Inc</t>
  </si>
  <si>
    <t>BV US Equity</t>
  </si>
  <si>
    <t>Brightview Holdi</t>
  </si>
  <si>
    <t>HLIO US Equity</t>
  </si>
  <si>
    <t>Helios Technolog</t>
  </si>
  <si>
    <t>FBC US Equity</t>
  </si>
  <si>
    <t>Flagstar Bancorp</t>
  </si>
  <si>
    <t>EIG US Equity</t>
  </si>
  <si>
    <t>Employers Holdin</t>
  </si>
  <si>
    <t>INVA US Equity</t>
  </si>
  <si>
    <t>Innoviva Inc</t>
  </si>
  <si>
    <t>AIMC US Equity</t>
  </si>
  <si>
    <t>Altra Industrial</t>
  </si>
  <si>
    <t>CSVI US Equity</t>
  </si>
  <si>
    <t>Computer Service</t>
  </si>
  <si>
    <t>DOOR US Equity</t>
  </si>
  <si>
    <t>Masonite Interna</t>
  </si>
  <si>
    <t>MTX US Equity</t>
  </si>
  <si>
    <t>Minerals Tech</t>
  </si>
  <si>
    <t>CBZ US Equity</t>
  </si>
  <si>
    <t>Cbiz Inc</t>
  </si>
  <si>
    <t>AX US Equity</t>
  </si>
  <si>
    <t>Axos Financial I</t>
  </si>
  <si>
    <t>AMSF US Equity</t>
  </si>
  <si>
    <t>Amerisafe Inc</t>
  </si>
  <si>
    <t>BMCH US Equity</t>
  </si>
  <si>
    <t>Bmc Stock Holdin</t>
  </si>
  <si>
    <t>INGN US Equity</t>
  </si>
  <si>
    <t>Inogen Inc</t>
  </si>
  <si>
    <t>LGND US Equity</t>
  </si>
  <si>
    <t>Ligand Pharm</t>
  </si>
  <si>
    <t>AHCO US Equity</t>
  </si>
  <si>
    <t>Adapthealth Corp</t>
  </si>
  <si>
    <t>VRRM US Equity</t>
  </si>
  <si>
    <t>Verra Mobility C</t>
  </si>
  <si>
    <t>VCTR US Equity</t>
  </si>
  <si>
    <t>Victory Capita-A</t>
  </si>
  <si>
    <t>PAGP US Equity</t>
  </si>
  <si>
    <t>Plains Gp Hold-A</t>
  </si>
  <si>
    <t>SBH US Equity</t>
  </si>
  <si>
    <t>Sally Beauty Hol</t>
  </si>
  <si>
    <t>EDIT US Equity</t>
  </si>
  <si>
    <t>Editas Medicine</t>
  </si>
  <si>
    <t>NHC US Equity</t>
  </si>
  <si>
    <t>Natl Healthcare</t>
  </si>
  <si>
    <t>BANF US Equity</t>
  </si>
  <si>
    <t>Bancfirst Corp</t>
  </si>
  <si>
    <t>HTLF US Equity</t>
  </si>
  <si>
    <t>Heartland Finl</t>
  </si>
  <si>
    <t>BECN US Equity</t>
  </si>
  <si>
    <t>Beacon Roofing S</t>
  </si>
  <si>
    <t>CAR US Equity</t>
  </si>
  <si>
    <t>Avis Budget Grou</t>
  </si>
  <si>
    <t>MGLN US Equity</t>
  </si>
  <si>
    <t>Magellan Health</t>
  </si>
  <si>
    <t>PPBI US Equity</t>
  </si>
  <si>
    <t>Pacific Premier</t>
  </si>
  <si>
    <t>MTOR US Equity</t>
  </si>
  <si>
    <t>Meritor Inc</t>
  </si>
  <si>
    <t>KALU US Equity</t>
  </si>
  <si>
    <t>Kaiser Aluminum</t>
  </si>
  <si>
    <t>BGS US Equity</t>
  </si>
  <si>
    <t>B&amp;G Foods Inc</t>
  </si>
  <si>
    <t>TGTX US Equity</t>
  </si>
  <si>
    <t>Tg Therapeutics</t>
  </si>
  <si>
    <t>ALG US Equity</t>
  </si>
  <si>
    <t>Alamo Group</t>
  </si>
  <si>
    <t>AM US Equity</t>
  </si>
  <si>
    <t>Antero Midstream</t>
  </si>
  <si>
    <t>SEAS US Equity</t>
  </si>
  <si>
    <t>Seaworld Enterta</t>
  </si>
  <si>
    <t>MSTR US Equity</t>
  </si>
  <si>
    <t>Microstrategy</t>
  </si>
  <si>
    <t>MDRX US Equity</t>
  </si>
  <si>
    <t>Allscripts Healt</t>
  </si>
  <si>
    <t>ETRN US Equity</t>
  </si>
  <si>
    <t>Equitrans Midstr</t>
  </si>
  <si>
    <t>SCPL US Equity</t>
  </si>
  <si>
    <t>Sciplay Corp-A</t>
  </si>
  <si>
    <t>ABG US Equity</t>
  </si>
  <si>
    <t>Asbury Auto Grp</t>
  </si>
  <si>
    <t>STBA US Equity</t>
  </si>
  <si>
    <t>S &amp; T Bancorp</t>
  </si>
  <si>
    <t>HNI US Equity</t>
  </si>
  <si>
    <t>Hni Corp</t>
  </si>
  <si>
    <t>THRM US Equity</t>
  </si>
  <si>
    <t>Gentherm Inc</t>
  </si>
  <si>
    <t>DLX US Equity</t>
  </si>
  <si>
    <t>Deluxe Corp</t>
  </si>
  <si>
    <t>FLOW US Equity</t>
  </si>
  <si>
    <t>Spx Flow Inc</t>
  </si>
  <si>
    <t>MDGL US Equity</t>
  </si>
  <si>
    <t>Madrigal Pharmac</t>
  </si>
  <si>
    <t>NRC US Equity</t>
  </si>
  <si>
    <t>Natl Research Co</t>
  </si>
  <si>
    <t>SYKE US Equity</t>
  </si>
  <si>
    <t>Sykes Enterprise</t>
  </si>
  <si>
    <t>MYGN US Equity</t>
  </si>
  <si>
    <t>Myriad Genetics</t>
  </si>
  <si>
    <t>ITCI US Equity</t>
  </si>
  <si>
    <t>Intra-Cellular T</t>
  </si>
  <si>
    <t>MGY US Equity</t>
  </si>
  <si>
    <t>Magnolia Oil-A</t>
  </si>
  <si>
    <t>SMCI US Equity</t>
  </si>
  <si>
    <t>Super Micro Comp</t>
  </si>
  <si>
    <t>HURN US Equity</t>
  </si>
  <si>
    <t>Huron Consulting</t>
  </si>
  <si>
    <t>TTMI US Equity</t>
  </si>
  <si>
    <t>Ttm Technologies</t>
  </si>
  <si>
    <t>ARQT US Equity</t>
  </si>
  <si>
    <t>Arcutis Biothera</t>
  </si>
  <si>
    <t>SWAV US Equity</t>
  </si>
  <si>
    <t>Shockwave Medica</t>
  </si>
  <si>
    <t>WMK US Equity</t>
  </si>
  <si>
    <t>Weis Markets Inc</t>
  </si>
  <si>
    <t>KAMN US Equity</t>
  </si>
  <si>
    <t>Kaman Corp</t>
  </si>
  <si>
    <t>ADUS US Equity</t>
  </si>
  <si>
    <t>Addus Homecare</t>
  </si>
  <si>
    <t>IBTX US Equity</t>
  </si>
  <si>
    <t>Independent Bank</t>
  </si>
  <si>
    <t>CHCO US Equity</t>
  </si>
  <si>
    <t>City Holding Co</t>
  </si>
  <si>
    <t>ELY US Equity</t>
  </si>
  <si>
    <t>Callaway Golf Co</t>
  </si>
  <si>
    <t>OI US Equity</t>
  </si>
  <si>
    <t>O-I Glass Inc</t>
  </si>
  <si>
    <t>WGO US Equity</t>
  </si>
  <si>
    <t>Winnebago Inds</t>
  </si>
  <si>
    <t>HRTX US Equity</t>
  </si>
  <si>
    <t>Heron Therapeuti</t>
  </si>
  <si>
    <t>IHRT US Equity</t>
  </si>
  <si>
    <t>Iheartmedia-Cl A</t>
  </si>
  <si>
    <t>ATSG US Equity</t>
  </si>
  <si>
    <t>Air Transport Se</t>
  </si>
  <si>
    <t>HOPE US Equity</t>
  </si>
  <si>
    <t>Hope Bancorp Inc</t>
  </si>
  <si>
    <t>TRS US Equity</t>
  </si>
  <si>
    <t>Trimas Corp</t>
  </si>
  <si>
    <t>RCM US Equity</t>
  </si>
  <si>
    <t>R1 Rcm Inc</t>
  </si>
  <si>
    <t>MRTN US Equity</t>
  </si>
  <si>
    <t>Marten Transport</t>
  </si>
  <si>
    <t>DK US Equity</t>
  </si>
  <si>
    <t>Delek Us Holding</t>
  </si>
  <si>
    <t>SAVE US Equity</t>
  </si>
  <si>
    <t>Spirit Airlines</t>
  </si>
  <si>
    <t>UVV US Equity</t>
  </si>
  <si>
    <t>Universal Corp</t>
  </si>
  <si>
    <t>NXTC US Equity</t>
  </si>
  <si>
    <t>Nextcure Inc</t>
  </si>
  <si>
    <t>MD US Equity</t>
  </si>
  <si>
    <t>Mednax Inc</t>
  </si>
  <si>
    <t>DRQ US Equity</t>
  </si>
  <si>
    <t>Dril-Quip Inc</t>
  </si>
  <si>
    <t>TMP US Equity</t>
  </si>
  <si>
    <t>Tompkins Financi</t>
  </si>
  <si>
    <t>MSEX US Equity</t>
  </si>
  <si>
    <t>Middlesex Water</t>
  </si>
  <si>
    <t>LZB US Equity</t>
  </si>
  <si>
    <t>La-Z-Boy Inc</t>
  </si>
  <si>
    <t>GTLS US Equity</t>
  </si>
  <si>
    <t>Chart Industries</t>
  </si>
  <si>
    <t>CNXN US Equity</t>
  </si>
  <si>
    <t>Pc Connection</t>
  </si>
  <si>
    <t>ATKR US Equity</t>
  </si>
  <si>
    <t>Atkore Internati</t>
  </si>
  <si>
    <t>DDS US Equity</t>
  </si>
  <si>
    <t>Dillards Inc-A</t>
  </si>
  <si>
    <t>CDLX US Equity</t>
  </si>
  <si>
    <t>Cardlytics Inc</t>
  </si>
  <si>
    <t>SBSI US Equity</t>
  </si>
  <si>
    <t>Southside Ban In</t>
  </si>
  <si>
    <t>ECOL US Equity</t>
  </si>
  <si>
    <t>Us Ecology Inc</t>
  </si>
  <si>
    <t>TNC US Equity</t>
  </si>
  <si>
    <t>Tennant Co</t>
  </si>
  <si>
    <t>X US Equity</t>
  </si>
  <si>
    <t>Us Steel Corp</t>
  </si>
  <si>
    <t>JELD US Equity</t>
  </si>
  <si>
    <t>Jeld-Wen Holding</t>
  </si>
  <si>
    <t>EGBN US Equity</t>
  </si>
  <si>
    <t>Eagle Bancrp Inc</t>
  </si>
  <si>
    <t>TSLX US Equity</t>
  </si>
  <si>
    <t>Tpg Specialty Le</t>
  </si>
  <si>
    <t>JOE US Equity</t>
  </si>
  <si>
    <t>St Joe Co</t>
  </si>
  <si>
    <t>CRK US Equity</t>
  </si>
  <si>
    <t>Comstock Res Inc</t>
  </si>
  <si>
    <t>ESPR US Equity</t>
  </si>
  <si>
    <t>Esperion Therape</t>
  </si>
  <si>
    <t>SILK US Equity</t>
  </si>
  <si>
    <t>Silk Road Medica</t>
  </si>
  <si>
    <t>RPAY US Equity</t>
  </si>
  <si>
    <t>Repay Holdings C</t>
  </si>
  <si>
    <t>EPAC US Equity</t>
  </si>
  <si>
    <t>Enerpac Tool Gro</t>
  </si>
  <si>
    <t>SCWX US Equity</t>
  </si>
  <si>
    <t>Secureworks Co-A</t>
  </si>
  <si>
    <t>WCC US Equity</t>
  </si>
  <si>
    <t>Wesco Intl</t>
  </si>
  <si>
    <t>MEI US Equity</t>
  </si>
  <si>
    <t>Methode Elec</t>
  </si>
  <si>
    <t>KRO US Equity</t>
  </si>
  <si>
    <t>Kronos Worldwide</t>
  </si>
  <si>
    <t>HL US Equity</t>
  </si>
  <si>
    <t>Hecla Mining Co</t>
  </si>
  <si>
    <t>SCHL US Equity</t>
  </si>
  <si>
    <t>Scholastic Corp</t>
  </si>
  <si>
    <t>SONO US Equity</t>
  </si>
  <si>
    <t>Sonos Inc</t>
  </si>
  <si>
    <t>CRVL US Equity</t>
  </si>
  <si>
    <t>Corvel Corp</t>
  </si>
  <si>
    <t>TEX US Equity</t>
  </si>
  <si>
    <t>Terex Corp</t>
  </si>
  <si>
    <t>CVGW US Equity</t>
  </si>
  <si>
    <t>Calavo Growers I</t>
  </si>
  <si>
    <t>INFN US Equity</t>
  </si>
  <si>
    <t>Infinera Corp</t>
  </si>
  <si>
    <t>LNN US Equity</t>
  </si>
  <si>
    <t>Lindsay Corp</t>
  </si>
  <si>
    <t>CNX US Equity</t>
  </si>
  <si>
    <t>Cnx Resources Co</t>
  </si>
  <si>
    <t>CSWI US Equity</t>
  </si>
  <si>
    <t>Csw Industri Inc</t>
  </si>
  <si>
    <t>OPK US Equity</t>
  </si>
  <si>
    <t>Opko Health</t>
  </si>
  <si>
    <t>ENTA US Equity</t>
  </si>
  <si>
    <t>Enanta Pharmaceu</t>
  </si>
  <si>
    <t>CDNA US Equity</t>
  </si>
  <si>
    <t>Caredx Inc</t>
  </si>
  <si>
    <t>VNOM US Equity</t>
  </si>
  <si>
    <t>Viper Energy Par</t>
  </si>
  <si>
    <t>SBCF US Equity</t>
  </si>
  <si>
    <t>Seacoast Bank/Fl</t>
  </si>
  <si>
    <t>HTGC US Equity</t>
  </si>
  <si>
    <t>Hercules Capital</t>
  </si>
  <si>
    <t>NMIH US Equity</t>
  </si>
  <si>
    <t>Nmi Holdings I-A</t>
  </si>
  <si>
    <t>OCFC US Equity</t>
  </si>
  <si>
    <t>Oceanfirst Finl</t>
  </si>
  <si>
    <t>TRUP US Equity</t>
  </si>
  <si>
    <t>Trupanion Inc</t>
  </si>
  <si>
    <t>BEAM US Equity</t>
  </si>
  <si>
    <t>Beam Therapeutic</t>
  </si>
  <si>
    <t>SPWR US Equity</t>
  </si>
  <si>
    <t>Sunpower Corp</t>
  </si>
  <si>
    <t>CRS US Equity</t>
  </si>
  <si>
    <t>Carpenter Tech</t>
  </si>
  <si>
    <t>SMP US Equity</t>
  </si>
  <si>
    <t>Standard Motor</t>
  </si>
  <si>
    <t>GLUU US Equity</t>
  </si>
  <si>
    <t>Glu Mobile Inc</t>
  </si>
  <si>
    <t>NOVA US Equity</t>
  </si>
  <si>
    <t>Sunnova Energy I</t>
  </si>
  <si>
    <t>WTBFA US Equity</t>
  </si>
  <si>
    <t>Wtb Finl Corp-A</t>
  </si>
  <si>
    <t>WTBFB US Equity</t>
  </si>
  <si>
    <t>Wtb Finl Corp-B</t>
  </si>
  <si>
    <t>ZUO US Equity</t>
  </si>
  <si>
    <t>Zuora Inc -Cl A</t>
  </si>
  <si>
    <t>AKBA US Equity</t>
  </si>
  <si>
    <t>Akebia Therapeut</t>
  </si>
  <si>
    <t>BCC US Equity</t>
  </si>
  <si>
    <t>Boise Cascade Co</t>
  </si>
  <si>
    <t>SWN US Equity</t>
  </si>
  <si>
    <t>Southwestrn Engy</t>
  </si>
  <si>
    <t>ADVM US Equity</t>
  </si>
  <si>
    <t>Adverum Biotechn</t>
  </si>
  <si>
    <t>FLR US Equity</t>
  </si>
  <si>
    <t>Fluor Corp</t>
  </si>
  <si>
    <t>AIMT US Equity</t>
  </si>
  <si>
    <t>Aimmune Therapeu</t>
  </si>
  <si>
    <t>RMR US Equity</t>
  </si>
  <si>
    <t>Rmr Group-A</t>
  </si>
  <si>
    <t>FFG US Equity</t>
  </si>
  <si>
    <t>Fbl Finl Group-A</t>
  </si>
  <si>
    <t>MLAB US Equity</t>
  </si>
  <si>
    <t>Mesa Labs</t>
  </si>
  <si>
    <t>AMRX US Equity</t>
  </si>
  <si>
    <t>Amneal Pharmaceu</t>
  </si>
  <si>
    <t>BUSE US Equity</t>
  </si>
  <si>
    <t>First Busey Corp</t>
  </si>
  <si>
    <t>HCAT US Equity</t>
  </si>
  <si>
    <t>Health Catalyst</t>
  </si>
  <si>
    <t>AGLY US Equity</t>
  </si>
  <si>
    <t>Agiliti Inc</t>
  </si>
  <si>
    <t>CVET US Equity</t>
  </si>
  <si>
    <t>Covetrus Inc</t>
  </si>
  <si>
    <t>RVNC US Equity</t>
  </si>
  <si>
    <t>Revance Therapeu</t>
  </si>
  <si>
    <t>MUR US Equity</t>
  </si>
  <si>
    <t>Murphy Oil Corp</t>
  </si>
  <si>
    <t>NGM US Equity</t>
  </si>
  <si>
    <t>Ngm Biopharmaceu</t>
  </si>
  <si>
    <t>CADE US Equity</t>
  </si>
  <si>
    <t>Cadence Bancorp</t>
  </si>
  <si>
    <t>PFS US Equity</t>
  </si>
  <si>
    <t>Provident Financ</t>
  </si>
  <si>
    <t>NSTG US Equity</t>
  </si>
  <si>
    <t>Nanostring Techn</t>
  </si>
  <si>
    <t>DDD US Equity</t>
  </si>
  <si>
    <t>3D Systems Corp</t>
  </si>
  <si>
    <t>HTZ US Equity</t>
  </si>
  <si>
    <t>Hertz Global Hol</t>
  </si>
  <si>
    <t>CTB US Equity</t>
  </si>
  <si>
    <t>Cooper Tire &amp; Ru</t>
  </si>
  <si>
    <t>TCBK US Equity</t>
  </si>
  <si>
    <t>Trico Bancshares</t>
  </si>
  <si>
    <t>WIRE US Equity</t>
  </si>
  <si>
    <t>Encore Wire</t>
  </si>
  <si>
    <t>SKY US Equity</t>
  </si>
  <si>
    <t>Skyline Champion</t>
  </si>
  <si>
    <t>FCF US Equity</t>
  </si>
  <si>
    <t>First Common Fin</t>
  </si>
  <si>
    <t>BRKL US Equity</t>
  </si>
  <si>
    <t>Brookline Bancrp</t>
  </si>
  <si>
    <t>PIPR US Equity</t>
  </si>
  <si>
    <t>Piper Sandler Co</t>
  </si>
  <si>
    <t>LKFN US Equity</t>
  </si>
  <si>
    <t>Lakeland Finl</t>
  </si>
  <si>
    <t>BDTX US Equity</t>
  </si>
  <si>
    <t>Black Diamond Th</t>
  </si>
  <si>
    <t>WAAS US Equity</t>
  </si>
  <si>
    <t>Aquaventure Hold</t>
  </si>
  <si>
    <t>ADNT US Equity</t>
  </si>
  <si>
    <t>Adient Plc</t>
  </si>
  <si>
    <t>ECPG US Equity</t>
  </si>
  <si>
    <t>Encore Capital G</t>
  </si>
  <si>
    <t>JBSS US Equity</t>
  </si>
  <si>
    <t>John B Sanfilipp</t>
  </si>
  <si>
    <t>ATNI US Equity</t>
  </si>
  <si>
    <t>Atn Internationa</t>
  </si>
  <si>
    <t>TIVO US Equity</t>
  </si>
  <si>
    <t>Tivo Corp</t>
  </si>
  <si>
    <t>GPI US Equity</t>
  </si>
  <si>
    <t>Group 1 Automoti</t>
  </si>
  <si>
    <t>SSYS US Equity</t>
  </si>
  <si>
    <t>Stratasys Ltd</t>
  </si>
  <si>
    <t>AVYA US Equity</t>
  </si>
  <si>
    <t>Avaya Holdings C</t>
  </si>
  <si>
    <t>SUPN US Equity</t>
  </si>
  <si>
    <t>Supernus Pharmac</t>
  </si>
  <si>
    <t>WHD US Equity</t>
  </si>
  <si>
    <t>Cactus Inc- A</t>
  </si>
  <si>
    <t>RGR US Equity</t>
  </si>
  <si>
    <t>Sturm Ruger &amp; Co</t>
  </si>
  <si>
    <t>YMAB US Equity</t>
  </si>
  <si>
    <t>Y-Mabs Therapeut</t>
  </si>
  <si>
    <t>ODT US Equity</t>
  </si>
  <si>
    <t>Odonate Therapeu</t>
  </si>
  <si>
    <t>ODP US Equity</t>
  </si>
  <si>
    <t>Office Depot Inc</t>
  </si>
  <si>
    <t>FLWS US Equity</t>
  </si>
  <si>
    <t>1-800-Flowers-A</t>
  </si>
  <si>
    <t>RCII US Equity</t>
  </si>
  <si>
    <t>Rent-A-Center</t>
  </si>
  <si>
    <t>RAD US Equity</t>
  </si>
  <si>
    <t>Rite Aid Corp</t>
  </si>
  <si>
    <t>USPH US Equity</t>
  </si>
  <si>
    <t>Us Physical Ther</t>
  </si>
  <si>
    <t>CDE US Equity</t>
  </si>
  <si>
    <t>Coeur Mining Inc</t>
  </si>
  <si>
    <t>PRFT US Equity</t>
  </si>
  <si>
    <t>Perficient Inc</t>
  </si>
  <si>
    <t>PAHC US Equity</t>
  </si>
  <si>
    <t>Phibro Animal-A</t>
  </si>
  <si>
    <t>KAI US Equity</t>
  </si>
  <si>
    <t>Kadant Inc</t>
  </si>
  <si>
    <t>SRCE US Equity</t>
  </si>
  <si>
    <t>1St Source Corp</t>
  </si>
  <si>
    <t>VRTU US Equity</t>
  </si>
  <si>
    <t>Virtusa Corp</t>
  </si>
  <si>
    <t>NMFC US Equity</t>
  </si>
  <si>
    <t>New Mountain Fin</t>
  </si>
  <si>
    <t>NPO US Equity</t>
  </si>
  <si>
    <t>Enpro Industries</t>
  </si>
  <si>
    <t>FPAC US Equity</t>
  </si>
  <si>
    <t>Far Point Acqu-A</t>
  </si>
  <si>
    <t>DY US Equity</t>
  </si>
  <si>
    <t>Dycom Inds</t>
  </si>
  <si>
    <t>FOE US Equity</t>
  </si>
  <si>
    <t>Ferro Corp</t>
  </si>
  <si>
    <t>SWM US Equity</t>
  </si>
  <si>
    <t>Schweitzer-Maudu</t>
  </si>
  <si>
    <t>RAVN US Equity</t>
  </si>
  <si>
    <t>Raven Industries</t>
  </si>
  <si>
    <t>AMWD US Equity</t>
  </si>
  <si>
    <t>Amer Woodmark Co</t>
  </si>
  <si>
    <t>CNGO US Equity</t>
  </si>
  <si>
    <t>Cengage Learning</t>
  </si>
  <si>
    <t>SGMS US Equity</t>
  </si>
  <si>
    <t>Scientific Games</t>
  </si>
  <si>
    <t>PLUS US Equity</t>
  </si>
  <si>
    <t>Eplus Inc</t>
  </si>
  <si>
    <t>ROAD US Equity</t>
  </si>
  <si>
    <t>Construction P-A</t>
  </si>
  <si>
    <t>FMBL US Equity</t>
  </si>
  <si>
    <t>Farmers &amp; Mer/Ca</t>
  </si>
  <si>
    <t>CASH US Equity</t>
  </si>
  <si>
    <t>Meta Financial G</t>
  </si>
  <si>
    <t>UFCS US Equity</t>
  </si>
  <si>
    <t>United Fire Grou</t>
  </si>
  <si>
    <t>OFLX US Equity</t>
  </si>
  <si>
    <t>Omega Flex Inc</t>
  </si>
  <si>
    <t>SASR US Equity</t>
  </si>
  <si>
    <t>Sandy Spring Ban</t>
  </si>
  <si>
    <t>AXNX US Equity</t>
  </si>
  <si>
    <t>Axonics Modulati</t>
  </si>
  <si>
    <t>LTHM US Equity</t>
  </si>
  <si>
    <t>Livent Corp</t>
  </si>
  <si>
    <t>UTL US Equity</t>
  </si>
  <si>
    <t>Unitil Corp</t>
  </si>
  <si>
    <t>RCKT US Equity</t>
  </si>
  <si>
    <t>Rocket Pharmaceu</t>
  </si>
  <si>
    <t>VREX US Equity</t>
  </si>
  <si>
    <t>Varex Imagin</t>
  </si>
  <si>
    <t>SSP US Equity</t>
  </si>
  <si>
    <t>Ew Scripps-A</t>
  </si>
  <si>
    <t>MED US Equity</t>
  </si>
  <si>
    <t>Medifast Inc</t>
  </si>
  <si>
    <t>CTS US Equity</t>
  </si>
  <si>
    <t>Cts Corp</t>
  </si>
  <si>
    <t>MODN US Equity</t>
  </si>
  <si>
    <t>Model N Inc</t>
  </si>
  <si>
    <t>PBF US Equity</t>
  </si>
  <si>
    <t>Pbf Energy Inc-A</t>
  </si>
  <si>
    <t>OYST US Equity</t>
  </si>
  <si>
    <t>Oyster Point Pha</t>
  </si>
  <si>
    <t>WDR US Equity</t>
  </si>
  <si>
    <t>Waddell &amp; Reed-A</t>
  </si>
  <si>
    <t>GRC US Equity</t>
  </si>
  <si>
    <t>Gorman-Rupp Co</t>
  </si>
  <si>
    <t>MXL US Equity</t>
  </si>
  <si>
    <t>Maxlinear</t>
  </si>
  <si>
    <t>BKE US Equity</t>
  </si>
  <si>
    <t>The Buckle Inc</t>
  </si>
  <si>
    <t>NTUS US Equity</t>
  </si>
  <si>
    <t>Natus Medical</t>
  </si>
  <si>
    <t>PLOW US Equity</t>
  </si>
  <si>
    <t>Douglas Dynamics</t>
  </si>
  <si>
    <t>TCMD US Equity</t>
  </si>
  <si>
    <t>Tactile Systems</t>
  </si>
  <si>
    <t>CCF US Equity</t>
  </si>
  <si>
    <t>Chase Corp</t>
  </si>
  <si>
    <t>LC US Equity</t>
  </si>
  <si>
    <t>Lendingclub Corp</t>
  </si>
  <si>
    <t>CBB US Equity</t>
  </si>
  <si>
    <t>Cincinnati Bell</t>
  </si>
  <si>
    <t>UPWK US Equity</t>
  </si>
  <si>
    <t>Upwork Inc</t>
  </si>
  <si>
    <t>HSTM US Equity</t>
  </si>
  <si>
    <t>Healthstream Inc</t>
  </si>
  <si>
    <t>FPH US Equity</t>
  </si>
  <si>
    <t>Five Point Hol-A</t>
  </si>
  <si>
    <t>SGMO US Equity</t>
  </si>
  <si>
    <t>Sangamo Therapeu</t>
  </si>
  <si>
    <t>PRDO US Equity</t>
  </si>
  <si>
    <t>Perdoceo Educati</t>
  </si>
  <si>
    <t>QADA US Equity</t>
  </si>
  <si>
    <t>Qad Inc-A</t>
  </si>
  <si>
    <t>QADB US Equity</t>
  </si>
  <si>
    <t>Qad Inc-B</t>
  </si>
  <si>
    <t>FARO US Equity</t>
  </si>
  <si>
    <t>Faro Tech</t>
  </si>
  <si>
    <t>UIS US Equity</t>
  </si>
  <si>
    <t>Unisys Corp</t>
  </si>
  <si>
    <t>APRE US Equity</t>
  </si>
  <si>
    <t>Aprea Therapeuti</t>
  </si>
  <si>
    <t>IMVT US Equity</t>
  </si>
  <si>
    <t>Immunovant Inc</t>
  </si>
  <si>
    <t>TSE US Equity</t>
  </si>
  <si>
    <t>Trinseo Sa</t>
  </si>
  <si>
    <t>NBHC US Equity</t>
  </si>
  <si>
    <t>National-Cl A</t>
  </si>
  <si>
    <t>CAKE US Equity</t>
  </si>
  <si>
    <t>Cheesecake Facto</t>
  </si>
  <si>
    <t>AZZ US Equity</t>
  </si>
  <si>
    <t>Azz Inc</t>
  </si>
  <si>
    <t>GRPN US Equity</t>
  </si>
  <si>
    <t>Groupon Inc</t>
  </si>
  <si>
    <t>SCU US Equity</t>
  </si>
  <si>
    <t>Sculptor Capital</t>
  </si>
  <si>
    <t>EFSC US Equity</t>
  </si>
  <si>
    <t>Enterprise Finan</t>
  </si>
  <si>
    <t>MTRN US Equity</t>
  </si>
  <si>
    <t>Materion Corp</t>
  </si>
  <si>
    <t>VBTX US Equity</t>
  </si>
  <si>
    <t>Veritex Holdings</t>
  </si>
  <si>
    <t>LRN US Equity</t>
  </si>
  <si>
    <t>K12 Inc</t>
  </si>
  <si>
    <t>RIG US Equity</t>
  </si>
  <si>
    <t>Transocean Ltd</t>
  </si>
  <si>
    <t>BRP US Equity</t>
  </si>
  <si>
    <t>Brp Group Inc-A</t>
  </si>
  <si>
    <t>STOK US Equity</t>
  </si>
  <si>
    <t>Stoke Therapeuti</t>
  </si>
  <si>
    <t>PHAT US Equity</t>
  </si>
  <si>
    <t>Phathom Pharmace</t>
  </si>
  <si>
    <t>SPT US Equity</t>
  </si>
  <si>
    <t>Sprout Social-A</t>
  </si>
  <si>
    <t>KRNY US Equity</t>
  </si>
  <si>
    <t>Kearny Financial</t>
  </si>
  <si>
    <t>REGI US Equity</t>
  </si>
  <si>
    <t>Renewable Energy</t>
  </si>
  <si>
    <t>ASTE US Equity</t>
  </si>
  <si>
    <t>Astec Industries</t>
  </si>
  <si>
    <t>PATK US Equity</t>
  </si>
  <si>
    <t>Patrick Inds Inc</t>
  </si>
  <si>
    <t>GABC US Equity</t>
  </si>
  <si>
    <t>German Amer Bncp</t>
  </si>
  <si>
    <t>CERS US Equity</t>
  </si>
  <si>
    <t>Cerus Corp</t>
  </si>
  <si>
    <t>AMRC US Equity</t>
  </si>
  <si>
    <t>Ameresco Inc-A</t>
  </si>
  <si>
    <t>CYTK US Equity</t>
  </si>
  <si>
    <t>Cytokinetics Inc</t>
  </si>
  <si>
    <t>KNSA US Equity</t>
  </si>
  <si>
    <t>Kiniksa Pharma-A</t>
  </si>
  <si>
    <t>HFWA US Equity</t>
  </si>
  <si>
    <t>Heritage Finl</t>
  </si>
  <si>
    <t>SPAQ US Equity</t>
  </si>
  <si>
    <t>Spartan Energy-A</t>
  </si>
  <si>
    <t>GSKY US Equity</t>
  </si>
  <si>
    <t>Greensky Inc-A</t>
  </si>
  <si>
    <t>BHLB US Equity</t>
  </si>
  <si>
    <t>Berkshire Hills</t>
  </si>
  <si>
    <t>AMEH US Equity</t>
  </si>
  <si>
    <t>Apollo Medical H</t>
  </si>
  <si>
    <t>OVV US Equity</t>
  </si>
  <si>
    <t>Ovintiv Inc</t>
  </si>
  <si>
    <t>ATEX US Equity</t>
  </si>
  <si>
    <t>Anterix Inc</t>
  </si>
  <si>
    <t>WBT US Equity</t>
  </si>
  <si>
    <t>Welbilt Inc</t>
  </si>
  <si>
    <t>CCX US Equity</t>
  </si>
  <si>
    <t>Churchill Cap-A</t>
  </si>
  <si>
    <t>PRIM US Equity</t>
  </si>
  <si>
    <t>Primoris Service</t>
  </si>
  <si>
    <t>MAXR US Equity</t>
  </si>
  <si>
    <t>Maxar Technologi</t>
  </si>
  <si>
    <t>MATW US Equity</t>
  </si>
  <si>
    <t>Matthews Intl-A</t>
  </si>
  <si>
    <t>EVER US Equity</t>
  </si>
  <si>
    <t>Everquote Inc-A</t>
  </si>
  <si>
    <t>XPER US Equity</t>
  </si>
  <si>
    <t>Xperi Corp</t>
  </si>
  <si>
    <t>RMAX US Equity</t>
  </si>
  <si>
    <t>Re/Max Holdings</t>
  </si>
  <si>
    <t>NVAX US Equity</t>
  </si>
  <si>
    <t>Novavax Inc</t>
  </si>
  <si>
    <t>PRSC US Equity</t>
  </si>
  <si>
    <t>Providence Servi</t>
  </si>
  <si>
    <t>BHE US Equity</t>
  </si>
  <si>
    <t>Benchmark Electr</t>
  </si>
  <si>
    <t>PHR US Equity</t>
  </si>
  <si>
    <t>Phreesia Inc</t>
  </si>
  <si>
    <t>APLT US Equity</t>
  </si>
  <si>
    <t>Applied Therapeu</t>
  </si>
  <si>
    <t>KRYS US Equity</t>
  </si>
  <si>
    <t>Krystal Biotech</t>
  </si>
  <si>
    <t>JACK US Equity</t>
  </si>
  <si>
    <t>Jack In The Box</t>
  </si>
  <si>
    <t>FBAK US Equity</t>
  </si>
  <si>
    <t>First National B</t>
  </si>
  <si>
    <t>INTL US Equity</t>
  </si>
  <si>
    <t>Intl Fcstone Inc</t>
  </si>
  <si>
    <t>NP US Equity</t>
  </si>
  <si>
    <t>Neenah Inc</t>
  </si>
  <si>
    <t>REZI US Equity</t>
  </si>
  <si>
    <t>Resideo Techn</t>
  </si>
  <si>
    <t>INSW US Equity</t>
  </si>
  <si>
    <t>International Se</t>
  </si>
  <si>
    <t>VCRA US Equity</t>
  </si>
  <si>
    <t>Vocera Communica</t>
  </si>
  <si>
    <t>HY US Equity</t>
  </si>
  <si>
    <t>Hyster-Yale</t>
  </si>
  <si>
    <t>OSPN US Equity</t>
  </si>
  <si>
    <t>Onespan Inc</t>
  </si>
  <si>
    <t>CNR US Equity</t>
  </si>
  <si>
    <t>Cornerstone Buil</t>
  </si>
  <si>
    <t>IMKTA US Equity</t>
  </si>
  <si>
    <t>Ingles Markets-A</t>
  </si>
  <si>
    <t>GOSS US Equity</t>
  </si>
  <si>
    <t>Gossamer Bio Inc</t>
  </si>
  <si>
    <t>PLAB US Equity</t>
  </si>
  <si>
    <t>Photronics Inc</t>
  </si>
  <si>
    <t>GMS US Equity</t>
  </si>
  <si>
    <t>Gms Inc</t>
  </si>
  <si>
    <t>AMPH US Equity</t>
  </si>
  <si>
    <t>Amphastar Pharma</t>
  </si>
  <si>
    <t>NXGN US Equity</t>
  </si>
  <si>
    <t>Nextgen Healthca</t>
  </si>
  <si>
    <t>TBIO US Equity</t>
  </si>
  <si>
    <t>Translate Bio In</t>
  </si>
  <si>
    <t>AC US Equity</t>
  </si>
  <si>
    <t>Associated Cap-A</t>
  </si>
  <si>
    <t>IMGN US Equity</t>
  </si>
  <si>
    <t>Immunogen Inc</t>
  </si>
  <si>
    <t>MTEM US Equity</t>
  </si>
  <si>
    <t>Molecular Templa</t>
  </si>
  <si>
    <t>CRNC US Equity</t>
  </si>
  <si>
    <t>Cerence Inc</t>
  </si>
  <si>
    <t>KDMN US Equity</t>
  </si>
  <si>
    <t>Kadmon Holdings</t>
  </si>
  <si>
    <t>PAE US Equity</t>
  </si>
  <si>
    <t>Pae Inc</t>
  </si>
  <si>
    <t>EB US Equity</t>
  </si>
  <si>
    <t>Eventbrite Inc-A</t>
  </si>
  <si>
    <t>DEAC US Equity</t>
  </si>
  <si>
    <t>Diamond Eagle Ac</t>
  </si>
  <si>
    <t>FIXX US Equity</t>
  </si>
  <si>
    <t>Homology Medicin</t>
  </si>
  <si>
    <t>REAL US Equity</t>
  </si>
  <si>
    <t>Realreal Inc/The</t>
  </si>
  <si>
    <t>RBCAA US Equity</t>
  </si>
  <si>
    <t>Republic Bncrp-A</t>
  </si>
  <si>
    <t>THRV US Equity</t>
  </si>
  <si>
    <t>Thryv Holdings I</t>
  </si>
  <si>
    <t>AIR US Equity</t>
  </si>
  <si>
    <t>Aar Corp</t>
  </si>
  <si>
    <t>PDCE US Equity</t>
  </si>
  <si>
    <t>Pdc Energy Inc</t>
  </si>
  <si>
    <t>GVA US Equity</t>
  </si>
  <si>
    <t>Granite Constr</t>
  </si>
  <si>
    <t>SNBR US Equity</t>
  </si>
  <si>
    <t>Sleep Number Cor</t>
  </si>
  <si>
    <t>QUOT US Equity</t>
  </si>
  <si>
    <t>Quotient Technol</t>
  </si>
  <si>
    <t>NWLI US Equity</t>
  </si>
  <si>
    <t>National Weste-A</t>
  </si>
  <si>
    <t>LLNW US Equity</t>
  </si>
  <si>
    <t>Limelight Networ</t>
  </si>
  <si>
    <t>ANF US Equity</t>
  </si>
  <si>
    <t>Abercrombie &amp; Fi</t>
  </si>
  <si>
    <t>UPLD US Equity</t>
  </si>
  <si>
    <t>Upland Software</t>
  </si>
  <si>
    <t>STC US Equity</t>
  </si>
  <si>
    <t>Stewart Info Svc</t>
  </si>
  <si>
    <t>NTGR US Equity</t>
  </si>
  <si>
    <t>Netgear Inc</t>
  </si>
  <si>
    <t>RYTM US Equity</t>
  </si>
  <si>
    <t>Rhythm Pharmaceu</t>
  </si>
  <si>
    <t>SYBT US Equity</t>
  </si>
  <si>
    <t>Stock Yards Banc</t>
  </si>
  <si>
    <t>COOP US Equity</t>
  </si>
  <si>
    <t>Mr Cooper Group</t>
  </si>
  <si>
    <t>FBNC US Equity</t>
  </si>
  <si>
    <t>First Bancorp/Nc</t>
  </si>
  <si>
    <t>MSGN US Equity</t>
  </si>
  <si>
    <t>Msg Networks- A</t>
  </si>
  <si>
    <t>BE US Equity</t>
  </si>
  <si>
    <t>Bloom Energy C-A</t>
  </si>
  <si>
    <t>ATNX US Equity</t>
  </si>
  <si>
    <t>Athenex Inc</t>
  </si>
  <si>
    <t>FBK US Equity</t>
  </si>
  <si>
    <t>Fb Financial Cor</t>
  </si>
  <si>
    <t>OXM US Equity</t>
  </si>
  <si>
    <t>Oxford Inds Inc</t>
  </si>
  <si>
    <t>HBIA US Equity</t>
  </si>
  <si>
    <t>Hills Bancorp</t>
  </si>
  <si>
    <t>CARO US Equity</t>
  </si>
  <si>
    <t>Carolina Financi</t>
  </si>
  <si>
    <t>WASH US Equity</t>
  </si>
  <si>
    <t>Wash Trust Banc</t>
  </si>
  <si>
    <t>FREQ US Equity</t>
  </si>
  <si>
    <t>Frequency Therap</t>
  </si>
  <si>
    <t>KIDS US Equity</t>
  </si>
  <si>
    <t>Orthopediatrics</t>
  </si>
  <si>
    <t>CYDY US Equity</t>
  </si>
  <si>
    <t>Cytodyn Inc</t>
  </si>
  <si>
    <t>SYX US Equity</t>
  </si>
  <si>
    <t>Systemax Inc</t>
  </si>
  <si>
    <t>UCTT US Equity</t>
  </si>
  <si>
    <t>Ultra Clean Hold</t>
  </si>
  <si>
    <t>RDUS US Equity</t>
  </si>
  <si>
    <t>Radius Health In</t>
  </si>
  <si>
    <t>REV US Equity</t>
  </si>
  <si>
    <t>Revlon Inc-A</t>
  </si>
  <si>
    <t>PETQ US Equity</t>
  </si>
  <si>
    <t>Petiq Inc</t>
  </si>
  <si>
    <t>TBK US Equity</t>
  </si>
  <si>
    <t>Triumph Bancorp</t>
  </si>
  <si>
    <t>CDXS US Equity</t>
  </si>
  <si>
    <t>Codexis Inc</t>
  </si>
  <si>
    <t>CRY US Equity</t>
  </si>
  <si>
    <t>Cryolife Inc</t>
  </si>
  <si>
    <t>AERI US Equity</t>
  </si>
  <si>
    <t>Aerie Pharmaceut</t>
  </si>
  <si>
    <t>DNOW US Equity</t>
  </si>
  <si>
    <t>Now Inc</t>
  </si>
  <si>
    <t>BKD US Equity</t>
  </si>
  <si>
    <t>Brookdale Sr</t>
  </si>
  <si>
    <t>NTLA US Equity</t>
  </si>
  <si>
    <t>Intellia Therape</t>
  </si>
  <si>
    <t>OMER US Equity</t>
  </si>
  <si>
    <t>Omeros Corp</t>
  </si>
  <si>
    <t>CWH US Equity</t>
  </si>
  <si>
    <t>Camping World-A</t>
  </si>
  <si>
    <t>CMCO US Equity</t>
  </si>
  <si>
    <t>Columbus Mcki/Ny</t>
  </si>
  <si>
    <t>JOUT US Equity</t>
  </si>
  <si>
    <t>Johnson Outdoo-A</t>
  </si>
  <si>
    <t>ANDE US Equity</t>
  </si>
  <si>
    <t>Andersons Inc</t>
  </si>
  <si>
    <t>SAH US Equity</t>
  </si>
  <si>
    <t>Sonic Automoti-A</t>
  </si>
  <si>
    <t>RTRX US Equity</t>
  </si>
  <si>
    <t>Retrophin Inc</t>
  </si>
  <si>
    <t>ACEL US Equity</t>
  </si>
  <si>
    <t>Accel Entertainm</t>
  </si>
  <si>
    <t>EBSB US Equity</t>
  </si>
  <si>
    <t>Meridian Bancorp</t>
  </si>
  <si>
    <t>BBBY US Equity</t>
  </si>
  <si>
    <t>Bed Bath &amp;Beyond</t>
  </si>
  <si>
    <t>CARA US Equity</t>
  </si>
  <si>
    <t>Cara Therapeutic</t>
  </si>
  <si>
    <t>GBX US Equity</t>
  </si>
  <si>
    <t>Greenbrier Cos</t>
  </si>
  <si>
    <t>ACLS US Equity</t>
  </si>
  <si>
    <t>Axcelis Tech Inc</t>
  </si>
  <si>
    <t>BPFH US Equity</t>
  </si>
  <si>
    <t>Boston Priv Finl</t>
  </si>
  <si>
    <t>HXOH US Equity</t>
  </si>
  <si>
    <t>Hexion Holding-B</t>
  </si>
  <si>
    <t>VSLR US Equity</t>
  </si>
  <si>
    <t>Vivint Solar Inc</t>
  </si>
  <si>
    <t>SLP US Equity</t>
  </si>
  <si>
    <t>Simulations Plus</t>
  </si>
  <si>
    <t>INSG US Equity</t>
  </si>
  <si>
    <t>Inseego Corp</t>
  </si>
  <si>
    <t>RCUS US Equity</t>
  </si>
  <si>
    <t>Arcus Bioscience</t>
  </si>
  <si>
    <t>BLMN US Equity</t>
  </si>
  <si>
    <t>Bloomin' Brands</t>
  </si>
  <si>
    <t>VRTS US Equity</t>
  </si>
  <si>
    <t>Virtus Invest</t>
  </si>
  <si>
    <t>MBUU US Equity</t>
  </si>
  <si>
    <t>Malibu Boats-A</t>
  </si>
  <si>
    <t>KFRC US Equity</t>
  </si>
  <si>
    <t>Kforce Inc</t>
  </si>
  <si>
    <t>RVLV US Equity</t>
  </si>
  <si>
    <t>Revolve Group In</t>
  </si>
  <si>
    <t>AGM US Equity</t>
  </si>
  <si>
    <t>Fed Agri Mtg-C</t>
  </si>
  <si>
    <t>AGM/A US Equity</t>
  </si>
  <si>
    <t>Fed Agri Mtg-A</t>
  </si>
  <si>
    <t>AAWW US Equity</t>
  </si>
  <si>
    <t>Atlas Air Worldw</t>
  </si>
  <si>
    <t>PASG US Equity</t>
  </si>
  <si>
    <t>Passage Bio Inc</t>
  </si>
  <si>
    <t>OPB US Equity</t>
  </si>
  <si>
    <t>Opus Bank</t>
  </si>
  <si>
    <t>CCH US Equity</t>
  </si>
  <si>
    <t>Collier Creek-A</t>
  </si>
  <si>
    <t>CYRX US Equity</t>
  </si>
  <si>
    <t>Cryoport</t>
  </si>
  <si>
    <t>GFF US Equity</t>
  </si>
  <si>
    <t>Griffon Corp</t>
  </si>
  <si>
    <t>LOB US Equity</t>
  </si>
  <si>
    <t>Live Oak Bancsha</t>
  </si>
  <si>
    <t>MBI US Equity</t>
  </si>
  <si>
    <t>Mbia Inc</t>
  </si>
  <si>
    <t>BCSF US Equity</t>
  </si>
  <si>
    <t>Bain Capital Spe</t>
  </si>
  <si>
    <t>FOR US Equity</t>
  </si>
  <si>
    <t>Forestar Group</t>
  </si>
  <si>
    <t>GSAT US Equity</t>
  </si>
  <si>
    <t>Globalstar Inc</t>
  </si>
  <si>
    <t>AMBC US Equity</t>
  </si>
  <si>
    <t>Ambac Financial</t>
  </si>
  <si>
    <t>COLL US Equity</t>
  </si>
  <si>
    <t>Collegium Pharma</t>
  </si>
  <si>
    <t>AROC US Equity</t>
  </si>
  <si>
    <t>Archrock Inc</t>
  </si>
  <si>
    <t>HLIT US Equity</t>
  </si>
  <si>
    <t>Harmonic Inc</t>
  </si>
  <si>
    <t>APOG US Equity</t>
  </si>
  <si>
    <t>Apogee Enterpr</t>
  </si>
  <si>
    <t>FDEF US Equity</t>
  </si>
  <si>
    <t>First Defiance</t>
  </si>
  <si>
    <t>UVE US Equity</t>
  </si>
  <si>
    <t>Universal Insura</t>
  </si>
  <si>
    <t>MDPEB US Equity</t>
  </si>
  <si>
    <t>Meredith Corp-B</t>
  </si>
  <si>
    <t>MDP US Equity</t>
  </si>
  <si>
    <t>Meredith Corp</t>
  </si>
  <si>
    <t>NCBS US Equity</t>
  </si>
  <si>
    <t>Nicolet Bankshar</t>
  </si>
  <si>
    <t>YORW US Equity</t>
  </si>
  <si>
    <t>York Water Co</t>
  </si>
  <si>
    <t>HRI US Equity</t>
  </si>
  <si>
    <t>Herc Holdings In</t>
  </si>
  <si>
    <t>FMCB US Equity</t>
  </si>
  <si>
    <t>SXI US Equity</t>
  </si>
  <si>
    <t>Standex Intl Co</t>
  </si>
  <si>
    <t>BCOR US Equity</t>
  </si>
  <si>
    <t>Blucora Inc</t>
  </si>
  <si>
    <t>RRC US Equity</t>
  </si>
  <si>
    <t>Range Resources</t>
  </si>
  <si>
    <t>AGX US Equity</t>
  </si>
  <si>
    <t>Argan Inc</t>
  </si>
  <si>
    <t>AMTB US Equity</t>
  </si>
  <si>
    <t>Amerant Bancorp</t>
  </si>
  <si>
    <t>AMTBB US Equity</t>
  </si>
  <si>
    <t>Amerant Bancor-B</t>
  </si>
  <si>
    <t>EGRX US Equity</t>
  </si>
  <si>
    <t>Eagle Pharmaceut</t>
  </si>
  <si>
    <t>UEIC US Equity</t>
  </si>
  <si>
    <t>Universal Elec</t>
  </si>
  <si>
    <t>CTBI US Equity</t>
  </si>
  <si>
    <t>Communi Trust Ba</t>
  </si>
  <si>
    <t>IIIV US Equity</t>
  </si>
  <si>
    <t>I3 Verticals-A</t>
  </si>
  <si>
    <t>COHU US Equity</t>
  </si>
  <si>
    <t>Cohu Inc</t>
  </si>
  <si>
    <t>GSBD US Equity</t>
  </si>
  <si>
    <t>Goldman Sachs Bd</t>
  </si>
  <si>
    <t>DIN US Equity</t>
  </si>
  <si>
    <t>Dine Brands Glob</t>
  </si>
  <si>
    <t>CKH US Equity</t>
  </si>
  <si>
    <t>Seacor Holdings</t>
  </si>
  <si>
    <t>PTLA US Equity</t>
  </si>
  <si>
    <t>Portola Pharmace</t>
  </si>
  <si>
    <t>PETS US Equity</t>
  </si>
  <si>
    <t>Petmed Express</t>
  </si>
  <si>
    <t>BMTC US Equity</t>
  </si>
  <si>
    <t>Bryn Mawr Bank</t>
  </si>
  <si>
    <t>AVRO US Equity</t>
  </si>
  <si>
    <t>Avrobio Inc</t>
  </si>
  <si>
    <t>EXPI US Equity</t>
  </si>
  <si>
    <t>Exp World Holdin</t>
  </si>
  <si>
    <t>HNGR US Equity</t>
  </si>
  <si>
    <t>Hanger Inc</t>
  </si>
  <si>
    <t>PGEN US Equity</t>
  </si>
  <si>
    <t>Precigen Inc</t>
  </si>
  <si>
    <t>EBIX US Equity</t>
  </si>
  <si>
    <t>Ebix Inc</t>
  </si>
  <si>
    <t>NFBK US Equity</t>
  </si>
  <si>
    <t>Northfield Banco</t>
  </si>
  <si>
    <t>SCSC US Equity</t>
  </si>
  <si>
    <t>Scansource Inc</t>
  </si>
  <si>
    <t>TTGT US Equity</t>
  </si>
  <si>
    <t>Techtarget</t>
  </si>
  <si>
    <t>SGH US Equity</t>
  </si>
  <si>
    <t>Smart Global Hol</t>
  </si>
  <si>
    <t>LBAI US Equity</t>
  </si>
  <si>
    <t>Lakeland Bancorp</t>
  </si>
  <si>
    <t>CNOB US Equity</t>
  </si>
  <si>
    <t>Connectone Banco</t>
  </si>
  <si>
    <t>ZIOP US Equity</t>
  </si>
  <si>
    <t>Ziopharm Oncolog</t>
  </si>
  <si>
    <t>CCS US Equity</t>
  </si>
  <si>
    <t>Century Communit</t>
  </si>
  <si>
    <t>MHO US Equity</t>
  </si>
  <si>
    <t>M/I Homes Inc</t>
  </si>
  <si>
    <t>CLVS US Equity</t>
  </si>
  <si>
    <t>Clovis Oncology</t>
  </si>
  <si>
    <t>BSIG US Equity</t>
  </si>
  <si>
    <t>Brightsphere Inv</t>
  </si>
  <si>
    <t>GLT US Equity</t>
  </si>
  <si>
    <t>Glatfelter</t>
  </si>
  <si>
    <t>GSBC US Equity</t>
  </si>
  <si>
    <t>Great Southn Ban</t>
  </si>
  <si>
    <t>AINV US Equity</t>
  </si>
  <si>
    <t>Apollo Inv Corp</t>
  </si>
  <si>
    <t>ELF US Equity</t>
  </si>
  <si>
    <t>Elf Beauty Inc</t>
  </si>
  <si>
    <t>ACMR US Equity</t>
  </si>
  <si>
    <t>Acm Research-A</t>
  </si>
  <si>
    <t>TRST US Equity</t>
  </si>
  <si>
    <t>Trustco Bank Ny</t>
  </si>
  <si>
    <t>PGTI US Equity</t>
  </si>
  <si>
    <t>Pgt Innovations</t>
  </si>
  <si>
    <t>HCC US Equity</t>
  </si>
  <si>
    <t>Warrior Met Coal</t>
  </si>
  <si>
    <t>HA US Equity</t>
  </si>
  <si>
    <t>Hawaiian Holding</t>
  </si>
  <si>
    <t>HMST US Equity</t>
  </si>
  <si>
    <t>Homestreet Inc</t>
  </si>
  <si>
    <t>BIG US Equity</t>
  </si>
  <si>
    <t>Big Lots Inc</t>
  </si>
  <si>
    <t>SP US Equity</t>
  </si>
  <si>
    <t>Sp Plus Corp</t>
  </si>
  <si>
    <t>OSUR US Equity</t>
  </si>
  <si>
    <t>Orasure Tech</t>
  </si>
  <si>
    <t>PACB US Equity</t>
  </si>
  <si>
    <t>Pacific Bioscien</t>
  </si>
  <si>
    <t>GLDD US Equity</t>
  </si>
  <si>
    <t>Great Lakes Dred</t>
  </si>
  <si>
    <t>KNL US Equity</t>
  </si>
  <si>
    <t>Knoll Inc</t>
  </si>
  <si>
    <t>BERK US Equity</t>
  </si>
  <si>
    <t>Berkshire Bncrp</t>
  </si>
  <si>
    <t>PACK US Equity</t>
  </si>
  <si>
    <t>Ranpak Holdings</t>
  </si>
  <si>
    <t>HSC US Equity</t>
  </si>
  <si>
    <t>Harsco Corp</t>
  </si>
  <si>
    <t>ACCO US Equity</t>
  </si>
  <si>
    <t>Acco Brands Corp</t>
  </si>
  <si>
    <t>OFIX US Equity</t>
  </si>
  <si>
    <t>Orthofix Medical</t>
  </si>
  <si>
    <t>ARDX US Equity</t>
  </si>
  <si>
    <t>Ardelyx Inc</t>
  </si>
  <si>
    <t>RLMD US Equity</t>
  </si>
  <si>
    <t>Relmada Therapeu</t>
  </si>
  <si>
    <t>TPIC US Equity</t>
  </si>
  <si>
    <t>Tpi Composites I</t>
  </si>
  <si>
    <t>CASS US Equity</t>
  </si>
  <si>
    <t>Cass Information</t>
  </si>
  <si>
    <t>GMHI US Equity</t>
  </si>
  <si>
    <t>Gores Metro-Cl A</t>
  </si>
  <si>
    <t>LORL US Equity</t>
  </si>
  <si>
    <t>Loral Space &amp; Co</t>
  </si>
  <si>
    <t>ATRA US Equity</t>
  </si>
  <si>
    <t>Atara Biotherape</t>
  </si>
  <si>
    <t>TBI US Equity</t>
  </si>
  <si>
    <t>Trueblue Inc</t>
  </si>
  <si>
    <t>BTAI US Equity</t>
  </si>
  <si>
    <t>Bioxcel Therapeu</t>
  </si>
  <si>
    <t>VNDA US Equity</t>
  </si>
  <si>
    <t>Vanda Pharmaceut</t>
  </si>
  <si>
    <t>ARCB US Equity</t>
  </si>
  <si>
    <t>Arcbest Corp</t>
  </si>
  <si>
    <t>HEES US Equity</t>
  </si>
  <si>
    <t>H&amp;E Equipment Se</t>
  </si>
  <si>
    <t>OCSL US Equity</t>
  </si>
  <si>
    <t>Oaktree Specialt</t>
  </si>
  <si>
    <t>FF US Equity</t>
  </si>
  <si>
    <t>Futurefuel Corp</t>
  </si>
  <si>
    <t>TG US Equity</t>
  </si>
  <si>
    <t>Tredegar Corp</t>
  </si>
  <si>
    <t>CSTL US Equity</t>
  </si>
  <si>
    <t>Castle Bioscienc</t>
  </si>
  <si>
    <t>FORR US Equity</t>
  </si>
  <si>
    <t>Forrester Resear</t>
  </si>
  <si>
    <t>LBC US Equity</t>
  </si>
  <si>
    <t>Luther Burbank C</t>
  </si>
  <si>
    <t>ABTX US Equity</t>
  </si>
  <si>
    <t>Allegiance Bancs</t>
  </si>
  <si>
    <t>QTRX US Equity</t>
  </si>
  <si>
    <t>Quanterix Corp</t>
  </si>
  <si>
    <t>LNTH US Equity</t>
  </si>
  <si>
    <t>Lantheus Holding</t>
  </si>
  <si>
    <t>PFBC US Equity</t>
  </si>
  <si>
    <t>Preferred Bank</t>
  </si>
  <si>
    <t>SLRC US Equity</t>
  </si>
  <si>
    <t>Solar Capital Lt</t>
  </si>
  <si>
    <t>WINA US Equity</t>
  </si>
  <si>
    <t>Winmark Corp</t>
  </si>
  <si>
    <t>PACQ US Equity</t>
  </si>
  <si>
    <t>Pure Acquisition</t>
  </si>
  <si>
    <t>RAPT US Equity</t>
  </si>
  <si>
    <t>Rapt Therapeutic</t>
  </si>
  <si>
    <t>THR US Equity</t>
  </si>
  <si>
    <t>Thermon Group Ho</t>
  </si>
  <si>
    <t>RDNT US Equity</t>
  </si>
  <si>
    <t>Radnet Inc</t>
  </si>
  <si>
    <t>ENVA US Equity</t>
  </si>
  <si>
    <t>Enova Internatio</t>
  </si>
  <si>
    <t>ASMB US Equity</t>
  </si>
  <si>
    <t>Assembly Bioscie</t>
  </si>
  <si>
    <t>DENN US Equity</t>
  </si>
  <si>
    <t>Denny'S Corp</t>
  </si>
  <si>
    <t>NPK US Equity</t>
  </si>
  <si>
    <t>Natl Presto Inds</t>
  </si>
  <si>
    <t>DCOM US Equity</t>
  </si>
  <si>
    <t>Dime Comm Bncshs</t>
  </si>
  <si>
    <t>SPTN US Equity</t>
  </si>
  <si>
    <t>Spartannash Co</t>
  </si>
  <si>
    <t>ICHR US Equity</t>
  </si>
  <si>
    <t>Ichor Holdings L</t>
  </si>
  <si>
    <t>FFWM US Equity</t>
  </si>
  <si>
    <t>First Foundation</t>
  </si>
  <si>
    <t>HTBK US Equity</t>
  </si>
  <si>
    <t>Heritage Commerc</t>
  </si>
  <si>
    <t>KLDI US Equity</t>
  </si>
  <si>
    <t>Kldiscovery</t>
  </si>
  <si>
    <t>CEVA US Equity</t>
  </si>
  <si>
    <t>Ceva Inc</t>
  </si>
  <si>
    <t>VSTO US Equity</t>
  </si>
  <si>
    <t>Vista Outdoor</t>
  </si>
  <si>
    <t>KELYB US Equity</t>
  </si>
  <si>
    <t>Kelly Services-B</t>
  </si>
  <si>
    <t>KELYA US Equity</t>
  </si>
  <si>
    <t>Kelly Services-A</t>
  </si>
  <si>
    <t>GES US Equity</t>
  </si>
  <si>
    <t>Guess? Inc</t>
  </si>
  <si>
    <t>AKRO US Equity</t>
  </si>
  <si>
    <t>Akero Therapeuti</t>
  </si>
  <si>
    <t>DSSI US Equity</t>
  </si>
  <si>
    <t>Diamond S Shi</t>
  </si>
  <si>
    <t>GTT US Equity</t>
  </si>
  <si>
    <t>Gtt Communicatio</t>
  </si>
  <si>
    <t>AEGN US Equity</t>
  </si>
  <si>
    <t>Aegion Corp</t>
  </si>
  <si>
    <t>VEC US Equity</t>
  </si>
  <si>
    <t>Vectrus Inc</t>
  </si>
  <si>
    <t>HUD US Equity</t>
  </si>
  <si>
    <t>Hudson Ltd-Cl A</t>
  </si>
  <si>
    <t>LMAT US Equity</t>
  </si>
  <si>
    <t>Lemaitre Vascula</t>
  </si>
  <si>
    <t>APY US Equity</t>
  </si>
  <si>
    <t>Apergy Corp</t>
  </si>
  <si>
    <t>ANIP US Equity</t>
  </si>
  <si>
    <t>Ani Pharmaceutic</t>
  </si>
  <si>
    <t>UVSP US Equity</t>
  </si>
  <si>
    <t>Univest Financia</t>
  </si>
  <si>
    <t>SRDX US Equity</t>
  </si>
  <si>
    <t>Surmodics Inc</t>
  </si>
  <si>
    <t>FBM US Equity</t>
  </si>
  <si>
    <t>Foundation Build</t>
  </si>
  <si>
    <t>MGPI US Equity</t>
  </si>
  <si>
    <t>Mgp Ingredients</t>
  </si>
  <si>
    <t>OMN US Equity</t>
  </si>
  <si>
    <t>Omnova Solutions</t>
  </si>
  <si>
    <t>EVH US Equity</t>
  </si>
  <si>
    <t>Evolent Health-A</t>
  </si>
  <si>
    <t>OBNK US Equity</t>
  </si>
  <si>
    <t>Origin Bancorp I</t>
  </si>
  <si>
    <t>RILY US Equity</t>
  </si>
  <si>
    <t>B. Riley Financi</t>
  </si>
  <si>
    <t>PLAY US Equity</t>
  </si>
  <si>
    <t>Dave &amp; Buster'S</t>
  </si>
  <si>
    <t>VECO US Equity</t>
  </si>
  <si>
    <t>Veeco Instrument</t>
  </si>
  <si>
    <t>MCRI US Equity</t>
  </si>
  <si>
    <t>Monarch Casino</t>
  </si>
  <si>
    <t>UNFI US Equity</t>
  </si>
  <si>
    <t>United Natural</t>
  </si>
  <si>
    <t>ZUMZ US Equity</t>
  </si>
  <si>
    <t>Zumiez Inc</t>
  </si>
  <si>
    <t>TCPC US Equity</t>
  </si>
  <si>
    <t>Blackrock Tcp Ca</t>
  </si>
  <si>
    <t>MNRL US Equity</t>
  </si>
  <si>
    <t>Brigham Minerals</t>
  </si>
  <si>
    <t>CPAA US Equity</t>
  </si>
  <si>
    <t>Conyers Park I-A</t>
  </si>
  <si>
    <t>NVEE US Equity</t>
  </si>
  <si>
    <t>Nv5 Global Inc</t>
  </si>
  <si>
    <t>SRI US Equity</t>
  </si>
  <si>
    <t>Stoneridge Inc</t>
  </si>
  <si>
    <t>FTAC US Equity</t>
  </si>
  <si>
    <t>Fintech Acqui-A</t>
  </si>
  <si>
    <t>CAC US Equity</t>
  </si>
  <si>
    <t>Camden National</t>
  </si>
  <si>
    <t>ETNB US Equity</t>
  </si>
  <si>
    <t>89Bio Inc</t>
  </si>
  <si>
    <t>PEBO US Equity</t>
  </si>
  <si>
    <t>Peoples Banc Inc</t>
  </si>
  <si>
    <t>PTEN US Equity</t>
  </si>
  <si>
    <t>Patterson-Uti</t>
  </si>
  <si>
    <t>RES US Equity</t>
  </si>
  <si>
    <t>Rpc Inc</t>
  </si>
  <si>
    <t>CBTX US Equity</t>
  </si>
  <si>
    <t>Cbtx Inc</t>
  </si>
  <si>
    <t>WRLD US Equity</t>
  </si>
  <si>
    <t>World Acceptance</t>
  </si>
  <si>
    <t>EBF US Equity</t>
  </si>
  <si>
    <t>Ennis Inc</t>
  </si>
  <si>
    <t>DBI US Equity</t>
  </si>
  <si>
    <t>Designer Brand-A</t>
  </si>
  <si>
    <t>AXDX US Equity</t>
  </si>
  <si>
    <t>Accelerate Diagn</t>
  </si>
  <si>
    <t>AMSWA US Equity</t>
  </si>
  <si>
    <t>Amer Software-A</t>
  </si>
  <si>
    <t>LPG US Equity</t>
  </si>
  <si>
    <t>Dorian Lpg Ltd</t>
  </si>
  <si>
    <t>THFF US Equity</t>
  </si>
  <si>
    <t>First Fin Cor/In</t>
  </si>
  <si>
    <t>WIFI US Equity</t>
  </si>
  <si>
    <t>Boingo Wireless</t>
  </si>
  <si>
    <t>ATEN US Equity</t>
  </si>
  <si>
    <t>A10 Networks Inc</t>
  </si>
  <si>
    <t>HONE US Equity</t>
  </si>
  <si>
    <t>Harborone Bancor</t>
  </si>
  <si>
    <t>CVM US Equity</t>
  </si>
  <si>
    <t>Cel-Sci Corp</t>
  </si>
  <si>
    <t>KURA US Equity</t>
  </si>
  <si>
    <t>Kura Oncology In</t>
  </si>
  <si>
    <t>LASR US Equity</t>
  </si>
  <si>
    <t>Nlight Inc</t>
  </si>
  <si>
    <t>WTTR US Equity</t>
  </si>
  <si>
    <t>Select Energy -A</t>
  </si>
  <si>
    <t>CNDT US Equity</t>
  </si>
  <si>
    <t>Conduent Inc</t>
  </si>
  <si>
    <t>HBNC US Equity</t>
  </si>
  <si>
    <t>Horizon Bancorp</t>
  </si>
  <si>
    <t>APXT US Equity</t>
  </si>
  <si>
    <t>Apex Technolog-A</t>
  </si>
  <si>
    <t>BCEL US Equity</t>
  </si>
  <si>
    <t>Atreca Inc - A</t>
  </si>
  <si>
    <t>TGH US Equity</t>
  </si>
  <si>
    <t>Textainer Group</t>
  </si>
  <si>
    <t>MGTX US Equity</t>
  </si>
  <si>
    <t>Meiragtx Holding</t>
  </si>
  <si>
    <t>QCRH US Equity</t>
  </si>
  <si>
    <t>Qcr Holdings Inc</t>
  </si>
  <si>
    <t>MORF US Equity</t>
  </si>
  <si>
    <t>Morphic Holding</t>
  </si>
  <si>
    <t>GTHX US Equity</t>
  </si>
  <si>
    <t>G1 Therapeutics</t>
  </si>
  <si>
    <t>MOBL US Equity</t>
  </si>
  <si>
    <t>Mobileiron Inc</t>
  </si>
  <si>
    <t>AXL US Equity</t>
  </si>
  <si>
    <t>Amer Axle &amp; Mfg</t>
  </si>
  <si>
    <t>BY US Equity</t>
  </si>
  <si>
    <t>Byline Bancorp I</t>
  </si>
  <si>
    <t>CPF US Equity</t>
  </si>
  <si>
    <t>Central Pacific</t>
  </si>
  <si>
    <t>CACA US Equity</t>
  </si>
  <si>
    <t>China Crawfish L</t>
  </si>
  <si>
    <t>VCEL US Equity</t>
  </si>
  <si>
    <t>Vericel Corp</t>
  </si>
  <si>
    <t>PLT US Equity</t>
  </si>
  <si>
    <t>Plantronics Inc</t>
  </si>
  <si>
    <t>PNTG US Equity</t>
  </si>
  <si>
    <t>Pennant Group</t>
  </si>
  <si>
    <t>ECHO US Equity</t>
  </si>
  <si>
    <t>Echo Global Logi</t>
  </si>
  <si>
    <t>HSKA US Equity</t>
  </si>
  <si>
    <t>Heska Corp</t>
  </si>
  <si>
    <t>HSII US Equity</t>
  </si>
  <si>
    <t>Heidrick &amp; Strug</t>
  </si>
  <si>
    <t>HFFG US Equity</t>
  </si>
  <si>
    <t>Hf Foods Group I</t>
  </si>
  <si>
    <t>MTSC US Equity</t>
  </si>
  <si>
    <t>Mts Systems Corp</t>
  </si>
  <si>
    <t>MCHB US Equity</t>
  </si>
  <si>
    <t>Mechanics Bk/Wal</t>
  </si>
  <si>
    <t>TRWH US Equity</t>
  </si>
  <si>
    <t>Twin River World</t>
  </si>
  <si>
    <t>ANIK US Equity</t>
  </si>
  <si>
    <t>Anika Therapeuti</t>
  </si>
  <si>
    <t>TILE US Equity</t>
  </si>
  <si>
    <t>Interface Inc</t>
  </si>
  <si>
    <t>EAT US Equity</t>
  </si>
  <si>
    <t>Brinker Intl</t>
  </si>
  <si>
    <t>ARCH US Equity</t>
  </si>
  <si>
    <t>Arch Coal Inc-A</t>
  </si>
  <si>
    <t>SIG US Equity</t>
  </si>
  <si>
    <t>Signet Jewelers</t>
  </si>
  <si>
    <t>CFB US Equity</t>
  </si>
  <si>
    <t>Crossfirst Banks</t>
  </si>
  <si>
    <t>MBIN US Equity</t>
  </si>
  <si>
    <t>Merchants Bancor</t>
  </si>
  <si>
    <t>TKCM US Equity</t>
  </si>
  <si>
    <t>Token Communitie</t>
  </si>
  <si>
    <t>MSBI US Equity</t>
  </si>
  <si>
    <t>Midland States B</t>
  </si>
  <si>
    <t>AOBC US Equity</t>
  </si>
  <si>
    <t>American Outdoor</t>
  </si>
  <si>
    <t>TPB US Equity</t>
  </si>
  <si>
    <t>Turning Point Br</t>
  </si>
  <si>
    <t>NLTX US Equity</t>
  </si>
  <si>
    <t>Neoleukin Therap</t>
  </si>
  <si>
    <t>BOMN US Equity</t>
  </si>
  <si>
    <t>Boston Omaha -A</t>
  </si>
  <si>
    <t>BANC US Equity</t>
  </si>
  <si>
    <t>Banc Of Californ</t>
  </si>
  <si>
    <t>MDXG US Equity</t>
  </si>
  <si>
    <t>Mimedx Group Inc</t>
  </si>
  <si>
    <t>MYRG US Equity</t>
  </si>
  <si>
    <t>Myr Group Inc/De</t>
  </si>
  <si>
    <t>KBAL US Equity</t>
  </si>
  <si>
    <t>Kimball Intl -B</t>
  </si>
  <si>
    <t>KALA US Equity</t>
  </si>
  <si>
    <t>Kala Pharmaceuti</t>
  </si>
  <si>
    <t>VVI US Equity</t>
  </si>
  <si>
    <t>Viad Corp</t>
  </si>
  <si>
    <t>PRVL US Equity</t>
  </si>
  <si>
    <t>Prevail Therapeu</t>
  </si>
  <si>
    <t>SRRK US Equity</t>
  </si>
  <si>
    <t>Scholar Rock Hol</t>
  </si>
  <si>
    <t>VSTM US Equity</t>
  </si>
  <si>
    <t>Verastem Inc</t>
  </si>
  <si>
    <t>WSBF US Equity</t>
  </si>
  <si>
    <t>Waterstone Finan</t>
  </si>
  <si>
    <t>BDGE US Equity</t>
  </si>
  <si>
    <t>Bridge Bancorp</t>
  </si>
  <si>
    <t>PRVB US Equity</t>
  </si>
  <si>
    <t>Provention Bio I</t>
  </si>
  <si>
    <t>MEET US Equity</t>
  </si>
  <si>
    <t>Meet Group Inc/T</t>
  </si>
  <si>
    <t>PBI US Equity</t>
  </si>
  <si>
    <t>Pitney Bowes Inc</t>
  </si>
  <si>
    <t>SPAR US Equity</t>
  </si>
  <si>
    <t>Spartan Motors</t>
  </si>
  <si>
    <t>BMRC US Equity</t>
  </si>
  <si>
    <t>Bank Of Marin Ba</t>
  </si>
  <si>
    <t>HYAC US Equity</t>
  </si>
  <si>
    <t>Haymaker Ac-Cl A</t>
  </si>
  <si>
    <t>XENT US Equity</t>
  </si>
  <si>
    <t>Intersect Ent In</t>
  </si>
  <si>
    <t>GHIV US Equity</t>
  </si>
  <si>
    <t>Gores Holdings-A</t>
  </si>
  <si>
    <t>VRS US Equity</t>
  </si>
  <si>
    <t>Verso Corp - A</t>
  </si>
  <si>
    <t>CYH US Equity</t>
  </si>
  <si>
    <t>Community Health</t>
  </si>
  <si>
    <t>IHC US Equity</t>
  </si>
  <si>
    <t>Indep Hldg Co</t>
  </si>
  <si>
    <t>WETF US Equity</t>
  </si>
  <si>
    <t>Wisdomtree Inves</t>
  </si>
  <si>
    <t>PROS US Equity</t>
  </si>
  <si>
    <t>Prosight Global</t>
  </si>
  <si>
    <t>FCBC US Equity</t>
  </si>
  <si>
    <t>First Communi Bk</t>
  </si>
  <si>
    <t>CPRX US Equity</t>
  </si>
  <si>
    <t>Catalyst Pharmac</t>
  </si>
  <si>
    <t>CDZI US Equity</t>
  </si>
  <si>
    <t>Cadiz Inc</t>
  </si>
  <si>
    <t>AROW US Equity</t>
  </si>
  <si>
    <t>Arrow Finl Corp</t>
  </si>
  <si>
    <t>MCS US Equity</t>
  </si>
  <si>
    <t>Marcus Corp</t>
  </si>
  <si>
    <t>ADTN US Equity</t>
  </si>
  <si>
    <t>Adtran Inc</t>
  </si>
  <si>
    <t>GPRO US Equity</t>
  </si>
  <si>
    <t>Gopro Inc-Cl A</t>
  </si>
  <si>
    <t>BOOT US Equity</t>
  </si>
  <si>
    <t>Boot Barn Holdin</t>
  </si>
  <si>
    <t>HCAC US Equity</t>
  </si>
  <si>
    <t>Hennessy Capit-A</t>
  </si>
  <si>
    <t>SIGA US Equity</t>
  </si>
  <si>
    <t>Siga Tech Inc</t>
  </si>
  <si>
    <t>VHC US Equity</t>
  </si>
  <si>
    <t>Virnetx Holding</t>
  </si>
  <si>
    <t>HCCI US Equity</t>
  </si>
  <si>
    <t>Heritage-Crystal</t>
  </si>
  <si>
    <t>SFTW US Equity</t>
  </si>
  <si>
    <t>Osprey Technol-A</t>
  </si>
  <si>
    <t>PARR US Equity</t>
  </si>
  <si>
    <t>Par Pacific Hold</t>
  </si>
  <si>
    <t>GRBK US Equity</t>
  </si>
  <si>
    <t>Green Brick Part</t>
  </si>
  <si>
    <t>FRPH US Equity</t>
  </si>
  <si>
    <t>Frp Holdings Inc</t>
  </si>
  <si>
    <t>FLIC US Equity</t>
  </si>
  <si>
    <t>First Of Long Is</t>
  </si>
  <si>
    <t>ANAB US Equity</t>
  </si>
  <si>
    <t>Anaptysbio Inc</t>
  </si>
  <si>
    <t>PRPL US Equity</t>
  </si>
  <si>
    <t>Purple Innovatio</t>
  </si>
  <si>
    <t>LGC US Equity</t>
  </si>
  <si>
    <t>Legacy Acquisi-A</t>
  </si>
  <si>
    <t>QNST US Equity</t>
  </si>
  <si>
    <t>Quinstreet Inc</t>
  </si>
  <si>
    <t>AGEN US Equity</t>
  </si>
  <si>
    <t>Agenus Inc</t>
  </si>
  <si>
    <t>WNC US Equity</t>
  </si>
  <si>
    <t>Wabash National</t>
  </si>
  <si>
    <t>MYE US Equity</t>
  </si>
  <si>
    <t>Myers Inds Inc</t>
  </si>
  <si>
    <t>DGICB US Equity</t>
  </si>
  <si>
    <t>Donegal Group-B</t>
  </si>
  <si>
    <t>DGICA US Equity</t>
  </si>
  <si>
    <t>Donegal Grp-Cl A</t>
  </si>
  <si>
    <t>OII US Equity</t>
  </si>
  <si>
    <t>Oceaneering Intl</t>
  </si>
  <si>
    <t>BSTC US Equity</t>
  </si>
  <si>
    <t>Biospecifics Tec</t>
  </si>
  <si>
    <t>CALX US Equity</t>
  </si>
  <si>
    <t>Calix Inc</t>
  </si>
  <si>
    <t>AVD US Equity</t>
  </si>
  <si>
    <t>Amer Vanguard</t>
  </si>
  <si>
    <t>CRBP US Equity</t>
  </si>
  <si>
    <t>Corbus Pharmaceu</t>
  </si>
  <si>
    <t>ACAM US Equity</t>
  </si>
  <si>
    <t>Acamar Partne-A</t>
  </si>
  <si>
    <t>RLGY US Equity</t>
  </si>
  <si>
    <t>Realogy Holdings</t>
  </si>
  <si>
    <t>AGYS US Equity</t>
  </si>
  <si>
    <t>Agilysys Inc</t>
  </si>
  <si>
    <t>AMC US Equity</t>
  </si>
  <si>
    <t>Amc Entertainmen</t>
  </si>
  <si>
    <t>GDYN US Equity</t>
  </si>
  <si>
    <t>Grid Dynamics Ho</t>
  </si>
  <si>
    <t>BHRB US Equity</t>
  </si>
  <si>
    <t>Burke &amp; Herbert</t>
  </si>
  <si>
    <t>NESR US Equity</t>
  </si>
  <si>
    <t>National Energy</t>
  </si>
  <si>
    <t>URGN US Equity</t>
  </si>
  <si>
    <t>Urogen Pharma Lt</t>
  </si>
  <si>
    <t>BXG US Equity</t>
  </si>
  <si>
    <t>Bluegreen Vacati</t>
  </si>
  <si>
    <t>FFIC US Equity</t>
  </si>
  <si>
    <t>Flushing Finl</t>
  </si>
  <si>
    <t>AMRS US Equity</t>
  </si>
  <si>
    <t>Amyris Inc</t>
  </si>
  <si>
    <t>ERII US Equity</t>
  </si>
  <si>
    <t>Energy Recovery</t>
  </si>
  <si>
    <t>FMBH US Equity</t>
  </si>
  <si>
    <t>First Mid Bancsh</t>
  </si>
  <si>
    <t>AXGN US Equity</t>
  </si>
  <si>
    <t>Axogen Inc</t>
  </si>
  <si>
    <t>GIII US Equity</t>
  </si>
  <si>
    <t>G Iii Apparel</t>
  </si>
  <si>
    <t>CMTL US Equity</t>
  </si>
  <si>
    <t>Comtech Telecomm</t>
  </si>
  <si>
    <t>ACTT US Equity</t>
  </si>
  <si>
    <t>Act Ii Global Ac</t>
  </si>
  <si>
    <t>CFFA US Equity</t>
  </si>
  <si>
    <t>Cf Finance Acq-A</t>
  </si>
  <si>
    <t>HCKT US Equity</t>
  </si>
  <si>
    <t>Hackett Group</t>
  </si>
  <si>
    <t>IESC US Equity</t>
  </si>
  <si>
    <t>Ies Holdings Inc</t>
  </si>
  <si>
    <t>APPS US Equity</t>
  </si>
  <si>
    <t>Digital Turbine</t>
  </si>
  <si>
    <t>BBDC US Equity</t>
  </si>
  <si>
    <t>Barings Bdc Inc</t>
  </si>
  <si>
    <t>PDFS US Equity</t>
  </si>
  <si>
    <t>Pdf Solutions</t>
  </si>
  <si>
    <t>RBBN US Equity</t>
  </si>
  <si>
    <t>Ribbon Communica</t>
  </si>
  <si>
    <t>BFC US Equity</t>
  </si>
  <si>
    <t>Bank First Corp</t>
  </si>
  <si>
    <t>TGI US Equity</t>
  </si>
  <si>
    <t>Triumph Group</t>
  </si>
  <si>
    <t>FBMS US Equity</t>
  </si>
  <si>
    <t>First Bancshares</t>
  </si>
  <si>
    <t>USLM US Equity</t>
  </si>
  <si>
    <t>Us Lime &amp; Minera</t>
  </si>
  <si>
    <t>SBNC US Equity</t>
  </si>
  <si>
    <t>Southern Bcsh/Nc</t>
  </si>
  <si>
    <t>REPL US Equity</t>
  </si>
  <si>
    <t>Replimune Group</t>
  </si>
  <si>
    <t>VAPO US Equity</t>
  </si>
  <si>
    <t>Vapotherm Inc</t>
  </si>
  <si>
    <t>BOOM US Equity</t>
  </si>
  <si>
    <t>Dmc Global Inc</t>
  </si>
  <si>
    <t>UIHC US Equity</t>
  </si>
  <si>
    <t>United Insurance</t>
  </si>
  <si>
    <t>MRC US Equity</t>
  </si>
  <si>
    <t>Mrc Global Inc</t>
  </si>
  <si>
    <t>CRMT US Equity</t>
  </si>
  <si>
    <t>America'S Car-Ma</t>
  </si>
  <si>
    <t>CRNX US Equity</t>
  </si>
  <si>
    <t>Crinetics Pharma</t>
  </si>
  <si>
    <t>CNSL US Equity</t>
  </si>
  <si>
    <t>Consolidated Com</t>
  </si>
  <si>
    <t>RPLA US Equity</t>
  </si>
  <si>
    <t>Replay Acquisiti</t>
  </si>
  <si>
    <t>HWKN US Equity</t>
  </si>
  <si>
    <t>Hawkins Inc</t>
  </si>
  <si>
    <t>TRC US Equity</t>
  </si>
  <si>
    <t>Tejon Ranch Co</t>
  </si>
  <si>
    <t>ORGO US Equity</t>
  </si>
  <si>
    <t>Organogenesis Ho</t>
  </si>
  <si>
    <t>CLW US Equity</t>
  </si>
  <si>
    <t>Clearwater</t>
  </si>
  <si>
    <t>VIVC US Equity</t>
  </si>
  <si>
    <t>Vivic Corp</t>
  </si>
  <si>
    <t>THCB US Equity</t>
  </si>
  <si>
    <t>Tuscan Holdings</t>
  </si>
  <si>
    <t>EXTR US Equity</t>
  </si>
  <si>
    <t>Extreme Networks</t>
  </si>
  <si>
    <t>TEN US Equity</t>
  </si>
  <si>
    <t>Tenneco Inc-A</t>
  </si>
  <si>
    <t>CUE US Equity</t>
  </si>
  <si>
    <t>Cue Biopharma In</t>
  </si>
  <si>
    <t>NEWT US Equity</t>
  </si>
  <si>
    <t>Newtek Business</t>
  </si>
  <si>
    <t>NX US Equity</t>
  </si>
  <si>
    <t>Quanex Building</t>
  </si>
  <si>
    <t>ANGO US Equity</t>
  </si>
  <si>
    <t>Angiodynamics In</t>
  </si>
  <si>
    <t>CLNE US Equity</t>
  </si>
  <si>
    <t>Clean Energy Fue</t>
  </si>
  <si>
    <t>ULH US Equity</t>
  </si>
  <si>
    <t>Universal Logist</t>
  </si>
  <si>
    <t>CGBD US Equity</t>
  </si>
  <si>
    <t>Tcg Bdc Inc</t>
  </si>
  <si>
    <t>GXGX US Equity</t>
  </si>
  <si>
    <t>Gx Acquisition-A</t>
  </si>
  <si>
    <t>WOW US Equity</t>
  </si>
  <si>
    <t>Wideopenwest Inc</t>
  </si>
  <si>
    <t>CRD/A US Equity</t>
  </si>
  <si>
    <t>Crawford &amp; Co-A</t>
  </si>
  <si>
    <t>CRD/B US Equity</t>
  </si>
  <si>
    <t>Crawford &amp; Co-B</t>
  </si>
  <si>
    <t>KOS US Equity</t>
  </si>
  <si>
    <t>Kosmos Energy Lt</t>
  </si>
  <si>
    <t>BYSI US Equity</t>
  </si>
  <si>
    <t>Beyondspring Inc</t>
  </si>
  <si>
    <t>OMI US Equity</t>
  </si>
  <si>
    <t>Owens &amp; Minor</t>
  </si>
  <si>
    <t>EMIS US Equity</t>
  </si>
  <si>
    <t>Emisphere Tech</t>
  </si>
  <si>
    <t>TALO US Equity</t>
  </si>
  <si>
    <t>Talos Energy Inc</t>
  </si>
  <si>
    <t>ATRS US Equity</t>
  </si>
  <si>
    <t>Antares Pharma</t>
  </si>
  <si>
    <t>VHI US Equity</t>
  </si>
  <si>
    <t>Valhi Inc</t>
  </si>
  <si>
    <t>NEBU US Equity</t>
  </si>
  <si>
    <t>Nebula Acquisiti</t>
  </si>
  <si>
    <t>MIRM US Equity</t>
  </si>
  <si>
    <t>Mirum Pharmaceut</t>
  </si>
  <si>
    <t>IOTS US Equity</t>
  </si>
  <si>
    <t>Adesto Technolog</t>
  </si>
  <si>
    <t>RUBY US Equity</t>
  </si>
  <si>
    <t>Rubius Therapeut</t>
  </si>
  <si>
    <t>SCVL US Equity</t>
  </si>
  <si>
    <t>Shoe Carnival</t>
  </si>
  <si>
    <t>PI US Equity</t>
  </si>
  <si>
    <t>Impinj Inc</t>
  </si>
  <si>
    <t>TVTY US Equity</t>
  </si>
  <si>
    <t>Tivity Health In</t>
  </si>
  <si>
    <t>EXPC US Equity</t>
  </si>
  <si>
    <t>Experience Inv-A</t>
  </si>
  <si>
    <t>IMXI US Equity</t>
  </si>
  <si>
    <t>International Mo</t>
  </si>
  <si>
    <t>PBYI US Equity</t>
  </si>
  <si>
    <t>Puma Biotechnolo</t>
  </si>
  <si>
    <t>RST US Equity</t>
  </si>
  <si>
    <t>Rosetta Stone In</t>
  </si>
  <si>
    <t>BDSI US Equity</t>
  </si>
  <si>
    <t>Biodelivery Scie</t>
  </si>
  <si>
    <t>THBR US Equity</t>
  </si>
  <si>
    <t>Thunder Bridge-A</t>
  </si>
  <si>
    <t>HMTV US Equity</t>
  </si>
  <si>
    <t>Hemisphere Media</t>
  </si>
  <si>
    <t>CNND US Equity</t>
  </si>
  <si>
    <t>Canandaigua Natl</t>
  </si>
  <si>
    <t>ZYXI US Equity</t>
  </si>
  <si>
    <t>Zynex Inc</t>
  </si>
  <si>
    <t>MOFG US Equity</t>
  </si>
  <si>
    <t>Midwestone Finan</t>
  </si>
  <si>
    <t>VYGR US Equity</t>
  </si>
  <si>
    <t>Voyager Therapeu</t>
  </si>
  <si>
    <t>PDLI US Equity</t>
  </si>
  <si>
    <t>Pdl Biopharma In</t>
  </si>
  <si>
    <t>ARTNA US Equity</t>
  </si>
  <si>
    <t>Artesian Res-A</t>
  </si>
  <si>
    <t>ARTNB US Equity</t>
  </si>
  <si>
    <t>Artesian Res-B</t>
  </si>
  <si>
    <t>CENX US Equity</t>
  </si>
  <si>
    <t>Century Aluminum</t>
  </si>
  <si>
    <t>CNBKB US Equity</t>
  </si>
  <si>
    <t>Century Banc -B</t>
  </si>
  <si>
    <t>CNBKA US Equity</t>
  </si>
  <si>
    <t>Century Banc -A</t>
  </si>
  <si>
    <t>CUBI US Equity</t>
  </si>
  <si>
    <t>Customers Bancor</t>
  </si>
  <si>
    <t>MITK US Equity</t>
  </si>
  <si>
    <t>Mitek Systems</t>
  </si>
  <si>
    <t>CHK US Equity</t>
  </si>
  <si>
    <t>Chesapeake Energ</t>
  </si>
  <si>
    <t>LICT US Equity</t>
  </si>
  <si>
    <t>Lict Corp</t>
  </si>
  <si>
    <t>TBBK US Equity</t>
  </si>
  <si>
    <t>Bancorp Inc/The</t>
  </si>
  <si>
    <t>MBWM US Equity</t>
  </si>
  <si>
    <t>Mercantile Bank</t>
  </si>
  <si>
    <t>RECN US Equity</t>
  </si>
  <si>
    <t>Resources Connec</t>
  </si>
  <si>
    <t>RUBI US Equity</t>
  </si>
  <si>
    <t>Rubicon Project</t>
  </si>
  <si>
    <t>JIH US Equity</t>
  </si>
  <si>
    <t>Juniper Indus-A</t>
  </si>
  <si>
    <t>PGC US Equity</t>
  </si>
  <si>
    <t>Peapack Gladston</t>
  </si>
  <si>
    <t>VKTX US Equity</t>
  </si>
  <si>
    <t>Viking Therapeut</t>
  </si>
  <si>
    <t>NPTN US Equity</t>
  </si>
  <si>
    <t>Neophotonics Cor</t>
  </si>
  <si>
    <t>SRNE US Equity</t>
  </si>
  <si>
    <t>Sorrento Therape</t>
  </si>
  <si>
    <t>STSA US Equity</t>
  </si>
  <si>
    <t>Satsuma Pharmace</t>
  </si>
  <si>
    <t>FCEL US Equity</t>
  </si>
  <si>
    <t>Fuelcell Energy</t>
  </si>
  <si>
    <t>SGRY US Equity</t>
  </si>
  <si>
    <t>Surgery Partners</t>
  </si>
  <si>
    <t>APEI US Equity</t>
  </si>
  <si>
    <t>American Public</t>
  </si>
  <si>
    <t>CHEF US Equity</t>
  </si>
  <si>
    <t>Chefs Warehouse</t>
  </si>
  <si>
    <t>FMNB US Equity</t>
  </si>
  <si>
    <t>Farmers Natl Ban</t>
  </si>
  <si>
    <t>HAFC US Equity</t>
  </si>
  <si>
    <t>Hanmi Finl Corp</t>
  </si>
  <si>
    <t>FRTA US Equity</t>
  </si>
  <si>
    <t>Forterra Inc</t>
  </si>
  <si>
    <t>VTIQ US Equity</t>
  </si>
  <si>
    <t>Vectoiq Acquisit</t>
  </si>
  <si>
    <t>SIBN US Equity</t>
  </si>
  <si>
    <t>Si-Bone Inc</t>
  </si>
  <si>
    <t>ATHX US Equity</t>
  </si>
  <si>
    <t>Athersys Inc</t>
  </si>
  <si>
    <t>NFIN US Equity</t>
  </si>
  <si>
    <t>Netfin Acquisi-A</t>
  </si>
  <si>
    <t>WVE US Equity</t>
  </si>
  <si>
    <t>Wave Life Scienc</t>
  </si>
  <si>
    <t>DTIL US Equity</t>
  </si>
  <si>
    <t>Precision Biosci</t>
  </si>
  <si>
    <t>CCBG US Equity</t>
  </si>
  <si>
    <t>Cap City Bank</t>
  </si>
  <si>
    <t>SGU US Equity</t>
  </si>
  <si>
    <t>Star Group Lp</t>
  </si>
  <si>
    <t>FLXN US Equity</t>
  </si>
  <si>
    <t>Flexion Therapeu</t>
  </si>
  <si>
    <t>VLGEA US Equity</t>
  </si>
  <si>
    <t>Village Super -A</t>
  </si>
  <si>
    <t>PUB US Equity</t>
  </si>
  <si>
    <t>People'S Utah Ba</t>
  </si>
  <si>
    <t>FSRV US Equity</t>
  </si>
  <si>
    <t>Finserv Acquis-A</t>
  </si>
  <si>
    <t>TLRA US Equity</t>
  </si>
  <si>
    <t>Telaria Inc</t>
  </si>
  <si>
    <t>HCCO US Equity</t>
  </si>
  <si>
    <t>Healthcare Merge</t>
  </si>
  <si>
    <t>NASB US Equity</t>
  </si>
  <si>
    <t>Nasb Financial</t>
  </si>
  <si>
    <t>CIIC US Equity</t>
  </si>
  <si>
    <t>Ciig Merger Corp</t>
  </si>
  <si>
    <t>PZN US Equity</t>
  </si>
  <si>
    <t>Pzena Inves-Cl A</t>
  </si>
  <si>
    <t>SITM US Equity</t>
  </si>
  <si>
    <t>Sitime Corp</t>
  </si>
  <si>
    <t>CALA US Equity</t>
  </si>
  <si>
    <t>Calithera Biosci</t>
  </si>
  <si>
    <t>VRAY US Equity</t>
  </si>
  <si>
    <t>Viewray Inc</t>
  </si>
  <si>
    <t>PGNX US Equity</t>
  </si>
  <si>
    <t>Progenics Pharm</t>
  </si>
  <si>
    <t>GRAF US Equity</t>
  </si>
  <si>
    <t>Graf Industrial</t>
  </si>
  <si>
    <t>OPRT US Equity</t>
  </si>
  <si>
    <t>Oportun Financia</t>
  </si>
  <si>
    <t>SENEB US Equity</t>
  </si>
  <si>
    <t>Seneca Foods-B</t>
  </si>
  <si>
    <t>SENEA US Equity</t>
  </si>
  <si>
    <t>Seneca Foods-A</t>
  </si>
  <si>
    <t>NK US Equity</t>
  </si>
  <si>
    <t>Nantkwest Inc</t>
  </si>
  <si>
    <t>LCA US Equity</t>
  </si>
  <si>
    <t>Landcadia Hold-A</t>
  </si>
  <si>
    <t>FSB US Equity</t>
  </si>
  <si>
    <t>Franklin Financi</t>
  </si>
  <si>
    <t>FRTG US Equity</t>
  </si>
  <si>
    <t>Frontera Group I</t>
  </si>
  <si>
    <t>AVID US Equity</t>
  </si>
  <si>
    <t>Avid Technology</t>
  </si>
  <si>
    <t>DVAX US Equity</t>
  </si>
  <si>
    <t>Dynavax Technolo</t>
  </si>
  <si>
    <t>SSTI US Equity</t>
  </si>
  <si>
    <t>Shotspotter Inc</t>
  </si>
  <si>
    <t>TAQR US Equity</t>
  </si>
  <si>
    <t>Traqer Corp</t>
  </si>
  <si>
    <t>DRRX US Equity</t>
  </si>
  <si>
    <t>Durect Corp</t>
  </si>
  <si>
    <t>USAT US Equity</t>
  </si>
  <si>
    <t>Usa Technologies</t>
  </si>
  <si>
    <t>SSPK US Equity</t>
  </si>
  <si>
    <t>Silver Spike-A</t>
  </si>
  <si>
    <t>SCHN US Equity</t>
  </si>
  <si>
    <t>Schnitzer Steel</t>
  </si>
  <si>
    <t>HIFS US Equity</t>
  </si>
  <si>
    <t>Hingham Inst Svg</t>
  </si>
  <si>
    <t>PLCE US Equity</t>
  </si>
  <si>
    <t>Children'S Place</t>
  </si>
  <si>
    <t>TPC US Equity</t>
  </si>
  <si>
    <t>Tutor Perini Cor</t>
  </si>
  <si>
    <t>VIVO US Equity</t>
  </si>
  <si>
    <t>Meridian Biosci</t>
  </si>
  <si>
    <t>PFNX US Equity</t>
  </si>
  <si>
    <t>Pfenex Inc</t>
  </si>
  <si>
    <t>REX US Equity</t>
  </si>
  <si>
    <t>Rex American Res</t>
  </si>
  <si>
    <t>SBE US Equity</t>
  </si>
  <si>
    <t>Switchback Ene-A</t>
  </si>
  <si>
    <t>DJCO US Equity</t>
  </si>
  <si>
    <t>Daily Journal</t>
  </si>
  <si>
    <t>DBD US Equity</t>
  </si>
  <si>
    <t>Diebold Nixdorf</t>
  </si>
  <si>
    <t>HCI US Equity</t>
  </si>
  <si>
    <t>Hci Group Inc</t>
  </si>
  <si>
    <t>BLBD US Equity</t>
  </si>
  <si>
    <t>Blue Bird Corp</t>
  </si>
  <si>
    <t>TRNE US Equity</t>
  </si>
  <si>
    <t>Trine Acquisit-A</t>
  </si>
  <si>
    <t>CBMG US Equity</t>
  </si>
  <si>
    <t>Cellular Biomedi</t>
  </si>
  <si>
    <t>LBRT US Equity</t>
  </si>
  <si>
    <t>Liberty Oilfie-A</t>
  </si>
  <si>
    <t>MIK US Equity</t>
  </si>
  <si>
    <t>Michaels Cos Inc</t>
  </si>
  <si>
    <t>CATO US Equity</t>
  </si>
  <si>
    <t>Cato Corp-A</t>
  </si>
  <si>
    <t>MLR US Equity</t>
  </si>
  <si>
    <t>Miller Inds/Tenn</t>
  </si>
  <si>
    <t>BFYT US Equity</t>
  </si>
  <si>
    <t>Benefytt Technol</t>
  </si>
  <si>
    <t>DSPG US Equity</t>
  </si>
  <si>
    <t>Dsp Group Inc</t>
  </si>
  <si>
    <t>INS US Equity</t>
  </si>
  <si>
    <t>Intelligent Sys</t>
  </si>
  <si>
    <t>BCRX US Equity</t>
  </si>
  <si>
    <t>Biocryst Pharm</t>
  </si>
  <si>
    <t>POWL US Equity</t>
  </si>
  <si>
    <t>Powell Inds Inc</t>
  </si>
  <si>
    <t>AMAL US Equity</t>
  </si>
  <si>
    <t>Amalgamated Bk-A</t>
  </si>
  <si>
    <t>DOMO US Equity</t>
  </si>
  <si>
    <t>Domo Inc- Cl B</t>
  </si>
  <si>
    <t>TXMD US Equity</t>
  </si>
  <si>
    <t>Therapeuticsmd</t>
  </si>
  <si>
    <t>CHPM US Equity</t>
  </si>
  <si>
    <t>Chp Merger Cor-A</t>
  </si>
  <si>
    <t>DBMG US Equity</t>
  </si>
  <si>
    <t>Dbm Global Inc</t>
  </si>
  <si>
    <t>LCI US Equity</t>
  </si>
  <si>
    <t>Lannett Co Inc</t>
  </si>
  <si>
    <t>ETH US Equity</t>
  </si>
  <si>
    <t>Ethan Allen</t>
  </si>
  <si>
    <t>UTMD US Equity</t>
  </si>
  <si>
    <t>Utah Medical Pro</t>
  </si>
  <si>
    <t>SNDX US Equity</t>
  </si>
  <si>
    <t>Syndax Pharmaceu</t>
  </si>
  <si>
    <t>HRTG US Equity</t>
  </si>
  <si>
    <t>Heritage Insuran</t>
  </si>
  <si>
    <t>BHB US Equity</t>
  </si>
  <si>
    <t>Bar Harbor Bnksh</t>
  </si>
  <si>
    <t>CPSI US Equity</t>
  </si>
  <si>
    <t>Computer Program</t>
  </si>
  <si>
    <t>MPX US Equity</t>
  </si>
  <si>
    <t>Marine Products</t>
  </si>
  <si>
    <t>KRMD US Equity</t>
  </si>
  <si>
    <t>Repro Medsystems</t>
  </si>
  <si>
    <t>BREW US Equity</t>
  </si>
  <si>
    <t>Craft Brew Allia</t>
  </si>
  <si>
    <t>CTMX US Equity</t>
  </si>
  <si>
    <t>Cytomx Therapeut</t>
  </si>
  <si>
    <t>VRCA US Equity</t>
  </si>
  <si>
    <t>Verrica Pharmace</t>
  </si>
  <si>
    <t>CASA US Equity</t>
  </si>
  <si>
    <t>Casa Systems Inc</t>
  </si>
  <si>
    <t>EBTC US Equity</t>
  </si>
  <si>
    <t>Enterprise Banco</t>
  </si>
  <si>
    <t>MRSN US Equity</t>
  </si>
  <si>
    <t>Mersana Therapeu</t>
  </si>
  <si>
    <t>ATROB US Equity</t>
  </si>
  <si>
    <t>Astronics Corp-B</t>
  </si>
  <si>
    <t>ATRO US Equity</t>
  </si>
  <si>
    <t>Astronics Corp</t>
  </si>
  <si>
    <t>MGNX US Equity</t>
  </si>
  <si>
    <t>Macrogenics Inc</t>
  </si>
  <si>
    <t>HARP US Equity</t>
  </si>
  <si>
    <t>Harpoon Therapeu</t>
  </si>
  <si>
    <t>IBCP US Equity</t>
  </si>
  <si>
    <t>Indep Bank/Mich</t>
  </si>
  <si>
    <t>NSSC US Equity</t>
  </si>
  <si>
    <t>Napco Security</t>
  </si>
  <si>
    <t>CELH US Equity</t>
  </si>
  <si>
    <t>Celsius Holdings</t>
  </si>
  <si>
    <t>TSC US Equity</t>
  </si>
  <si>
    <t>Tristate Capital</t>
  </si>
  <si>
    <t>BNFT US Equity</t>
  </si>
  <si>
    <t>Benefitfocus Inc</t>
  </si>
  <si>
    <t>XBIT US Equity</t>
  </si>
  <si>
    <t>Xbiotech Inc</t>
  </si>
  <si>
    <t>OTCM US Equity</t>
  </si>
  <si>
    <t>Otc Markets Gr-A</t>
  </si>
  <si>
    <t>CIA US Equity</t>
  </si>
  <si>
    <t>Citizens Inc</t>
  </si>
  <si>
    <t>REVB US Equity</t>
  </si>
  <si>
    <t>Revere Bank</t>
  </si>
  <si>
    <t>EIGI US Equity</t>
  </si>
  <si>
    <t>Endurance Intern</t>
  </si>
  <si>
    <t>EVRI US Equity</t>
  </si>
  <si>
    <t>Everi Holdings I</t>
  </si>
  <si>
    <t>HBT US Equity</t>
  </si>
  <si>
    <t>Hbt Financial In</t>
  </si>
  <si>
    <t>BBSI US Equity</t>
  </si>
  <si>
    <t>Barrett Bus Svcs</t>
  </si>
  <si>
    <t>CUSI US Equity</t>
  </si>
  <si>
    <t>Cuisine Solution</t>
  </si>
  <si>
    <t>MCBS US Equity</t>
  </si>
  <si>
    <t>Metrocity Banksh</t>
  </si>
  <si>
    <t>UFPT US Equity</t>
  </si>
  <si>
    <t>Ufp Technologies</t>
  </si>
  <si>
    <t>HLX US Equity</t>
  </si>
  <si>
    <t>Helix Energy Sol</t>
  </si>
  <si>
    <t>RWWI US Equity</t>
  </si>
  <si>
    <t>Rand Worldwide I</t>
  </si>
  <si>
    <t>LOCO US Equity</t>
  </si>
  <si>
    <t>El Pollo Loco Ho</t>
  </si>
  <si>
    <t>MTW US Equity</t>
  </si>
  <si>
    <t>Manitowoc Co</t>
  </si>
  <si>
    <t>FULC US Equity</t>
  </si>
  <si>
    <t>Fulcrum Therapeu</t>
  </si>
  <si>
    <t>GME US Equity</t>
  </si>
  <si>
    <t>Gamestop Corp-A</t>
  </si>
  <si>
    <t>SXC US Equity</t>
  </si>
  <si>
    <t>Suncoke Energy I</t>
  </si>
  <si>
    <t>RMNI US Equity</t>
  </si>
  <si>
    <t>Rimini Street In</t>
  </si>
  <si>
    <t>CSV US Equity</t>
  </si>
  <si>
    <t>Carriage Service</t>
  </si>
  <si>
    <t>DCO US Equity</t>
  </si>
  <si>
    <t>Ducommun Inc</t>
  </si>
  <si>
    <t>CNCE US Equity</t>
  </si>
  <si>
    <t>Concert Pharmace</t>
  </si>
  <si>
    <t>KCLI US Equity</t>
  </si>
  <si>
    <t>Kansas City Life</t>
  </si>
  <si>
    <t>THVB US Equity</t>
  </si>
  <si>
    <t>Thomasville Bcsh</t>
  </si>
  <si>
    <t>RBB US Equity</t>
  </si>
  <si>
    <t>Rbb Bancorp</t>
  </si>
  <si>
    <t>FISI US Equity</t>
  </si>
  <si>
    <t>Financial Inst</t>
  </si>
  <si>
    <t>COWN US Equity</t>
  </si>
  <si>
    <t>Cowen Inc - A</t>
  </si>
  <si>
    <t>GAIN US Equity</t>
  </si>
  <si>
    <t>Gladstone Invest</t>
  </si>
  <si>
    <t>DPHC US Equity</t>
  </si>
  <si>
    <t>Diamondpeak Ho-A</t>
  </si>
  <si>
    <t>VALU US Equity</t>
  </si>
  <si>
    <t>Value Line Inc</t>
  </si>
  <si>
    <t>GBL US Equity</t>
  </si>
  <si>
    <t>Gamco Investo-A</t>
  </si>
  <si>
    <t>MTDR US Equity</t>
  </si>
  <si>
    <t>Matador Resource</t>
  </si>
  <si>
    <t>DHIL US Equity</t>
  </si>
  <si>
    <t>Diamond Hill</t>
  </si>
  <si>
    <t>UBX US Equity</t>
  </si>
  <si>
    <t>Unity Biotechnol</t>
  </si>
  <si>
    <t>KE US Equity</t>
  </si>
  <si>
    <t>Kimball Electron</t>
  </si>
  <si>
    <t>ATCX US Equity</t>
  </si>
  <si>
    <t>Atlas Technical</t>
  </si>
  <si>
    <t>BTU US Equity</t>
  </si>
  <si>
    <t>Peabody Energy</t>
  </si>
  <si>
    <t>NVGS US Equity</t>
  </si>
  <si>
    <t>Navigator Holdin</t>
  </si>
  <si>
    <t>BCOV US Equity</t>
  </si>
  <si>
    <t>Brightcove</t>
  </si>
  <si>
    <t>CLAR US Equity</t>
  </si>
  <si>
    <t>Clarus Corp</t>
  </si>
  <si>
    <t>CATC US Equity</t>
  </si>
  <si>
    <t>Cambridge Bncrp</t>
  </si>
  <si>
    <t>XPEL US Equity</t>
  </si>
  <si>
    <t>Xpel Inc</t>
  </si>
  <si>
    <t>GWGH US Equity</t>
  </si>
  <si>
    <t>Gwg Holdings Inc</t>
  </si>
  <si>
    <t>EQBK US Equity</t>
  </si>
  <si>
    <t>Equity Bancsha-A</t>
  </si>
  <si>
    <t>MGTA US Equity</t>
  </si>
  <si>
    <t>Magenta Therapeu</t>
  </si>
  <si>
    <t>CCAP US Equity</t>
  </si>
  <si>
    <t>Crescent Capital</t>
  </si>
  <si>
    <t>HTBI US Equity</t>
  </si>
  <si>
    <t>Hometrust Bancsh</t>
  </si>
  <si>
    <t>CCNE US Equity</t>
  </si>
  <si>
    <t>Cnb Finl Corp/Pa</t>
  </si>
  <si>
    <t>FMAO US Equity</t>
  </si>
  <si>
    <t>Farmers &amp; Mer/Oh</t>
  </si>
  <si>
    <t>XLWH US Equity</t>
  </si>
  <si>
    <t>Xinliwang Intern</t>
  </si>
  <si>
    <t>PFIS US Equity</t>
  </si>
  <si>
    <t>Peoples Fin Svcs</t>
  </si>
  <si>
    <t>IIIN US Equity</t>
  </si>
  <si>
    <t>Insteel Inds</t>
  </si>
  <si>
    <t>ADMA US Equity</t>
  </si>
  <si>
    <t>Adma Biologics I</t>
  </si>
  <si>
    <t>REVG US Equity</t>
  </si>
  <si>
    <t>Rev Group Inc</t>
  </si>
  <si>
    <t>IMRA US Equity</t>
  </si>
  <si>
    <t>Imara Inc</t>
  </si>
  <si>
    <t>RIGL US Equity</t>
  </si>
  <si>
    <t>Rigel Pharmaceut</t>
  </si>
  <si>
    <t>CDMO US Equity</t>
  </si>
  <si>
    <t>Avid Bioservices</t>
  </si>
  <si>
    <t>NOG US Equity</t>
  </si>
  <si>
    <t>Northern Oil And</t>
  </si>
  <si>
    <t>BJRI US Equity</t>
  </si>
  <si>
    <t>Bj'S Restaurants</t>
  </si>
  <si>
    <t>DGII US Equity</t>
  </si>
  <si>
    <t>Digi Intl Inc</t>
  </si>
  <si>
    <t>FMCI US Equity</t>
  </si>
  <si>
    <t>Forum Merger Ii</t>
  </si>
  <si>
    <t>BSRR US Equity</t>
  </si>
  <si>
    <t>Sierra Bancorp</t>
  </si>
  <si>
    <t>SPPI US Equity</t>
  </si>
  <si>
    <t>Spectrum Pharmac</t>
  </si>
  <si>
    <t>WTBA US Equity</t>
  </si>
  <si>
    <t>West Bancorp</t>
  </si>
  <si>
    <t>BWB US Equity</t>
  </si>
  <si>
    <t>Bridgewater Banc</t>
  </si>
  <si>
    <t>ALRS US Equity</t>
  </si>
  <si>
    <t>Alerus Financial</t>
  </si>
  <si>
    <t>RRBI US Equity</t>
  </si>
  <si>
    <t>Red River Bancsh</t>
  </si>
  <si>
    <t>HMHC US Equity</t>
  </si>
  <si>
    <t>Houghton Mifflin</t>
  </si>
  <si>
    <t>VPG US Equity</t>
  </si>
  <si>
    <t>Vishay Preci</t>
  </si>
  <si>
    <t>PAYS US Equity</t>
  </si>
  <si>
    <t>Paysign Inc</t>
  </si>
  <si>
    <t>GCI US Equity</t>
  </si>
  <si>
    <t>Gannett Co Inc</t>
  </si>
  <si>
    <t>PBFS US Equity</t>
  </si>
  <si>
    <t>Pioneer Bancorp</t>
  </si>
  <si>
    <t>OPY US Equity</t>
  </si>
  <si>
    <t>Oppenheimer Ho-A</t>
  </si>
  <si>
    <t>OCUL US Equity</t>
  </si>
  <si>
    <t>Ocular Therapeut</t>
  </si>
  <si>
    <t>MOV US Equity</t>
  </si>
  <si>
    <t>Movado Group</t>
  </si>
  <si>
    <t>MOVAA US Equity</t>
  </si>
  <si>
    <t>Movado Group-A</t>
  </si>
  <si>
    <t>TRUE US Equity</t>
  </si>
  <si>
    <t>Truecar Inc</t>
  </si>
  <si>
    <t>HAYN US Equity</t>
  </si>
  <si>
    <t>Haynes Intl Inc</t>
  </si>
  <si>
    <t>SPWH US Equity</t>
  </si>
  <si>
    <t>Sportsman'S Ware</t>
  </si>
  <si>
    <t>FLGT US Equity</t>
  </si>
  <si>
    <t>Fulgent Genetics</t>
  </si>
  <si>
    <t>TPCO US Equity</t>
  </si>
  <si>
    <t>Tribune Publishi</t>
  </si>
  <si>
    <t>CCO US Equity</t>
  </si>
  <si>
    <t>Clear Channel Ou</t>
  </si>
  <si>
    <t>ZIXI US Equity</t>
  </si>
  <si>
    <t>Zix Corp</t>
  </si>
  <si>
    <t>NODK US Equity</t>
  </si>
  <si>
    <t>Ni Holdings Inc</t>
  </si>
  <si>
    <t>AMNB US Equity</t>
  </si>
  <si>
    <t>Amer Natl Bnkshs</t>
  </si>
  <si>
    <t>CAI US Equity</t>
  </si>
  <si>
    <t>Cai Internationa</t>
  </si>
  <si>
    <t>CZNC US Equity</t>
  </si>
  <si>
    <t>Citizens &amp; North</t>
  </si>
  <si>
    <t>SOI US Equity</t>
  </si>
  <si>
    <t>Solaris Oil In-A</t>
  </si>
  <si>
    <t>GNMK US Equity</t>
  </si>
  <si>
    <t>Genmark Diagnost</t>
  </si>
  <si>
    <t>ACBI US Equity</t>
  </si>
  <si>
    <t>Atlantic Capital</t>
  </si>
  <si>
    <t>LIND US Equity</t>
  </si>
  <si>
    <t>Lindblad Expedit</t>
  </si>
  <si>
    <t>ODC US Equity</t>
  </si>
  <si>
    <t>Oil Dri Corp</t>
  </si>
  <si>
    <t>TDW US Equity</t>
  </si>
  <si>
    <t>Tidewater Inc</t>
  </si>
  <si>
    <t>ASIX US Equity</t>
  </si>
  <si>
    <t>Advansix Inc</t>
  </si>
  <si>
    <t>TMDX US Equity</t>
  </si>
  <si>
    <t>Transmedics Grou</t>
  </si>
  <si>
    <t>STRL US Equity</t>
  </si>
  <si>
    <t>Sterling Constru</t>
  </si>
  <si>
    <t>ALBO US Equity</t>
  </si>
  <si>
    <t>Albireo Pharma I</t>
  </si>
  <si>
    <t>CRSA US Equity</t>
  </si>
  <si>
    <t>Crescent Acqui-A</t>
  </si>
  <si>
    <t>CARS US Equity</t>
  </si>
  <si>
    <t>Cars.Com Inc</t>
  </si>
  <si>
    <t>DO US Equity</t>
  </si>
  <si>
    <t>Diamond Offshore</t>
  </si>
  <si>
    <t>CRAI US Equity</t>
  </si>
  <si>
    <t>Cra Internationa</t>
  </si>
  <si>
    <t>PRED US Equity</t>
  </si>
  <si>
    <t>Predictive Techn</t>
  </si>
  <si>
    <t>OOMA US Equity</t>
  </si>
  <si>
    <t>Ooma Inc</t>
  </si>
  <si>
    <t>NERV US Equity</t>
  </si>
  <si>
    <t>Minerva Neurosci</t>
  </si>
  <si>
    <t>NCMI US Equity</t>
  </si>
  <si>
    <t>National Cinemed</t>
  </si>
  <si>
    <t>USCR US Equity</t>
  </si>
  <si>
    <t>Us Concrete Inc</t>
  </si>
  <si>
    <t>IVC US Equity</t>
  </si>
  <si>
    <t>Invacare Corp</t>
  </si>
  <si>
    <t>MCRB US Equity</t>
  </si>
  <si>
    <t>Seres Therapeuti</t>
  </si>
  <si>
    <t>ITIC US Equity</t>
  </si>
  <si>
    <t>Investors Title</t>
  </si>
  <si>
    <t>LACQ US Equity</t>
  </si>
  <si>
    <t>Leisure Acquisit</t>
  </si>
  <si>
    <t>NVEC US Equity</t>
  </si>
  <si>
    <t>Nve Corp</t>
  </si>
  <si>
    <t>LAWS US Equity</t>
  </si>
  <si>
    <t>Lawson Products</t>
  </si>
  <si>
    <t>ARA US Equity</t>
  </si>
  <si>
    <t>American Renal A</t>
  </si>
  <si>
    <t>KOP US Equity</t>
  </si>
  <si>
    <t>Koppers Holdings</t>
  </si>
  <si>
    <t>SMMC US Equity</t>
  </si>
  <si>
    <t>South Mountain-A</t>
  </si>
  <si>
    <t>MTRX US Equity</t>
  </si>
  <si>
    <t>Matrix Service</t>
  </si>
  <si>
    <t>PKOH US Equity</t>
  </si>
  <si>
    <t>Park Ohio Hldgs</t>
  </si>
  <si>
    <t>CIR US Equity</t>
  </si>
  <si>
    <t>Circor Intl</t>
  </si>
  <si>
    <t>ARCT US Equity</t>
  </si>
  <si>
    <t>Arcturus Therape</t>
  </si>
  <si>
    <t>PAR US Equity</t>
  </si>
  <si>
    <t>Par Technology</t>
  </si>
  <si>
    <t>CSWC US Equity</t>
  </si>
  <si>
    <t>Cap Southwest</t>
  </si>
  <si>
    <t>NEX US Equity</t>
  </si>
  <si>
    <t>Nextier Oilfield</t>
  </si>
  <si>
    <t>LATN US Equity</t>
  </si>
  <si>
    <t>Union Acquisitio</t>
  </si>
  <si>
    <t>RVRA US Equity</t>
  </si>
  <si>
    <t>Riviera Resource</t>
  </si>
  <si>
    <t>ATEC US Equity</t>
  </si>
  <si>
    <t>Alphatec Holding</t>
  </si>
  <si>
    <t>GTYH US Equity</t>
  </si>
  <si>
    <t>Gty Technology H</t>
  </si>
  <si>
    <t>AR US Equity</t>
  </si>
  <si>
    <t>Antero Resources</t>
  </si>
  <si>
    <t>CATS US Equity</t>
  </si>
  <si>
    <t>Catasys Inc</t>
  </si>
  <si>
    <t>LEGH US Equity</t>
  </si>
  <si>
    <t>Legacy Housing C</t>
  </si>
  <si>
    <t>AMOT US Equity</t>
  </si>
  <si>
    <t>Allied Motion Te</t>
  </si>
  <si>
    <t>PLYA US Equity</t>
  </si>
  <si>
    <t>Playa Hotels &amp; R</t>
  </si>
  <si>
    <t>SONA US Equity</t>
  </si>
  <si>
    <t>Southern Nationa</t>
  </si>
  <si>
    <t>GNTY US Equity</t>
  </si>
  <si>
    <t>Guaranty Bancshr</t>
  </si>
  <si>
    <t>TBNK US Equity</t>
  </si>
  <si>
    <t>Territorial Banc</t>
  </si>
  <si>
    <t>HVT/A US Equity</t>
  </si>
  <si>
    <t>Haverty Furn -A</t>
  </si>
  <si>
    <t>HVT US Equity</t>
  </si>
  <si>
    <t>Haverty Furnitur</t>
  </si>
  <si>
    <t>CAL US Equity</t>
  </si>
  <si>
    <t>Caleres Inc</t>
  </si>
  <si>
    <t>CARE US Equity</t>
  </si>
  <si>
    <t>Carter Bank &amp; Tr</t>
  </si>
  <si>
    <t>NATH US Equity</t>
  </si>
  <si>
    <t>Nathans Famous</t>
  </si>
  <si>
    <t>RGS US Equity</t>
  </si>
  <si>
    <t>Regis Corp</t>
  </si>
  <si>
    <t>PLPC US Equity</t>
  </si>
  <si>
    <t>Preformed Line</t>
  </si>
  <si>
    <t>GNK US Equity</t>
  </si>
  <si>
    <t>Genco Shipping &amp;</t>
  </si>
  <si>
    <t>CIVB US Equity</t>
  </si>
  <si>
    <t>Civista Bancshar</t>
  </si>
  <si>
    <t>CODX US Equity</t>
  </si>
  <si>
    <t>Co-Diagnostics I</t>
  </si>
  <si>
    <t>PCYO US Equity</t>
  </si>
  <si>
    <t>Pure Cycle Corp</t>
  </si>
  <si>
    <t>PCSB US Equity</t>
  </si>
  <si>
    <t>Pcsb Financial C</t>
  </si>
  <si>
    <t>MCBC US Equity</t>
  </si>
  <si>
    <t>Macatawa Bank</t>
  </si>
  <si>
    <t>EZPW US Equity</t>
  </si>
  <si>
    <t>Ezcorp Inc-A</t>
  </si>
  <si>
    <t>CPE US Equity</t>
  </si>
  <si>
    <t>Callon Petroleum</t>
  </si>
  <si>
    <t>EVFM US Equity</t>
  </si>
  <si>
    <t>Evofem Bioscienc</t>
  </si>
  <si>
    <t>MFSF US Equity</t>
  </si>
  <si>
    <t>Mutualfirst Fin</t>
  </si>
  <si>
    <t>MPAA US Equity</t>
  </si>
  <si>
    <t>Motorcar Parts</t>
  </si>
  <si>
    <t>PUMP US Equity</t>
  </si>
  <si>
    <t>Propetro Holding</t>
  </si>
  <si>
    <t>LMNR US Equity</t>
  </si>
  <si>
    <t>Limoneira Co</t>
  </si>
  <si>
    <t>RMG US Equity</t>
  </si>
  <si>
    <t>Rmg Acquisition</t>
  </si>
  <si>
    <t>SPKE US Equity</t>
  </si>
  <si>
    <t>Spark Energy-A</t>
  </si>
  <si>
    <t>SHLL US Equity</t>
  </si>
  <si>
    <t>Tortoise Acqui-A</t>
  </si>
  <si>
    <t>LNDC US Equity</t>
  </si>
  <si>
    <t>Landec Corp</t>
  </si>
  <si>
    <t>WLDN US Equity</t>
  </si>
  <si>
    <t>Willdan Group In</t>
  </si>
  <si>
    <t>CCRN US Equity</t>
  </si>
  <si>
    <t>Cross Country He</t>
  </si>
  <si>
    <t>NDLS US Equity</t>
  </si>
  <si>
    <t>Noodles &amp; Co</t>
  </si>
  <si>
    <t>PKE US Equity</t>
  </si>
  <si>
    <t>Park Aerospace C</t>
  </si>
  <si>
    <t>PIC US Equity</t>
  </si>
  <si>
    <t>Pivotal Investme</t>
  </si>
  <si>
    <t>NRBO US Equity</t>
  </si>
  <si>
    <t>Neurobo Pharmace</t>
  </si>
  <si>
    <t>DXPE US Equity</t>
  </si>
  <si>
    <t>Dxp Enterprises</t>
  </si>
  <si>
    <t>SMMF US Equity</t>
  </si>
  <si>
    <t>Summit Finl Grp</t>
  </si>
  <si>
    <t>STRO US Equity</t>
  </si>
  <si>
    <t>Sutro Biopharma</t>
  </si>
  <si>
    <t>NPA US Equity</t>
  </si>
  <si>
    <t>New Providence-A</t>
  </si>
  <si>
    <t>BZH US Equity</t>
  </si>
  <si>
    <t>Beazer Homes Usa</t>
  </si>
  <si>
    <t>MNKD US Equity</t>
  </si>
  <si>
    <t>Mannkind Corp</t>
  </si>
  <si>
    <t>GRTX US Equity</t>
  </si>
  <si>
    <t>Galera Therapeut</t>
  </si>
  <si>
    <t>PSNL US Equity</t>
  </si>
  <si>
    <t>Personalis Inc</t>
  </si>
  <si>
    <t>ETM US Equity</t>
  </si>
  <si>
    <t>Entercom Comm-A</t>
  </si>
  <si>
    <t>AMCI US Equity</t>
  </si>
  <si>
    <t>Amci Acquisiti-A</t>
  </si>
  <si>
    <t>MNCL US Equity</t>
  </si>
  <si>
    <t>Monocle Acquisit</t>
  </si>
  <si>
    <t>IRMD US Equity</t>
  </si>
  <si>
    <t>Iradimed Corp</t>
  </si>
  <si>
    <t>MCB US Equity</t>
  </si>
  <si>
    <t>Metropolitan Ban</t>
  </si>
  <si>
    <t>SPFI US Equity</t>
  </si>
  <si>
    <t>South Plains Fin</t>
  </si>
  <si>
    <t>SMBC US Equity</t>
  </si>
  <si>
    <t>Southern Missour</t>
  </si>
  <si>
    <t>STML US Equity</t>
  </si>
  <si>
    <t>Stemline Therape</t>
  </si>
  <si>
    <t>CABA US Equity</t>
  </si>
  <si>
    <t>Cabaletta Bio In</t>
  </si>
  <si>
    <t>SMBK US Equity</t>
  </si>
  <si>
    <t>Smartfinancial I</t>
  </si>
  <si>
    <t>GIX US Equity</t>
  </si>
  <si>
    <t>Gigcapital2 Inc</t>
  </si>
  <si>
    <t>GWRS US Equity</t>
  </si>
  <si>
    <t>Global Water Res</t>
  </si>
  <si>
    <t>WTI US Equity</t>
  </si>
  <si>
    <t>W&amp;T Offshore Inc</t>
  </si>
  <si>
    <t>SPNE US Equity</t>
  </si>
  <si>
    <t>Seaspine Hold</t>
  </si>
  <si>
    <t>SYRS US Equity</t>
  </si>
  <si>
    <t>Syros Pharmaceut</t>
  </si>
  <si>
    <t>MFAC US Equity</t>
  </si>
  <si>
    <t>Megalith Finan-A</t>
  </si>
  <si>
    <t>MLP US Equity</t>
  </si>
  <si>
    <t>Maui Land &amp; Pine</t>
  </si>
  <si>
    <t>EGAN US Equity</t>
  </si>
  <si>
    <t>Egain Corp</t>
  </si>
  <si>
    <t>FNLC US Equity</t>
  </si>
  <si>
    <t>First Bancorp/Me</t>
  </si>
  <si>
    <t>PFLT US Equity</t>
  </si>
  <si>
    <t>Pennantpark Floa</t>
  </si>
  <si>
    <t>GERN US Equity</t>
  </si>
  <si>
    <t>Geron Corp</t>
  </si>
  <si>
    <t>CURO US Equity</t>
  </si>
  <si>
    <t>Curo Group Holdi</t>
  </si>
  <si>
    <t>MJCO US Equity</t>
  </si>
  <si>
    <t>Majesco</t>
  </si>
  <si>
    <t>VERU US Equity</t>
  </si>
  <si>
    <t>Veru Inc</t>
  </si>
  <si>
    <t>PKIN US Equity</t>
  </si>
  <si>
    <t>Pekin Life Insur</t>
  </si>
  <si>
    <t>SRAC US Equity</t>
  </si>
  <si>
    <t>Stable Road Ac-A</t>
  </si>
  <si>
    <t>SIEB US Equity</t>
  </si>
  <si>
    <t>Siebert Finl</t>
  </si>
  <si>
    <t>SMLR US Equity</t>
  </si>
  <si>
    <t>Semler Scientifi</t>
  </si>
  <si>
    <t>THCA US Equity</t>
  </si>
  <si>
    <t>CTSO US Equity</t>
  </si>
  <si>
    <t>Cytosorbents Cor</t>
  </si>
  <si>
    <t>IPV US Equity</t>
  </si>
  <si>
    <t>Interprivate Acq</t>
  </si>
  <si>
    <t>KRA US Equity</t>
  </si>
  <si>
    <t>Kraton Corp</t>
  </si>
  <si>
    <t>FRG US Equity</t>
  </si>
  <si>
    <t>Franchise Group</t>
  </si>
  <si>
    <t>RGCO US Equity</t>
  </si>
  <si>
    <t>Rgc Resources</t>
  </si>
  <si>
    <t>FIZN US Equity</t>
  </si>
  <si>
    <t>First Citiz Bcsh</t>
  </si>
  <si>
    <t>NWPX US Equity</t>
  </si>
  <si>
    <t>Northwest Pipe</t>
  </si>
  <si>
    <t>HBCP US Equity</t>
  </si>
  <si>
    <t>Home Bancorp Inc</t>
  </si>
  <si>
    <t>OSBC US Equity</t>
  </si>
  <si>
    <t>Old Second Bncrp</t>
  </si>
  <si>
    <t>TELL US Equity</t>
  </si>
  <si>
    <t>Tellurian Inc</t>
  </si>
  <si>
    <t>TNAV US Equity</t>
  </si>
  <si>
    <t>Telenav Inc</t>
  </si>
  <si>
    <t>UFI US Equity</t>
  </si>
  <si>
    <t>Unifi Inc</t>
  </si>
  <si>
    <t>GCAP US Equity</t>
  </si>
  <si>
    <t>Gain Capital Hol</t>
  </si>
  <si>
    <t>CHS US Equity</t>
  </si>
  <si>
    <t>Chico'S Fas Inc</t>
  </si>
  <si>
    <t>NEXT US Equity</t>
  </si>
  <si>
    <t>Nextdecade Corp</t>
  </si>
  <si>
    <t>FC US Equity</t>
  </si>
  <si>
    <t>Franklin Covey</t>
  </si>
  <si>
    <t>INSU US Equity</t>
  </si>
  <si>
    <t>Insurance Acq-A</t>
  </si>
  <si>
    <t>BCEI US Equity</t>
  </si>
  <si>
    <t>Bonanza Creek En</t>
  </si>
  <si>
    <t>RUTH US Equity</t>
  </si>
  <si>
    <t>Ruth'S Hospitali</t>
  </si>
  <si>
    <t>FNKO US Equity</t>
  </si>
  <si>
    <t>Funko Inc-Cl A</t>
  </si>
  <si>
    <t>RDVT US Equity</t>
  </si>
  <si>
    <t>Red Violet Inc</t>
  </si>
  <si>
    <t>CSHX US Equity</t>
  </si>
  <si>
    <t>Cashmere Valley</t>
  </si>
  <si>
    <t>CASI US Equity</t>
  </si>
  <si>
    <t>Casi Pharmaceuti</t>
  </si>
  <si>
    <t>ADRO US Equity</t>
  </si>
  <si>
    <t>Aduro Biotech In</t>
  </si>
  <si>
    <t>EXSR US Equity</t>
  </si>
  <si>
    <t>Exchange Bk/Cal</t>
  </si>
  <si>
    <t>MCCK US Equity</t>
  </si>
  <si>
    <t>Mestek Inc</t>
  </si>
  <si>
    <t>ATCN US Equity</t>
  </si>
  <si>
    <t>Atec Inc</t>
  </si>
  <si>
    <t>TPVG US Equity</t>
  </si>
  <si>
    <t>Triplepoint Vent</t>
  </si>
  <si>
    <t>SFST US Equity</t>
  </si>
  <si>
    <t>Southern First</t>
  </si>
  <si>
    <t>AIXN US Equity</t>
  </si>
  <si>
    <t>Aixin Life Inter</t>
  </si>
  <si>
    <t>AMAG US Equity</t>
  </si>
  <si>
    <t>Amag Pharmaceuti</t>
  </si>
  <si>
    <t>ALCO US Equity</t>
  </si>
  <si>
    <t>Alico Inc</t>
  </si>
  <si>
    <t>HOOK US Equity</t>
  </si>
  <si>
    <t>Hookipa Pharma I</t>
  </si>
  <si>
    <t>TITN US Equity</t>
  </si>
  <si>
    <t>Titan Machinery</t>
  </si>
  <si>
    <t>GRTS US Equity</t>
  </si>
  <si>
    <t>Gritstone Oncolo</t>
  </si>
  <si>
    <t>FBNK US Equity</t>
  </si>
  <si>
    <t>Facebank Group I</t>
  </si>
  <si>
    <t>VSEC US Equity</t>
  </si>
  <si>
    <t>Vse Corp</t>
  </si>
  <si>
    <t>WEYS US Equity</t>
  </si>
  <si>
    <t>Weyco Group</t>
  </si>
  <si>
    <t>HBMD US Equity</t>
  </si>
  <si>
    <t>Howard Bancorp I</t>
  </si>
  <si>
    <t>OSMT US Equity</t>
  </si>
  <si>
    <t>Osmotica Pharmac</t>
  </si>
  <si>
    <t>LFAC US Equity</t>
  </si>
  <si>
    <t>Lf Capital Acq-A</t>
  </si>
  <si>
    <t>LE US Equity</t>
  </si>
  <si>
    <t>Lands' End Inc</t>
  </si>
  <si>
    <t>GFN US Equity</t>
  </si>
  <si>
    <t>General Finance</t>
  </si>
  <si>
    <t>GCBC US Equity</t>
  </si>
  <si>
    <t>Greene County</t>
  </si>
  <si>
    <t>TH US Equity</t>
  </si>
  <si>
    <t>Target Hospitali</t>
  </si>
  <si>
    <t>SPOK US Equity</t>
  </si>
  <si>
    <t>Spok Holdings In</t>
  </si>
  <si>
    <t>HZO US Equity</t>
  </si>
  <si>
    <t>Marinemax Inc</t>
  </si>
  <si>
    <t>GCO US Equity</t>
  </si>
  <si>
    <t>Genesco Inc</t>
  </si>
  <si>
    <t>DAKT US Equity</t>
  </si>
  <si>
    <t>Daktronics Inc</t>
  </si>
  <si>
    <t>OAC US Equity</t>
  </si>
  <si>
    <t>Oaktree Acquis-A</t>
  </si>
  <si>
    <t>NKSH US Equity</t>
  </si>
  <si>
    <t>Natl Bkshs Inc</t>
  </si>
  <si>
    <t>HOFT US Equity</t>
  </si>
  <si>
    <t>Hooker Furniture</t>
  </si>
  <si>
    <t>SBT US Equity</t>
  </si>
  <si>
    <t>CTO US Equity</t>
  </si>
  <si>
    <t>Cons Tomoka Land</t>
  </si>
  <si>
    <t>GLBD US Equity</t>
  </si>
  <si>
    <t>Global Seed Corp</t>
  </si>
  <si>
    <t>AKTS US Equity</t>
  </si>
  <si>
    <t>Akoustis Technol</t>
  </si>
  <si>
    <t>GLAD US Equity</t>
  </si>
  <si>
    <t>Gladstone Cap Co</t>
  </si>
  <si>
    <t>LXRX US Equity</t>
  </si>
  <si>
    <t>Lexicon Pharmace</t>
  </si>
  <si>
    <t>BLFS US Equity</t>
  </si>
  <si>
    <t>Biolife Solution</t>
  </si>
  <si>
    <t>RYI US Equity</t>
  </si>
  <si>
    <t>Ryerson Holding</t>
  </si>
  <si>
    <t>MCEM US Equity</t>
  </si>
  <si>
    <t>Monarch Cement</t>
  </si>
  <si>
    <t>STXS US Equity</t>
  </si>
  <si>
    <t>Stereotaxis Inc</t>
  </si>
  <si>
    <t>FOSI US Equity</t>
  </si>
  <si>
    <t>Frontier Oilfiel</t>
  </si>
  <si>
    <t>GHL US Equity</t>
  </si>
  <si>
    <t>Greenhill &amp; Co</t>
  </si>
  <si>
    <t>FCAP US Equity</t>
  </si>
  <si>
    <t>First Capital</t>
  </si>
  <si>
    <t>FCUV US Equity</t>
  </si>
  <si>
    <t>Focus Universal</t>
  </si>
  <si>
    <t>EVI US Equity</t>
  </si>
  <si>
    <t>Evi Industries I</t>
  </si>
  <si>
    <t>MNK US Equity</t>
  </si>
  <si>
    <t>Mallinckrodt</t>
  </si>
  <si>
    <t>ARYA US Equity</t>
  </si>
  <si>
    <t>Arya Sciences-A</t>
  </si>
  <si>
    <t>TRNS US Equity</t>
  </si>
  <si>
    <t>Transcat Inc</t>
  </si>
  <si>
    <t>ICAD US Equity</t>
  </si>
  <si>
    <t>Icad Inc</t>
  </si>
  <si>
    <t>NC US Equity</t>
  </si>
  <si>
    <t>Nacco Inds-Cl A</t>
  </si>
  <si>
    <t>PDLB US Equity</t>
  </si>
  <si>
    <t>Pdl Community Ba</t>
  </si>
  <si>
    <t>PNNT US Equity</t>
  </si>
  <si>
    <t>Pennantpark Inve</t>
  </si>
  <si>
    <t>SAQN US Equity</t>
  </si>
  <si>
    <t>Software Acqui-A</t>
  </si>
  <si>
    <t>OSTK US Equity</t>
  </si>
  <si>
    <t>Overstock.Com</t>
  </si>
  <si>
    <t>XOMA US Equity</t>
  </si>
  <si>
    <t>Xoma Corp</t>
  </si>
  <si>
    <t>ECOM US Equity</t>
  </si>
  <si>
    <t>Channeladvisor C</t>
  </si>
  <si>
    <t>GDEN US Equity</t>
  </si>
  <si>
    <t>Golden Entertain</t>
  </si>
  <si>
    <t>FNBT US Equity</t>
  </si>
  <si>
    <t>Finemark Holding</t>
  </si>
  <si>
    <t>ALTM US Equity</t>
  </si>
  <si>
    <t>Altus Midstrea-A</t>
  </si>
  <si>
    <t>ATLO US Equity</t>
  </si>
  <si>
    <t>Ames Natl Corp</t>
  </si>
  <si>
    <t>KLDO US Equity</t>
  </si>
  <si>
    <t>Kaleido Bioscien</t>
  </si>
  <si>
    <t>OPTN US Equity</t>
  </si>
  <si>
    <t>Optinose Inc</t>
  </si>
  <si>
    <t>RFL US Equity</t>
  </si>
  <si>
    <t>Rafael Holding-B</t>
  </si>
  <si>
    <t>SELB US Equity</t>
  </si>
  <si>
    <t>Selecta Bioscien</t>
  </si>
  <si>
    <t>PTVCB US Equity</t>
  </si>
  <si>
    <t>Protective Ins-B</t>
  </si>
  <si>
    <t>PTVCA US Equity</t>
  </si>
  <si>
    <t>Protective Ins-A</t>
  </si>
  <si>
    <t>HIBB US Equity</t>
  </si>
  <si>
    <t>Hibbett Sports I</t>
  </si>
  <si>
    <t>FDUS US Equity</t>
  </si>
  <si>
    <t>Fidus Investment</t>
  </si>
  <si>
    <t>FFMH US Equity</t>
  </si>
  <si>
    <t>First Farmers &amp;</t>
  </si>
  <si>
    <t>CUTR US Equity</t>
  </si>
  <si>
    <t>Cutera Inc</t>
  </si>
  <si>
    <t>GNE US Equity</t>
  </si>
  <si>
    <t>Genie Energy-B</t>
  </si>
  <si>
    <t>ACNB US Equity</t>
  </si>
  <si>
    <t>Acnb Corp</t>
  </si>
  <si>
    <t>DFIN US Equity</t>
  </si>
  <si>
    <t>Donnelley Financ</t>
  </si>
  <si>
    <t>OSG US Equity</t>
  </si>
  <si>
    <t>Overseas Ship -A</t>
  </si>
  <si>
    <t>NBR US Equity</t>
  </si>
  <si>
    <t>Nabors Inds Ltd</t>
  </si>
  <si>
    <t>BFST US Equity</t>
  </si>
  <si>
    <t>Business First B</t>
  </si>
  <si>
    <t>NWFL US Equity</t>
  </si>
  <si>
    <t>Norwood Finl</t>
  </si>
  <si>
    <t>EEX US Equity</t>
  </si>
  <si>
    <t>Emerald Holding</t>
  </si>
  <si>
    <t>CVTI US Equity</t>
  </si>
  <si>
    <t>Covenant Trans-A</t>
  </si>
  <si>
    <t>SCOR US Equity</t>
  </si>
  <si>
    <t>Comscore Inc</t>
  </si>
  <si>
    <t>BBCP US Equity</t>
  </si>
  <si>
    <t>Concrete Pumping</t>
  </si>
  <si>
    <t>RLGT US Equity</t>
  </si>
  <si>
    <t>Radiant Logistic</t>
  </si>
  <si>
    <t>NH US Equity</t>
  </si>
  <si>
    <t>Nanthealth Inc</t>
  </si>
  <si>
    <t>GORO US Equity</t>
  </si>
  <si>
    <t>Gold Resource Co</t>
  </si>
  <si>
    <t>CHUY US Equity</t>
  </si>
  <si>
    <t>Chuy'S Holdings</t>
  </si>
  <si>
    <t>CIX US Equity</t>
  </si>
  <si>
    <t>Compx Intl Inc</t>
  </si>
  <si>
    <t>NGVC US Equity</t>
  </si>
  <si>
    <t>Natural Grocers</t>
  </si>
  <si>
    <t>FLDM US Equity</t>
  </si>
  <si>
    <t>Fluidigm Corp</t>
  </si>
  <si>
    <t>LUNA US Equity</t>
  </si>
  <si>
    <t>Luna Innovations</t>
  </si>
  <si>
    <t>FLMN US Equity</t>
  </si>
  <si>
    <t>Falcon Minerals</t>
  </si>
  <si>
    <t>TCI US Equity</t>
  </si>
  <si>
    <t>Transcontl Realt</t>
  </si>
  <si>
    <t>GOGO US Equity</t>
  </si>
  <si>
    <t>Gogo Inc</t>
  </si>
  <si>
    <t>CDXC US Equity</t>
  </si>
  <si>
    <t>Chromadex Corp</t>
  </si>
  <si>
    <t>STXB US Equity</t>
  </si>
  <si>
    <t>Spirit Of Texas</t>
  </si>
  <si>
    <t>TIPT US Equity</t>
  </si>
  <si>
    <t>Tiptree Inc</t>
  </si>
  <si>
    <t>FDBC US Equity</t>
  </si>
  <si>
    <t>Fidelity D&amp;D Ban</t>
  </si>
  <si>
    <t>HURC US Equity</t>
  </si>
  <si>
    <t>Hurco Companies</t>
  </si>
  <si>
    <t>BRID US Equity</t>
  </si>
  <si>
    <t>Bridgford Foods</t>
  </si>
  <si>
    <t>COFS US Equity</t>
  </si>
  <si>
    <t>Schoiceone Finl</t>
  </si>
  <si>
    <t>PKBK US Equity</t>
  </si>
  <si>
    <t>Parke Bancorp</t>
  </si>
  <si>
    <t>ORBC US Equity</t>
  </si>
  <si>
    <t>Orbcomm Inc</t>
  </si>
  <si>
    <t>TISI US Equity</t>
  </si>
  <si>
    <t>Team Inc</t>
  </si>
  <si>
    <t>BCBP US Equity</t>
  </si>
  <si>
    <t>Bcb Bancorp Inc</t>
  </si>
  <si>
    <t>MNLO US Equity</t>
  </si>
  <si>
    <t>Menlo Therapeuti</t>
  </si>
  <si>
    <t>PTGX US Equity</t>
  </si>
  <si>
    <t>Protagonist Ther</t>
  </si>
  <si>
    <t>BRY US Equity</t>
  </si>
  <si>
    <t>Berry Corp</t>
  </si>
  <si>
    <t>KZR US Equity</t>
  </si>
  <si>
    <t>Kezar Life Scien</t>
  </si>
  <si>
    <t>NSCO US Equity</t>
  </si>
  <si>
    <t>Nesco Holdings I</t>
  </si>
  <si>
    <t>AGRX US Equity</t>
  </si>
  <si>
    <t>Agile Therapeuti</t>
  </si>
  <si>
    <t>MOD US Equity</t>
  </si>
  <si>
    <t>Modine Mfg Co</t>
  </si>
  <si>
    <t>HONT US Equity</t>
  </si>
  <si>
    <t>Honat Bancorp</t>
  </si>
  <si>
    <t>PTSI US Equity</t>
  </si>
  <si>
    <t>Pam Transport</t>
  </si>
  <si>
    <t>UTI US Equity</t>
  </si>
  <si>
    <t>Universal Techni</t>
  </si>
  <si>
    <t>NORSB US Equity</t>
  </si>
  <si>
    <t>North St Telec-B</t>
  </si>
  <si>
    <t>NORSA US Equity</t>
  </si>
  <si>
    <t>North St Telec-A</t>
  </si>
  <si>
    <t>ISEE US Equity</t>
  </si>
  <si>
    <t>Iveric Bio Inc</t>
  </si>
  <si>
    <t>ABEO US Equity</t>
  </si>
  <si>
    <t>Abeona Therapeut</t>
  </si>
  <si>
    <t>PHGE US Equity</t>
  </si>
  <si>
    <t>Biomx Inc</t>
  </si>
  <si>
    <t>GPRE US Equity</t>
  </si>
  <si>
    <t>Green Plains Inc</t>
  </si>
  <si>
    <t>FOSL US Equity</t>
  </si>
  <si>
    <t>Fossil Group Inc</t>
  </si>
  <si>
    <t>EIGR US Equity</t>
  </si>
  <si>
    <t>Eiger Biopharmac</t>
  </si>
  <si>
    <t>AVXL US Equity</t>
  </si>
  <si>
    <t>Anavex Life Scie</t>
  </si>
  <si>
    <t>RRTS US Equity</t>
  </si>
  <si>
    <t>Roadrunner Trans</t>
  </si>
  <si>
    <t>BKCC US Equity</t>
  </si>
  <si>
    <t>Blackrock Capita</t>
  </si>
  <si>
    <t>WNRP US Equity</t>
  </si>
  <si>
    <t>West Subn Bancrp</t>
  </si>
  <si>
    <t>EXTN US Equity</t>
  </si>
  <si>
    <t>Exterran Corp</t>
  </si>
  <si>
    <t>INFU US Equity</t>
  </si>
  <si>
    <t>Infusystem Hold</t>
  </si>
  <si>
    <t>AOSL US Equity</t>
  </si>
  <si>
    <t>Alpha &amp; Omega Se</t>
  </si>
  <si>
    <t>PVBC US Equity</t>
  </si>
  <si>
    <t>Provident Bancor</t>
  </si>
  <si>
    <t>SDI US Equity</t>
  </si>
  <si>
    <t>Standard Diversi</t>
  </si>
  <si>
    <t>SDOIB US Equity</t>
  </si>
  <si>
    <t>Standard Op-B</t>
  </si>
  <si>
    <t>QUAD US Equity</t>
  </si>
  <si>
    <t>Quad Graphics In</t>
  </si>
  <si>
    <t>CPS US Equity</t>
  </si>
  <si>
    <t>Cooper-Standard</t>
  </si>
  <si>
    <t>BH US Equity</t>
  </si>
  <si>
    <t>Biglari Holdin-B</t>
  </si>
  <si>
    <t>BH/A US Equity</t>
  </si>
  <si>
    <t>Nbhsa Inc - A</t>
  </si>
  <si>
    <t>CSTR US Equity</t>
  </si>
  <si>
    <t>Capstar Financia</t>
  </si>
  <si>
    <t>OILY US Equity</t>
  </si>
  <si>
    <t>Sino American Oi</t>
  </si>
  <si>
    <t>PTAC US Equity</t>
  </si>
  <si>
    <t>Proptech Acqui-A</t>
  </si>
  <si>
    <t>SMSI US Equity</t>
  </si>
  <si>
    <t>Smith Micro Soft</t>
  </si>
  <si>
    <t>CECE US Equity</t>
  </si>
  <si>
    <t>Ceco Environmntl</t>
  </si>
  <si>
    <t>SCTY US Equity</t>
  </si>
  <si>
    <t>Monitronics Intl</t>
  </si>
  <si>
    <t>MPB US Equity</t>
  </si>
  <si>
    <t>Mid Penn Bancorp</t>
  </si>
  <si>
    <t>GRWG US Equity</t>
  </si>
  <si>
    <t>Growgeneration C</t>
  </si>
  <si>
    <t>ASPU US Equity</t>
  </si>
  <si>
    <t>Aspen Group Inc</t>
  </si>
  <si>
    <t>WNEB US Equity</t>
  </si>
  <si>
    <t>Western New Engl</t>
  </si>
  <si>
    <t>CAMP US Equity</t>
  </si>
  <si>
    <t>Calamp Corp</t>
  </si>
  <si>
    <t>XGN US Equity</t>
  </si>
  <si>
    <t>Exagen Inc</t>
  </si>
  <si>
    <t>AYTU US Equity</t>
  </si>
  <si>
    <t>Aytu Bioscience</t>
  </si>
  <si>
    <t>SI US Equity</t>
  </si>
  <si>
    <t>Silvergate Cap-A</t>
  </si>
  <si>
    <t>EVC US Equity</t>
  </si>
  <si>
    <t>Entravision Co-A</t>
  </si>
  <si>
    <t>LCNB US Equity</t>
  </si>
  <si>
    <t>Lcnb Corporation</t>
  </si>
  <si>
    <t>FVCB US Equity</t>
  </si>
  <si>
    <t>Fvcbankcorp Inc</t>
  </si>
  <si>
    <t>SAMA US Equity</t>
  </si>
  <si>
    <t>Schultze Special</t>
  </si>
  <si>
    <t>MCF US Equity</t>
  </si>
  <si>
    <t>Contango Oil &amp; G</t>
  </si>
  <si>
    <t>TGRF US Equity</t>
  </si>
  <si>
    <t>Tgr Financial In</t>
  </si>
  <si>
    <t>GSIT US Equity</t>
  </si>
  <si>
    <t>Gsi Technology</t>
  </si>
  <si>
    <t>TSBK US Equity</t>
  </si>
  <si>
    <t>Timberland Bancp</t>
  </si>
  <si>
    <t>PFBI US Equity</t>
  </si>
  <si>
    <t>Premier Fin Banc</t>
  </si>
  <si>
    <t>WHF US Equity</t>
  </si>
  <si>
    <t>Whitehorse Finan</t>
  </si>
  <si>
    <t>CBNK US Equity</t>
  </si>
  <si>
    <t>Capital Bancorp</t>
  </si>
  <si>
    <t>NRIM US Equity</t>
  </si>
  <si>
    <t>Northrim Bancorp</t>
  </si>
  <si>
    <t>GRIF US Equity</t>
  </si>
  <si>
    <t>Griffin Industri</t>
  </si>
  <si>
    <t>TCRR US Equity</t>
  </si>
  <si>
    <t>Tcr2 Therapeutic</t>
  </si>
  <si>
    <t>CZFS US Equity</t>
  </si>
  <si>
    <t>Citizens Finl Sv</t>
  </si>
  <si>
    <t>DMTK US Equity</t>
  </si>
  <si>
    <t>Dermtech Inc</t>
  </si>
  <si>
    <t>KVHI US Equity</t>
  </si>
  <si>
    <t>Kvh Industries</t>
  </si>
  <si>
    <t>IMMR US Equity</t>
  </si>
  <si>
    <t>Immersion Corp</t>
  </si>
  <si>
    <t>USX US Equity</t>
  </si>
  <si>
    <t>Us Xpress Ente-A</t>
  </si>
  <si>
    <t>SGA US Equity</t>
  </si>
  <si>
    <t>Saga Comm-Cl A</t>
  </si>
  <si>
    <t>FCBP US Equity</t>
  </si>
  <si>
    <t>First Choice Ban</t>
  </si>
  <si>
    <t>MCMJ US Equity</t>
  </si>
  <si>
    <t>Merida Merger Co</t>
  </si>
  <si>
    <t>JNCE US Equity</t>
  </si>
  <si>
    <t>Jounce Therapeut</t>
  </si>
  <si>
    <t>WHG US Equity</t>
  </si>
  <si>
    <t>Westwood Holding</t>
  </si>
  <si>
    <t>SCPH US Equity</t>
  </si>
  <si>
    <t>Scpharmaceutical</t>
  </si>
  <si>
    <t>KIN US Equity</t>
  </si>
  <si>
    <t>Kindred Bioscien</t>
  </si>
  <si>
    <t>RM US Equity</t>
  </si>
  <si>
    <t>Regional Managem</t>
  </si>
  <si>
    <t>BBXTB US Equity</t>
  </si>
  <si>
    <t>Bfc Financial-B</t>
  </si>
  <si>
    <t>BBX US Equity</t>
  </si>
  <si>
    <t>Bbx Capital Corp</t>
  </si>
  <si>
    <t>MSON US Equity</t>
  </si>
  <si>
    <t>Misonix Inc</t>
  </si>
  <si>
    <t>DMRC US Equity</t>
  </si>
  <si>
    <t>Digimarc Corp</t>
  </si>
  <si>
    <t>ATLC US Equity</t>
  </si>
  <si>
    <t>Atlanticus Holdi</t>
  </si>
  <si>
    <t>IDEX US Equity</t>
  </si>
  <si>
    <t>Ideanomics Inc</t>
  </si>
  <si>
    <t>CSPR US Equity</t>
  </si>
  <si>
    <t>Casper Sleep Inc</t>
  </si>
  <si>
    <t>ASPN US Equity</t>
  </si>
  <si>
    <t>Aspen Aerogels I</t>
  </si>
  <si>
    <t>SCM US Equity</t>
  </si>
  <si>
    <t>Stellus Capital</t>
  </si>
  <si>
    <t>OCSI US Equity</t>
  </si>
  <si>
    <t>Oaktree Strategi</t>
  </si>
  <si>
    <t>OVID US Equity</t>
  </si>
  <si>
    <t>Ovid Therapeutic</t>
  </si>
  <si>
    <t>HRZN US Equity</t>
  </si>
  <si>
    <t>Horizon Technolo</t>
  </si>
  <si>
    <t>SPRO US Equity</t>
  </si>
  <si>
    <t>Spero Therapeuti</t>
  </si>
  <si>
    <t>SUNS US Equity</t>
  </si>
  <si>
    <t>Solar Senior Cap</t>
  </si>
  <si>
    <t>SRT US Equity</t>
  </si>
  <si>
    <t>Startek Inc</t>
  </si>
  <si>
    <t>VRTV US Equity</t>
  </si>
  <si>
    <t>Veritiv Corp</t>
  </si>
  <si>
    <t>TCS US Equity</t>
  </si>
  <si>
    <t>Container Store</t>
  </si>
  <si>
    <t>MRNS US Equity</t>
  </si>
  <si>
    <t>Marinus Pharmace</t>
  </si>
  <si>
    <t>GLLXD US Equity</t>
  </si>
  <si>
    <t>Omnia Wellness I</t>
  </si>
  <si>
    <t>AMBZ US Equity</t>
  </si>
  <si>
    <t>American Busines</t>
  </si>
  <si>
    <t>INBK US Equity</t>
  </si>
  <si>
    <t>First Internet B</t>
  </si>
  <si>
    <t>ALGR US Equity</t>
  </si>
  <si>
    <t>Allegro Merger C</t>
  </si>
  <si>
    <t>VBIV US Equity</t>
  </si>
  <si>
    <t>Vbi Vaccines Inc</t>
  </si>
  <si>
    <t>ESSA US Equity</t>
  </si>
  <si>
    <t>Essa Bancorp Inc</t>
  </si>
  <si>
    <t>REPH US Equity</t>
  </si>
  <si>
    <t>Recro Pharma Inc</t>
  </si>
  <si>
    <t>CCB US Equity</t>
  </si>
  <si>
    <t>Coastal Financia</t>
  </si>
  <si>
    <t>RCBC US Equity</t>
  </si>
  <si>
    <t>River City Bank</t>
  </si>
  <si>
    <t>CVCY US Equity</t>
  </si>
  <si>
    <t>Central Valley</t>
  </si>
  <si>
    <t>BCML US Equity</t>
  </si>
  <si>
    <t>Baycom Corp</t>
  </si>
  <si>
    <t>FSBW US Equity</t>
  </si>
  <si>
    <t>Fs Bancorp Inc</t>
  </si>
  <si>
    <t>NATR US Equity</t>
  </si>
  <si>
    <t>Nature'S Sunshne</t>
  </si>
  <si>
    <t>SBBX US Equity</t>
  </si>
  <si>
    <t>Sb One Bancorp</t>
  </si>
  <si>
    <t>FRMO US Equity</t>
  </si>
  <si>
    <t>Frmo Corp</t>
  </si>
  <si>
    <t>TMST US Equity</t>
  </si>
  <si>
    <t>Timkensteel</t>
  </si>
  <si>
    <t>AAOI US Equity</t>
  </si>
  <si>
    <t>Applied Optoelec</t>
  </si>
  <si>
    <t>RMTI US Equity</t>
  </si>
  <si>
    <t>Rockwell Medical</t>
  </si>
  <si>
    <t>ARAY US Equity</t>
  </si>
  <si>
    <t>Accuray Inc</t>
  </si>
  <si>
    <t>ARLO US Equity</t>
  </si>
  <si>
    <t>Arlo Technologie</t>
  </si>
  <si>
    <t>BMTM US Equity</t>
  </si>
  <si>
    <t>Bright Mountain</t>
  </si>
  <si>
    <t>LL US Equity</t>
  </si>
  <si>
    <t>Lumber Liquidato</t>
  </si>
  <si>
    <t>PICO US Equity</t>
  </si>
  <si>
    <t>Pico Holdings</t>
  </si>
  <si>
    <t>BPRN US Equity</t>
  </si>
  <si>
    <t>Bank Of Princeto</t>
  </si>
  <si>
    <t>JMSB US Equity</t>
  </si>
  <si>
    <t>John Marshall Ba</t>
  </si>
  <si>
    <t>LTRPB US Equity</t>
  </si>
  <si>
    <t>Liberty Trp-B</t>
  </si>
  <si>
    <t>LTRPA US Equity</t>
  </si>
  <si>
    <t>Liberty Trp-A</t>
  </si>
  <si>
    <t>SALT US Equity</t>
  </si>
  <si>
    <t>Scorpio Bulkers</t>
  </si>
  <si>
    <t>FNHC US Equity</t>
  </si>
  <si>
    <t>Fednat Holding C</t>
  </si>
  <si>
    <t>EGLE US Equity</t>
  </si>
  <si>
    <t>Eagle Bulk Shipp</t>
  </si>
  <si>
    <t>VEL US Equity</t>
  </si>
  <si>
    <t>Velocity Financi</t>
  </si>
  <si>
    <t>CHMA US Equity</t>
  </si>
  <si>
    <t>Chiasma Inc</t>
  </si>
  <si>
    <t>PCOA US Equity</t>
  </si>
  <si>
    <t>Pendrell Corp</t>
  </si>
  <si>
    <t>MVBF US Equity</t>
  </si>
  <si>
    <t>Mvb Financial Co</t>
  </si>
  <si>
    <t>GAIA US Equity</t>
  </si>
  <si>
    <t>Gaia Inc</t>
  </si>
  <si>
    <t>LFVN US Equity</t>
  </si>
  <si>
    <t>Lifevantage Corp</t>
  </si>
  <si>
    <t>UEEC US Equity</t>
  </si>
  <si>
    <t>United Health Pr</t>
  </si>
  <si>
    <t>CLCT US Equity</t>
  </si>
  <si>
    <t>Collectors Univ</t>
  </si>
  <si>
    <t>CHMG US Equity</t>
  </si>
  <si>
    <t>Chemung Finl Crp</t>
  </si>
  <si>
    <t>CONN US Equity</t>
  </si>
  <si>
    <t>Conn'S Inc</t>
  </si>
  <si>
    <t>VRA US Equity</t>
  </si>
  <si>
    <t>Vera Bradley Inc</t>
  </si>
  <si>
    <t>GLEO US Equity</t>
  </si>
  <si>
    <t>Galileo Acquisi</t>
  </si>
  <si>
    <t>JYNT US Equity</t>
  </si>
  <si>
    <t>Joint Corp/The</t>
  </si>
  <si>
    <t>AUBN US Equity</t>
  </si>
  <si>
    <t>Auburn Natl Banc</t>
  </si>
  <si>
    <t>PWOD US Equity</t>
  </si>
  <si>
    <t>Penns Woods Bncp</t>
  </si>
  <si>
    <t>ORRF US Equity</t>
  </si>
  <si>
    <t>Orrstown Finl Sv</t>
  </si>
  <si>
    <t>MNOV US Equity</t>
  </si>
  <si>
    <t>Medicinova Inc</t>
  </si>
  <si>
    <t>HGEN US Equity</t>
  </si>
  <si>
    <t>Humanigen Inc</t>
  </si>
  <si>
    <t>WINT US Equity</t>
  </si>
  <si>
    <t>Windtree Therape</t>
  </si>
  <si>
    <t>IDT US Equity</t>
  </si>
  <si>
    <t>Idt Corp-Class B</t>
  </si>
  <si>
    <t>LEVL US Equity</t>
  </si>
  <si>
    <t>Level One Bancor</t>
  </si>
  <si>
    <t>HOME US Equity</t>
  </si>
  <si>
    <t>At Home Group In</t>
  </si>
  <si>
    <t>RCKY US Equity</t>
  </si>
  <si>
    <t>Rocky Brands Inc</t>
  </si>
  <si>
    <t>GDRZF US Equity</t>
  </si>
  <si>
    <t>Gold Reserve Inc</t>
  </si>
  <si>
    <t>MEIP US Equity</t>
  </si>
  <si>
    <t>Mei Pharma Inc</t>
  </si>
  <si>
    <t>SWKH US Equity</t>
  </si>
  <si>
    <t>Swk Holdings</t>
  </si>
  <si>
    <t>MTNB US Equity</t>
  </si>
  <si>
    <t>Matinas Biopharm</t>
  </si>
  <si>
    <t>PAAC US Equity</t>
  </si>
  <si>
    <t>Proficient Alpha</t>
  </si>
  <si>
    <t>WKHS US Equity</t>
  </si>
  <si>
    <t>Workhorse Group</t>
  </si>
  <si>
    <t>NODB US Equity</t>
  </si>
  <si>
    <t>North Dallas Bk</t>
  </si>
  <si>
    <t>NL US Equity</t>
  </si>
  <si>
    <t>Nl Industries</t>
  </si>
  <si>
    <t>SOLY US Equity</t>
  </si>
  <si>
    <t>Soliton Inc</t>
  </si>
  <si>
    <t>TREC US Equity</t>
  </si>
  <si>
    <t>Trecora Resource</t>
  </si>
  <si>
    <t>APRN US Equity</t>
  </si>
  <si>
    <t>Blue Apron Hol-A</t>
  </si>
  <si>
    <t>PCB US Equity</t>
  </si>
  <si>
    <t>Pcb Bancorp</t>
  </si>
  <si>
    <t>GENC US Equity</t>
  </si>
  <si>
    <t>Gencor Inds Inc</t>
  </si>
  <si>
    <t>CLFD US Equity</t>
  </si>
  <si>
    <t>Clearfield Inc</t>
  </si>
  <si>
    <t>ISBA US Equity</t>
  </si>
  <si>
    <t>Isabella Bank</t>
  </si>
  <si>
    <t>KBLB US Equity</t>
  </si>
  <si>
    <t>Kraig Biocraft</t>
  </si>
  <si>
    <t>PLSE US Equity</t>
  </si>
  <si>
    <t>Pulse Bioscience</t>
  </si>
  <si>
    <t>EOLS US Equity</t>
  </si>
  <si>
    <t>Evolus Inc</t>
  </si>
  <si>
    <t>CFNB US Equity</t>
  </si>
  <si>
    <t>Cal Frst Natl Ba</t>
  </si>
  <si>
    <t>MRCC US Equity</t>
  </si>
  <si>
    <t>Monroe Capital C</t>
  </si>
  <si>
    <t>RTIX US Equity</t>
  </si>
  <si>
    <t>Rti Surgical Hds</t>
  </si>
  <si>
    <t>GANS US Equity</t>
  </si>
  <si>
    <t>Gainsco Inc</t>
  </si>
  <si>
    <t>TDAC US Equity</t>
  </si>
  <si>
    <t>Trident Acquisit</t>
  </si>
  <si>
    <t>CVLY US Equity</t>
  </si>
  <si>
    <t>Codorus Vly Banc</t>
  </si>
  <si>
    <t>TRCY US Equity</t>
  </si>
  <si>
    <t>Tri City Bnkshs</t>
  </si>
  <si>
    <t>EVLO US Equity</t>
  </si>
  <si>
    <t>Evelo Bioscience</t>
  </si>
  <si>
    <t>RMBI US Equity</t>
  </si>
  <si>
    <t>Richmond Mutual</t>
  </si>
  <si>
    <t>AGLE US Equity</t>
  </si>
  <si>
    <t>Aeglea Biotherap</t>
  </si>
  <si>
    <t>SAR US Equity</t>
  </si>
  <si>
    <t>Saratoga Investm</t>
  </si>
  <si>
    <t>MCFT US Equity</t>
  </si>
  <si>
    <t>Mastercraft Boat</t>
  </si>
  <si>
    <t>RVRF US Equity</t>
  </si>
  <si>
    <t>River Financial</t>
  </si>
  <si>
    <t>PNRG US Equity</t>
  </si>
  <si>
    <t>Primeenergy Reso</t>
  </si>
  <si>
    <t>SNCR US Equity</t>
  </si>
  <si>
    <t>Synchronoss Tech</t>
  </si>
  <si>
    <t>CERC US Equity</t>
  </si>
  <si>
    <t>Cerecor Inc</t>
  </si>
  <si>
    <t>GSB US Equity</t>
  </si>
  <si>
    <t>Globalscape Inc</t>
  </si>
  <si>
    <t>FBIZ US Equity</t>
  </si>
  <si>
    <t>First Business F</t>
  </si>
  <si>
    <t>SENS US Equity</t>
  </si>
  <si>
    <t>Senseonics Hldgs</t>
  </si>
  <si>
    <t>PRTK US Equity</t>
  </si>
  <si>
    <t>Paratek Pharmace</t>
  </si>
  <si>
    <t>WLFC US Equity</t>
  </si>
  <si>
    <t>Willis Lease</t>
  </si>
  <si>
    <t>SM US Equity</t>
  </si>
  <si>
    <t>Sm Energy Co</t>
  </si>
  <si>
    <t>BFIN US Equity</t>
  </si>
  <si>
    <t>Bankfinancial</t>
  </si>
  <si>
    <t>TACO US Equity</t>
  </si>
  <si>
    <t>Del Taco Restaur</t>
  </si>
  <si>
    <t>FBIO US Equity</t>
  </si>
  <si>
    <t>Fortress Biotech</t>
  </si>
  <si>
    <t>XFOR US Equity</t>
  </si>
  <si>
    <t>X4 Pharmaceutica</t>
  </si>
  <si>
    <t>BSGM US Equity</t>
  </si>
  <si>
    <t>Biosig Technolog</t>
  </si>
  <si>
    <t>RBNC US Equity</t>
  </si>
  <si>
    <t>Reliant Bancorp</t>
  </si>
  <si>
    <t>FRBA US Equity</t>
  </si>
  <si>
    <t>First Bank/Hamil</t>
  </si>
  <si>
    <t>HBB US Equity</t>
  </si>
  <si>
    <t>Hamilton -A</t>
  </si>
  <si>
    <t>SAMG US Equity</t>
  </si>
  <si>
    <t>Silvercrest As-A</t>
  </si>
  <si>
    <t>OXSQ US Equity</t>
  </si>
  <si>
    <t>Oxford Square Ca</t>
  </si>
  <si>
    <t>CGLO US Equity</t>
  </si>
  <si>
    <t>Coro Global Inc</t>
  </si>
  <si>
    <t>OVBC US Equity</t>
  </si>
  <si>
    <t>Ohio Valley Banc</t>
  </si>
  <si>
    <t>RRGB US Equity</t>
  </si>
  <si>
    <t>Red Robin Gourme</t>
  </si>
  <si>
    <t>PRTH US Equity</t>
  </si>
  <si>
    <t>Priority Technol</t>
  </si>
  <si>
    <t>SEAC US Equity</t>
  </si>
  <si>
    <t>Seachange Intl</t>
  </si>
  <si>
    <t>MHH US Equity</t>
  </si>
  <si>
    <t>Mastech Digital</t>
  </si>
  <si>
    <t>GEN US Equity</t>
  </si>
  <si>
    <t>Genesis Healthca</t>
  </si>
  <si>
    <t>BKUT US Equity</t>
  </si>
  <si>
    <t>Bank Utica/Ny</t>
  </si>
  <si>
    <t>ARL US Equity</t>
  </si>
  <si>
    <t>Amer Realty Inv</t>
  </si>
  <si>
    <t>LQDA US Equity</t>
  </si>
  <si>
    <t>Liquidia Technol</t>
  </si>
  <si>
    <t>VTVT US Equity</t>
  </si>
  <si>
    <t>Vtv Therapeuti-A</t>
  </si>
  <si>
    <t>FGBI US Equity</t>
  </si>
  <si>
    <t>First Guaranty B</t>
  </si>
  <si>
    <t>FNCB US Equity</t>
  </si>
  <si>
    <t>Fncb Bancorp Inc</t>
  </si>
  <si>
    <t>TYME US Equity</t>
  </si>
  <si>
    <t>Tyme Technologie</t>
  </si>
  <si>
    <t>FCCY US Equity</t>
  </si>
  <si>
    <t>1St Constit Banc</t>
  </si>
  <si>
    <t>BCLI US Equity</t>
  </si>
  <si>
    <t>Brainstorm Cell</t>
  </si>
  <si>
    <t>ITI US Equity</t>
  </si>
  <si>
    <t>Iteris Inc</t>
  </si>
  <si>
    <t>SGC US Equity</t>
  </si>
  <si>
    <t>Superior Group O</t>
  </si>
  <si>
    <t>DHX US Equity</t>
  </si>
  <si>
    <t>Dhi Group Inc</t>
  </si>
  <si>
    <t>MESA US Equity</t>
  </si>
  <si>
    <t>Mesa Air Group</t>
  </si>
  <si>
    <t>ESTE US Equity</t>
  </si>
  <si>
    <t>Earthstone Ene-A</t>
  </si>
  <si>
    <t>MNSB US Equity</t>
  </si>
  <si>
    <t>Mainstreet Bancs</t>
  </si>
  <si>
    <t>KALV US Equity</t>
  </si>
  <si>
    <t>Kalvista Pharmac</t>
  </si>
  <si>
    <t>OIS US Equity</t>
  </si>
  <si>
    <t>Oil States Intl</t>
  </si>
  <si>
    <t>MMAC US Equity</t>
  </si>
  <si>
    <t>Mma Capital Hold</t>
  </si>
  <si>
    <t>STRS US Equity</t>
  </si>
  <si>
    <t>Stratus Prop</t>
  </si>
  <si>
    <t>OCX US Equity</t>
  </si>
  <si>
    <t>Oncocyte Cor</t>
  </si>
  <si>
    <t>ATXI US Equity</t>
  </si>
  <si>
    <t>Avenue Therapeut</t>
  </si>
  <si>
    <t>SLCT US Equity</t>
  </si>
  <si>
    <t>Select Bancorp I</t>
  </si>
  <si>
    <t>TLYS US Equity</t>
  </si>
  <si>
    <t>Tilly'S Inc-Cl A</t>
  </si>
  <si>
    <t>CMBM US Equity</t>
  </si>
  <si>
    <t>Cambium Networks</t>
  </si>
  <si>
    <t>CFFI US Equity</t>
  </si>
  <si>
    <t>C &amp; F Financial</t>
  </si>
  <si>
    <t>TARA US Equity</t>
  </si>
  <si>
    <t>Artara Therapeut</t>
  </si>
  <si>
    <t>DLTH US Equity</t>
  </si>
  <si>
    <t>Duluth Hldgs - B</t>
  </si>
  <si>
    <t>FRBK US Equity</t>
  </si>
  <si>
    <t>Republic First</t>
  </si>
  <si>
    <t>ALTG US Equity</t>
  </si>
  <si>
    <t>Alta Equipment G</t>
  </si>
  <si>
    <t>PFHD US Equity</t>
  </si>
  <si>
    <t>Professional H-A</t>
  </si>
  <si>
    <t>ILCC US Equity</t>
  </si>
  <si>
    <t>International Le</t>
  </si>
  <si>
    <t>TCFC US Equity</t>
  </si>
  <si>
    <t>Community Financ</t>
  </si>
  <si>
    <t>TYFG US Equity</t>
  </si>
  <si>
    <t>Tri-County Finan</t>
  </si>
  <si>
    <t>PBIP US Equity</t>
  </si>
  <si>
    <t>Prudential Banco</t>
  </si>
  <si>
    <t>PCTI US Equity</t>
  </si>
  <si>
    <t>Pc-Tel Inc</t>
  </si>
  <si>
    <t>EML US Equity</t>
  </si>
  <si>
    <t>Eastern Co</t>
  </si>
  <si>
    <t>PEBK US Equity</t>
  </si>
  <si>
    <t>Peoples Banc Nc</t>
  </si>
  <si>
    <t>CWGL US Equity</t>
  </si>
  <si>
    <t>Crimson Wine Gro</t>
  </si>
  <si>
    <t>WRTC US Equity</t>
  </si>
  <si>
    <t>Wrap Technologie</t>
  </si>
  <si>
    <t>BWFG US Equity</t>
  </si>
  <si>
    <t>Bankwell Financi</t>
  </si>
  <si>
    <t>ESSC US Equity</t>
  </si>
  <si>
    <t>East Stone Acqui</t>
  </si>
  <si>
    <t>ERA US Equity</t>
  </si>
  <si>
    <t>Era Group</t>
  </si>
  <si>
    <t>III US Equity</t>
  </si>
  <si>
    <t>Information Serv</t>
  </si>
  <si>
    <t>OVLY US Equity</t>
  </si>
  <si>
    <t>Oak Valley Banco</t>
  </si>
  <si>
    <t>MDXL US Equity</t>
  </si>
  <si>
    <t>Medixall Group I</t>
  </si>
  <si>
    <t>SCPJ US Equity</t>
  </si>
  <si>
    <t>Scope Industries</t>
  </si>
  <si>
    <t>BOCH US Equity</t>
  </si>
  <si>
    <t>Bank Of Commerce</t>
  </si>
  <si>
    <t>MUDS US Equity</t>
  </si>
  <si>
    <t>Mudrick Capit -A</t>
  </si>
  <si>
    <t>LAKE US Equity</t>
  </si>
  <si>
    <t>Lakeland Inds</t>
  </si>
  <si>
    <t>CNBW US Equity</t>
  </si>
  <si>
    <t>Cnb Corp</t>
  </si>
  <si>
    <t>IINX US Equity</t>
  </si>
  <si>
    <t>Ionix Technology</t>
  </si>
  <si>
    <t>ADES US Equity</t>
  </si>
  <si>
    <t>Advanced Emissio</t>
  </si>
  <si>
    <t>APYX US Equity</t>
  </si>
  <si>
    <t>Apyx Medical Cor</t>
  </si>
  <si>
    <t>NUZE US Equity</t>
  </si>
  <si>
    <t>Nuzee Inc</t>
  </si>
  <si>
    <t>CLXT US Equity</t>
  </si>
  <si>
    <t>Calyxt Inc</t>
  </si>
  <si>
    <t>JCP US Equity</t>
  </si>
  <si>
    <t>J.C. Penney Co</t>
  </si>
  <si>
    <t>ENOB US Equity</t>
  </si>
  <si>
    <t>Enochian Bioscie</t>
  </si>
  <si>
    <t>OESX US Equity</t>
  </si>
  <si>
    <t>Orion Energy Sys</t>
  </si>
  <si>
    <t>VXRT US Equity</t>
  </si>
  <si>
    <t>Vaxart Inc</t>
  </si>
  <si>
    <t>UNTY US Equity</t>
  </si>
  <si>
    <t>Unity Bancorp</t>
  </si>
  <si>
    <t>EXPR US Equity</t>
  </si>
  <si>
    <t>Express Inc</t>
  </si>
  <si>
    <t>SHBI US Equity</t>
  </si>
  <si>
    <t>Shore Bancshares</t>
  </si>
  <si>
    <t>CBAN US Equity</t>
  </si>
  <si>
    <t>Colony Bankcorp</t>
  </si>
  <si>
    <t>DYAI US Equity</t>
  </si>
  <si>
    <t>Dyadic Internati</t>
  </si>
  <si>
    <t>LOGC US Equity</t>
  </si>
  <si>
    <t>Logicbio Therape</t>
  </si>
  <si>
    <t>MBII US Equity</t>
  </si>
  <si>
    <t>Marrone Bio Inno</t>
  </si>
  <si>
    <t>FARM US Equity</t>
  </si>
  <si>
    <t>Farmer Bros Co</t>
  </si>
  <si>
    <t>SOLI US Equity</t>
  </si>
  <si>
    <t>Solei Systems In</t>
  </si>
  <si>
    <t>MLGF US Equity</t>
  </si>
  <si>
    <t>Malaga Financial</t>
  </si>
  <si>
    <t>GHM US Equity</t>
  </si>
  <si>
    <t>Graham Corp</t>
  </si>
  <si>
    <t>AGS US Equity</t>
  </si>
  <si>
    <t>Playags Inc</t>
  </si>
  <si>
    <t>ISTR US Equity</t>
  </si>
  <si>
    <t>Investar Holding</t>
  </si>
  <si>
    <t>HMLN US Equity</t>
  </si>
  <si>
    <t>Hamlin Bk&amp;Tr/Pa</t>
  </si>
  <si>
    <t>VERY US Equity</t>
  </si>
  <si>
    <t>Vericity Inc</t>
  </si>
  <si>
    <t>AMHC US Equity</t>
  </si>
  <si>
    <t>Amplitude Heal-A</t>
  </si>
  <si>
    <t>EVBN US Equity</t>
  </si>
  <si>
    <t>Evans Bancorp</t>
  </si>
  <si>
    <t>NBEV US Equity</t>
  </si>
  <si>
    <t>New Age Beverage</t>
  </si>
  <si>
    <t>VTDRF US Equity</t>
  </si>
  <si>
    <t>Vantage Drilling</t>
  </si>
  <si>
    <t>LJPC US Equity</t>
  </si>
  <si>
    <t>La Jolla Pharm</t>
  </si>
  <si>
    <t>LDL US Equity</t>
  </si>
  <si>
    <t>Lydall Inc</t>
  </si>
  <si>
    <t>FRGI US Equity</t>
  </si>
  <si>
    <t>Fiesta Restauran</t>
  </si>
  <si>
    <t>EYPT US Equity</t>
  </si>
  <si>
    <t>Eyepoint Pharmac</t>
  </si>
  <si>
    <t>LCTX US Equity</t>
  </si>
  <si>
    <t>Lineage Cell The</t>
  </si>
  <si>
    <t>AMSC US Equity</t>
  </si>
  <si>
    <t>Amer Supercondtr</t>
  </si>
  <si>
    <t>ODYY US Equity</t>
  </si>
  <si>
    <t>Odyssey Group In</t>
  </si>
  <si>
    <t>FRAF US Equity</t>
  </si>
  <si>
    <t>Franklin Fin Svc</t>
  </si>
  <si>
    <t>ENZ US Equity</t>
  </si>
  <si>
    <t>Enzo Biochem Inc</t>
  </si>
  <si>
    <t>CYFL US Equity</t>
  </si>
  <si>
    <t>Century Fin Corp</t>
  </si>
  <si>
    <t>MEC US Equity</t>
  </si>
  <si>
    <t>Mayville Enginee</t>
  </si>
  <si>
    <t>ALID US Equity</t>
  </si>
  <si>
    <t>Allied Corp</t>
  </si>
  <si>
    <t>IBIO US Equity</t>
  </si>
  <si>
    <t>Ibio Inc</t>
  </si>
  <si>
    <t>KLIB US Equity</t>
  </si>
  <si>
    <t>Killbuck Bncshs</t>
  </si>
  <si>
    <t>SLCA US Equity</t>
  </si>
  <si>
    <t>Us Silica Holdin</t>
  </si>
  <si>
    <t>DNR US Equity</t>
  </si>
  <si>
    <t>Denbury Resource</t>
  </si>
  <si>
    <t>FSTR US Equity</t>
  </si>
  <si>
    <t>Foster (Lb) Co-A</t>
  </si>
  <si>
    <t>XCUR US Equity</t>
  </si>
  <si>
    <t>Exicure Inc</t>
  </si>
  <si>
    <t>RTSL US Equity</t>
  </si>
  <si>
    <t>Rapid Therapeuti</t>
  </si>
  <si>
    <t>QNBC US Equity</t>
  </si>
  <si>
    <t>Qnb Corp</t>
  </si>
  <si>
    <t>SFE US Equity</t>
  </si>
  <si>
    <t>Safeguard Scient</t>
  </si>
  <si>
    <t>MYFW US Equity</t>
  </si>
  <si>
    <t>First Western Fi</t>
  </si>
  <si>
    <t>MG US Equity</t>
  </si>
  <si>
    <t>Mistras Group In</t>
  </si>
  <si>
    <t>AE US Equity</t>
  </si>
  <si>
    <t>Adams Resources</t>
  </si>
  <si>
    <t>QMCO US Equity</t>
  </si>
  <si>
    <t>Quantum Corp</t>
  </si>
  <si>
    <t>AXTI US Equity</t>
  </si>
  <si>
    <t>Axt Inc</t>
  </si>
  <si>
    <t>NBSE US Equity</t>
  </si>
  <si>
    <t>Neubase Therapeu</t>
  </si>
  <si>
    <t>ACTG US Equity</t>
  </si>
  <si>
    <t>Acacia Research</t>
  </si>
  <si>
    <t>GPAQ US Equity</t>
  </si>
  <si>
    <t>Gordon Pointe Ac</t>
  </si>
  <si>
    <t>FNWB US Equity</t>
  </si>
  <si>
    <t>First Northwest</t>
  </si>
  <si>
    <t>HWBK US Equity</t>
  </si>
  <si>
    <t>Hawthorn Bancsha</t>
  </si>
  <si>
    <t>ESQ US Equity</t>
  </si>
  <si>
    <t>Esquire Financia</t>
  </si>
  <si>
    <t>RVSB US Equity</t>
  </si>
  <si>
    <t>Riverview Bancrp</t>
  </si>
  <si>
    <t>PXLW US Equity</t>
  </si>
  <si>
    <t>Pixelworks Inc</t>
  </si>
  <si>
    <t>PSBQ US Equity</t>
  </si>
  <si>
    <t>Psb Holdings Inc</t>
  </si>
  <si>
    <t>VULC US Equity</t>
  </si>
  <si>
    <t>Vulcan Intl Corp</t>
  </si>
  <si>
    <t>SLDB US Equity</t>
  </si>
  <si>
    <t>Solid Bioscience</t>
  </si>
  <si>
    <t>HSBI US Equity</t>
  </si>
  <si>
    <t>Heritage Southea</t>
  </si>
  <si>
    <t>TWIN US Equity</t>
  </si>
  <si>
    <t>Twin Disc Inc</t>
  </si>
  <si>
    <t>FCCO US Equity</t>
  </si>
  <si>
    <t>First Comty Corp</t>
  </si>
  <si>
    <t>MBIO US Equity</t>
  </si>
  <si>
    <t>Mustang Bio Inc</t>
  </si>
  <si>
    <t>LCUT US Equity</t>
  </si>
  <si>
    <t>Lifetime Brands</t>
  </si>
  <si>
    <t>SAFS US Equity</t>
  </si>
  <si>
    <t>Safer Shot Inc</t>
  </si>
  <si>
    <t>CIZN US Equity</t>
  </si>
  <si>
    <t>Citizens Holding</t>
  </si>
  <si>
    <t>TPRP US Equity</t>
  </si>
  <si>
    <t>Tower Properties</t>
  </si>
  <si>
    <t>SIEN US Equity</t>
  </si>
  <si>
    <t>Sientra Inc</t>
  </si>
  <si>
    <t>RCAR US Equity</t>
  </si>
  <si>
    <t>Renovacare Inc</t>
  </si>
  <si>
    <t>CEIX US Equity</t>
  </si>
  <si>
    <t>Consol Energy In</t>
  </si>
  <si>
    <t>OPRX US Equity</t>
  </si>
  <si>
    <t>Optimizerx Corp</t>
  </si>
  <si>
    <t>MRLN US Equity</t>
  </si>
  <si>
    <t>Marlin Business</t>
  </si>
  <si>
    <t>GPX US Equity</t>
  </si>
  <si>
    <t>Gp Strategies</t>
  </si>
  <si>
    <t>ICBK US Equity</t>
  </si>
  <si>
    <t>County Bancorp I</t>
  </si>
  <si>
    <t>PIRS US Equity</t>
  </si>
  <si>
    <t>Pieris Pharmaceu</t>
  </si>
  <si>
    <t>BELFA US Equity</t>
  </si>
  <si>
    <t>Bel Fuse Inc-A</t>
  </si>
  <si>
    <t>BELFB US Equity</t>
  </si>
  <si>
    <t>Bel Fuse Inc-B</t>
  </si>
  <si>
    <t>NBN US Equity</t>
  </si>
  <si>
    <t>Northeast Bank</t>
  </si>
  <si>
    <t>FLNT US Equity</t>
  </si>
  <si>
    <t>Fluent Inc</t>
  </si>
  <si>
    <t>SMED US Equity</t>
  </si>
  <si>
    <t>Sharps Complianc</t>
  </si>
  <si>
    <t>GTGT US Equity</t>
  </si>
  <si>
    <t>Gtg Ventures Inc</t>
  </si>
  <si>
    <t>GALT US Equity</t>
  </si>
  <si>
    <t>Galectin Therape</t>
  </si>
  <si>
    <t>KULR US Equity</t>
  </si>
  <si>
    <t>Kulr Technology</t>
  </si>
  <si>
    <t>SVRA US Equity</t>
  </si>
  <si>
    <t>Savara Inc</t>
  </si>
  <si>
    <t>CSLT US Equity</t>
  </si>
  <si>
    <t>Castlight Heal-B</t>
  </si>
  <si>
    <t>NWIN US Equity</t>
  </si>
  <si>
    <t>Northwest Indian</t>
  </si>
  <si>
    <t>EBMT US Equity</t>
  </si>
  <si>
    <t>Eagle Bancorp Mo</t>
  </si>
  <si>
    <t>RDIB US Equity</t>
  </si>
  <si>
    <t>Reading Intl-B</t>
  </si>
  <si>
    <t>RDI US Equity</t>
  </si>
  <si>
    <t>Reading Intl-A</t>
  </si>
  <si>
    <t>UBFO US Equity</t>
  </si>
  <si>
    <t>United Securi/Ca</t>
  </si>
  <si>
    <t>WSML US Equity</t>
  </si>
  <si>
    <t>Williamsville Se</t>
  </si>
  <si>
    <t>CTRN US Equity</t>
  </si>
  <si>
    <t>Citi Trends Inc</t>
  </si>
  <si>
    <t>AAGH US Equity</t>
  </si>
  <si>
    <t>America Great He</t>
  </si>
  <si>
    <t>VERO US Equity</t>
  </si>
  <si>
    <t>Venus Concept In</t>
  </si>
  <si>
    <t>TAST US Equity</t>
  </si>
  <si>
    <t>Carrols Restaura</t>
  </si>
  <si>
    <t>UTGN US Equity</t>
  </si>
  <si>
    <t>Utg Inc</t>
  </si>
  <si>
    <t>PBBI US Equity</t>
  </si>
  <si>
    <t>Pb Bancorp Inc</t>
  </si>
  <si>
    <t>MN US Equity</t>
  </si>
  <si>
    <t>Manning &amp; Napier</t>
  </si>
  <si>
    <t>GNSS US Equity</t>
  </si>
  <si>
    <t>Genasys Inc</t>
  </si>
  <si>
    <t>CYBE US Equity</t>
  </si>
  <si>
    <t>Cyberoptics Corp</t>
  </si>
  <si>
    <t>NECB US Equity</t>
  </si>
  <si>
    <t>Northeast Commun</t>
  </si>
  <si>
    <t>SCZC US Equity</t>
  </si>
  <si>
    <t>Santa Cruz Count</t>
  </si>
  <si>
    <t>FKYS US Equity</t>
  </si>
  <si>
    <t>First Keyst Corp</t>
  </si>
  <si>
    <t>CBAY US Equity</t>
  </si>
  <si>
    <t>Cymabay Therapeu</t>
  </si>
  <si>
    <t>TRUX US Equity</t>
  </si>
  <si>
    <t>Truxton Corp</t>
  </si>
  <si>
    <t>PROV US Equity</t>
  </si>
  <si>
    <t>Provident Fnl Hl</t>
  </si>
  <si>
    <t>PSTL US Equity</t>
  </si>
  <si>
    <t>Postal Realty-A</t>
  </si>
  <si>
    <t>OFED US Equity</t>
  </si>
  <si>
    <t>Oconee Federal F</t>
  </si>
  <si>
    <t>CBFV US Equity</t>
  </si>
  <si>
    <t>Cb Financial Ser</t>
  </si>
  <si>
    <t>SAVA US Equity</t>
  </si>
  <si>
    <t>Cassava Sciences</t>
  </si>
  <si>
    <t>TWI US Equity</t>
  </si>
  <si>
    <t>Titan Intl Inc</t>
  </si>
  <si>
    <t>LQDT US Equity</t>
  </si>
  <si>
    <t>Liquidity Servic</t>
  </si>
  <si>
    <t>OPBK US Equity</t>
  </si>
  <si>
    <t>Op Bancorp</t>
  </si>
  <si>
    <t>DSKE US Equity</t>
  </si>
  <si>
    <t>Daseke Inc</t>
  </si>
  <si>
    <t>BANX US Equity</t>
  </si>
  <si>
    <t>Stonecastle Fina</t>
  </si>
  <si>
    <t>DBCP US Equity</t>
  </si>
  <si>
    <t>Delmar Bancorp</t>
  </si>
  <si>
    <t>ENBP US Equity</t>
  </si>
  <si>
    <t>Enb Financial</t>
  </si>
  <si>
    <t>ESXB US Equity</t>
  </si>
  <si>
    <t>Community Banker</t>
  </si>
  <si>
    <t>PKDC US Equity</t>
  </si>
  <si>
    <t>Parker Drilling</t>
  </si>
  <si>
    <t>PSIX US Equity</t>
  </si>
  <si>
    <t>Power Solutions</t>
  </si>
  <si>
    <t>IPI US Equity</t>
  </si>
  <si>
    <t>Intrepid Potash</t>
  </si>
  <si>
    <t>XXII US Equity</t>
  </si>
  <si>
    <t>22Nd Century Gro</t>
  </si>
  <si>
    <t>GRNF US Equity</t>
  </si>
  <si>
    <t>Grn Holding Corp</t>
  </si>
  <si>
    <t>ACRX US Equity</t>
  </si>
  <si>
    <t>Acelrx Pharma</t>
  </si>
  <si>
    <t>ELMD US Equity</t>
  </si>
  <si>
    <t>Electromed Inc</t>
  </si>
  <si>
    <t>SLNO US Equity</t>
  </si>
  <si>
    <t>Soleno Therapeut</t>
  </si>
  <si>
    <t>FNRN US Equity</t>
  </si>
  <si>
    <t>First Nort Comm</t>
  </si>
  <si>
    <t>IVAC US Equity</t>
  </si>
  <si>
    <t>Intevac Inc</t>
  </si>
  <si>
    <t>SBBP US Equity</t>
  </si>
  <si>
    <t>Strongbridge Bio</t>
  </si>
  <si>
    <t>GLYC US Equity</t>
  </si>
  <si>
    <t>Glycomimetics In</t>
  </si>
  <si>
    <t>STON US Equity</t>
  </si>
  <si>
    <t>Stonemor Inc</t>
  </si>
  <si>
    <t>NWBO US Equity</t>
  </si>
  <si>
    <t>Northwest Bio</t>
  </si>
  <si>
    <t>CDTX US Equity</t>
  </si>
  <si>
    <t>Cidara Therapeut</t>
  </si>
  <si>
    <t>XONE US Equity</t>
  </si>
  <si>
    <t>Exone Co/The</t>
  </si>
  <si>
    <t>CDEV US Equity</t>
  </si>
  <si>
    <t>Centennial Res-A</t>
  </si>
  <si>
    <t>FUNC US Equity</t>
  </si>
  <si>
    <t>First Utd Corp</t>
  </si>
  <si>
    <t>PMBC US Equity</t>
  </si>
  <si>
    <t>Pacific Mercantl</t>
  </si>
  <si>
    <t>STND US Equity</t>
  </si>
  <si>
    <t>Standard Avb Fin</t>
  </si>
  <si>
    <t>WTRH US Equity</t>
  </si>
  <si>
    <t>Waitr Holdings I</t>
  </si>
  <si>
    <t>FFNW US Equity</t>
  </si>
  <si>
    <t>First Financial</t>
  </si>
  <si>
    <t>CEMI US Equity</t>
  </si>
  <si>
    <t>Chembio Diagnost</t>
  </si>
  <si>
    <t>MBCN US Equity</t>
  </si>
  <si>
    <t>Middlefield Banc</t>
  </si>
  <si>
    <t>CFRX US Equity</t>
  </si>
  <si>
    <t>Contrafect Corp</t>
  </si>
  <si>
    <t>IIN US Equity</t>
  </si>
  <si>
    <t>Intricon Corp</t>
  </si>
  <si>
    <t>METC US Equity</t>
  </si>
  <si>
    <t>Ramaco Resources</t>
  </si>
  <si>
    <t>FGFH US Equity</t>
  </si>
  <si>
    <t>Foresight Finl</t>
  </si>
  <si>
    <t>PLBC US Equity</t>
  </si>
  <si>
    <t>Plumas Bancorp</t>
  </si>
  <si>
    <t>PWFL US Equity</t>
  </si>
  <si>
    <t>Powerfleet Inc</t>
  </si>
  <si>
    <t>APTX US Equity</t>
  </si>
  <si>
    <t>Aptinyx Inc</t>
  </si>
  <si>
    <t>FVE US Equity</t>
  </si>
  <si>
    <t>Five Star Senior</t>
  </si>
  <si>
    <t>OCBI US Equity</t>
  </si>
  <si>
    <t>Orange County Ba</t>
  </si>
  <si>
    <t>FONR US Equity</t>
  </si>
  <si>
    <t>Fonar Corp</t>
  </si>
  <si>
    <t>SSSS US Equity</t>
  </si>
  <si>
    <t>Sutter Rock Capi</t>
  </si>
  <si>
    <t>RICK US Equity</t>
  </si>
  <si>
    <t>Rci Hospitality</t>
  </si>
  <si>
    <t>PTN US Equity</t>
  </si>
  <si>
    <t>Palatin Tech Inc</t>
  </si>
  <si>
    <t>MDCA US Equity</t>
  </si>
  <si>
    <t>Mdc Partners-A</t>
  </si>
  <si>
    <t>ONDK US Equity</t>
  </si>
  <si>
    <t>On Deck Capital</t>
  </si>
  <si>
    <t>EWLU US Equity</t>
  </si>
  <si>
    <t>Merion Inc</t>
  </si>
  <si>
    <t>LOVE US Equity</t>
  </si>
  <si>
    <t>Lovesac Co/The</t>
  </si>
  <si>
    <t>DS US Equity</t>
  </si>
  <si>
    <t>Drive Shack Inc</t>
  </si>
  <si>
    <t>OAS US Equity</t>
  </si>
  <si>
    <t>Oasis Petroleum</t>
  </si>
  <si>
    <t>GZCC US Equity</t>
  </si>
  <si>
    <t>Guozi Zhongyu Ca</t>
  </si>
  <si>
    <t>KTYB US Equity</t>
  </si>
  <si>
    <t>Kentucky Bancsha</t>
  </si>
  <si>
    <t>NNBR US Equity</t>
  </si>
  <si>
    <t>Nn Inc</t>
  </si>
  <si>
    <t>MFNC US Equity</t>
  </si>
  <si>
    <t>Mackinac Financi</t>
  </si>
  <si>
    <t>LYTS US Equity</t>
  </si>
  <si>
    <t>Lsi Industries</t>
  </si>
  <si>
    <t>PHAS US Equity</t>
  </si>
  <si>
    <t>Phasebio Pharmac</t>
  </si>
  <si>
    <t>SBKK US Equity</t>
  </si>
  <si>
    <t>Suncrest Bank</t>
  </si>
  <si>
    <t>ZEUS US Equity</t>
  </si>
  <si>
    <t>Olympic Steel</t>
  </si>
  <si>
    <t>KRUS US Equity</t>
  </si>
  <si>
    <t>Kura Sushi Usa-A</t>
  </si>
  <si>
    <t>MSBC US Equity</t>
  </si>
  <si>
    <t>Mission Bancorp/</t>
  </si>
  <si>
    <t>RELI US Equity</t>
  </si>
  <si>
    <t>Reliance Global</t>
  </si>
  <si>
    <t>HROW US Equity</t>
  </si>
  <si>
    <t>Harrow Health In</t>
  </si>
  <si>
    <t>ZAGG US Equity</t>
  </si>
  <si>
    <t>Zagg Inc</t>
  </si>
  <si>
    <t>DMKBA US Equity</t>
  </si>
  <si>
    <t>Denmark Banc I-A</t>
  </si>
  <si>
    <t>TSQ US Equity</t>
  </si>
  <si>
    <t>Townsquare Med-A</t>
  </si>
  <si>
    <t>KSHB US Equity</t>
  </si>
  <si>
    <t>Kushco Holdings</t>
  </si>
  <si>
    <t>MLVF US Equity</t>
  </si>
  <si>
    <t>Malvern Bancorp</t>
  </si>
  <si>
    <t>CRMD US Equity</t>
  </si>
  <si>
    <t>Cormedix Inc</t>
  </si>
  <si>
    <t>LYBC US Equity</t>
  </si>
  <si>
    <t>Lyons Bancorp</t>
  </si>
  <si>
    <t>ASUR US Equity</t>
  </si>
  <si>
    <t>Asure Software I</t>
  </si>
  <si>
    <t>SMHI US Equity</t>
  </si>
  <si>
    <t>Seacor Marine Ho</t>
  </si>
  <si>
    <t>TYCB US Equity</t>
  </si>
  <si>
    <t>Taylor (Calvin)</t>
  </si>
  <si>
    <t>LARK US Equity</t>
  </si>
  <si>
    <t>Landmark Bancorp</t>
  </si>
  <si>
    <t>CPTP US Equity</t>
  </si>
  <si>
    <t>Cap Prop Inc-A</t>
  </si>
  <si>
    <t>BVFL US Equity</t>
  </si>
  <si>
    <t>Bv Financial Inc</t>
  </si>
  <si>
    <t>CMRX US Equity</t>
  </si>
  <si>
    <t>Chimerix Inc</t>
  </si>
  <si>
    <t>UNB US Equity</t>
  </si>
  <si>
    <t>Union Bankshares</t>
  </si>
  <si>
    <t>ALSK US Equity</t>
  </si>
  <si>
    <t>Alaska Comm Sys</t>
  </si>
  <si>
    <t>TELA US Equity</t>
  </si>
  <si>
    <t>Tela Bio Inc</t>
  </si>
  <si>
    <t>CULP US Equity</t>
  </si>
  <si>
    <t>Culp Inc</t>
  </si>
  <si>
    <t>SWEE US Equity</t>
  </si>
  <si>
    <t>Sweegen Inc</t>
  </si>
  <si>
    <t>SFDL US Equity</t>
  </si>
  <si>
    <t>Security Fed</t>
  </si>
  <si>
    <t>GNLN US Equity</t>
  </si>
  <si>
    <t>Greenlane Hold-A</t>
  </si>
  <si>
    <t>QEP US Equity</t>
  </si>
  <si>
    <t>Qep Resources In</t>
  </si>
  <si>
    <t>BRBS US Equity</t>
  </si>
  <si>
    <t>Blue Ridge Bnksh</t>
  </si>
  <si>
    <t>SBFG US Equity</t>
  </si>
  <si>
    <t>Sb Financial Gro</t>
  </si>
  <si>
    <t>ZYNE US Equity</t>
  </si>
  <si>
    <t>Zynerba Pharmace</t>
  </si>
  <si>
    <t>ONEW US Equity</t>
  </si>
  <si>
    <t>Onewater Marine</t>
  </si>
  <si>
    <t>FLXS US Equity</t>
  </si>
  <si>
    <t>Flexsteel Inds</t>
  </si>
  <si>
    <t>BATL US Equity</t>
  </si>
  <si>
    <t>Battalion Oil Co</t>
  </si>
  <si>
    <t>LPI US Equity</t>
  </si>
  <si>
    <t>Laredo Petroleum</t>
  </si>
  <si>
    <t>CURR US Equity</t>
  </si>
  <si>
    <t>Cure Pharmaceuti</t>
  </si>
  <si>
    <t>FBTT US Equity</t>
  </si>
  <si>
    <t>First Bankers Tr</t>
  </si>
  <si>
    <t>BGSF US Equity</t>
  </si>
  <si>
    <t>Bg Staffing Inc</t>
  </si>
  <si>
    <t>BSBK US Equity</t>
  </si>
  <si>
    <t>Bogota Financial</t>
  </si>
  <si>
    <t>LIVX US Equity</t>
  </si>
  <si>
    <t>Livexlive Media</t>
  </si>
  <si>
    <t>HLAN US Equity</t>
  </si>
  <si>
    <t>Heartland Bnccrp</t>
  </si>
  <si>
    <t>CVIA US Equity</t>
  </si>
  <si>
    <t>Covia Holdings C</t>
  </si>
  <si>
    <t>FSFG US Equity</t>
  </si>
  <si>
    <t>First Savings Fi</t>
  </si>
  <si>
    <t>ARAV US Equity</t>
  </si>
  <si>
    <t>Aravive Inc</t>
  </si>
  <si>
    <t>SREV US Equity</t>
  </si>
  <si>
    <t>Servicesource In</t>
  </si>
  <si>
    <t>AVCO US Equity</t>
  </si>
  <si>
    <t>Avalon Globocare</t>
  </si>
  <si>
    <t>MGI US Equity</t>
  </si>
  <si>
    <t>Moneygram Intern</t>
  </si>
  <si>
    <t>PWON US Equity</t>
  </si>
  <si>
    <t>Powin Energy Cor</t>
  </si>
  <si>
    <t>MLND US Equity</t>
  </si>
  <si>
    <t>Millendo Therape</t>
  </si>
  <si>
    <t>VRML US Equity</t>
  </si>
  <si>
    <t>Vermillion Inc</t>
  </si>
  <si>
    <t>TCRD US Equity</t>
  </si>
  <si>
    <t>Thl Credit Inc</t>
  </si>
  <si>
    <t>CCFN US Equity</t>
  </si>
  <si>
    <t>Ccfnb Bancorp</t>
  </si>
  <si>
    <t>AGFS US Equity</t>
  </si>
  <si>
    <t>Agrofresh Soluti</t>
  </si>
  <si>
    <t>JDVB US Equity</t>
  </si>
  <si>
    <t>Jd Bancshares In</t>
  </si>
  <si>
    <t>ARHN US Equity</t>
  </si>
  <si>
    <t>Archon Corporati</t>
  </si>
  <si>
    <t>DIMC US Equity</t>
  </si>
  <si>
    <t>Dimeco Inc</t>
  </si>
  <si>
    <t>TZAC US Equity</t>
  </si>
  <si>
    <t>Tenzing Acquisit</t>
  </si>
  <si>
    <t>CKPT US Equity</t>
  </si>
  <si>
    <t>Checkpoint Thera</t>
  </si>
  <si>
    <t>MRBK US Equity</t>
  </si>
  <si>
    <t>Meridian Corp</t>
  </si>
  <si>
    <t>HBIO US Equity</t>
  </si>
  <si>
    <t>Harvard Bioscien</t>
  </si>
  <si>
    <t>PDER US Equity</t>
  </si>
  <si>
    <t>Pardee Resources</t>
  </si>
  <si>
    <t>AMRK US Equity</t>
  </si>
  <si>
    <t>A-Mark Precious</t>
  </si>
  <si>
    <t>TUP US Equity</t>
  </si>
  <si>
    <t>Tupperware Brand</t>
  </si>
  <si>
    <t>PANL US Equity</t>
  </si>
  <si>
    <t>Pangaea Logistic</t>
  </si>
  <si>
    <t>MRKR US Equity</t>
  </si>
  <si>
    <t>Marker Therapeut</t>
  </si>
  <si>
    <t>IDYA US Equity</t>
  </si>
  <si>
    <t>Ideaya Bioscienc</t>
  </si>
  <si>
    <t>ELOX US Equity</t>
  </si>
  <si>
    <t>Eloxx Pharmaceut</t>
  </si>
  <si>
    <t>ROFO US Equity</t>
  </si>
  <si>
    <t>Rockford Corp</t>
  </si>
  <si>
    <t>ULBI US Equity</t>
  </si>
  <si>
    <t>Ultralife Corp</t>
  </si>
  <si>
    <t>TA US Equity</t>
  </si>
  <si>
    <t>Travelcenters Of</t>
  </si>
  <si>
    <t>GPOR US Equity</t>
  </si>
  <si>
    <t>Gulfport Energy</t>
  </si>
  <si>
    <t>CMRB US Equity</t>
  </si>
  <si>
    <t>First Commerce B</t>
  </si>
  <si>
    <t>EVOA US Equity</t>
  </si>
  <si>
    <t>Evo Transportati</t>
  </si>
  <si>
    <t>BKUTK US Equity</t>
  </si>
  <si>
    <t>Bank Utica N Y</t>
  </si>
  <si>
    <t>MOST US Equity</t>
  </si>
  <si>
    <t>Mobilesmith Inc</t>
  </si>
  <si>
    <t>SAL US Equity</t>
  </si>
  <si>
    <t>Salisbury Bancor</t>
  </si>
  <si>
    <t>FPRX US Equity</t>
  </si>
  <si>
    <t>Five Prime Thera</t>
  </si>
  <si>
    <t>INSE US Equity</t>
  </si>
  <si>
    <t>Inspired Enterta</t>
  </si>
  <si>
    <t>GNPX US Equity</t>
  </si>
  <si>
    <t>Genprex Inc</t>
  </si>
  <si>
    <t>HIL US Equity</t>
  </si>
  <si>
    <t>Hill Internation</t>
  </si>
  <si>
    <t>ITRK US Equity</t>
  </si>
  <si>
    <t>Interlink Plus I</t>
  </si>
  <si>
    <t>CYCN US Equity</t>
  </si>
  <si>
    <t>Cyclerion Therap</t>
  </si>
  <si>
    <t>ARPC US Equity</t>
  </si>
  <si>
    <t>Arem Pacific Cor</t>
  </si>
  <si>
    <t>NLS US Equity</t>
  </si>
  <si>
    <t>Nautilus Inc</t>
  </si>
  <si>
    <t>HARL US Equity</t>
  </si>
  <si>
    <t>Harleysville Fin</t>
  </si>
  <si>
    <t>AMNF US Equity</t>
  </si>
  <si>
    <t>Armanino Foods</t>
  </si>
  <si>
    <t>REFR US Equity</t>
  </si>
  <si>
    <t>Research Front</t>
  </si>
  <si>
    <t>APHE US Equity</t>
  </si>
  <si>
    <t>Alpha Energy Inc</t>
  </si>
  <si>
    <t>EPM US Equity</t>
  </si>
  <si>
    <t>Evolution Petrol</t>
  </si>
  <si>
    <t>EFSI US Equity</t>
  </si>
  <si>
    <t>Eagle Financial</t>
  </si>
  <si>
    <t>HMNF US Equity</t>
  </si>
  <si>
    <t>Hmn Financial</t>
  </si>
  <si>
    <t>AGTC US Equity</t>
  </si>
  <si>
    <t>Applied Genetic</t>
  </si>
  <si>
    <t>LSYN US Equity</t>
  </si>
  <si>
    <t>Liberated Syndic</t>
  </si>
  <si>
    <t>FEIM US Equity</t>
  </si>
  <si>
    <t>Frequency Elect</t>
  </si>
  <si>
    <t>CPKF US Equity</t>
  </si>
  <si>
    <t>Chesapeake Finl</t>
  </si>
  <si>
    <t>NOBH US Equity</t>
  </si>
  <si>
    <t>Nobility Homes</t>
  </si>
  <si>
    <t>SYNL US Equity</t>
  </si>
  <si>
    <t>Synalloy Corp</t>
  </si>
  <si>
    <t>WMPN US Equity</t>
  </si>
  <si>
    <t>William Penn Ban</t>
  </si>
  <si>
    <t>FNHM US Equity</t>
  </si>
  <si>
    <t>Fnbh Bancorp</t>
  </si>
  <si>
    <t>CMLS US Equity</t>
  </si>
  <si>
    <t>Cumulus Media-A</t>
  </si>
  <si>
    <t>CBIO US Equity</t>
  </si>
  <si>
    <t>Catalyst Bioscie</t>
  </si>
  <si>
    <t>BIIO US Equity</t>
  </si>
  <si>
    <t>Bionovate Techno</t>
  </si>
  <si>
    <t>AVBH US Equity</t>
  </si>
  <si>
    <t>Avidbank Holding</t>
  </si>
  <si>
    <t>NTRB US Equity</t>
  </si>
  <si>
    <t>Nutriband Inc</t>
  </si>
  <si>
    <t>BENH US Equity</t>
  </si>
  <si>
    <t>Bio-En Holdings</t>
  </si>
  <si>
    <t>AKRX US Equity</t>
  </si>
  <si>
    <t>Akorn Inc</t>
  </si>
  <si>
    <t>NR US Equity</t>
  </si>
  <si>
    <t>Newpark Resource</t>
  </si>
  <si>
    <t>WBBW US Equity</t>
  </si>
  <si>
    <t>Westbury Bancorp</t>
  </si>
  <si>
    <t>HQI US Equity</t>
  </si>
  <si>
    <t>Hirequest Inc</t>
  </si>
  <si>
    <t>HALL US Equity</t>
  </si>
  <si>
    <t>Hallmark Finl</t>
  </si>
  <si>
    <t>BSVN US Equity</t>
  </si>
  <si>
    <t>Bank7 Corp</t>
  </si>
  <si>
    <t>BGG US Equity</t>
  </si>
  <si>
    <t>Briggs &amp; Strattn</t>
  </si>
  <si>
    <t>IWBB US Equity</t>
  </si>
  <si>
    <t>Iweb Inc</t>
  </si>
  <si>
    <t>BKSC US Equity</t>
  </si>
  <si>
    <t>Bank South Carol</t>
  </si>
  <si>
    <t>BMBN US Equity</t>
  </si>
  <si>
    <t>Benchmark Bnkshs</t>
  </si>
  <si>
    <t>ESCA US Equity</t>
  </si>
  <si>
    <t>Escalade Inc</t>
  </si>
  <si>
    <t>GEOS US Equity</t>
  </si>
  <si>
    <t>Geospace Technol</t>
  </si>
  <si>
    <t>IMUX US Equity</t>
  </si>
  <si>
    <t>Immunic Inc</t>
  </si>
  <si>
    <t>HEAR US Equity</t>
  </si>
  <si>
    <t>Turtle Beach Cor</t>
  </si>
  <si>
    <t>AYAG US Equity</t>
  </si>
  <si>
    <t>Amaya Global Hol</t>
  </si>
  <si>
    <t>PGTK US Equity</t>
  </si>
  <si>
    <t>Pacific Green Te</t>
  </si>
  <si>
    <t>CTRC US Equity</t>
  </si>
  <si>
    <t>Centric Brands I</t>
  </si>
  <si>
    <t>CSBR US Equity</t>
  </si>
  <si>
    <t>Champions Oncolo</t>
  </si>
  <si>
    <t>RESN US Equity</t>
  </si>
  <si>
    <t>Resonant Inc</t>
  </si>
  <si>
    <t>MHGU US Equity</t>
  </si>
  <si>
    <t>Meritage Hospit</t>
  </si>
  <si>
    <t>GWOX US Equity</t>
  </si>
  <si>
    <t>Goodheart-Willco</t>
  </si>
  <si>
    <t>WNDW US Equity</t>
  </si>
  <si>
    <t>Solarwindow Tech</t>
  </si>
  <si>
    <t>DLA US Equity</t>
  </si>
  <si>
    <t>Delta Apparel</t>
  </si>
  <si>
    <t>CLSD US Equity</t>
  </si>
  <si>
    <t>Clearside Biomed</t>
  </si>
  <si>
    <t>ETON US Equity</t>
  </si>
  <si>
    <t>Eton Pharmaceuti</t>
  </si>
  <si>
    <t>MCBI US Equity</t>
  </si>
  <si>
    <t>Mountain Commerc</t>
  </si>
  <si>
    <t>BBBK US Equity</t>
  </si>
  <si>
    <t>Baker Boyer Banc</t>
  </si>
  <si>
    <t>NUVR US Equity</t>
  </si>
  <si>
    <t>Nuvera Communica</t>
  </si>
  <si>
    <t>CSBB US Equity</t>
  </si>
  <si>
    <t>Csb Bancorp Inc</t>
  </si>
  <si>
    <t>MR US Equity</t>
  </si>
  <si>
    <t>Montage Resource</t>
  </si>
  <si>
    <t>XERS US Equity</t>
  </si>
  <si>
    <t>Xeris Pharmaceut</t>
  </si>
  <si>
    <t>EMYB US Equity</t>
  </si>
  <si>
    <t>Embassy Bancorp</t>
  </si>
  <si>
    <t>AQST US Equity</t>
  </si>
  <si>
    <t>Aquestive Therap</t>
  </si>
  <si>
    <t>ELAMF US Equity</t>
  </si>
  <si>
    <t>Elamex Sa De Cv</t>
  </si>
  <si>
    <t>SVBI US Equity</t>
  </si>
  <si>
    <t>Severn Bancorp I</t>
  </si>
  <si>
    <t>OCN US Equity</t>
  </si>
  <si>
    <t>Ocwen Finl Corp</t>
  </si>
  <si>
    <t>MVC US Equity</t>
  </si>
  <si>
    <t>Mvc Capital Inc</t>
  </si>
  <si>
    <t>MNPR US Equity</t>
  </si>
  <si>
    <t>Monopar Therapeu</t>
  </si>
  <si>
    <t>DZSI US Equity</t>
  </si>
  <si>
    <t>Dasan Zhone Solu</t>
  </si>
  <si>
    <t>FXNC US Equity</t>
  </si>
  <si>
    <t>First Nat Crp/Va</t>
  </si>
  <si>
    <t>CHBH US Equity</t>
  </si>
  <si>
    <t>Croghan Bncshs</t>
  </si>
  <si>
    <t>SOBS US Equity</t>
  </si>
  <si>
    <t>Solvay Bank/Ny</t>
  </si>
  <si>
    <t>SUND US Equity</t>
  </si>
  <si>
    <t>Sundance Strateg</t>
  </si>
  <si>
    <t>PCYG US Equity</t>
  </si>
  <si>
    <t>Park City Group</t>
  </si>
  <si>
    <t>CNTY US Equity</t>
  </si>
  <si>
    <t>Century Casinos</t>
  </si>
  <si>
    <t>CZWI US Equity</t>
  </si>
  <si>
    <t>Citizens Communi</t>
  </si>
  <si>
    <t>MCBK US Equity</t>
  </si>
  <si>
    <t>Madison County F</t>
  </si>
  <si>
    <t>ALDX US Equity</t>
  </si>
  <si>
    <t>Aldeyra Therapeu</t>
  </si>
  <si>
    <t>KEWL US Equity</t>
  </si>
  <si>
    <t>Keweenaw Land As</t>
  </si>
  <si>
    <t>ADMS US Equity</t>
  </si>
  <si>
    <t>Adamas Pharmaceu</t>
  </si>
  <si>
    <t>NWYF US Equity</t>
  </si>
  <si>
    <t>Northway Financi</t>
  </si>
  <si>
    <t>CALB US Equity</t>
  </si>
  <si>
    <t>California Banco</t>
  </si>
  <si>
    <t>RBKB US Equity</t>
  </si>
  <si>
    <t>Rhinebeck Bancor</t>
  </si>
  <si>
    <t>KODK US Equity</t>
  </si>
  <si>
    <t>Eastman Kodak Co</t>
  </si>
  <si>
    <t>MNTX US Equity</t>
  </si>
  <si>
    <t>Manitex Internat</t>
  </si>
  <si>
    <t>BNED US Equity</t>
  </si>
  <si>
    <t>Barnes &amp; Noble E</t>
  </si>
  <si>
    <t>POWW US Equity</t>
  </si>
  <si>
    <t>Ammo Inc</t>
  </si>
  <si>
    <t>WLL US Equity</t>
  </si>
  <si>
    <t>Whiting Petroleu</t>
  </si>
  <si>
    <t>MTBC US Equity</t>
  </si>
  <si>
    <t>Mtbc Inc</t>
  </si>
  <si>
    <t>LMST US Equity</t>
  </si>
  <si>
    <t>Limestone Bancor</t>
  </si>
  <si>
    <t>CNBB US Equity</t>
  </si>
  <si>
    <t>Cnb Community Ba</t>
  </si>
  <si>
    <t>BAYK US Equity</t>
  </si>
  <si>
    <t>Bay Bks Va Inc</t>
  </si>
  <si>
    <t>OBTX US Equity</t>
  </si>
  <si>
    <t>Obitx Inc</t>
  </si>
  <si>
    <t>BCAL US Equity</t>
  </si>
  <si>
    <t>Bank Of Southern</t>
  </si>
  <si>
    <t>VOXX US Equity</t>
  </si>
  <si>
    <t>Voxx Internation</t>
  </si>
  <si>
    <t>FABK US Equity</t>
  </si>
  <si>
    <t>First Advantage</t>
  </si>
  <si>
    <t>PBPB US Equity</t>
  </si>
  <si>
    <t>Potbelly Corp</t>
  </si>
  <si>
    <t>TLRD US Equity</t>
  </si>
  <si>
    <t>Tailored Brands</t>
  </si>
  <si>
    <t>LUMO US Equity</t>
  </si>
  <si>
    <t>Lumos Pharma Inc</t>
  </si>
  <si>
    <t>ORN US Equity</t>
  </si>
  <si>
    <t>Orion Group Hold</t>
  </si>
  <si>
    <t>MDWT US Equity</t>
  </si>
  <si>
    <t>Midwest Holding</t>
  </si>
  <si>
    <t>PFLC US Equity</t>
  </si>
  <si>
    <t>Pacific Fin Corp</t>
  </si>
  <si>
    <t>GV US Equity</t>
  </si>
  <si>
    <t>Goldfield Corp</t>
  </si>
  <si>
    <t>OPOF US Equity</t>
  </si>
  <si>
    <t>Old Point Finl</t>
  </si>
  <si>
    <t>IOTC US Equity</t>
  </si>
  <si>
    <t>Iota Communicati</t>
  </si>
  <si>
    <t>HCHC US Equity</t>
  </si>
  <si>
    <t>Hc2 Holdings Inc</t>
  </si>
  <si>
    <t>JUVF US Equity</t>
  </si>
  <si>
    <t>Juniata Valley</t>
  </si>
  <si>
    <t>CATB US Equity</t>
  </si>
  <si>
    <t>Catabasis Pharma</t>
  </si>
  <si>
    <t>IMH US Equity</t>
  </si>
  <si>
    <t>Impac Mtg Hldgs</t>
  </si>
  <si>
    <t>PRGX US Equity</t>
  </si>
  <si>
    <t>Prgx Global Inc</t>
  </si>
  <si>
    <t>HNFSB US Equity</t>
  </si>
  <si>
    <t>Hanover Foods-B</t>
  </si>
  <si>
    <t>HNFSA US Equity</t>
  </si>
  <si>
    <t>Hanover Foods-A</t>
  </si>
  <si>
    <t>SCYX US Equity</t>
  </si>
  <si>
    <t>Scynexis Inc</t>
  </si>
  <si>
    <t>EPSN US Equity</t>
  </si>
  <si>
    <t>Epsilon Energy</t>
  </si>
  <si>
    <t>SANW US Equity</t>
  </si>
  <si>
    <t>S&amp;W Seed Co</t>
  </si>
  <si>
    <t>REKR US Equity</t>
  </si>
  <si>
    <t>Rekor Systems In</t>
  </si>
  <si>
    <t>VABK US Equity</t>
  </si>
  <si>
    <t>Virginia Nationa</t>
  </si>
  <si>
    <t>NVOS US Equity</t>
  </si>
  <si>
    <t>Novo Integrated</t>
  </si>
  <si>
    <t>RYAM US Equity</t>
  </si>
  <si>
    <t>Rayonier Adv</t>
  </si>
  <si>
    <t>CVEO US Equity</t>
  </si>
  <si>
    <t>Civeo Corp</t>
  </si>
  <si>
    <t>AHPI US Equity</t>
  </si>
  <si>
    <t>Allied Healthcar</t>
  </si>
  <si>
    <t>BOTH US Equity</t>
  </si>
  <si>
    <t>Bioethics Ltd</t>
  </si>
  <si>
    <t>CTIC US Equity</t>
  </si>
  <si>
    <t>Cti Biopharma Co</t>
  </si>
  <si>
    <t>CULL US Equity</t>
  </si>
  <si>
    <t>Cullman Bancorp</t>
  </si>
  <si>
    <t>CLAD US Equity</t>
  </si>
  <si>
    <t>China Liaoning D</t>
  </si>
  <si>
    <t>CRVS US Equity</t>
  </si>
  <si>
    <t>Corvus Pharmaceu</t>
  </si>
  <si>
    <t>KERN US Equity</t>
  </si>
  <si>
    <t>Akerna Corp</t>
  </si>
  <si>
    <t>CSSE US Equity</t>
  </si>
  <si>
    <t>Chicken Soup For</t>
  </si>
  <si>
    <t>XOG US Equity</t>
  </si>
  <si>
    <t>Extraction Oil &amp;</t>
  </si>
  <si>
    <t>PESI US Equity</t>
  </si>
  <si>
    <t>Perma-Fix Envir</t>
  </si>
  <si>
    <t>IEC US Equity</t>
  </si>
  <si>
    <t>Iec Electronics</t>
  </si>
  <si>
    <t>BMRA US Equity</t>
  </si>
  <si>
    <t>Biomerica Inc</t>
  </si>
  <si>
    <t>AVEO US Equity</t>
  </si>
  <si>
    <t>Aveo Pharmaceuti</t>
  </si>
  <si>
    <t>CVSI US Equity</t>
  </si>
  <si>
    <t>Cv Sciences Inc</t>
  </si>
  <si>
    <t>PAVM US Equity</t>
  </si>
  <si>
    <t>Pavmed Inc</t>
  </si>
  <si>
    <t>AMPE US Equity</t>
  </si>
  <si>
    <t>Ampio Pharmaceut</t>
  </si>
  <si>
    <t>RRD US Equity</t>
  </si>
  <si>
    <t>Rr Donnelley &amp; S</t>
  </si>
  <si>
    <t>RKFL US Equity</t>
  </si>
  <si>
    <t>Rocketfuel Block</t>
  </si>
  <si>
    <t>RSSS US Equity</t>
  </si>
  <si>
    <t>Research Solutio</t>
  </si>
  <si>
    <t>FABP US Equity</t>
  </si>
  <si>
    <t>Farmers Bancorp</t>
  </si>
  <si>
    <t>GRRB US Equity</t>
  </si>
  <si>
    <t>Grandsouth Banco</t>
  </si>
  <si>
    <t>BHWB US Equity</t>
  </si>
  <si>
    <t>Blackhawk Bancrp</t>
  </si>
  <si>
    <t>AMBK US Equity</t>
  </si>
  <si>
    <t>American Bank In</t>
  </si>
  <si>
    <t>EMPK US Equity</t>
  </si>
  <si>
    <t>Empire Bancorp I</t>
  </si>
  <si>
    <t>TOMZ US Equity</t>
  </si>
  <si>
    <t>Tomi Environment</t>
  </si>
  <si>
    <t>APTL US Equity</t>
  </si>
  <si>
    <t>Alaska Pwr &amp; Tel</t>
  </si>
  <si>
    <t>TFFP US Equity</t>
  </si>
  <si>
    <t>Tff Pharmaceutic</t>
  </si>
  <si>
    <t>BZRD US Equity</t>
  </si>
  <si>
    <t>Blubuzzard Inc</t>
  </si>
  <si>
    <t>AKOM US Equity</t>
  </si>
  <si>
    <t>Aerkomm Inc</t>
  </si>
  <si>
    <t>PTI US Equity</t>
  </si>
  <si>
    <t>Proteostasis The</t>
  </si>
  <si>
    <t>PBAM US Equity</t>
  </si>
  <si>
    <t>Private Bancorp</t>
  </si>
  <si>
    <t>AIRG US Equity</t>
  </si>
  <si>
    <t>Airgain Inc</t>
  </si>
  <si>
    <t>CELC US Equity</t>
  </si>
  <si>
    <t>Celcuity Inc</t>
  </si>
  <si>
    <t>CMTV US Equity</t>
  </si>
  <si>
    <t>Communi Bncrp/Vt</t>
  </si>
  <si>
    <t>VCNX US Equity</t>
  </si>
  <si>
    <t>Vaccinex Inc</t>
  </si>
  <si>
    <t>LIXT US Equity</t>
  </si>
  <si>
    <t>Lixte Biotechnol</t>
  </si>
  <si>
    <t>INLB US Equity</t>
  </si>
  <si>
    <t>Item 9 Labs Corp</t>
  </si>
  <si>
    <t>PRTS US Equity</t>
  </si>
  <si>
    <t>Us Auto Parts Ne</t>
  </si>
  <si>
    <t>NTIC US Equity</t>
  </si>
  <si>
    <t>Northern Tech</t>
  </si>
  <si>
    <t>BNCC US Equity</t>
  </si>
  <si>
    <t>Bnccorp</t>
  </si>
  <si>
    <t>WEBK US Equity</t>
  </si>
  <si>
    <t>Wellesley Bank</t>
  </si>
  <si>
    <t>HCCH US Equity</t>
  </si>
  <si>
    <t>Hl Acquisitions</t>
  </si>
  <si>
    <t>CTGO US Equity</t>
  </si>
  <si>
    <t>Contango Ore Inc</t>
  </si>
  <si>
    <t>MGOM US Equity</t>
  </si>
  <si>
    <t>Migom Global Cor</t>
  </si>
  <si>
    <t>TYBT US Equity</t>
  </si>
  <si>
    <t>Trinity Bank Na</t>
  </si>
  <si>
    <t>SHSP US Equity</t>
  </si>
  <si>
    <t>Sharpspring Inc</t>
  </si>
  <si>
    <t>UBCP US Equity</t>
  </si>
  <si>
    <t>United Bancrp/Oh</t>
  </si>
  <si>
    <t>LEE US Equity</t>
  </si>
  <si>
    <t>Lee Enterprises</t>
  </si>
  <si>
    <t>NTGN US Equity</t>
  </si>
  <si>
    <t>Neon Therapeutic</t>
  </si>
  <si>
    <t>SCBH US Equity</t>
  </si>
  <si>
    <t>Seacoast Commerc</t>
  </si>
  <si>
    <t>TTOO US Equity</t>
  </si>
  <si>
    <t>T2 Biosystems</t>
  </si>
  <si>
    <t>EMCF US Equity</t>
  </si>
  <si>
    <t>Emclaire Finl</t>
  </si>
  <si>
    <t>LQMT US Equity</t>
  </si>
  <si>
    <t>Liquidmetal Tech</t>
  </si>
  <si>
    <t>CRC US Equity</t>
  </si>
  <si>
    <t>California Resou</t>
  </si>
  <si>
    <t>BGRP US Equity</t>
  </si>
  <si>
    <t>Bluestem Group I</t>
  </si>
  <si>
    <t>PFOH US Equity</t>
  </si>
  <si>
    <t>Perpetual Fed/Oh</t>
  </si>
  <si>
    <t>ELA US Equity</t>
  </si>
  <si>
    <t>Envela Corp</t>
  </si>
  <si>
    <t>CZBC US Equity</t>
  </si>
  <si>
    <t>Citizens Banc/Or</t>
  </si>
  <si>
    <t>INTG US Equity</t>
  </si>
  <si>
    <t>Intergroup Corp</t>
  </si>
  <si>
    <t>TPHS US Equity</t>
  </si>
  <si>
    <t>Trinity Place Ho</t>
  </si>
  <si>
    <t>BSET US Equity</t>
  </si>
  <si>
    <t>Bassett Furn</t>
  </si>
  <si>
    <t>USAP US Equity</t>
  </si>
  <si>
    <t>Universal Stainl</t>
  </si>
  <si>
    <t>GFED US Equity</t>
  </si>
  <si>
    <t>Guaranty Fed Bnc</t>
  </si>
  <si>
    <t>NGS US Equity</t>
  </si>
  <si>
    <t>Natural Gas Serv</t>
  </si>
  <si>
    <t>TLCC US Equity</t>
  </si>
  <si>
    <t>Twinlab Consolid</t>
  </si>
  <si>
    <t>CWBK US Equity</t>
  </si>
  <si>
    <t>Commercewest Bk</t>
  </si>
  <si>
    <t>FFBW US Equity</t>
  </si>
  <si>
    <t>Ffbw Inc</t>
  </si>
  <si>
    <t>JAX US Equity</t>
  </si>
  <si>
    <t>J Alexander</t>
  </si>
  <si>
    <t>MLSS US Equity</t>
  </si>
  <si>
    <t>Milestone Scient</t>
  </si>
  <si>
    <t>JFBC US Equity</t>
  </si>
  <si>
    <t>Jeffersonville B</t>
  </si>
  <si>
    <t>EMMA US Equity</t>
  </si>
  <si>
    <t>Emmaus Life Scie</t>
  </si>
  <si>
    <t>OTIC US Equity</t>
  </si>
  <si>
    <t>Otonomy Inc</t>
  </si>
  <si>
    <t>CWBR US Equity</t>
  </si>
  <si>
    <t>Cohbar Inc</t>
  </si>
  <si>
    <t>IDN US Equity</t>
  </si>
  <si>
    <t>Intellicheck Inc</t>
  </si>
  <si>
    <t>CTG US Equity</t>
  </si>
  <si>
    <t>Computer Task</t>
  </si>
  <si>
    <t>ACU US Equity</t>
  </si>
  <si>
    <t>Acme United Corp</t>
  </si>
  <si>
    <t>EACO US Equity</t>
  </si>
  <si>
    <t>Eaco Corp</t>
  </si>
  <si>
    <t>EMKR US Equity</t>
  </si>
  <si>
    <t>Emcore Corp</t>
  </si>
  <si>
    <t>SEBC US Equity</t>
  </si>
  <si>
    <t>Southeastern Bnk</t>
  </si>
  <si>
    <t>PDEX US Equity</t>
  </si>
  <si>
    <t>Pro-Dex Inc</t>
  </si>
  <si>
    <t>NEFB US Equity</t>
  </si>
  <si>
    <t>Neffs Bancorp/Pa</t>
  </si>
  <si>
    <t>WEBC US Equity</t>
  </si>
  <si>
    <t>Webco Inds Inc</t>
  </si>
  <si>
    <t>LMPX US Equity</t>
  </si>
  <si>
    <t>Lmp Automotive H</t>
  </si>
  <si>
    <t>PHX US Equity</t>
  </si>
  <si>
    <t>Panhandle Oil-A</t>
  </si>
  <si>
    <t>SESN US Equity</t>
  </si>
  <si>
    <t>Sesen Bio Inc</t>
  </si>
  <si>
    <t>SBBI US Equity</t>
  </si>
  <si>
    <t>Sbcp Bancorp Inc</t>
  </si>
  <si>
    <t>VERI US Equity</t>
  </si>
  <si>
    <t>Veritone Inc</t>
  </si>
  <si>
    <t>YRCW US Equity</t>
  </si>
  <si>
    <t>Yrc Worldwide In</t>
  </si>
  <si>
    <t>UG US Equity</t>
  </si>
  <si>
    <t>United Guardian</t>
  </si>
  <si>
    <t>SABK US Equity</t>
  </si>
  <si>
    <t>South Atlantic B</t>
  </si>
  <si>
    <t>SNWV US Equity</t>
  </si>
  <si>
    <t>Sanuwave Health</t>
  </si>
  <si>
    <t>SNFCA US Equity</t>
  </si>
  <si>
    <t>Security Natl-A</t>
  </si>
  <si>
    <t>HNNA US Equity</t>
  </si>
  <si>
    <t>Hennessy Advisor</t>
  </si>
  <si>
    <t>SOMC US Equity</t>
  </si>
  <si>
    <t>Southern Michiga</t>
  </si>
  <si>
    <t>ASYS US Equity</t>
  </si>
  <si>
    <t>Amtech Sys Inc</t>
  </si>
  <si>
    <t>OFS US Equity</t>
  </si>
  <si>
    <t>Ofs Capital Corp</t>
  </si>
  <si>
    <t>MDCL US Equity</t>
  </si>
  <si>
    <t>Medicine Man Tec</t>
  </si>
  <si>
    <t>LXU US Equity</t>
  </si>
  <si>
    <t>Lsb Indus Inc</t>
  </si>
  <si>
    <t>BW US Equity</t>
  </si>
  <si>
    <t>Babcock &amp; Wilcox</t>
  </si>
  <si>
    <t>ORGS US Equity</t>
  </si>
  <si>
    <t>Orgenesis Inc</t>
  </si>
  <si>
    <t>AXLA US Equity</t>
  </si>
  <si>
    <t>Axcella Health I</t>
  </si>
  <si>
    <t>ATOM US Equity</t>
  </si>
  <si>
    <t>Atomera Inc</t>
  </si>
  <si>
    <t>LINC US Equity</t>
  </si>
  <si>
    <t>Lincoln Educatio</t>
  </si>
  <si>
    <t>MSBF US Equity</t>
  </si>
  <si>
    <t>Msb Financial Co</t>
  </si>
  <si>
    <t>CXDO US Equity</t>
  </si>
  <si>
    <t>Crexendo Inc</t>
  </si>
  <si>
    <t>PED US Equity</t>
  </si>
  <si>
    <t>Pedevco Corp</t>
  </si>
  <si>
    <t>CFCX US Equity</t>
  </si>
  <si>
    <t>Centric Financia</t>
  </si>
  <si>
    <t>RNGR US Equity</t>
  </si>
  <si>
    <t>Ranger Energy Se</t>
  </si>
  <si>
    <t>EMGC US Equity</t>
  </si>
  <si>
    <t>Emergent Capital</t>
  </si>
  <si>
    <t>SYBX US Equity</t>
  </si>
  <si>
    <t>Synlogic Inc</t>
  </si>
  <si>
    <t>LFGP US Equity</t>
  </si>
  <si>
    <t>Ledyard Financia</t>
  </si>
  <si>
    <t>UNDT US Equity</t>
  </si>
  <si>
    <t>Universal Detect</t>
  </si>
  <si>
    <t>VKSC US Equity</t>
  </si>
  <si>
    <t>Viskase Cos I</t>
  </si>
  <si>
    <t>WSTG US Equity</t>
  </si>
  <si>
    <t>Wayside Technolo</t>
  </si>
  <si>
    <t>MCHX US Equity</t>
  </si>
  <si>
    <t>Marchex Inc-B</t>
  </si>
  <si>
    <t>INWK US Equity</t>
  </si>
  <si>
    <t>Innerworkings In</t>
  </si>
  <si>
    <t>HOV US Equity</t>
  </si>
  <si>
    <t>Hovnanian Ent-A</t>
  </si>
  <si>
    <t>HOVVB US Equity</t>
  </si>
  <si>
    <t>Hovnanian Ent-B</t>
  </si>
  <si>
    <t>RSLS US Equity</t>
  </si>
  <si>
    <t>Reshape Lifescie</t>
  </si>
  <si>
    <t>CLDB US Equity</t>
  </si>
  <si>
    <t>Cortland Bancorp</t>
  </si>
  <si>
    <t>AQB US Equity</t>
  </si>
  <si>
    <t>Aquabounty Te</t>
  </si>
  <si>
    <t>ABTI US Equity</t>
  </si>
  <si>
    <t>Alterola Biotech</t>
  </si>
  <si>
    <t>NEPH US Equity</t>
  </si>
  <si>
    <t>Nephros Inc</t>
  </si>
  <si>
    <t>NBRV US Equity</t>
  </si>
  <si>
    <t>Nabriva Therapeu</t>
  </si>
  <si>
    <t>BLPH US Equity</t>
  </si>
  <si>
    <t>Bellerophon Ther</t>
  </si>
  <si>
    <t>BRSF US Equity</t>
  </si>
  <si>
    <t>Brain Scientific</t>
  </si>
  <si>
    <t>LPTX US Equity</t>
  </si>
  <si>
    <t>Leap Therapeutic</t>
  </si>
  <si>
    <t>UBNC US Equity</t>
  </si>
  <si>
    <t>Union Bank</t>
  </si>
  <si>
    <t>ELTP US Equity</t>
  </si>
  <si>
    <t>Elite Pharmaceut</t>
  </si>
  <si>
    <t>FMBM US Equity</t>
  </si>
  <si>
    <t>F &amp; M Bank Corp</t>
  </si>
  <si>
    <t>PPIH US Equity</t>
  </si>
  <si>
    <t>Perma-Pipe Inter</t>
  </si>
  <si>
    <t>ORSN US Equity</t>
  </si>
  <si>
    <t>Orisun Acquisiti</t>
  </si>
  <si>
    <t>FFDF US Equity</t>
  </si>
  <si>
    <t>Ffd Financial Cr</t>
  </si>
  <si>
    <t>SFBC US Equity</t>
  </si>
  <si>
    <t>Sound Financial</t>
  </si>
  <si>
    <t>UBOH US Equity</t>
  </si>
  <si>
    <t>United Bancshare</t>
  </si>
  <si>
    <t>NACB US Equity</t>
  </si>
  <si>
    <t>Natl Cap Bk-D.C.</t>
  </si>
  <si>
    <t>TEUM US Equity</t>
  </si>
  <si>
    <t>Pareteum Corp</t>
  </si>
  <si>
    <t>INVE US Equity</t>
  </si>
  <si>
    <t>Identiv Inc</t>
  </si>
  <si>
    <t>ALOT US Equity</t>
  </si>
  <si>
    <t>Astronova Inc</t>
  </si>
  <si>
    <t>FBSS US Equity</t>
  </si>
  <si>
    <t>Fauquier Bkshs</t>
  </si>
  <si>
    <t>KINS US Equity</t>
  </si>
  <si>
    <t>Kingstone Cos In</t>
  </si>
  <si>
    <t>SIC US Equity</t>
  </si>
  <si>
    <t>Select Interio-A</t>
  </si>
  <si>
    <t>FETM US Equity</t>
  </si>
  <si>
    <t>Fentura Financia</t>
  </si>
  <si>
    <t>KTHN US Equity</t>
  </si>
  <si>
    <t>Katahdin Bankshs</t>
  </si>
  <si>
    <t>TRVN US Equity</t>
  </si>
  <si>
    <t>Trevena Inc</t>
  </si>
  <si>
    <t>REDW US Equity</t>
  </si>
  <si>
    <t>Redwood Finl</t>
  </si>
  <si>
    <t>TWCF US Equity</t>
  </si>
  <si>
    <t>Town &amp; Country F</t>
  </si>
  <si>
    <t>CLPT US Equity</t>
  </si>
  <si>
    <t>Clearpoint Neuro</t>
  </si>
  <si>
    <t>CFBI US Equity</t>
  </si>
  <si>
    <t>Community First</t>
  </si>
  <si>
    <t>REEMF US Equity</t>
  </si>
  <si>
    <t>Rare Element Res</t>
  </si>
  <si>
    <t>PURE US Equity</t>
  </si>
  <si>
    <t>Pure Bioscience</t>
  </si>
  <si>
    <t>BRPA US Equity</t>
  </si>
  <si>
    <t>Big Rock Partner</t>
  </si>
  <si>
    <t>STRT US Equity</t>
  </si>
  <si>
    <t>Strattec Sec</t>
  </si>
  <si>
    <t>KANP US Equity</t>
  </si>
  <si>
    <t>Kaanapali Land</t>
  </si>
  <si>
    <t>CPTA US Equity</t>
  </si>
  <si>
    <t>Capitala Finance</t>
  </si>
  <si>
    <t>BBGI US Equity</t>
  </si>
  <si>
    <t>Beasley Broad -A</t>
  </si>
  <si>
    <t>PRTY US Equity</t>
  </si>
  <si>
    <t>Party City Holdc</t>
  </si>
  <si>
    <t>AWRE US Equity</t>
  </si>
  <si>
    <t>Aware Inc</t>
  </si>
  <si>
    <t>STCN US Equity</t>
  </si>
  <si>
    <t>Steel Connect In</t>
  </si>
  <si>
    <t>MELR US Equity</t>
  </si>
  <si>
    <t>Melrose Bancorp</t>
  </si>
  <si>
    <t>BWMY US Equity</t>
  </si>
  <si>
    <t>Borrowmoney.Com</t>
  </si>
  <si>
    <t>MRAM US Equity</t>
  </si>
  <si>
    <t>Everspin Technol</t>
  </si>
  <si>
    <t>CODA US Equity</t>
  </si>
  <si>
    <t>Coda Octopus Gro</t>
  </si>
  <si>
    <t>AMRB US Equity</t>
  </si>
  <si>
    <t>Amer River Bank</t>
  </si>
  <si>
    <t>SQCF US Equity</t>
  </si>
  <si>
    <t>Susquehanna Comm</t>
  </si>
  <si>
    <t>CZNL US Equity</t>
  </si>
  <si>
    <t>Citizens Natl-Ky</t>
  </si>
  <si>
    <t>SMTI US Equity</t>
  </si>
  <si>
    <t>Sanara Medtech I</t>
  </si>
  <si>
    <t>LSBK US Equity</t>
  </si>
  <si>
    <t>Lake Shore Banco</t>
  </si>
  <si>
    <t>EGY US Equity</t>
  </si>
  <si>
    <t>Vaalco Energy</t>
  </si>
  <si>
    <t>CFBK US Equity</t>
  </si>
  <si>
    <t>Central Federal</t>
  </si>
  <si>
    <t>RNDB US Equity</t>
  </si>
  <si>
    <t>Randolph Bancorp</t>
  </si>
  <si>
    <t>CNRD US Equity</t>
  </si>
  <si>
    <t>Conrad Industrie</t>
  </si>
  <si>
    <t>ONTX US Equity</t>
  </si>
  <si>
    <t>Onconova Therape</t>
  </si>
  <si>
    <t>AERG US Equity</t>
  </si>
  <si>
    <t>Applied Energeti</t>
  </si>
  <si>
    <t>DLHC US Equity</t>
  </si>
  <si>
    <t>Dlh Holdings Cor</t>
  </si>
  <si>
    <t>JRSH US Equity</t>
  </si>
  <si>
    <t>Jerash Holdings</t>
  </si>
  <si>
    <t>PKKW US Equity</t>
  </si>
  <si>
    <t>Parkway Acquisit</t>
  </si>
  <si>
    <t>GLDT US Equity</t>
  </si>
  <si>
    <t>Gold Coast Banco</t>
  </si>
  <si>
    <t>PVAC US Equity</t>
  </si>
  <si>
    <t>Penn Virginia</t>
  </si>
  <si>
    <t>MAYS US Equity</t>
  </si>
  <si>
    <t>Mays (J.W.) Inc</t>
  </si>
  <si>
    <t>SGB US Equity</t>
  </si>
  <si>
    <t>Southwest Georgi</t>
  </si>
  <si>
    <t>MYBF US Equity</t>
  </si>
  <si>
    <t>Muncy Bank Finl</t>
  </si>
  <si>
    <t>NTIP US Equity</t>
  </si>
  <si>
    <t>Network-1 Techno</t>
  </si>
  <si>
    <t>ASRT US Equity</t>
  </si>
  <si>
    <t>Assertio Therape</t>
  </si>
  <si>
    <t>RIVE US Equity</t>
  </si>
  <si>
    <t>Riverview Financ</t>
  </si>
  <si>
    <t>DXR US Equity</t>
  </si>
  <si>
    <t>Daxor Corp</t>
  </si>
  <si>
    <t>MNBC US Equity</t>
  </si>
  <si>
    <t>Mnb Corp</t>
  </si>
  <si>
    <t>CRAWA US Equity</t>
  </si>
  <si>
    <t>Crawford United</t>
  </si>
  <si>
    <t>IOFB US Equity</t>
  </si>
  <si>
    <t>Iowa First Banc</t>
  </si>
  <si>
    <t>TRVR US Equity</t>
  </si>
  <si>
    <t>Two Rivers Finan</t>
  </si>
  <si>
    <t>INVU US Equity</t>
  </si>
  <si>
    <t>Investview Inc</t>
  </si>
  <si>
    <t>MGYR US Equity</t>
  </si>
  <si>
    <t>Magyar Bancorp</t>
  </si>
  <si>
    <t>CPIX US Equity</t>
  </si>
  <si>
    <t>Cumberland Pharm</t>
  </si>
  <si>
    <t>AIM US Equity</t>
  </si>
  <si>
    <t>Aim Immunotech I</t>
  </si>
  <si>
    <t>DRVD US Equity</t>
  </si>
  <si>
    <t>Driven Deliverie</t>
  </si>
  <si>
    <t>BXC US Equity</t>
  </si>
  <si>
    <t>Bluelinx Holding</t>
  </si>
  <si>
    <t>KLFE US Equity</t>
  </si>
  <si>
    <t>Kannalife Inc</t>
  </si>
  <si>
    <t>BEBE US Equity</t>
  </si>
  <si>
    <t>Bebe Stores Inc</t>
  </si>
  <si>
    <t>ISSC US Equity</t>
  </si>
  <si>
    <t>Innovative Sol</t>
  </si>
  <si>
    <t>ARDS US Equity</t>
  </si>
  <si>
    <t>Aridis Pharmaceu</t>
  </si>
  <si>
    <t>ARBV US Equity</t>
  </si>
  <si>
    <t>American Riviera</t>
  </si>
  <si>
    <t>UONEK US Equity</t>
  </si>
  <si>
    <t>Urban One Inc</t>
  </si>
  <si>
    <t>UONE US Equity</t>
  </si>
  <si>
    <t>LWLG US Equity</t>
  </si>
  <si>
    <t>Lightwave Logic</t>
  </si>
  <si>
    <t>IROQ US Equity</t>
  </si>
  <si>
    <t>If Bancorp Inc</t>
  </si>
  <si>
    <t>FTK US Equity</t>
  </si>
  <si>
    <t>Flotek Inds</t>
  </si>
  <si>
    <t>LTRX US Equity</t>
  </si>
  <si>
    <t>Lantronix Inc</t>
  </si>
  <si>
    <t>BIOQ US Equity</t>
  </si>
  <si>
    <t>Bioqual Inc</t>
  </si>
  <si>
    <t>MFIN US Equity</t>
  </si>
  <si>
    <t>Medallion Finl</t>
  </si>
  <si>
    <t>KEGXD US Equity</t>
  </si>
  <si>
    <t>Key Energy Serv</t>
  </si>
  <si>
    <t>SURF US Equity</t>
  </si>
  <si>
    <t>Surface Oncology</t>
  </si>
  <si>
    <t>CWBC US Equity</t>
  </si>
  <si>
    <t>Communi West Bcs</t>
  </si>
  <si>
    <t>FISB US Equity</t>
  </si>
  <si>
    <t>1St Capital Bank</t>
  </si>
  <si>
    <t>NICK US Equity</t>
  </si>
  <si>
    <t>Nicholas Finl</t>
  </si>
  <si>
    <t>INFI US Equity</t>
  </si>
  <si>
    <t>Infinity Pharmac</t>
  </si>
  <si>
    <t>RLBY US Equity</t>
  </si>
  <si>
    <t>Reliability Inc</t>
  </si>
  <si>
    <t>ASFI US Equity</t>
  </si>
  <si>
    <t>Asta Funding Inc</t>
  </si>
  <si>
    <t>GEC US Equity</t>
  </si>
  <si>
    <t>Great Elm Capita</t>
  </si>
  <si>
    <t>HZN US Equity</t>
  </si>
  <si>
    <t>Horizon Global</t>
  </si>
  <si>
    <t>ACOR US Equity</t>
  </si>
  <si>
    <t>Acorda Therapeut</t>
  </si>
  <si>
    <t>ELVT US Equity</t>
  </si>
  <si>
    <t>Elevate Credit I</t>
  </si>
  <si>
    <t>TETAA US Equity</t>
  </si>
  <si>
    <t>Teton Advisors-A</t>
  </si>
  <si>
    <t>TETAB US Equity</t>
  </si>
  <si>
    <t>Teton Advisors-B</t>
  </si>
  <si>
    <t>GDP US Equity</t>
  </si>
  <si>
    <t>Goodrich Petrole</t>
  </si>
  <si>
    <t>BLNK US Equity</t>
  </si>
  <si>
    <t>Blink Charging C</t>
  </si>
  <si>
    <t>UBAB US Equity</t>
  </si>
  <si>
    <t>United Bancorp-A</t>
  </si>
  <si>
    <t>PFBX US Equity</t>
  </si>
  <si>
    <t>Peoples Finl/Ms</t>
  </si>
  <si>
    <t>BRFH US Equity</t>
  </si>
  <si>
    <t>Barfresh Food Gr</t>
  </si>
  <si>
    <t>CVGI US Equity</t>
  </si>
  <si>
    <t>Commercial Vehic</t>
  </si>
  <si>
    <t>LEU US Equity</t>
  </si>
  <si>
    <t>Centrus Energy-A</t>
  </si>
  <si>
    <t>CCEL US Equity</t>
  </si>
  <si>
    <t>Cryo-Cell Intl</t>
  </si>
  <si>
    <t>ZNRG US Equity</t>
  </si>
  <si>
    <t>Znergy Inc</t>
  </si>
  <si>
    <t>CNAF US Equity</t>
  </si>
  <si>
    <t>Commercial Na/Pa</t>
  </si>
  <si>
    <t>CFMS US Equity</t>
  </si>
  <si>
    <t>Conformis Inc</t>
  </si>
  <si>
    <t>EYEN US Equity</t>
  </si>
  <si>
    <t>Eyenovia Inc</t>
  </si>
  <si>
    <t>CHRA US Equity</t>
  </si>
  <si>
    <t>Charah Solutions</t>
  </si>
  <si>
    <t>STKS US Equity</t>
  </si>
  <si>
    <t>One Group Hospit</t>
  </si>
  <si>
    <t>ASRV US Equity</t>
  </si>
  <si>
    <t>Ameriserv Financ</t>
  </si>
  <si>
    <t>CRWS US Equity</t>
  </si>
  <si>
    <t>Crown Crafts Inc</t>
  </si>
  <si>
    <t>SSBI US Equity</t>
  </si>
  <si>
    <t>Summit State Ban</t>
  </si>
  <si>
    <t>DVD US Equity</t>
  </si>
  <si>
    <t>Dover Motorsport</t>
  </si>
  <si>
    <t>BTTR US Equity</t>
  </si>
  <si>
    <t>Better Choice Co</t>
  </si>
  <si>
    <t>IEA US Equity</t>
  </si>
  <si>
    <t>Infrastructure A</t>
  </si>
  <si>
    <t>TESS US Equity</t>
  </si>
  <si>
    <t>Tessco Tech</t>
  </si>
  <si>
    <t>PRSI US Equity</t>
  </si>
  <si>
    <t>Portsmouth Squar</t>
  </si>
  <si>
    <t>SFRX US Equity</t>
  </si>
  <si>
    <t>Seafarer Explora</t>
  </si>
  <si>
    <t>PFSW US Equity</t>
  </si>
  <si>
    <t>Pfsweb Inc</t>
  </si>
  <si>
    <t>NLST US Equity</t>
  </si>
  <si>
    <t>Netlist Inc</t>
  </si>
  <si>
    <t>CNIG US Equity</t>
  </si>
  <si>
    <t>Corning Natural</t>
  </si>
  <si>
    <t>GIFI US Equity</t>
  </si>
  <si>
    <t>Gulf Island Fabr</t>
  </si>
  <si>
    <t>MRMD US Equity</t>
  </si>
  <si>
    <t>Marimed Inc</t>
  </si>
  <si>
    <t>WAYN US Equity</t>
  </si>
  <si>
    <t>Wayne Savings</t>
  </si>
  <si>
    <t>ARKR US Equity</t>
  </si>
  <si>
    <t>Ark Restaurants</t>
  </si>
  <si>
    <t>PBHC US Equity</t>
  </si>
  <si>
    <t>Pathfinder Bancp</t>
  </si>
  <si>
    <t>YRKB US Equity</t>
  </si>
  <si>
    <t>York Traditions</t>
  </si>
  <si>
    <t>VNCE US Equity</t>
  </si>
  <si>
    <t>Vince Holding Co</t>
  </si>
  <si>
    <t>DWNX US Equity</t>
  </si>
  <si>
    <t>Delhi Bank Corp</t>
  </si>
  <si>
    <t>ACRS US Equity</t>
  </si>
  <si>
    <t>Aclaris Therapeu</t>
  </si>
  <si>
    <t>KFS US Equity</t>
  </si>
  <si>
    <t>Kingsway Finl</t>
  </si>
  <si>
    <t>SNSS US Equity</t>
  </si>
  <si>
    <t>Sunesis Pharmac</t>
  </si>
  <si>
    <t>INTZ US Equity</t>
  </si>
  <si>
    <t>Intrusion Inc</t>
  </si>
  <si>
    <t>ABVC US Equity</t>
  </si>
  <si>
    <t>American Brivisi</t>
  </si>
  <si>
    <t>RELL US Equity</t>
  </si>
  <si>
    <t>Richardson Elec</t>
  </si>
  <si>
    <t>SMAL US Equity</t>
  </si>
  <si>
    <t>Summit Bancsh/Ca</t>
  </si>
  <si>
    <t>BWL/A US Equity</t>
  </si>
  <si>
    <t>Bowl America -A</t>
  </si>
  <si>
    <t>CZBT US Equity</t>
  </si>
  <si>
    <t>Citizens Bancorp</t>
  </si>
  <si>
    <t>ESCU US Equity</t>
  </si>
  <si>
    <t>Escue Energy Inc</t>
  </si>
  <si>
    <t>EQ US Equity</t>
  </si>
  <si>
    <t>Equillium Inc</t>
  </si>
  <si>
    <t>HFBL US Equity</t>
  </si>
  <si>
    <t>Home Federal/La</t>
  </si>
  <si>
    <t>ALPN US Equity</t>
  </si>
  <si>
    <t>Alpine Immune Sc</t>
  </si>
  <si>
    <t>PCSA US Equity</t>
  </si>
  <si>
    <t>Processa Pharmac</t>
  </si>
  <si>
    <t>AAME US Equity</t>
  </si>
  <si>
    <t>Atlantic Amer Co</t>
  </si>
  <si>
    <t>WFCF US Equity</t>
  </si>
  <si>
    <t>Where Food Comes</t>
  </si>
  <si>
    <t>NWHM US Equity</t>
  </si>
  <si>
    <t>New Home Co Inc/</t>
  </si>
  <si>
    <t>VLLX US Equity</t>
  </si>
  <si>
    <t>Valley Republic</t>
  </si>
  <si>
    <t>GNCA US Equity</t>
  </si>
  <si>
    <t>Genocea Bioscien</t>
  </si>
  <si>
    <t>PMHG US Equity</t>
  </si>
  <si>
    <t>Prime Meridian H</t>
  </si>
  <si>
    <t>CTRA US Equity</t>
  </si>
  <si>
    <t>Contura Energy I</t>
  </si>
  <si>
    <t>CBMB US Equity</t>
  </si>
  <si>
    <t>Cbm Bancorp Inc</t>
  </si>
  <si>
    <t>YCBD US Equity</t>
  </si>
  <si>
    <t>Cbdmd Inc</t>
  </si>
  <si>
    <t>HPR US Equity</t>
  </si>
  <si>
    <t>Highpoint Resour</t>
  </si>
  <si>
    <t>ZVO US Equity</t>
  </si>
  <si>
    <t>Zovio Inc</t>
  </si>
  <si>
    <t>MBOT US Equity</t>
  </si>
  <si>
    <t>Microbot Medical</t>
  </si>
  <si>
    <t>PTE US Equity</t>
  </si>
  <si>
    <t>Polarityte Inc</t>
  </si>
  <si>
    <t>KBLM US Equity</t>
  </si>
  <si>
    <t>Kbl Merger Corp</t>
  </si>
  <si>
    <t>FMFP US Equity</t>
  </si>
  <si>
    <t>First Comty Finl</t>
  </si>
  <si>
    <t>BXRX US Equity</t>
  </si>
  <si>
    <t>Baudax Bio Inc</t>
  </si>
  <si>
    <t>MEDS US Equity</t>
  </si>
  <si>
    <t>Trxade Group Inc</t>
  </si>
  <si>
    <t>BURCA US Equity</t>
  </si>
  <si>
    <t>Burnham Holdi-A</t>
  </si>
  <si>
    <t>BURCB US Equity</t>
  </si>
  <si>
    <t>Burnham Holdi-B</t>
  </si>
  <si>
    <t>AESE US Equity</t>
  </si>
  <si>
    <t>Allied Esports E</t>
  </si>
  <si>
    <t>OTLK US Equity</t>
  </si>
  <si>
    <t>Outlook Therapeu</t>
  </si>
  <si>
    <t>MCRAA US Equity</t>
  </si>
  <si>
    <t>Mcrae Inds -Cl A</t>
  </si>
  <si>
    <t>MCRAB US Equity</t>
  </si>
  <si>
    <t>Mcrae Inds -Cl B</t>
  </si>
  <si>
    <t>KFFB US Equity</t>
  </si>
  <si>
    <t>Kentucky First F</t>
  </si>
  <si>
    <t>TTSH US Equity</t>
  </si>
  <si>
    <t>Tile Shop Hldgs</t>
  </si>
  <si>
    <t>TTI US Equity</t>
  </si>
  <si>
    <t>Tetra Technologi</t>
  </si>
  <si>
    <t>ECRD US Equity</t>
  </si>
  <si>
    <t>Ecard Inc</t>
  </si>
  <si>
    <t>TTLO US Equity</t>
  </si>
  <si>
    <t>Torotel Inc</t>
  </si>
  <si>
    <t>LGL US Equity</t>
  </si>
  <si>
    <t>Lgl Group Inc</t>
  </si>
  <si>
    <t>CIBY US Equity</t>
  </si>
  <si>
    <t>Cibl Inc</t>
  </si>
  <si>
    <t>CPHC US Equity</t>
  </si>
  <si>
    <t>Canterbury Park</t>
  </si>
  <si>
    <t>ALT US Equity</t>
  </si>
  <si>
    <t>Altimmune Inc</t>
  </si>
  <si>
    <t>CBKM US Equity</t>
  </si>
  <si>
    <t>Consumers Bncrp</t>
  </si>
  <si>
    <t>FIEB US Equity</t>
  </si>
  <si>
    <t>First Ic Corp</t>
  </si>
  <si>
    <t>VBFC US Equity</t>
  </si>
  <si>
    <t>Village Bank And</t>
  </si>
  <si>
    <t>PMCB US Equity</t>
  </si>
  <si>
    <t>Pharmacyte Biote</t>
  </si>
  <si>
    <t>ZIVO US Equity</t>
  </si>
  <si>
    <t>Zivo Bioscience</t>
  </si>
  <si>
    <t>REI US Equity</t>
  </si>
  <si>
    <t>Ring Energy Inc</t>
  </si>
  <si>
    <t>AVNW US Equity</t>
  </si>
  <si>
    <t>Aviat Networks I</t>
  </si>
  <si>
    <t>BSPA US Equity</t>
  </si>
  <si>
    <t>Ballston Spa Ban</t>
  </si>
  <si>
    <t>APEN US Equity</t>
  </si>
  <si>
    <t>Apollo Endosurge</t>
  </si>
  <si>
    <t>IDRA US Equity</t>
  </si>
  <si>
    <t>Idera Pharmaceut</t>
  </si>
  <si>
    <t>PFMT US Equity</t>
  </si>
  <si>
    <t>Performant Finan</t>
  </si>
  <si>
    <t>FFWC US Equity</t>
  </si>
  <si>
    <t>Ffw Corp</t>
  </si>
  <si>
    <t>CBCA US Equity</t>
  </si>
  <si>
    <t>Crown Baus Capit</t>
  </si>
  <si>
    <t>CRSS US Equity</t>
  </si>
  <si>
    <t>Crossroads Syste</t>
  </si>
  <si>
    <t>RVCB US Equity</t>
  </si>
  <si>
    <t>River Valley Com</t>
  </si>
  <si>
    <t>ONCT US Equity</t>
  </si>
  <si>
    <t>Oncternal Therap</t>
  </si>
  <si>
    <t>JCS US Equity</t>
  </si>
  <si>
    <t>Comm Sys Inc</t>
  </si>
  <si>
    <t>FBVA US Equity</t>
  </si>
  <si>
    <t>Farmers Bankshar</t>
  </si>
  <si>
    <t>NAII US Equity</t>
  </si>
  <si>
    <t>Natural Alt Intl</t>
  </si>
  <si>
    <t>CFST US Equity</t>
  </si>
  <si>
    <t>Communities Firs</t>
  </si>
  <si>
    <t>QEPC US Equity</t>
  </si>
  <si>
    <t>Qep Company Inc</t>
  </si>
  <si>
    <t>MSVB US Equity</t>
  </si>
  <si>
    <t>Mid-Southern Ban</t>
  </si>
  <si>
    <t>NNVC US Equity</t>
  </si>
  <si>
    <t>Nanoviricides In</t>
  </si>
  <si>
    <t>RVP US Equity</t>
  </si>
  <si>
    <t>Retractable Tech</t>
  </si>
  <si>
    <t>RLH US Equity</t>
  </si>
  <si>
    <t>Red Lion Hotels</t>
  </si>
  <si>
    <t>EVSI US Equity</t>
  </si>
  <si>
    <t>Envision Solar I</t>
  </si>
  <si>
    <t>ESP US Equity</t>
  </si>
  <si>
    <t>Espey Mfg &amp; Elec</t>
  </si>
  <si>
    <t>UWHR US Equity</t>
  </si>
  <si>
    <t>Uwharrie Cap Cp</t>
  </si>
  <si>
    <t>NWPP US Equity</t>
  </si>
  <si>
    <t>New Peoples Bank</t>
  </si>
  <si>
    <t>NUBC US Equity</t>
  </si>
  <si>
    <t>Northumberlnd Bc</t>
  </si>
  <si>
    <t>WTWB US Equity</t>
  </si>
  <si>
    <t>West Town Bancor</t>
  </si>
  <si>
    <t>SCSG US Equity</t>
  </si>
  <si>
    <t>Southcrest Finan</t>
  </si>
  <si>
    <t>FMFG US Equity</t>
  </si>
  <si>
    <t>Farmers And Merc</t>
  </si>
  <si>
    <t>ITRM US Equity</t>
  </si>
  <si>
    <t>Iterum Therapeut</t>
  </si>
  <si>
    <t>ESBK US Equity</t>
  </si>
  <si>
    <t>Elmira Savings</t>
  </si>
  <si>
    <t>CFIN US Equity</t>
  </si>
  <si>
    <t>Citizens Finl/Ky</t>
  </si>
  <si>
    <t>RIBT US Equity</t>
  </si>
  <si>
    <t>Ricebran Technol</t>
  </si>
  <si>
    <t>PTMN US Equity</t>
  </si>
  <si>
    <t>Portman Ridge Fi</t>
  </si>
  <si>
    <t>OBCI US Equity</t>
  </si>
  <si>
    <t>Ocean Bio-Chem</t>
  </si>
  <si>
    <t>FZMD US Equity</t>
  </si>
  <si>
    <t>Fuse Medical Inc</t>
  </si>
  <si>
    <t>TRVI US Equity</t>
  </si>
  <si>
    <t>Trevi Therapeuti</t>
  </si>
  <si>
    <t>SFEF US Equity</t>
  </si>
  <si>
    <t>Santa Fe Finl</t>
  </si>
  <si>
    <t>PFIE US Equity</t>
  </si>
  <si>
    <t>Profire Energy I</t>
  </si>
  <si>
    <t>FKWL US Equity</t>
  </si>
  <si>
    <t>Franklin Wireles</t>
  </si>
  <si>
    <t>BTCY US Equity</t>
  </si>
  <si>
    <t>Biotricity Inc</t>
  </si>
  <si>
    <t>TZOO US Equity</t>
  </si>
  <si>
    <t>Travelzoo</t>
  </si>
  <si>
    <t>FLUX US Equity</t>
  </si>
  <si>
    <t>Flux Power Holdi</t>
  </si>
  <si>
    <t>HSTI US Equity</t>
  </si>
  <si>
    <t>High Sierra Tech</t>
  </si>
  <si>
    <t>WRLS US Equity</t>
  </si>
  <si>
    <t>Pensare Acquisit</t>
  </si>
  <si>
    <t>AXR US Equity</t>
  </si>
  <si>
    <t>Amrep Corp</t>
  </si>
  <si>
    <t>SBKO US Equity</t>
  </si>
  <si>
    <t>Summit Bank</t>
  </si>
  <si>
    <t>BOTJ US Equity</t>
  </si>
  <si>
    <t>Bank Of The Jame</t>
  </si>
  <si>
    <t>GNBT US Equity</t>
  </si>
  <si>
    <t>Generex Biotech</t>
  </si>
  <si>
    <t>COCP US Equity</t>
  </si>
  <si>
    <t>Cocrystal Pharma</t>
  </si>
  <si>
    <t>NEOS US Equity</t>
  </si>
  <si>
    <t>Neos Therapeutic</t>
  </si>
  <si>
    <t>DMAC US Equity</t>
  </si>
  <si>
    <t>Diamedica Therap</t>
  </si>
  <si>
    <t>ARTH US Equity</t>
  </si>
  <si>
    <t>Arch Therapeutic</t>
  </si>
  <si>
    <t>NCRA US Equity</t>
  </si>
  <si>
    <t>Nocera Inc</t>
  </si>
  <si>
    <t>AERO US Equity</t>
  </si>
  <si>
    <t>Aero Grow Intern</t>
  </si>
  <si>
    <t>CEFC US Equity</t>
  </si>
  <si>
    <t>Commercial Na/Mi</t>
  </si>
  <si>
    <t>HFBA US Equity</t>
  </si>
  <si>
    <t>Hfb Financial</t>
  </si>
  <si>
    <t>OPNT US Equity</t>
  </si>
  <si>
    <t>Opiant Pharmaceu</t>
  </si>
  <si>
    <t>FTR US Equity</t>
  </si>
  <si>
    <t>Frontier Communi</t>
  </si>
  <si>
    <t>SRTS US Equity</t>
  </si>
  <si>
    <t>Sensus Healthcar</t>
  </si>
  <si>
    <t>RFIL US Equity</t>
  </si>
  <si>
    <t>Rf Inds</t>
  </si>
  <si>
    <t>YDVL US Equity</t>
  </si>
  <si>
    <t>Yadkin Valley C0</t>
  </si>
  <si>
    <t>BYFC US Equity</t>
  </si>
  <si>
    <t>Broadway Finl/De</t>
  </si>
  <si>
    <t>GHSI US Equity</t>
  </si>
  <si>
    <t>Guardion Health</t>
  </si>
  <si>
    <t>AFI US Equity</t>
  </si>
  <si>
    <t>Armstrong Fl</t>
  </si>
  <si>
    <t>BCOW US Equity</t>
  </si>
  <si>
    <t>1895 Bancorp Ofw</t>
  </si>
  <si>
    <t>ZGSI US Equity</t>
  </si>
  <si>
    <t>Zero Gravity Sol</t>
  </si>
  <si>
    <t>FLFG US Equity</t>
  </si>
  <si>
    <t>Federal Life Gro</t>
  </si>
  <si>
    <t>ZEST US Equity</t>
  </si>
  <si>
    <t>Ecoark Holdings</t>
  </si>
  <si>
    <t>CHUC US Equity</t>
  </si>
  <si>
    <t>Charlie'S Holdin</t>
  </si>
  <si>
    <t>TORC US Equity</t>
  </si>
  <si>
    <t>Restorbio Inc</t>
  </si>
  <si>
    <t>MOBQ US Equity</t>
  </si>
  <si>
    <t>Mobiquity Techno</t>
  </si>
  <si>
    <t>FUSB US Equity</t>
  </si>
  <si>
    <t>First Us Bancsha</t>
  </si>
  <si>
    <t>ONVO US Equity</t>
  </si>
  <si>
    <t>Organovo Holding</t>
  </si>
  <si>
    <t>SNGX US Equity</t>
  </si>
  <si>
    <t>Soligenix Inc</t>
  </si>
  <si>
    <t>NHTC US Equity</t>
  </si>
  <si>
    <t>Natural Health</t>
  </si>
  <si>
    <t>NIDB US Equity</t>
  </si>
  <si>
    <t>Northeast Indian</t>
  </si>
  <si>
    <t>SBBG US Equity</t>
  </si>
  <si>
    <t>Seibels Bruce Gr</t>
  </si>
  <si>
    <t>LEAF US Equity</t>
  </si>
  <si>
    <t>Leaf Group Ltd</t>
  </si>
  <si>
    <t>TUSK US Equity</t>
  </si>
  <si>
    <t>Mammoth Energy S</t>
  </si>
  <si>
    <t>VUZI US Equity</t>
  </si>
  <si>
    <t>Vuzix Corp</t>
  </si>
  <si>
    <t>PACD US Equity</t>
  </si>
  <si>
    <t>Pacific Drilling</t>
  </si>
  <si>
    <t>ISR US Equity</t>
  </si>
  <si>
    <t>Isoray Inc</t>
  </si>
  <si>
    <t>RSKIA US Equity</t>
  </si>
  <si>
    <t>George Risk Indu</t>
  </si>
  <si>
    <t>TPCS US Equity</t>
  </si>
  <si>
    <t>Techprecision Co</t>
  </si>
  <si>
    <t>FOTB US Equity</t>
  </si>
  <si>
    <t>First Ottawa Ban</t>
  </si>
  <si>
    <t>SYNC US Equity</t>
  </si>
  <si>
    <t>Synacor Inc</t>
  </si>
  <si>
    <t>PPHI US Equity</t>
  </si>
  <si>
    <t>Positive Physici</t>
  </si>
  <si>
    <t>DIT US Equity</t>
  </si>
  <si>
    <t>Amcon Distribut</t>
  </si>
  <si>
    <t>EYES US Equity</t>
  </si>
  <si>
    <t>Second Sight Med</t>
  </si>
  <si>
    <t>ICCH US Equity</t>
  </si>
  <si>
    <t>Icc Holdings Inc</t>
  </si>
  <si>
    <t>ELLH US Equity</t>
  </si>
  <si>
    <t>Elah Hldgs Inc</t>
  </si>
  <si>
    <t>ETTX US Equity</t>
  </si>
  <si>
    <t>Entasis Therapeu</t>
  </si>
  <si>
    <t>GNC US Equity</t>
  </si>
  <si>
    <t>Gnc Holdings Inc</t>
  </si>
  <si>
    <t>SGNI US Equity</t>
  </si>
  <si>
    <t>Stemgen Inc</t>
  </si>
  <si>
    <t>HOTH US Equity</t>
  </si>
  <si>
    <t>Hoth Therapeutic</t>
  </si>
  <si>
    <t>AHC US Equity</t>
  </si>
  <si>
    <t>A H Belo Corp-A</t>
  </si>
  <si>
    <t>BASI US Equity</t>
  </si>
  <si>
    <t>Bioanalytical Sy</t>
  </si>
  <si>
    <t>FSEA US Equity</t>
  </si>
  <si>
    <t>First Seacoast B</t>
  </si>
  <si>
    <t>INVO US Equity</t>
  </si>
  <si>
    <t>Invo Bioscience</t>
  </si>
  <si>
    <t>CPSS US Equity</t>
  </si>
  <si>
    <t>Consumer Portfol</t>
  </si>
  <si>
    <t>TNXP US Equity</t>
  </si>
  <si>
    <t>Tonix Pharmaceut</t>
  </si>
  <si>
    <t>VSBN US Equity</t>
  </si>
  <si>
    <t>Vsb Bancorp Inc</t>
  </si>
  <si>
    <t>AEHR US Equity</t>
  </si>
  <si>
    <t>Aehr Test System</t>
  </si>
  <si>
    <t>MFON US Equity</t>
  </si>
  <si>
    <t>Mobivity Holding</t>
  </si>
  <si>
    <t>SOTK US Equity</t>
  </si>
  <si>
    <t>Sono-Tek Corp</t>
  </si>
  <si>
    <t>TMRC US Equity</t>
  </si>
  <si>
    <t>Texas Mineral Re</t>
  </si>
  <si>
    <t>HBSI US Equity</t>
  </si>
  <si>
    <t>Highlands Banksh</t>
  </si>
  <si>
    <t>HTBX US Equity</t>
  </si>
  <si>
    <t>Heat Biologics I</t>
  </si>
  <si>
    <t>AEYE US Equity</t>
  </si>
  <si>
    <t>Audioeye Inc</t>
  </si>
  <si>
    <t>SND US Equity</t>
  </si>
  <si>
    <t>Smart Sand Inc</t>
  </si>
  <si>
    <t>COMS US Equity</t>
  </si>
  <si>
    <t>Comsovereign Hol</t>
  </si>
  <si>
    <t>WEIN US Equity</t>
  </si>
  <si>
    <t>West End Indiana</t>
  </si>
  <si>
    <t>PTBS US Equity</t>
  </si>
  <si>
    <t>Potomac Bncshs</t>
  </si>
  <si>
    <t>EDUC US Equity</t>
  </si>
  <si>
    <t>Educational Dev</t>
  </si>
  <si>
    <t>OPGN US Equity</t>
  </si>
  <si>
    <t>Opgen Inc</t>
  </si>
  <si>
    <t>ARMP US Equity</t>
  </si>
  <si>
    <t>Armata Pharmaceu</t>
  </si>
  <si>
    <t>HLFN US Equity</t>
  </si>
  <si>
    <t>Home Loan Finl</t>
  </si>
  <si>
    <t>GNRV US Equity</t>
  </si>
  <si>
    <t>Grand River Comm</t>
  </si>
  <si>
    <t>CNSP US Equity</t>
  </si>
  <si>
    <t>Cns Pharmaceutic</t>
  </si>
  <si>
    <t>SNBP US Equity</t>
  </si>
  <si>
    <t>Sun Biopharma In</t>
  </si>
  <si>
    <t>BCTF US Equity</t>
  </si>
  <si>
    <t>Bancorp 34 Inc</t>
  </si>
  <si>
    <t>SUME US Equity</t>
  </si>
  <si>
    <t>Summer Energy Ho</t>
  </si>
  <si>
    <t>GCEI US Equity</t>
  </si>
  <si>
    <t>Global Clean Ene</t>
  </si>
  <si>
    <t>CTUY US Equity</t>
  </si>
  <si>
    <t>Century Next Fin</t>
  </si>
  <si>
    <t>SRYB US Equity</t>
  </si>
  <si>
    <t>Surrey Bancorp</t>
  </si>
  <si>
    <t>OTTW US Equity</t>
  </si>
  <si>
    <t>Ottawa Bancorp I</t>
  </si>
  <si>
    <t>ISDR US Equity</t>
  </si>
  <si>
    <t>Issuer Direct Co</t>
  </si>
  <si>
    <t>MWK US Equity</t>
  </si>
  <si>
    <t>Mohawk Group Hol</t>
  </si>
  <si>
    <t>WCRS US Equity</t>
  </si>
  <si>
    <t>Western Capital</t>
  </si>
  <si>
    <t>ACMTA US Equity</t>
  </si>
  <si>
    <t>Acmat Corp-A</t>
  </si>
  <si>
    <t>ACMT US Equity</t>
  </si>
  <si>
    <t>Acmat Corp</t>
  </si>
  <si>
    <t>NSEC US Equity</t>
  </si>
  <si>
    <t>Natl Sec Group</t>
  </si>
  <si>
    <t>APCX US Equity</t>
  </si>
  <si>
    <t>Apptech Corp</t>
  </si>
  <si>
    <t>NTWK US Equity</t>
  </si>
  <si>
    <t>Netsol Tech Inc</t>
  </si>
  <si>
    <t>SD US Equity</t>
  </si>
  <si>
    <t>Sandridge Energy</t>
  </si>
  <si>
    <t>SHDC US Equity</t>
  </si>
  <si>
    <t>Surety Holdings</t>
  </si>
  <si>
    <t>ADXS US Equity</t>
  </si>
  <si>
    <t>Advaxis Inc</t>
  </si>
  <si>
    <t>SUP US Equity</t>
  </si>
  <si>
    <t>Superior Inds</t>
  </si>
  <si>
    <t>BSHI US Equity</t>
  </si>
  <si>
    <t>Boss Holdings</t>
  </si>
  <si>
    <t>VIRC US Equity</t>
  </si>
  <si>
    <t>Virco Mfg</t>
  </si>
  <si>
    <t>ICMB US Equity</t>
  </si>
  <si>
    <t>Investcorp Credi</t>
  </si>
  <si>
    <t>OMEX US Equity</t>
  </si>
  <si>
    <t>Odyssey Marine</t>
  </si>
  <si>
    <t>MBRX US Equity</t>
  </si>
  <si>
    <t>Moleculin Biotec</t>
  </si>
  <si>
    <t>PPBN US Equity</t>
  </si>
  <si>
    <t>Pinnacle Bankshs</t>
  </si>
  <si>
    <t>AP US Equity</t>
  </si>
  <si>
    <t>Ampco-Pittsburgh</t>
  </si>
  <si>
    <t>SADL US Equity</t>
  </si>
  <si>
    <t>Sadlier Inc</t>
  </si>
  <si>
    <t>BSTG US Equity</t>
  </si>
  <si>
    <t>Biostage Inc</t>
  </si>
  <si>
    <t>SNGY US Equity</t>
  </si>
  <si>
    <t>Synrgy Corp</t>
  </si>
  <si>
    <t>VTNR US Equity</t>
  </si>
  <si>
    <t>Vertex Energy In</t>
  </si>
  <si>
    <t>TRCH US Equity</t>
  </si>
  <si>
    <t>Torchlight Energ</t>
  </si>
  <si>
    <t>KSBI US Equity</t>
  </si>
  <si>
    <t>Ks Bancorp Inc</t>
  </si>
  <si>
    <t>CLWY US Equity</t>
  </si>
  <si>
    <t>Calloway'S Nurse</t>
  </si>
  <si>
    <t>MMMB US Equity</t>
  </si>
  <si>
    <t>Mamamancini'S Ho</t>
  </si>
  <si>
    <t>TORW US Equity</t>
  </si>
  <si>
    <t>Torrington Water</t>
  </si>
  <si>
    <t>TLF US Equity</t>
  </si>
  <si>
    <t>Tandy Leather Fa</t>
  </si>
  <si>
    <t>CLDX US Equity</t>
  </si>
  <si>
    <t>Celldex Therapeu</t>
  </si>
  <si>
    <t>PWBO US Equity</t>
  </si>
  <si>
    <t>Pacific West Bk</t>
  </si>
  <si>
    <t>ATNM US Equity</t>
  </si>
  <si>
    <t>Actinium Pharmac</t>
  </si>
  <si>
    <t>BORT US Equity</t>
  </si>
  <si>
    <t>Bank Of Botetour</t>
  </si>
  <si>
    <t>ICCC US Equity</t>
  </si>
  <si>
    <t>Immucell Corp</t>
  </si>
  <si>
    <t>DKMR US Equity</t>
  </si>
  <si>
    <t>Duke Mountain</t>
  </si>
  <si>
    <t>SCNA US Equity</t>
  </si>
  <si>
    <t>Smart Cannabis C</t>
  </si>
  <si>
    <t>QBIO US Equity</t>
  </si>
  <si>
    <t>Q Biomed Inc</t>
  </si>
  <si>
    <t>HWCC US Equity</t>
  </si>
  <si>
    <t>Houston Wire &amp; C</t>
  </si>
  <si>
    <t>RPMT US Equity</t>
  </si>
  <si>
    <t>Rego Payment Arc</t>
  </si>
  <si>
    <t>TAYD US Equity</t>
  </si>
  <si>
    <t>Taylor Devices</t>
  </si>
  <si>
    <t>CHAP US Equity</t>
  </si>
  <si>
    <t>Chaparral Ener-A</t>
  </si>
  <si>
    <t>AIRT US Equity</t>
  </si>
  <si>
    <t>Air T Inc</t>
  </si>
  <si>
    <t>PATI US Equity</t>
  </si>
  <si>
    <t>Patriot Transpor</t>
  </si>
  <si>
    <t>IEHC US Equity</t>
  </si>
  <si>
    <t>Ieh Corp</t>
  </si>
  <si>
    <t>GECC US Equity</t>
  </si>
  <si>
    <t>WDFN US Equity</t>
  </si>
  <si>
    <t>Woodlands Finl</t>
  </si>
  <si>
    <t>HCAP US Equity</t>
  </si>
  <si>
    <t>Harvest Capital</t>
  </si>
  <si>
    <t>MCC US Equity</t>
  </si>
  <si>
    <t>Medley Capital C</t>
  </si>
  <si>
    <t>KOPN US Equity</t>
  </si>
  <si>
    <t>Kopin Corp</t>
  </si>
  <si>
    <t>YGYI US Equity</t>
  </si>
  <si>
    <t>Youngevity Inter</t>
  </si>
  <si>
    <t>PHUN US Equity</t>
  </si>
  <si>
    <t>Phunware Inc</t>
  </si>
  <si>
    <t>TOCA US Equity</t>
  </si>
  <si>
    <t>Tocagen Inc</t>
  </si>
  <si>
    <t>AIRI US Equity</t>
  </si>
  <si>
    <t>Air Industries G</t>
  </si>
  <si>
    <t>INMB US Equity</t>
  </si>
  <si>
    <t>Inmune Bio Inc</t>
  </si>
  <si>
    <t>CPMD US Equity</t>
  </si>
  <si>
    <t>Cannapharmarx In</t>
  </si>
  <si>
    <t>WYY US Equity</t>
  </si>
  <si>
    <t>Widepoint Corp</t>
  </si>
  <si>
    <t>VRUS US Equity</t>
  </si>
  <si>
    <t>Verus Internatio</t>
  </si>
  <si>
    <t>ARC US Equity</t>
  </si>
  <si>
    <t>Arc Document Sol</t>
  </si>
  <si>
    <t>FDLB US Equity</t>
  </si>
  <si>
    <t>Fid Fed Bancorp</t>
  </si>
  <si>
    <t>RMCF US Equity</t>
  </si>
  <si>
    <t>Rocky Mtn Choc</t>
  </si>
  <si>
    <t>NCSM US Equity</t>
  </si>
  <si>
    <t>Ncs Multistage H</t>
  </si>
  <si>
    <t>PMD US Equity</t>
  </si>
  <si>
    <t>Psychemedics Crp</t>
  </si>
  <si>
    <t>MPAD US Equity</t>
  </si>
  <si>
    <t>Micropac Indust</t>
  </si>
  <si>
    <t>RNET US Equity</t>
  </si>
  <si>
    <t>Rignet Inc</t>
  </si>
  <si>
    <t>ONCS US Equity</t>
  </si>
  <si>
    <t>Oncosec Medical</t>
  </si>
  <si>
    <t>BIOC US Equity</t>
  </si>
  <si>
    <t>Biocept Inc</t>
  </si>
  <si>
    <t>STBI US Equity</t>
  </si>
  <si>
    <t>Sturgis Bancorp</t>
  </si>
  <si>
    <t>HFBK US Equity</t>
  </si>
  <si>
    <t>Harford Bank</t>
  </si>
  <si>
    <t>AGE US Equity</t>
  </si>
  <si>
    <t>Agex Therapeutic</t>
  </si>
  <si>
    <t>ZSAN US Equity</t>
  </si>
  <si>
    <t>Zosano Pharma Co</t>
  </si>
  <si>
    <t>SSKN US Equity</t>
  </si>
  <si>
    <t>Strata Skin Scie</t>
  </si>
  <si>
    <t>PRCP US Equity</t>
  </si>
  <si>
    <t>Perceptron Inc</t>
  </si>
  <si>
    <t>CCUR US Equity</t>
  </si>
  <si>
    <t>Ccur Holdings In</t>
  </si>
  <si>
    <t>LIFE US Equity</t>
  </si>
  <si>
    <t>Atyr Pharma Inc</t>
  </si>
  <si>
    <t>RAND US Equity</t>
  </si>
  <si>
    <t>Rand Capital</t>
  </si>
  <si>
    <t>TUES US Equity</t>
  </si>
  <si>
    <t>Tuesday Morning</t>
  </si>
  <si>
    <t>SHLO US Equity</t>
  </si>
  <si>
    <t>Shiloh Inds</t>
  </si>
  <si>
    <t>NOVN US Equity</t>
  </si>
  <si>
    <t>Novan Inc</t>
  </si>
  <si>
    <t>FAT US Equity</t>
  </si>
  <si>
    <t>Fat Brands Inc</t>
  </si>
  <si>
    <t>KTCC US Equity</t>
  </si>
  <si>
    <t>Key Tronic Corp</t>
  </si>
  <si>
    <t>RCAT US Equity</t>
  </si>
  <si>
    <t>Red Cat Holdings</t>
  </si>
  <si>
    <t>HCBC US Equity</t>
  </si>
  <si>
    <t>High Country Bcp</t>
  </si>
  <si>
    <t>QES US Equity</t>
  </si>
  <si>
    <t>Quintana Energy</t>
  </si>
  <si>
    <t>ZFGN US Equity</t>
  </si>
  <si>
    <t>Zafgen Inc</t>
  </si>
  <si>
    <t>OSBK US Equity</t>
  </si>
  <si>
    <t>Oconee Financial</t>
  </si>
  <si>
    <t>STIM US Equity</t>
  </si>
  <si>
    <t>Neuronetics Inc</t>
  </si>
  <si>
    <t>RYFL US Equity</t>
  </si>
  <si>
    <t>Royal Financial</t>
  </si>
  <si>
    <t>FLL US Equity</t>
  </si>
  <si>
    <t>Full House Resrt</t>
  </si>
  <si>
    <t>BAFI US Equity</t>
  </si>
  <si>
    <t>Bancaffiliated</t>
  </si>
  <si>
    <t>BIXT US Equity</t>
  </si>
  <si>
    <t>Bioxytran Inc</t>
  </si>
  <si>
    <t>RNWK US Equity</t>
  </si>
  <si>
    <t>Realnetworks Inc</t>
  </si>
  <si>
    <t>HGLC US Equity</t>
  </si>
  <si>
    <t>Hunt Gold Corp</t>
  </si>
  <si>
    <t>LWAY US Equity</t>
  </si>
  <si>
    <t>Lifeway Foods</t>
  </si>
  <si>
    <t>PCLB US Equity</t>
  </si>
  <si>
    <t>Pinnacle Bancsha</t>
  </si>
  <si>
    <t>CNBX US Equity</t>
  </si>
  <si>
    <t>Cannabics Pharma</t>
  </si>
  <si>
    <t>AFAP US Equity</t>
  </si>
  <si>
    <t>Afa Protective</t>
  </si>
  <si>
    <t>PIH US Equity</t>
  </si>
  <si>
    <t>1347 Property In</t>
  </si>
  <si>
    <t>BUKS US Equity</t>
  </si>
  <si>
    <t>Butler Natl</t>
  </si>
  <si>
    <t>DLTI US Equity</t>
  </si>
  <si>
    <t>Dlt Resolution I</t>
  </si>
  <si>
    <t>CFOK US Equity</t>
  </si>
  <si>
    <t>Communi First/Sc</t>
  </si>
  <si>
    <t>PNBK US Equity</t>
  </si>
  <si>
    <t>Patriot Natl Bnc</t>
  </si>
  <si>
    <t>FRD US Equity</t>
  </si>
  <si>
    <t>Friedman Indtry</t>
  </si>
  <si>
    <t>GARS US Equity</t>
  </si>
  <si>
    <t>Garrison Capital</t>
  </si>
  <si>
    <t>EMMS US Equity</t>
  </si>
  <si>
    <t>Emmis Communic-A</t>
  </si>
  <si>
    <t>GADS US Equity</t>
  </si>
  <si>
    <t>Gadsden Properti</t>
  </si>
  <si>
    <t>BRBW US Equity</t>
  </si>
  <si>
    <t>Brunswick Bncrp</t>
  </si>
  <si>
    <t>FUV US Equity</t>
  </si>
  <si>
    <t>Arcimoto Inc</t>
  </si>
  <si>
    <t>CNFR US Equity</t>
  </si>
  <si>
    <t>Conifer Holdings</t>
  </si>
  <si>
    <t>AREC US Equity</t>
  </si>
  <si>
    <t>American Resourc</t>
  </si>
  <si>
    <t>WTER US Equity</t>
  </si>
  <si>
    <t>Alkaline Water C</t>
  </si>
  <si>
    <t>USAK US Equity</t>
  </si>
  <si>
    <t>Usa Truck Inc</t>
  </si>
  <si>
    <t>FBPI US Equity</t>
  </si>
  <si>
    <t>First Bancorp/In</t>
  </si>
  <si>
    <t>CSPI US Equity</t>
  </si>
  <si>
    <t>Csp Inc</t>
  </si>
  <si>
    <t>OPGX US Equity</t>
  </si>
  <si>
    <t>Optigenex Inc</t>
  </si>
  <si>
    <t>FPAY US Equity</t>
  </si>
  <si>
    <t>Flexshopper Inc</t>
  </si>
  <si>
    <t>MDIA US Equity</t>
  </si>
  <si>
    <t>Mediaco Hol-A-Wi</t>
  </si>
  <si>
    <t>SIMA US Equity</t>
  </si>
  <si>
    <t>Sonics &amp; Materia</t>
  </si>
  <si>
    <t>ANIX US Equity</t>
  </si>
  <si>
    <t>Anixa Bioscience</t>
  </si>
  <si>
    <t>ADVC US Equity</t>
  </si>
  <si>
    <t>Advant-E Corp</t>
  </si>
  <si>
    <t>EQFN US Equity</t>
  </si>
  <si>
    <t>Equitable Financ</t>
  </si>
  <si>
    <t>ALJJ US Equity</t>
  </si>
  <si>
    <t>Alj Regional Hol</t>
  </si>
  <si>
    <t>FBPA US Equity</t>
  </si>
  <si>
    <t>Farmers Bank App</t>
  </si>
  <si>
    <t>CNCG US Equity</t>
  </si>
  <si>
    <t>Concierge Techno</t>
  </si>
  <si>
    <t>CALW US Equity</t>
  </si>
  <si>
    <t>Calwest Bancorp</t>
  </si>
  <si>
    <t>ORNC US Equity</t>
  </si>
  <si>
    <t>Oranco Inc</t>
  </si>
  <si>
    <t>FDVA US Equity</t>
  </si>
  <si>
    <t>Freedom Bank Of</t>
  </si>
  <si>
    <t>SRAX US Equity</t>
  </si>
  <si>
    <t>Srax Inc</t>
  </si>
  <si>
    <t>HNRG US Equity</t>
  </si>
  <si>
    <t>Hallador Energy</t>
  </si>
  <si>
    <t>MACK US Equity</t>
  </si>
  <si>
    <t>Merrimack Pharma</t>
  </si>
  <si>
    <t>FNJN US Equity</t>
  </si>
  <si>
    <t>Finjan Holdings</t>
  </si>
  <si>
    <t>STRM US Equity</t>
  </si>
  <si>
    <t>Streamline Healt</t>
  </si>
  <si>
    <t>CNBZ US Equity</t>
  </si>
  <si>
    <t>Cnb Corp /Mi</t>
  </si>
  <si>
    <t>WLMS US Equity</t>
  </si>
  <si>
    <t>Williams Industr</t>
  </si>
  <si>
    <t>BLGO US Equity</t>
  </si>
  <si>
    <t>Biolargo Inc</t>
  </si>
  <si>
    <t>ALMC US Equity</t>
  </si>
  <si>
    <t>Alimco Financial</t>
  </si>
  <si>
    <t>TACT US Equity</t>
  </si>
  <si>
    <t>Transact Tech</t>
  </si>
  <si>
    <t>HDSN US Equity</t>
  </si>
  <si>
    <t>Hudson Tech</t>
  </si>
  <si>
    <t>RDGC US Equity</t>
  </si>
  <si>
    <t>Redwood Green Co</t>
  </si>
  <si>
    <t>BKOR US Equity</t>
  </si>
  <si>
    <t>Oak Ridge Financ</t>
  </si>
  <si>
    <t>GVYB US Equity</t>
  </si>
  <si>
    <t>Golden Valley Ba</t>
  </si>
  <si>
    <t>MDVT US Equity</t>
  </si>
  <si>
    <t>Middlebury Natl</t>
  </si>
  <si>
    <t>WATT US Equity</t>
  </si>
  <si>
    <t>Energous Corp</t>
  </si>
  <si>
    <t>HVBC US Equity</t>
  </si>
  <si>
    <t>Hv Bancorp Inc</t>
  </si>
  <si>
    <t>MGHL US Equity</t>
  </si>
  <si>
    <t>Morgan Group Hol</t>
  </si>
  <si>
    <t>CYAP US Equity</t>
  </si>
  <si>
    <t>Cyber Apps World</t>
  </si>
  <si>
    <t>LFIN US Equity</t>
  </si>
  <si>
    <t>Longfin Corp</t>
  </si>
  <si>
    <t>HCR US Equity</t>
  </si>
  <si>
    <t>Hi-Crush Inc</t>
  </si>
  <si>
    <t>CLRO US Equity</t>
  </si>
  <si>
    <t>Clearone Inc</t>
  </si>
  <si>
    <t>EVOK US Equity</t>
  </si>
  <si>
    <t>Evoke Pharma Inc</t>
  </si>
  <si>
    <t>SYCRF US Equity</t>
  </si>
  <si>
    <t>Syncora Holdings</t>
  </si>
  <si>
    <t>CRBO US Equity</t>
  </si>
  <si>
    <t>Carbon Energy Co</t>
  </si>
  <si>
    <t>SBOW US Equity</t>
  </si>
  <si>
    <t>Silverbow Resour</t>
  </si>
  <si>
    <t>NMTC US Equity</t>
  </si>
  <si>
    <t>Neuroone Medical</t>
  </si>
  <si>
    <t>FNEC US Equity</t>
  </si>
  <si>
    <t>First National E</t>
  </si>
  <si>
    <t>ADMP US Equity</t>
  </si>
  <si>
    <t>Adamis Pharmaceu</t>
  </si>
  <si>
    <t>HKBT US Equity</t>
  </si>
  <si>
    <t>Hk Battery Techn</t>
  </si>
  <si>
    <t>FSRL US Equity</t>
  </si>
  <si>
    <t>First Reliance</t>
  </si>
  <si>
    <t>INTT US Equity</t>
  </si>
  <si>
    <t>Intest Corp</t>
  </si>
  <si>
    <t>FACO US Equity</t>
  </si>
  <si>
    <t>First Acceptance</t>
  </si>
  <si>
    <t>JMDA US Equity</t>
  </si>
  <si>
    <t>Jerrick Media Ho</t>
  </si>
  <si>
    <t>UNIB US Equity</t>
  </si>
  <si>
    <t>University Bncrp</t>
  </si>
  <si>
    <t>ROKK US Equity</t>
  </si>
  <si>
    <t>Rokk3R Inc</t>
  </si>
  <si>
    <t>CTDH US Equity</t>
  </si>
  <si>
    <t>Cyclo Therapeuti</t>
  </si>
  <si>
    <t>UNAM US Equity</t>
  </si>
  <si>
    <t>Unico Amer Corp</t>
  </si>
  <si>
    <t>CIWV US Equity</t>
  </si>
  <si>
    <t>Citizens Finl/Wv</t>
  </si>
  <si>
    <t>PIAC US Equity</t>
  </si>
  <si>
    <t>Princeton Capita</t>
  </si>
  <si>
    <t>ENGT US Equity</t>
  </si>
  <si>
    <t>Energy &amp; Technol</t>
  </si>
  <si>
    <t>CVU US Equity</t>
  </si>
  <si>
    <t>Cpi Aerostructur</t>
  </si>
  <si>
    <t>GOVB US Equity</t>
  </si>
  <si>
    <t>Gouverneur Banc</t>
  </si>
  <si>
    <t>BEOB US Equity</t>
  </si>
  <si>
    <t>Beo Bancorp</t>
  </si>
  <si>
    <t>MGEN US Equity</t>
  </si>
  <si>
    <t>Miragen Therapeu</t>
  </si>
  <si>
    <t>XELA US Equity</t>
  </si>
  <si>
    <t>Exela Technologi</t>
  </si>
  <si>
    <t>SEGN US Equity</t>
  </si>
  <si>
    <t>Success Entertai</t>
  </si>
  <si>
    <t>BGFV US Equity</t>
  </si>
  <si>
    <t>Big 5 Sporting</t>
  </si>
  <si>
    <t>PEGX US Equity</t>
  </si>
  <si>
    <t>Pegasus Companie</t>
  </si>
  <si>
    <t>FSBC US Equity</t>
  </si>
  <si>
    <t>Fsb Bancorp Inc/</t>
  </si>
  <si>
    <t>PYX US Equity</t>
  </si>
  <si>
    <t>Pyxus Internatio</t>
  </si>
  <si>
    <t>VERB US Equity</t>
  </si>
  <si>
    <t>Verb Technology</t>
  </si>
  <si>
    <t>SAFO US Equity</t>
  </si>
  <si>
    <t>Save Foods Inc</t>
  </si>
  <si>
    <t>LSFG US Equity</t>
  </si>
  <si>
    <t>Lifestore Financ</t>
  </si>
  <si>
    <t>BUDZ US Equity</t>
  </si>
  <si>
    <t>Weed Inc</t>
  </si>
  <si>
    <t>LPTH US Equity</t>
  </si>
  <si>
    <t>Lightpath Tech-A</t>
  </si>
  <si>
    <t>STMH US Equity</t>
  </si>
  <si>
    <t>Stem Holdings In</t>
  </si>
  <si>
    <t>MDLY US Equity</t>
  </si>
  <si>
    <t>Medley Manage-A</t>
  </si>
  <si>
    <t>AEY US Equity</t>
  </si>
  <si>
    <t>Addvantage Tech</t>
  </si>
  <si>
    <t>OGEN US Equity</t>
  </si>
  <si>
    <t>Oragenics Inc</t>
  </si>
  <si>
    <t>CRIS US Equity</t>
  </si>
  <si>
    <t>Curis Inc</t>
  </si>
  <si>
    <t>MTEX US Equity</t>
  </si>
  <si>
    <t>Mannatech Inc</t>
  </si>
  <si>
    <t>AQMS US Equity</t>
  </si>
  <si>
    <t>Aqua Metals Inc</t>
  </si>
  <si>
    <t>SMID US Equity</t>
  </si>
  <si>
    <t>Smith-Midland Cp</t>
  </si>
  <si>
    <t>ONVC US Equity</t>
  </si>
  <si>
    <t>Online Vacation</t>
  </si>
  <si>
    <t>FIDS US Equity</t>
  </si>
  <si>
    <t>Fnb Inc/Ohio</t>
  </si>
  <si>
    <t>VPLM US Equity</t>
  </si>
  <si>
    <t>Voip-Pal.Com Inc</t>
  </si>
  <si>
    <t>COSM US Equity</t>
  </si>
  <si>
    <t>Cosmos Holdings</t>
  </si>
  <si>
    <t>QUIK US Equity</t>
  </si>
  <si>
    <t>Quicklogic Corp</t>
  </si>
  <si>
    <t>BSCA US Equity</t>
  </si>
  <si>
    <t>Bank Santa Clari</t>
  </si>
  <si>
    <t>MMND US Equity</t>
  </si>
  <si>
    <t>Mastermind Inc</t>
  </si>
  <si>
    <t>FRFC US Equity</t>
  </si>
  <si>
    <t>First Robinson</t>
  </si>
  <si>
    <t>IFMK US Equity</t>
  </si>
  <si>
    <t>Ifresh Inc</t>
  </si>
  <si>
    <t>AUMN US Equity</t>
  </si>
  <si>
    <t>Golden Minerals</t>
  </si>
  <si>
    <t>RKDA US Equity</t>
  </si>
  <si>
    <t>Arcadia Bioscien</t>
  </si>
  <si>
    <t>WVFC US Equity</t>
  </si>
  <si>
    <t>Wvs Finl Corp</t>
  </si>
  <si>
    <t>CNNB US Equity</t>
  </si>
  <si>
    <t>Cincinnati Banco</t>
  </si>
  <si>
    <t>TGEN US Equity</t>
  </si>
  <si>
    <t>Tecogen Inc/Walt</t>
  </si>
  <si>
    <t>VDKB US Equity</t>
  </si>
  <si>
    <t>Vodka Brands Cor</t>
  </si>
  <si>
    <t>WVVI US Equity</t>
  </si>
  <si>
    <t>Willamette Vally</t>
  </si>
  <si>
    <t>EFBI US Equity</t>
  </si>
  <si>
    <t>GLPT US Equity</t>
  </si>
  <si>
    <t>Global Profit Te</t>
  </si>
  <si>
    <t>CLSN US Equity</t>
  </si>
  <si>
    <t>Celsion Corp</t>
  </si>
  <si>
    <t>OSS US Equity</t>
  </si>
  <si>
    <t>One Stop Systems</t>
  </si>
  <si>
    <t>MRZM US Equity</t>
  </si>
  <si>
    <t>Marizyme Inc</t>
  </si>
  <si>
    <t>QNTO US Equity</t>
  </si>
  <si>
    <t>Quaint Oak Banco</t>
  </si>
  <si>
    <t>TMAK US Equity</t>
  </si>
  <si>
    <t>Touchmark Bancsh</t>
  </si>
  <si>
    <t>CUI US Equity</t>
  </si>
  <si>
    <t>Cui Global Inc</t>
  </si>
  <si>
    <t>SLRK US Equity</t>
  </si>
  <si>
    <t>Solera National</t>
  </si>
  <si>
    <t>QEBR US Equity</t>
  </si>
  <si>
    <t>Virtual Medical</t>
  </si>
  <si>
    <t>DAIO US Equity</t>
  </si>
  <si>
    <t>Data I/O Corp</t>
  </si>
  <si>
    <t>IRIX US Equity</t>
  </si>
  <si>
    <t>Iridex Corp</t>
  </si>
  <si>
    <t>ALNA US Equity</t>
  </si>
  <si>
    <t>Allena Pharmaceu</t>
  </si>
  <si>
    <t>RIOT US Equity</t>
  </si>
  <si>
    <t>Riot Blockchain</t>
  </si>
  <si>
    <t>DWSN US Equity</t>
  </si>
  <si>
    <t>Dawson Geophysic</t>
  </si>
  <si>
    <t>HYRE US Equity</t>
  </si>
  <si>
    <t>Hyrecar Inc</t>
  </si>
  <si>
    <t>UAMY US Equity</t>
  </si>
  <si>
    <t>Us Antimony Corp</t>
  </si>
  <si>
    <t>ASTC US Equity</t>
  </si>
  <si>
    <t>Astrotech Corp</t>
  </si>
  <si>
    <t>ANVS US Equity</t>
  </si>
  <si>
    <t>Annovis Bio</t>
  </si>
  <si>
    <t>MVLY US Equity</t>
  </si>
  <si>
    <t>Mission Valley B</t>
  </si>
  <si>
    <t>SALM US Equity</t>
  </si>
  <si>
    <t>Salem Media Grou</t>
  </si>
  <si>
    <t>FCOB US Equity</t>
  </si>
  <si>
    <t>1St Colonial Ban</t>
  </si>
  <si>
    <t>RGRX US Equity</t>
  </si>
  <si>
    <t>Regenerx Biophar</t>
  </si>
  <si>
    <t>BLCM US Equity</t>
  </si>
  <si>
    <t>Bellicum Pharmac</t>
  </si>
  <si>
    <t>PUBC US Equity</t>
  </si>
  <si>
    <t>Purebase Corp</t>
  </si>
  <si>
    <t>PNBI US Equity</t>
  </si>
  <si>
    <t>Pioneer Bankshar</t>
  </si>
  <si>
    <t>NES US Equity</t>
  </si>
  <si>
    <t>Nuverra Environm</t>
  </si>
  <si>
    <t>BYRN US Equity</t>
  </si>
  <si>
    <t>Byrna Technologi</t>
  </si>
  <si>
    <t>EXEO US Equity</t>
  </si>
  <si>
    <t>Exeo Entertainme</t>
  </si>
  <si>
    <t>BTN US Equity</t>
  </si>
  <si>
    <t>Ballantyne Stron</t>
  </si>
  <si>
    <t>CFDB US Equity</t>
  </si>
  <si>
    <t>ORBN US Equity</t>
  </si>
  <si>
    <t>Oregon Bancorp I</t>
  </si>
  <si>
    <t>IVST US Equity</t>
  </si>
  <si>
    <t>Innovest Global</t>
  </si>
  <si>
    <t>CLEV US Equity</t>
  </si>
  <si>
    <t>Concrete Levelin</t>
  </si>
  <si>
    <t>MVIS US Equity</t>
  </si>
  <si>
    <t>Microvision Inc</t>
  </si>
  <si>
    <t>GPFT US Equity</t>
  </si>
  <si>
    <t>Grapefruit Usa I</t>
  </si>
  <si>
    <t>FALC US Equity</t>
  </si>
  <si>
    <t>Falconstor Softw</t>
  </si>
  <si>
    <t>PULM US Equity</t>
  </si>
  <si>
    <t>Pulmatrix Inc</t>
  </si>
  <si>
    <t>SMRT US Equity</t>
  </si>
  <si>
    <t>Stein Mart Inc</t>
  </si>
  <si>
    <t>MNBO US Equity</t>
  </si>
  <si>
    <t>Mnb Holdings Cor</t>
  </si>
  <si>
    <t>DEVV US Equity</t>
  </si>
  <si>
    <t>Bioscience Neutr</t>
  </si>
  <si>
    <t>FTSI US Equity</t>
  </si>
  <si>
    <t>Fts Internationa</t>
  </si>
  <si>
    <t>IGC US Equity</t>
  </si>
  <si>
    <t>India Globalizat</t>
  </si>
  <si>
    <t>INIS US Equity</t>
  </si>
  <si>
    <t>Intl Isotopes</t>
  </si>
  <si>
    <t>SVVC US Equity</t>
  </si>
  <si>
    <t>Firsthand Techno</t>
  </si>
  <si>
    <t>JILL US Equity</t>
  </si>
  <si>
    <t>J. Jill Inc</t>
  </si>
  <si>
    <t>RZLT US Equity</t>
  </si>
  <si>
    <t>Rezolute Inc</t>
  </si>
  <si>
    <t>DSFN US Equity</t>
  </si>
  <si>
    <t>Dsa Financial Co</t>
  </si>
  <si>
    <t>GSTX US Equity</t>
  </si>
  <si>
    <t>Graphene &amp; Solar</t>
  </si>
  <si>
    <t>TTNP US Equity</t>
  </si>
  <si>
    <t>Titan Pharm</t>
  </si>
  <si>
    <t>VTGN US Equity</t>
  </si>
  <si>
    <t>Vistagen Therape</t>
  </si>
  <si>
    <t>UFAB US Equity</t>
  </si>
  <si>
    <t>Unique Fabricati</t>
  </si>
  <si>
    <t>MAAL US Equity</t>
  </si>
  <si>
    <t>Marketing Allian</t>
  </si>
  <si>
    <t>GRLB US Equity</t>
  </si>
  <si>
    <t>Gl Brands Inc</t>
  </si>
  <si>
    <t>ZMTP US Equity</t>
  </si>
  <si>
    <t>Zoom Telephonics</t>
  </si>
  <si>
    <t>NWYU US Equity</t>
  </si>
  <si>
    <t>New You Inc</t>
  </si>
  <si>
    <t>NUKK US Equity</t>
  </si>
  <si>
    <t>Nukkleus Inc</t>
  </si>
  <si>
    <t>MVEN US Equity</t>
  </si>
  <si>
    <t>Themaven Inc</t>
  </si>
  <si>
    <t>OXBC US Equity</t>
  </si>
  <si>
    <t>Oxford Bank Corp</t>
  </si>
  <si>
    <t>SCX US Equity</t>
  </si>
  <si>
    <t>Starrett (Ls)-A</t>
  </si>
  <si>
    <t>SCXLB US Equity</t>
  </si>
  <si>
    <t>Starrett (Ls)-B</t>
  </si>
  <si>
    <t>REED US Equity</t>
  </si>
  <si>
    <t>Reed'S Inc</t>
  </si>
  <si>
    <t>PBNK US Equity</t>
  </si>
  <si>
    <t>Pinnacle Bank/Ca</t>
  </si>
  <si>
    <t>BHTG US Equity</t>
  </si>
  <si>
    <t>Biohitech Global</t>
  </si>
  <si>
    <t>SLNG US Equity</t>
  </si>
  <si>
    <t>Stabilis Energy</t>
  </si>
  <si>
    <t>RSRV US Equity</t>
  </si>
  <si>
    <t>Reserve Petrol</t>
  </si>
  <si>
    <t>PLXP US Equity</t>
  </si>
  <si>
    <t>Plx Pharma Inc</t>
  </si>
  <si>
    <t>BLHK US Equity</t>
  </si>
  <si>
    <t>Blueharbor Bank</t>
  </si>
  <si>
    <t>LOGN US Equity</t>
  </si>
  <si>
    <t>Logansport Finl</t>
  </si>
  <si>
    <t>CBCZ US Equity</t>
  </si>
  <si>
    <t>Comunibanc Corp</t>
  </si>
  <si>
    <t>MUEL US Equity</t>
  </si>
  <si>
    <t>Mueller (Paul)</t>
  </si>
  <si>
    <t>BBW US Equity</t>
  </si>
  <si>
    <t>Build-A-Bear Wor</t>
  </si>
  <si>
    <t>PROM US Equity</t>
  </si>
  <si>
    <t>Propel Media Inc</t>
  </si>
  <si>
    <t>SNTW US Equity</t>
  </si>
  <si>
    <t>Summit Networks</t>
  </si>
  <si>
    <t>HRST US Equity</t>
  </si>
  <si>
    <t>Harvest Oil &amp; Ga</t>
  </si>
  <si>
    <t>LINK US Equity</t>
  </si>
  <si>
    <t>Interlink Elec</t>
  </si>
  <si>
    <t>GMO US Equity</t>
  </si>
  <si>
    <t>General Moly Inc</t>
  </si>
  <si>
    <t>BBQ US Equity</t>
  </si>
  <si>
    <t>Bbq Holdings Inc</t>
  </si>
  <si>
    <t>USWS US Equity</t>
  </si>
  <si>
    <t>Us Well Services</t>
  </si>
  <si>
    <t>ALDS US Equity</t>
  </si>
  <si>
    <t>Applife Digital</t>
  </si>
  <si>
    <t>HCBN US Equity</t>
  </si>
  <si>
    <t>Hcb Financial</t>
  </si>
  <si>
    <t>COFE US Equity</t>
  </si>
  <si>
    <t>Coffeesmiths Col</t>
  </si>
  <si>
    <t>RWCB US Equity</t>
  </si>
  <si>
    <t>Redwood Capital</t>
  </si>
  <si>
    <t>ULURD US Equity</t>
  </si>
  <si>
    <t>Uluru Inc</t>
  </si>
  <si>
    <t>SURG US Equity</t>
  </si>
  <si>
    <t>Surge Holdings I</t>
  </si>
  <si>
    <t>IDWM US Equity</t>
  </si>
  <si>
    <t>Idw Media Holdin</t>
  </si>
  <si>
    <t>MARK US Equity</t>
  </si>
  <si>
    <t>Remark Hold Inc</t>
  </si>
  <si>
    <t>SEEL US Equity</t>
  </si>
  <si>
    <t>Seelos Therapeut</t>
  </si>
  <si>
    <t>AMPY US Equity</t>
  </si>
  <si>
    <t>Amplify Energy C</t>
  </si>
  <si>
    <t>NHLD US Equity</t>
  </si>
  <si>
    <t>National Holding</t>
  </si>
  <si>
    <t>ENG US Equity</t>
  </si>
  <si>
    <t>Englobal Corp</t>
  </si>
  <si>
    <t>PGNN US Equity</t>
  </si>
  <si>
    <t>Paragon Financia</t>
  </si>
  <si>
    <t>BIVI US Equity</t>
  </si>
  <si>
    <t>Biovie Inc</t>
  </si>
  <si>
    <t>ALIM US Equity</t>
  </si>
  <si>
    <t>Alimera Sciences</t>
  </si>
  <si>
    <t>DAFL US Equity</t>
  </si>
  <si>
    <t>Du-Art Film Labs</t>
  </si>
  <si>
    <t>EKSO US Equity</t>
  </si>
  <si>
    <t>Ekso Bionics Hol</t>
  </si>
  <si>
    <t>FBSI US Equity</t>
  </si>
  <si>
    <t>JZZI US Equity</t>
  </si>
  <si>
    <t>Jzz Technologies</t>
  </si>
  <si>
    <t>ZOM US Equity</t>
  </si>
  <si>
    <t>Zomedica Pharmac</t>
  </si>
  <si>
    <t>BASA US Equity</t>
  </si>
  <si>
    <t>Basanite Inc</t>
  </si>
  <si>
    <t>BWEN US Equity</t>
  </si>
  <si>
    <t>Broadwind Energy</t>
  </si>
  <si>
    <t>SCYT US Equity</t>
  </si>
  <si>
    <t>Security Banc In</t>
  </si>
  <si>
    <t>NINE US Equity</t>
  </si>
  <si>
    <t>Nine Energy Serv</t>
  </si>
  <si>
    <t>DXLG US Equity</t>
  </si>
  <si>
    <t>Destination Xl G</t>
  </si>
  <si>
    <t>BAOB US Equity</t>
  </si>
  <si>
    <t>Baraboo Bancorp</t>
  </si>
  <si>
    <t>NBY US Equity</t>
  </si>
  <si>
    <t>Novabay Pharmace</t>
  </si>
  <si>
    <t>EVRC US Equity</t>
  </si>
  <si>
    <t>Evercel Inc</t>
  </si>
  <si>
    <t>RBCN US Equity</t>
  </si>
  <si>
    <t>Rubicon Technolo</t>
  </si>
  <si>
    <t>GLBZ US Equity</t>
  </si>
  <si>
    <t>Glen Burnie Bncp</t>
  </si>
  <si>
    <t>BKTI US Equity</t>
  </si>
  <si>
    <t>Bk Technologies</t>
  </si>
  <si>
    <t>GVP US Equity</t>
  </si>
  <si>
    <t>Gse Systems Inc</t>
  </si>
  <si>
    <t>IDXG US Equity</t>
  </si>
  <si>
    <t>Interpace Biosci</t>
  </si>
  <si>
    <t>KAVL US Equity</t>
  </si>
  <si>
    <t>Kaival Brands In</t>
  </si>
  <si>
    <t>ARPO US Equity</t>
  </si>
  <si>
    <t>Aerpio Pharmaceu</t>
  </si>
  <si>
    <t>SFEG US Equity</t>
  </si>
  <si>
    <t>Santa Fe Gold Co</t>
  </si>
  <si>
    <t>GYRO US Equity</t>
  </si>
  <si>
    <t>Gyrodyne Llc</t>
  </si>
  <si>
    <t>SOFO US Equity</t>
  </si>
  <si>
    <t>Sonic Foundry</t>
  </si>
  <si>
    <t>PWCO US Equity</t>
  </si>
  <si>
    <t>Pwrcor Inc</t>
  </si>
  <si>
    <t>BDL US Equity</t>
  </si>
  <si>
    <t>Flanigan'S Enter</t>
  </si>
  <si>
    <t>ELVG US Equity</t>
  </si>
  <si>
    <t>Elvictor Group I</t>
  </si>
  <si>
    <t>SPN US Equity</t>
  </si>
  <si>
    <t>Superior Energy</t>
  </si>
  <si>
    <t>BRGC US Equity</t>
  </si>
  <si>
    <t>Brightrock Gold</t>
  </si>
  <si>
    <t>BUUZ US Equity</t>
  </si>
  <si>
    <t>Calethos Inc</t>
  </si>
  <si>
    <t>EYEG US Equity</t>
  </si>
  <si>
    <t>Eyegate Phar-</t>
  </si>
  <si>
    <t>LUB US Equity</t>
  </si>
  <si>
    <t>Luby'S Inc</t>
  </si>
  <si>
    <t>KEQU US Equity</t>
  </si>
  <si>
    <t>Kewaunee Sci</t>
  </si>
  <si>
    <t>LMB US Equity</t>
  </si>
  <si>
    <t>Limbach Holdings</t>
  </si>
  <si>
    <t>SPRT US Equity</t>
  </si>
  <si>
    <t>Support.Com Inc</t>
  </si>
  <si>
    <t>PRPH US Equity</t>
  </si>
  <si>
    <t>Prophase Labs In</t>
  </si>
  <si>
    <t>LPCN US Equity</t>
  </si>
  <si>
    <t>Lipocine Inc</t>
  </si>
  <si>
    <t>CBYAA US Equity</t>
  </si>
  <si>
    <t>Community Bank-A</t>
  </si>
  <si>
    <t>MOTS US Equity</t>
  </si>
  <si>
    <t>Motus Gi Holding</t>
  </si>
  <si>
    <t>HSON US Equity</t>
  </si>
  <si>
    <t>Hudson Global In</t>
  </si>
  <si>
    <t>PVCT US Equity</t>
  </si>
  <si>
    <t>Provectus Biop-A</t>
  </si>
  <si>
    <t>KGKG US Equity</t>
  </si>
  <si>
    <t>Kona Gold Solut</t>
  </si>
  <si>
    <t>PEBC US Equity</t>
  </si>
  <si>
    <t>Peoples Banc/Md</t>
  </si>
  <si>
    <t>CBLI US Equity</t>
  </si>
  <si>
    <t>Cleveland Biolab</t>
  </si>
  <si>
    <t>CZBS US Equity</t>
  </si>
  <si>
    <t>Citizens Bancshr</t>
  </si>
  <si>
    <t>INOD US Equity</t>
  </si>
  <si>
    <t>Innodata Inc</t>
  </si>
  <si>
    <t>HTGM US Equity</t>
  </si>
  <si>
    <t>Htg Molecular Di</t>
  </si>
  <si>
    <t>APLO US Equity</t>
  </si>
  <si>
    <t>Apollo Bancp-Pa</t>
  </si>
  <si>
    <t>CTHR US Equity</t>
  </si>
  <si>
    <t>Charles&amp;Colvard</t>
  </si>
  <si>
    <t>CIBH US Equity</t>
  </si>
  <si>
    <t>Cib Marine Banc</t>
  </si>
  <si>
    <t>KLXE US Equity</t>
  </si>
  <si>
    <t>Klx Energy Servi</t>
  </si>
  <si>
    <t>QHC US Equity</t>
  </si>
  <si>
    <t>Quorum Health</t>
  </si>
  <si>
    <t>SLGG US Equity</t>
  </si>
  <si>
    <t>Super League Gam</t>
  </si>
  <si>
    <t>CVR US Equity</t>
  </si>
  <si>
    <t>Chicago Rivet</t>
  </si>
  <si>
    <t>CROL US Equity</t>
  </si>
  <si>
    <t>Carroll Bancorp</t>
  </si>
  <si>
    <t>FRSB US Equity</t>
  </si>
  <si>
    <t>First Resource B</t>
  </si>
  <si>
    <t>IPIX US Equity</t>
  </si>
  <si>
    <t>Innovation Pharm</t>
  </si>
  <si>
    <t>VYEY US Equity</t>
  </si>
  <si>
    <t>Victory Oilfield</t>
  </si>
  <si>
    <t>KNWN US Equity</t>
  </si>
  <si>
    <t>Know Labs Inc</t>
  </si>
  <si>
    <t>AXAS US Equity</t>
  </si>
  <si>
    <t>Abraxas Petro</t>
  </si>
  <si>
    <t>IDTY US Equity</t>
  </si>
  <si>
    <t>Ipsidy Inc</t>
  </si>
  <si>
    <t>INNT US Equity</t>
  </si>
  <si>
    <t>Innovate Biophar</t>
  </si>
  <si>
    <t>ICCT US Equity</t>
  </si>
  <si>
    <t>Icoreconnect Inc</t>
  </si>
  <si>
    <t>IMAC US Equity</t>
  </si>
  <si>
    <t>Imac Holdings In</t>
  </si>
  <si>
    <t>PNPL US Equity</t>
  </si>
  <si>
    <t>Pineapple Expres</t>
  </si>
  <si>
    <t>PEYE US Equity</t>
  </si>
  <si>
    <t>Precision Optics</t>
  </si>
  <si>
    <t>EDSA US Equity</t>
  </si>
  <si>
    <t>Edesa Biotech In</t>
  </si>
  <si>
    <t>ROYE US Equity</t>
  </si>
  <si>
    <t>Royal Energy Res</t>
  </si>
  <si>
    <t>SVIN US Equity</t>
  </si>
  <si>
    <t>Scheid Vineyar-A</t>
  </si>
  <si>
    <t>IO US Equity</t>
  </si>
  <si>
    <t>Ion Geophysical</t>
  </si>
  <si>
    <t>HBP US Equity</t>
  </si>
  <si>
    <t>Huttig Building</t>
  </si>
  <si>
    <t>KNIT US Equity</t>
  </si>
  <si>
    <t>Kinetic Group In</t>
  </si>
  <si>
    <t>CLBS US Equity</t>
  </si>
  <si>
    <t>Caladrius Biosci</t>
  </si>
  <si>
    <t>CSU US Equity</t>
  </si>
  <si>
    <t>Cap Senior Livin</t>
  </si>
  <si>
    <t>PBCO US Equity</t>
  </si>
  <si>
    <t>Peoples Bank/Or</t>
  </si>
  <si>
    <t>QUMU US Equity</t>
  </si>
  <si>
    <t>Qumu Corp</t>
  </si>
  <si>
    <t>BCDA US Equity</t>
  </si>
  <si>
    <t>Biocardia Inc</t>
  </si>
  <si>
    <t>CLIR US Equity</t>
  </si>
  <si>
    <t>Clearsign Techno</t>
  </si>
  <si>
    <t>OMQS US Equity</t>
  </si>
  <si>
    <t>Omniq Corp</t>
  </si>
  <si>
    <t>USIO US Equity</t>
  </si>
  <si>
    <t>Usio Inc</t>
  </si>
  <si>
    <t>CTXR US Equity</t>
  </si>
  <si>
    <t>Citius Pharmaceu</t>
  </si>
  <si>
    <t>BPTH US Equity</t>
  </si>
  <si>
    <t>Bio-Path Holding</t>
  </si>
  <si>
    <t>ACER US Equity</t>
  </si>
  <si>
    <t>Acer Therapeutic</t>
  </si>
  <si>
    <t>OTEL US Equity</t>
  </si>
  <si>
    <t>Otelco Inc-A</t>
  </si>
  <si>
    <t>ITUP US Equity</t>
  </si>
  <si>
    <t>Interups Inc</t>
  </si>
  <si>
    <t>CBFC US Equity</t>
  </si>
  <si>
    <t>Cnb Finl Svcs</t>
  </si>
  <si>
    <t>WTT US Equity</t>
  </si>
  <si>
    <t>Wireless Telecom</t>
  </si>
  <si>
    <t>NJMC US Equity</t>
  </si>
  <si>
    <t>New Jersey Mng</t>
  </si>
  <si>
    <t>QRHC US Equity</t>
  </si>
  <si>
    <t>Quest Resource H</t>
  </si>
  <si>
    <t>CTYP US Equity</t>
  </si>
  <si>
    <t>Communi Bnkrs Cp</t>
  </si>
  <si>
    <t>JCTCF US Equity</t>
  </si>
  <si>
    <t>Jewett-Cameron</t>
  </si>
  <si>
    <t>ISNS US Equity</t>
  </si>
  <si>
    <t>Image Sensing</t>
  </si>
  <si>
    <t>HLOC US Equity</t>
  </si>
  <si>
    <t>Helo Corp</t>
  </si>
  <si>
    <t>PZG US Equity</t>
  </si>
  <si>
    <t>Paramount Gold N</t>
  </si>
  <si>
    <t>SCAY US Equity</t>
  </si>
  <si>
    <t>Seneca-Cayuga Ba</t>
  </si>
  <si>
    <t>RGBD US Equity</t>
  </si>
  <si>
    <t>Regional Brands</t>
  </si>
  <si>
    <t>UNTN US Equity</t>
  </si>
  <si>
    <t>United Tenn Bank</t>
  </si>
  <si>
    <t>ALPE US Equity</t>
  </si>
  <si>
    <t>Alpha-En Corp</t>
  </si>
  <si>
    <t>TSSI US Equity</t>
  </si>
  <si>
    <t>Tss Inc</t>
  </si>
  <si>
    <t>VOLT US Equity</t>
  </si>
  <si>
    <t>Volt Info Sci</t>
  </si>
  <si>
    <t>AXRX US Equity</t>
  </si>
  <si>
    <t>Amexdrug Corp</t>
  </si>
  <si>
    <t>FNDM US Equity</t>
  </si>
  <si>
    <t>Fund.Com Inc-A</t>
  </si>
  <si>
    <t>JFWV US Equity</t>
  </si>
  <si>
    <t>Jefferson Securi</t>
  </si>
  <si>
    <t>FNFI US Equity</t>
  </si>
  <si>
    <t>First Niles Finl</t>
  </si>
  <si>
    <t>AINC US Equity</t>
  </si>
  <si>
    <t>Ashford Inc</t>
  </si>
  <si>
    <t>OWPC US Equity</t>
  </si>
  <si>
    <t>One World Pharma</t>
  </si>
  <si>
    <t>FET US Equity</t>
  </si>
  <si>
    <t>Forum Energy Tec</t>
  </si>
  <si>
    <t>CHCR US Equity</t>
  </si>
  <si>
    <t>Comprehens Care</t>
  </si>
  <si>
    <t>ORGH US Equity</t>
  </si>
  <si>
    <t>Orgharvest Inc</t>
  </si>
  <si>
    <t>TRXC US Equity</t>
  </si>
  <si>
    <t>Transenterix Inc</t>
  </si>
  <si>
    <t>ATGN US Equity</t>
  </si>
  <si>
    <t>Altigen Comm</t>
  </si>
  <si>
    <t>VINO US Equity</t>
  </si>
  <si>
    <t>Gaucho Group Hol</t>
  </si>
  <si>
    <t>QUBT US Equity</t>
  </si>
  <si>
    <t>Quantum Computin</t>
  </si>
  <si>
    <t>OCC US Equity</t>
  </si>
  <si>
    <t>Optical Cable</t>
  </si>
  <si>
    <t>BLBX US Equity</t>
  </si>
  <si>
    <t>Blackboxstocks I</t>
  </si>
  <si>
    <t>CRTG US Equity</t>
  </si>
  <si>
    <t>Coretec Group In</t>
  </si>
  <si>
    <t>SFBK US Equity</t>
  </si>
  <si>
    <t>Sfb Bancorp</t>
  </si>
  <si>
    <t>LLEX US Equity</t>
  </si>
  <si>
    <t>Lilis Energy Inc</t>
  </si>
  <si>
    <t>HWIN US Equity</t>
  </si>
  <si>
    <t>Hometown Interna</t>
  </si>
  <si>
    <t>VTSI US Equity</t>
  </si>
  <si>
    <t>Virtra Inc</t>
  </si>
  <si>
    <t>ZN US Equity</t>
  </si>
  <si>
    <t>Zion Oil &amp; Gas</t>
  </si>
  <si>
    <t>MRGO US Equity</t>
  </si>
  <si>
    <t>Margo Caribe</t>
  </si>
  <si>
    <t>SONM US Equity</t>
  </si>
  <si>
    <t>Sonim Technologi</t>
  </si>
  <si>
    <t>GWTI US Equity</t>
  </si>
  <si>
    <t>Greenway Technol</t>
  </si>
  <si>
    <t>CLUB US Equity</t>
  </si>
  <si>
    <t>Town Sports Inte</t>
  </si>
  <si>
    <t>USAU US Equity</t>
  </si>
  <si>
    <t>Us Gold Corp</t>
  </si>
  <si>
    <t>GCEH US Equity</t>
  </si>
  <si>
    <t>BVSN US Equity</t>
  </si>
  <si>
    <t>Broadvision Inc</t>
  </si>
  <si>
    <t>TDCB US Equity</t>
  </si>
  <si>
    <t>Third Century</t>
  </si>
  <si>
    <t>INRD US Equity</t>
  </si>
  <si>
    <t>Inrad Optics Inc</t>
  </si>
  <si>
    <t>CMT US Equity</t>
  </si>
  <si>
    <t>Core Molding Tec</t>
  </si>
  <si>
    <t>LAZY US Equity</t>
  </si>
  <si>
    <t>Lazydays Holding</t>
  </si>
  <si>
    <t>CVV US Equity</t>
  </si>
  <si>
    <t>Cvd Equipment Co</t>
  </si>
  <si>
    <t>RCMT US Equity</t>
  </si>
  <si>
    <t>Rcm Tech Inc</t>
  </si>
  <si>
    <t>NTRP US Equity</t>
  </si>
  <si>
    <t>Neurotrope Inc</t>
  </si>
  <si>
    <t>AMEN US Equity</t>
  </si>
  <si>
    <t>Amen Properties</t>
  </si>
  <si>
    <t>TBBA US Equity</t>
  </si>
  <si>
    <t>Teb Bancorp Inc</t>
  </si>
  <si>
    <t>THMO US Equity</t>
  </si>
  <si>
    <t>Thermogenesis Ho</t>
  </si>
  <si>
    <t>BNGO US Equity</t>
  </si>
  <si>
    <t>Bionano Genomics</t>
  </si>
  <si>
    <t>SPGZ US Equity</t>
  </si>
  <si>
    <t>Spectrum Group</t>
  </si>
  <si>
    <t>USLG US Equity</t>
  </si>
  <si>
    <t>Us Lighting Grou</t>
  </si>
  <si>
    <t>CSHB US Equity</t>
  </si>
  <si>
    <t>Communi Shores</t>
  </si>
  <si>
    <t>CRSB US Equity</t>
  </si>
  <si>
    <t>Cornerstone Comm</t>
  </si>
  <si>
    <t>WAKE US Equity</t>
  </si>
  <si>
    <t>Wake Forest Banc</t>
  </si>
  <si>
    <t>CBDS US Equity</t>
  </si>
  <si>
    <t>Cannabis Sativa</t>
  </si>
  <si>
    <t>DSS US Equity</t>
  </si>
  <si>
    <t>Document Securit</t>
  </si>
  <si>
    <t>IBWC US Equity</t>
  </si>
  <si>
    <t>Ibw Finl Corp</t>
  </si>
  <si>
    <t>DTST US Equity</t>
  </si>
  <si>
    <t>Data Storage Cor</t>
  </si>
  <si>
    <t>CNWHF US Equity</t>
  </si>
  <si>
    <t>China Networks</t>
  </si>
  <si>
    <t>NUMD US Equity</t>
  </si>
  <si>
    <t>Nu-Med Plus Inc</t>
  </si>
  <si>
    <t>ARYC US Equity</t>
  </si>
  <si>
    <t>Arrayit Corp</t>
  </si>
  <si>
    <t>CANN US Equity</t>
  </si>
  <si>
    <t>General Cannabis</t>
  </si>
  <si>
    <t>VFRM US Equity</t>
  </si>
  <si>
    <t>Veritas Farms In</t>
  </si>
  <si>
    <t>PVBK US Equity</t>
  </si>
  <si>
    <t>Pacific Valley</t>
  </si>
  <si>
    <t>SBPH US Equity</t>
  </si>
  <si>
    <t>Spring Bank Phar</t>
  </si>
  <si>
    <t>CKX US Equity</t>
  </si>
  <si>
    <t>Ckx Lands Inc</t>
  </si>
  <si>
    <t>NAVB US Equity</t>
  </si>
  <si>
    <t>Navidea Biopharm</t>
  </si>
  <si>
    <t>CTEK US Equity</t>
  </si>
  <si>
    <t>Cynergistek Inc/</t>
  </si>
  <si>
    <t>IWSY US Equity</t>
  </si>
  <si>
    <t>Imageware Sys</t>
  </si>
  <si>
    <t>PEBA US Equity</t>
  </si>
  <si>
    <t>Penn Bancshares</t>
  </si>
  <si>
    <t>TSBA US Equity</t>
  </si>
  <si>
    <t>Touchstone Bank</t>
  </si>
  <si>
    <t>ASNA US Equity</t>
  </si>
  <si>
    <t>Ascena Retail Gr</t>
  </si>
  <si>
    <t>GLXZ US Equity</t>
  </si>
  <si>
    <t>Galaxy Gaming In</t>
  </si>
  <si>
    <t>SLGD US Equity</t>
  </si>
  <si>
    <t>Scott'S Liquid G</t>
  </si>
  <si>
    <t>EDXC US Equity</t>
  </si>
  <si>
    <t>Endexx Corp</t>
  </si>
  <si>
    <t>FCGY US Equity</t>
  </si>
  <si>
    <t>Forecastagility</t>
  </si>
  <si>
    <t>PEIX US Equity</t>
  </si>
  <si>
    <t>Pacific Ethanol</t>
  </si>
  <si>
    <t>WCFB US Equity</t>
  </si>
  <si>
    <t>Wcf Bancorp Inc</t>
  </si>
  <si>
    <t>TLGT US Equity</t>
  </si>
  <si>
    <t>Teligent Inc</t>
  </si>
  <si>
    <t>MJHI US Equity</t>
  </si>
  <si>
    <t>Mj Harvest Inc</t>
  </si>
  <si>
    <t>PTSS US Equity</t>
  </si>
  <si>
    <t>Peartrack Securi</t>
  </si>
  <si>
    <t>ILAL US Equity</t>
  </si>
  <si>
    <t>International La</t>
  </si>
  <si>
    <t>INTI US Equity</t>
  </si>
  <si>
    <t>Inhibitor Therap</t>
  </si>
  <si>
    <t>BRMT US Equity</t>
  </si>
  <si>
    <t>Bare Metal Stand</t>
  </si>
  <si>
    <t>CCBC US Equity</t>
  </si>
  <si>
    <t>Chino Commercial</t>
  </si>
  <si>
    <t>HRGG US Equity</t>
  </si>
  <si>
    <t>Heritage Nola Ba</t>
  </si>
  <si>
    <t>QSEP US Equity</t>
  </si>
  <si>
    <t>Qs Energy Inc</t>
  </si>
  <si>
    <t>DUOT US Equity</t>
  </si>
  <si>
    <t>Duos Technologie</t>
  </si>
  <si>
    <t>OCGN US Equity</t>
  </si>
  <si>
    <t>Ocugen Inc</t>
  </si>
  <si>
    <t>RAFI US Equity</t>
  </si>
  <si>
    <t>Regency Affiliat</t>
  </si>
  <si>
    <t>PAOS US Equity</t>
  </si>
  <si>
    <t>Amerinac Holding</t>
  </si>
  <si>
    <t>PPSF US Equity</t>
  </si>
  <si>
    <t>Peoples-Sidney</t>
  </si>
  <si>
    <t>ELMA US Equity</t>
  </si>
  <si>
    <t>Elmer Bancorp</t>
  </si>
  <si>
    <t>CRMZ US Equity</t>
  </si>
  <si>
    <t>Creditriskmonito</t>
  </si>
  <si>
    <t>EDNT US Equity</t>
  </si>
  <si>
    <t>Edison Nation In</t>
  </si>
  <si>
    <t>WHLM US Equity</t>
  </si>
  <si>
    <t>Wilhelmina Inter</t>
  </si>
  <si>
    <t>CAWW US Equity</t>
  </si>
  <si>
    <t>Cca Inds Inc</t>
  </si>
  <si>
    <t>SHLDQ US Equity</t>
  </si>
  <si>
    <t>Sears Holdings</t>
  </si>
  <si>
    <t>AEMD US Equity</t>
  </si>
  <si>
    <t>Aethlon Medical</t>
  </si>
  <si>
    <t>GTPS US Equity</t>
  </si>
  <si>
    <t>Great Amer Bancp</t>
  </si>
  <si>
    <t>GROW US Equity</t>
  </si>
  <si>
    <t>Us Global Inv-A</t>
  </si>
  <si>
    <t>NWBB US Equity</t>
  </si>
  <si>
    <t>New Bancorp Inc</t>
  </si>
  <si>
    <t>DARE US Equity</t>
  </si>
  <si>
    <t>Dare Bioscience</t>
  </si>
  <si>
    <t>PENC US Equity</t>
  </si>
  <si>
    <t>Pen Inc - Cl A</t>
  </si>
  <si>
    <t>PLSI US Equity</t>
  </si>
  <si>
    <t>Phoenix Life Sci</t>
  </si>
  <si>
    <t>YRIV US Equity</t>
  </si>
  <si>
    <t>Yangtze River Po</t>
  </si>
  <si>
    <t>SSBP US Equity</t>
  </si>
  <si>
    <t>Ssb Bancorp Inc</t>
  </si>
  <si>
    <t>AZRX US Equity</t>
  </si>
  <si>
    <t>Azurrx Biopharma</t>
  </si>
  <si>
    <t>MCIG US Equity</t>
  </si>
  <si>
    <t>Mcig Inc</t>
  </si>
  <si>
    <t>GVFF US Equity</t>
  </si>
  <si>
    <t>Greenville Feder</t>
  </si>
  <si>
    <t>BIOL US Equity</t>
  </si>
  <si>
    <t>Biolase Inc</t>
  </si>
  <si>
    <t>RMED US Equity</t>
  </si>
  <si>
    <t>Ra Medical Syste</t>
  </si>
  <si>
    <t>BKYI US Equity</t>
  </si>
  <si>
    <t>Bio-Key Internat</t>
  </si>
  <si>
    <t>APDN US Equity</t>
  </si>
  <si>
    <t>Applied Dna Scie</t>
  </si>
  <si>
    <t>WORX US Equity</t>
  </si>
  <si>
    <t>Scworx Corp</t>
  </si>
  <si>
    <t>REAC US Equity</t>
  </si>
  <si>
    <t>Reac Group Inc</t>
  </si>
  <si>
    <t>UNT US Equity</t>
  </si>
  <si>
    <t>Unit Corp</t>
  </si>
  <si>
    <t>CUO US Equity</t>
  </si>
  <si>
    <t>Contl Materials</t>
  </si>
  <si>
    <t>DYSL US Equity</t>
  </si>
  <si>
    <t>Dynasil Corp</t>
  </si>
  <si>
    <t>EOPT US Equity</t>
  </si>
  <si>
    <t>Eos Petro Inc</t>
  </si>
  <si>
    <t>ENT US Equity</t>
  </si>
  <si>
    <t>Global Eagle Ent</t>
  </si>
  <si>
    <t>ZCOR US Equity</t>
  </si>
  <si>
    <t>Zyla Life Scienc</t>
  </si>
  <si>
    <t>SVT US Equity</t>
  </si>
  <si>
    <t>Servotronics Inc</t>
  </si>
  <si>
    <t>JKSM US Equity</t>
  </si>
  <si>
    <t>Jacksam Corp</t>
  </si>
  <si>
    <t>TRTC US Equity</t>
  </si>
  <si>
    <t>Terra Tech Corp</t>
  </si>
  <si>
    <t>BNET US Equity</t>
  </si>
  <si>
    <t>Bion Enviro Tech</t>
  </si>
  <si>
    <t>CAPP US Equity</t>
  </si>
  <si>
    <t>Capstone Financi</t>
  </si>
  <si>
    <t>PPSI US Equity</t>
  </si>
  <si>
    <t>Pioneer Power So</t>
  </si>
  <si>
    <t>PFIN US Equity</t>
  </si>
  <si>
    <t>P &amp; F Indust -A</t>
  </si>
  <si>
    <t>JVA US Equity</t>
  </si>
  <si>
    <t>Coffee Holding C</t>
  </si>
  <si>
    <t>SCFR US Equity</t>
  </si>
  <si>
    <t>Security First I</t>
  </si>
  <si>
    <t>MJNA US Equity</t>
  </si>
  <si>
    <t>Medical Marijuan</t>
  </si>
  <si>
    <t>SNDE US Equity</t>
  </si>
  <si>
    <t>Sundance Energy</t>
  </si>
  <si>
    <t>UMRX US Equity</t>
  </si>
  <si>
    <t>Unum Therapeutic</t>
  </si>
  <si>
    <t>ADIL US Equity</t>
  </si>
  <si>
    <t>Adial Pharmaceut</t>
  </si>
  <si>
    <t>CCFC US Equity</t>
  </si>
  <si>
    <t>Ccsb Financial C</t>
  </si>
  <si>
    <t>NEON US Equity</t>
  </si>
  <si>
    <t>Neonode Inc</t>
  </si>
  <si>
    <t>DGLY US Equity</t>
  </si>
  <si>
    <t>Digital Ally Inc</t>
  </si>
  <si>
    <t>UGRO US Equity</t>
  </si>
  <si>
    <t>Urban-Gro Inc</t>
  </si>
  <si>
    <t>ERKH US Equity</t>
  </si>
  <si>
    <t>Eureka Homestead</t>
  </si>
  <si>
    <t>DYNE US Equity</t>
  </si>
  <si>
    <t>Dyntek Inc</t>
  </si>
  <si>
    <t>JSDA US Equity</t>
  </si>
  <si>
    <t>Jones Soda Co</t>
  </si>
  <si>
    <t>IMBI US Equity</t>
  </si>
  <si>
    <t>Imedia Brands In</t>
  </si>
  <si>
    <t>POLA US Equity</t>
  </si>
  <si>
    <t>Polar Power Inc</t>
  </si>
  <si>
    <t>MSN US Equity</t>
  </si>
  <si>
    <t>Emerson Radio</t>
  </si>
  <si>
    <t>OPXS US Equity</t>
  </si>
  <si>
    <t>Optex Systems Ho</t>
  </si>
  <si>
    <t>ELGX US Equity</t>
  </si>
  <si>
    <t>Endologix Inc</t>
  </si>
  <si>
    <t>MATN US Equity</t>
  </si>
  <si>
    <t>Mateon Therapeut</t>
  </si>
  <si>
    <t>UCLE US Equity</t>
  </si>
  <si>
    <t>Us Nuclear Corp</t>
  </si>
  <si>
    <t>CETY US Equity</t>
  </si>
  <si>
    <t>Clean Energy Tec</t>
  </si>
  <si>
    <t>HMMR US Equity</t>
  </si>
  <si>
    <t>Hammer Fiber Opt</t>
  </si>
  <si>
    <t>CNNM US Equity</t>
  </si>
  <si>
    <t>China Network Me</t>
  </si>
  <si>
    <t>AMFC US Equity</t>
  </si>
  <si>
    <t>Amb Financial</t>
  </si>
  <si>
    <t>ORHK US Equity</t>
  </si>
  <si>
    <t>Orangehook Inc</t>
  </si>
  <si>
    <t>BPSR US Equity</t>
  </si>
  <si>
    <t>Biotech Products</t>
  </si>
  <si>
    <t>CIDM US Equity</t>
  </si>
  <si>
    <t>Cinedigm Corp -A</t>
  </si>
  <si>
    <t>HVLM US Equity</t>
  </si>
  <si>
    <t>Huron Valley Ban</t>
  </si>
  <si>
    <t>ESCC US Equity</t>
  </si>
  <si>
    <t>Evans &amp; Sutherla</t>
  </si>
  <si>
    <t>SHMP US Equity</t>
  </si>
  <si>
    <t>Naturalshrimp In</t>
  </si>
  <si>
    <t>FCNE US Equity</t>
  </si>
  <si>
    <t>Four Corners Inc</t>
  </si>
  <si>
    <t>CRZY US Equity</t>
  </si>
  <si>
    <t>Crazy Woman Cree</t>
  </si>
  <si>
    <t>EQS US Equity</t>
  </si>
  <si>
    <t>Equus Total Retu</t>
  </si>
  <si>
    <t>EAST US Equity</t>
  </si>
  <si>
    <t>Eastside Distill</t>
  </si>
  <si>
    <t>BBI US Equity</t>
  </si>
  <si>
    <t>Brickell Biotech</t>
  </si>
  <si>
    <t>PFHO US Equity</t>
  </si>
  <si>
    <t>Pacific Health</t>
  </si>
  <si>
    <t>AUTO US Equity</t>
  </si>
  <si>
    <t>Autoweb Inc</t>
  </si>
  <si>
    <t>ACAN US Equity</t>
  </si>
  <si>
    <t>Americann Inc</t>
  </si>
  <si>
    <t>HLIX US Equity</t>
  </si>
  <si>
    <t>Helix Tcs Inc</t>
  </si>
  <si>
    <t>OPST US Equity</t>
  </si>
  <si>
    <t>Opt-Sciences</t>
  </si>
  <si>
    <t>FFLO US Equity</t>
  </si>
  <si>
    <t>Freeflow Inc</t>
  </si>
  <si>
    <t>TAIT US Equity</t>
  </si>
  <si>
    <t>Taitron Componen</t>
  </si>
  <si>
    <t>SGRP US Equity</t>
  </si>
  <si>
    <t>Spar Group Inc</t>
  </si>
  <si>
    <t>CCOM US Equity</t>
  </si>
  <si>
    <t>Ccom Group Inc</t>
  </si>
  <si>
    <t>CYTR US Equity</t>
  </si>
  <si>
    <t>Cytrx Corp</t>
  </si>
  <si>
    <t>CLCS US Equity</t>
  </si>
  <si>
    <t>Cell Source Inc</t>
  </si>
  <si>
    <t>NGTF US Equity</t>
  </si>
  <si>
    <t>Nightfood Holdin</t>
  </si>
  <si>
    <t>SIF US Equity</t>
  </si>
  <si>
    <t>Sifco Industries</t>
  </si>
  <si>
    <t>ADMQ US Equity</t>
  </si>
  <si>
    <t>Adm Endeavors In</t>
  </si>
  <si>
    <t>TIKK US Equity</t>
  </si>
  <si>
    <t>Tel-Instrum Elec</t>
  </si>
  <si>
    <t>MIND US Equity</t>
  </si>
  <si>
    <t>Mitcham Inds</t>
  </si>
  <si>
    <t>KBPH US Equity</t>
  </si>
  <si>
    <t>Kyto Technology</t>
  </si>
  <si>
    <t>CPSH US Equity</t>
  </si>
  <si>
    <t>Cps Technologies</t>
  </si>
  <si>
    <t>GMGI US Equity</t>
  </si>
  <si>
    <t>Golden Matrix Gr</t>
  </si>
  <si>
    <t>UPLC US Equity</t>
  </si>
  <si>
    <t>Ultra Petroleum</t>
  </si>
  <si>
    <t>CLOK US Equity</t>
  </si>
  <si>
    <t>Cipherloc Corp</t>
  </si>
  <si>
    <t>ORBT US Equity</t>
  </si>
  <si>
    <t>Orbit Intl Corp</t>
  </si>
  <si>
    <t>EGDW US Equity</t>
  </si>
  <si>
    <t>Edgewater Bancor</t>
  </si>
  <si>
    <t>EMBI US Equity</t>
  </si>
  <si>
    <t>Emerald Bioscien</t>
  </si>
  <si>
    <t>FHLB US Equity</t>
  </si>
  <si>
    <t>Friendly Hills B</t>
  </si>
  <si>
    <t>HSDT US Equity</t>
  </si>
  <si>
    <t>Helius Medical T</t>
  </si>
  <si>
    <t>GEVO US Equity</t>
  </si>
  <si>
    <t>Gevo Inc</t>
  </si>
  <si>
    <t>BFGC US Equity</t>
  </si>
  <si>
    <t>Bullfrog Gold Co</t>
  </si>
  <si>
    <t>APVO US Equity</t>
  </si>
  <si>
    <t>Aptevo Therape</t>
  </si>
  <si>
    <t>ROSE US Equity</t>
  </si>
  <si>
    <t>Rosehill Resourc</t>
  </si>
  <si>
    <t>CMXC US Equity</t>
  </si>
  <si>
    <t>Cell Medx Corp</t>
  </si>
  <si>
    <t>IVDA US Equity</t>
  </si>
  <si>
    <t>Iveda Solutions</t>
  </si>
  <si>
    <t>NBGV US Equity</t>
  </si>
  <si>
    <t>Newbridge Global</t>
  </si>
  <si>
    <t>SNNF US Equity</t>
  </si>
  <si>
    <t>Seneca Financial</t>
  </si>
  <si>
    <t>QTMM US Equity</t>
  </si>
  <si>
    <t>Quantum Material</t>
  </si>
  <si>
    <t>CLCI US Equity</t>
  </si>
  <si>
    <t>Clic Technology</t>
  </si>
  <si>
    <t>SCND US Equity</t>
  </si>
  <si>
    <t>Scientific Indus</t>
  </si>
  <si>
    <t>TGLO US Equity</t>
  </si>
  <si>
    <t>Theglobe.Com Inc</t>
  </si>
  <si>
    <t>RAIL US Equity</t>
  </si>
  <si>
    <t>Freightcar Ameri</t>
  </si>
  <si>
    <t>TBTC US Equity</t>
  </si>
  <si>
    <t>Table Trac Inc</t>
  </si>
  <si>
    <t>CLRB US Equity</t>
  </si>
  <si>
    <t>Cellectar Biosci</t>
  </si>
  <si>
    <t>SYPR US Equity</t>
  </si>
  <si>
    <t>Sypris Solutions</t>
  </si>
  <si>
    <t>PVNC US Equity</t>
  </si>
  <si>
    <t>Prevention Ins.C</t>
  </si>
  <si>
    <t>CLSH US Equity</t>
  </si>
  <si>
    <t>Cls Holdings Usa</t>
  </si>
  <si>
    <t>SLS US Equity</t>
  </si>
  <si>
    <t>Sellas Life Scie</t>
  </si>
  <si>
    <t>SGMA US Equity</t>
  </si>
  <si>
    <t>Sigmatron Intl</t>
  </si>
  <si>
    <t>CHCI US Equity</t>
  </si>
  <si>
    <t>Comstock Holding</t>
  </si>
  <si>
    <t>LPBC US Equity</t>
  </si>
  <si>
    <t>Lincoln Park</t>
  </si>
  <si>
    <t>HOOB US Equity</t>
  </si>
  <si>
    <t>Holobeam Inc</t>
  </si>
  <si>
    <t>LBY US Equity</t>
  </si>
  <si>
    <t>Libbey Inc</t>
  </si>
  <si>
    <t>ABMT US Equity</t>
  </si>
  <si>
    <t>Advanced Biomedi</t>
  </si>
  <si>
    <t>DTRC US Equity</t>
  </si>
  <si>
    <t>Dakota Territory</t>
  </si>
  <si>
    <t>LODE US Equity</t>
  </si>
  <si>
    <t>Comstock Mining</t>
  </si>
  <si>
    <t>NDVN US Equity</t>
  </si>
  <si>
    <t>Ndivision Inc</t>
  </si>
  <si>
    <t>WDDD US Equity</t>
  </si>
  <si>
    <t>Worlds Inc</t>
  </si>
  <si>
    <t>FCCG US Equity</t>
  </si>
  <si>
    <t>Fog Cutter Cap</t>
  </si>
  <si>
    <t>PCHM US Equity</t>
  </si>
  <si>
    <t>Pharmchem Inc</t>
  </si>
  <si>
    <t>BSQR US Equity</t>
  </si>
  <si>
    <t>Bsquare Corp</t>
  </si>
  <si>
    <t>RAVE US Equity</t>
  </si>
  <si>
    <t>Rave Restaurant</t>
  </si>
  <si>
    <t>PASO US Equity</t>
  </si>
  <si>
    <t>Patient Access S</t>
  </si>
  <si>
    <t>DTRL US Equity</t>
  </si>
  <si>
    <t>Detroit Legal</t>
  </si>
  <si>
    <t>BFNH US Equity</t>
  </si>
  <si>
    <t>Bioforce Nanosci</t>
  </si>
  <si>
    <t>OPVS US Equity</t>
  </si>
  <si>
    <t>Nanoflex Power C</t>
  </si>
  <si>
    <t>FCCT US Equity</t>
  </si>
  <si>
    <t>First Community</t>
  </si>
  <si>
    <t>PRLX US Equity</t>
  </si>
  <si>
    <t>Parallax Health</t>
  </si>
  <si>
    <t>PGID US Equity</t>
  </si>
  <si>
    <t>Peregrine Inds</t>
  </si>
  <si>
    <t>RTW US Equity</t>
  </si>
  <si>
    <t>Rtw Retailwinds</t>
  </si>
  <si>
    <t>TBLT US Equity</t>
  </si>
  <si>
    <t>Toughbuilt Indus</t>
  </si>
  <si>
    <t>IGOI US Equity</t>
  </si>
  <si>
    <t>Igo Inc</t>
  </si>
  <si>
    <t>ECOR US Equity</t>
  </si>
  <si>
    <t>Electrocore Inc</t>
  </si>
  <si>
    <t>PTIX US Equity</t>
  </si>
  <si>
    <t>Protagenic Thera</t>
  </si>
  <si>
    <t>CYAN US Equity</t>
  </si>
  <si>
    <t>Cyanotech Corp</t>
  </si>
  <si>
    <t>CCTC US Equity</t>
  </si>
  <si>
    <t>Clean Coal Techn</t>
  </si>
  <si>
    <t>PRKR US Equity</t>
  </si>
  <si>
    <t>Parkervision</t>
  </si>
  <si>
    <t>FNAM US Equity</t>
  </si>
  <si>
    <t>Evolutionary Gen</t>
  </si>
  <si>
    <t>CHFS US Equity</t>
  </si>
  <si>
    <t>Chf Solutions In</t>
  </si>
  <si>
    <t>BRRE US Equity</t>
  </si>
  <si>
    <t>Blue Ridge Re Co</t>
  </si>
  <si>
    <t>GSPE US Equity</t>
  </si>
  <si>
    <t>Gulfslope Energy</t>
  </si>
  <si>
    <t>PHCG US Equity</t>
  </si>
  <si>
    <t>Pure Harvest Can</t>
  </si>
  <si>
    <t>RVIV US Equity</t>
  </si>
  <si>
    <t>Reviv3 Procare C</t>
  </si>
  <si>
    <t>SSI US Equity</t>
  </si>
  <si>
    <t>Stage Stores Inc</t>
  </si>
  <si>
    <t>KMPH US Equity</t>
  </si>
  <si>
    <t>Kempharm Inc</t>
  </si>
  <si>
    <t>MKGI US Equity</t>
  </si>
  <si>
    <t>Monaker Group In</t>
  </si>
  <si>
    <t>SQBG US Equity</t>
  </si>
  <si>
    <t>Sequential Brand</t>
  </si>
  <si>
    <t>CAPR US Equity</t>
  </si>
  <si>
    <t>Capricor Therape</t>
  </si>
  <si>
    <t>XPL US Equity</t>
  </si>
  <si>
    <t>Solitario Zinc C</t>
  </si>
  <si>
    <t>GDSI US Equity</t>
  </si>
  <si>
    <t>Global Digital S</t>
  </si>
  <si>
    <t>SPGX US Equity</t>
  </si>
  <si>
    <t>Sustainable Proj</t>
  </si>
  <si>
    <t>MDRIQ US Equity</t>
  </si>
  <si>
    <t>Mcdermott Intl</t>
  </si>
  <si>
    <t>RMBL US Equity</t>
  </si>
  <si>
    <t>Rumbleon Inc-B</t>
  </si>
  <si>
    <t>ADMT US Equity</t>
  </si>
  <si>
    <t>Adm Tronics Unl</t>
  </si>
  <si>
    <t>ELIO US Equity</t>
  </si>
  <si>
    <t>Elio Motors Inc</t>
  </si>
  <si>
    <t>GRMM US Equity</t>
  </si>
  <si>
    <t>Grom Social Ente</t>
  </si>
  <si>
    <t>PHBI US Equity</t>
  </si>
  <si>
    <t>Pharmagreen Biot</t>
  </si>
  <si>
    <t>DXYN US Equity</t>
  </si>
  <si>
    <t>Dixie Group Inc</t>
  </si>
  <si>
    <t>NSYC US Equity</t>
  </si>
  <si>
    <t>Natl Stock Yards</t>
  </si>
  <si>
    <t>VKIN US Equity</t>
  </si>
  <si>
    <t>Viking Energy Gr</t>
  </si>
  <si>
    <t>MEEC US Equity</t>
  </si>
  <si>
    <t>Midwest Energy E</t>
  </si>
  <si>
    <t>AMTX US Equity</t>
  </si>
  <si>
    <t>Aemetis Inc</t>
  </si>
  <si>
    <t>CSTI US Equity</t>
  </si>
  <si>
    <t>Costar Technolog</t>
  </si>
  <si>
    <t>NLBS US Equity</t>
  </si>
  <si>
    <t>Nutralife Biosci</t>
  </si>
  <si>
    <t>CMXX US Equity</t>
  </si>
  <si>
    <t>Cimetrix Inc</t>
  </si>
  <si>
    <t>INLXD US Equity</t>
  </si>
  <si>
    <t>Intellinetics In</t>
  </si>
  <si>
    <t>BWTL US Equity</t>
  </si>
  <si>
    <t>Bowlin Travel Ce</t>
  </si>
  <si>
    <t>LONE US Equity</t>
  </si>
  <si>
    <t>Lonestar Re-Cl A</t>
  </si>
  <si>
    <t>SDEC US Equity</t>
  </si>
  <si>
    <t>Smart Decision I</t>
  </si>
  <si>
    <t>ESOA US Equity</t>
  </si>
  <si>
    <t>Energy Services</t>
  </si>
  <si>
    <t>AUMC US Equity</t>
  </si>
  <si>
    <t>Auryn Mining Cor</t>
  </si>
  <si>
    <t>WMSI US Equity</t>
  </si>
  <si>
    <t>Williams Inds</t>
  </si>
  <si>
    <t>EMAN US Equity</t>
  </si>
  <si>
    <t>Emagin Corp</t>
  </si>
  <si>
    <t>FLXT US Equity</t>
  </si>
  <si>
    <t>Flexpoint Sensor</t>
  </si>
  <si>
    <t>INUV US Equity</t>
  </si>
  <si>
    <t>Inuvo Inc</t>
  </si>
  <si>
    <t>JAKK US Equity</t>
  </si>
  <si>
    <t>Jakks Pacific</t>
  </si>
  <si>
    <t>IVFH US Equity</t>
  </si>
  <si>
    <t>Innovative Food</t>
  </si>
  <si>
    <t>TROV US Equity</t>
  </si>
  <si>
    <t>Trovagene Inc</t>
  </si>
  <si>
    <t>MYO US Equity</t>
  </si>
  <si>
    <t>Myomo Inc</t>
  </si>
  <si>
    <t>WSTL US Equity</t>
  </si>
  <si>
    <t>Westell Tech-A</t>
  </si>
  <si>
    <t>MKRO US Equity</t>
  </si>
  <si>
    <t>Monkey Rock Grou</t>
  </si>
  <si>
    <t>NXTD US Equity</t>
  </si>
  <si>
    <t>Nxt-Id Inc</t>
  </si>
  <si>
    <t>DLPN US Equity</t>
  </si>
  <si>
    <t>Dolphin Entertai</t>
  </si>
  <si>
    <t>PDSB US Equity</t>
  </si>
  <si>
    <t>Pds Biotechnolog</t>
  </si>
  <si>
    <t>VERF US Equity</t>
  </si>
  <si>
    <t>Versailles Finan</t>
  </si>
  <si>
    <t>KIRK US Equity</t>
  </si>
  <si>
    <t>Kirkland'S Inc</t>
  </si>
  <si>
    <t>FTEK US Equity</t>
  </si>
  <si>
    <t>Fuel Tech Inc</t>
  </si>
  <si>
    <t>DFODQ US Equity</t>
  </si>
  <si>
    <t>Dean Foods Co</t>
  </si>
  <si>
    <t>GRWC US Equity</t>
  </si>
  <si>
    <t>Grow Capital Inc</t>
  </si>
  <si>
    <t>FAME US Equity</t>
  </si>
  <si>
    <t>Flamemaster Corp</t>
  </si>
  <si>
    <t>OHPB US Equity</t>
  </si>
  <si>
    <t>Ohana Pacific Ba</t>
  </si>
  <si>
    <t>FORD US Equity</t>
  </si>
  <si>
    <t>Forward Inds Inc</t>
  </si>
  <si>
    <t>MJNE US Equity</t>
  </si>
  <si>
    <t>Mj Holdings Inc</t>
  </si>
  <si>
    <t>XELB US Equity</t>
  </si>
  <si>
    <t>Xcel Brands Inc</t>
  </si>
  <si>
    <t>GTBP US Equity</t>
  </si>
  <si>
    <t>Gt Biopharma Inc</t>
  </si>
  <si>
    <t>RCRT US Equity</t>
  </si>
  <si>
    <t>Recruiter.Com Gr</t>
  </si>
  <si>
    <t>SUIC US Equity</t>
  </si>
  <si>
    <t>Sino United Worl</t>
  </si>
  <si>
    <t>DFFN US Equity</t>
  </si>
  <si>
    <t>Diffusion Pharma</t>
  </si>
  <si>
    <t>QNTA US Equity</t>
  </si>
  <si>
    <t>Quanta Inc</t>
  </si>
  <si>
    <t>LITH US Equity</t>
  </si>
  <si>
    <t>U.S. Lithium Cor</t>
  </si>
  <si>
    <t>MYOS US Equity</t>
  </si>
  <si>
    <t>Myos Rens Techno</t>
  </si>
  <si>
    <t>CNAT US Equity</t>
  </si>
  <si>
    <t>Conatus Pharmace</t>
  </si>
  <si>
    <t>CPST US Equity</t>
  </si>
  <si>
    <t>Capstone Turbine</t>
  </si>
  <si>
    <t>GLGI US Equity</t>
  </si>
  <si>
    <t>Greystone Logist</t>
  </si>
  <si>
    <t>DYNT US Equity</t>
  </si>
  <si>
    <t>Dynatronics Corp</t>
  </si>
  <si>
    <t>DVLN US Equity</t>
  </si>
  <si>
    <t>Dvl Inc</t>
  </si>
  <si>
    <t>SMIT US Equity</t>
  </si>
  <si>
    <t>Schmitt Inds</t>
  </si>
  <si>
    <t>BICX US Equity</t>
  </si>
  <si>
    <t>Biocorrx Inc</t>
  </si>
  <si>
    <t>TMBXF US Equity</t>
  </si>
  <si>
    <t>Tombstone Explor</t>
  </si>
  <si>
    <t>TTCM US Equity</t>
  </si>
  <si>
    <t>Tautachrome Inc</t>
  </si>
  <si>
    <t>CRYO US Equity</t>
  </si>
  <si>
    <t>American Cryoste</t>
  </si>
  <si>
    <t>NAOV US Equity</t>
  </si>
  <si>
    <t>Nanovibronix Inc</t>
  </si>
  <si>
    <t>CNMF US Equity</t>
  </si>
  <si>
    <t>Canfield Medical</t>
  </si>
  <si>
    <t>ALRN US Equity</t>
  </si>
  <si>
    <t>Aileron Therapeu</t>
  </si>
  <si>
    <t>RGLS US Equity</t>
  </si>
  <si>
    <t>Regulus Therapeu</t>
  </si>
  <si>
    <t>CORX US Equity</t>
  </si>
  <si>
    <t>Core Lithium Cor</t>
  </si>
  <si>
    <t>BWMG US Equity</t>
  </si>
  <si>
    <t>Brownie'S Marine</t>
  </si>
  <si>
    <t>number_of_constituent</t>
  </si>
  <si>
    <t>market_cap</t>
  </si>
  <si>
    <t>percent_in_total_market</t>
  </si>
  <si>
    <t>valuation_by_pb_ratio</t>
  </si>
  <si>
    <t>rank</t>
  </si>
  <si>
    <t>top_10</t>
  </si>
  <si>
    <t>satifed_selected</t>
  </si>
  <si>
    <t>SUMMARY</t>
  </si>
  <si>
    <t>GICS Sector</t>
  </si>
  <si>
    <t>Country</t>
  </si>
  <si>
    <t>valuation_method</t>
  </si>
  <si>
    <t>valuation_rakin</t>
  </si>
  <si>
    <t>pb_nation</t>
  </si>
  <si>
    <t>discount_premium_overall_maket</t>
  </si>
  <si>
    <t>discount_premium_overall_index</t>
  </si>
  <si>
    <t>discount_premium_GICS_sector</t>
  </si>
  <si>
    <t>pb_sector</t>
  </si>
  <si>
    <t>conect_country_sector</t>
  </si>
  <si>
    <t>Market Cap</t>
  </si>
  <si>
    <t>PTT TB</t>
  </si>
  <si>
    <t>AOT TB</t>
  </si>
  <si>
    <t>ADVANC TB</t>
  </si>
  <si>
    <t>CPALL TB</t>
  </si>
  <si>
    <t>SCC TB</t>
  </si>
  <si>
    <t>GULF TB</t>
  </si>
  <si>
    <t>BDMS TB</t>
  </si>
  <si>
    <t>PTTEP TB</t>
  </si>
  <si>
    <t>SCB TB</t>
  </si>
  <si>
    <t>KBANK TB</t>
  </si>
  <si>
    <t>CPF TB</t>
  </si>
  <si>
    <t>BBL TB</t>
  </si>
  <si>
    <t>CPN TB</t>
  </si>
  <si>
    <t>MAKRO TB</t>
  </si>
  <si>
    <t>BJC TB</t>
  </si>
  <si>
    <t>INTUCH TB</t>
  </si>
  <si>
    <t>GPSC TB</t>
  </si>
  <si>
    <t>KTB TB</t>
  </si>
  <si>
    <t>CRC TB</t>
  </si>
  <si>
    <t>DIF TB</t>
  </si>
  <si>
    <t>HMPRO TB</t>
  </si>
  <si>
    <t>BAY TB</t>
  </si>
  <si>
    <t>PTTGC TB</t>
  </si>
  <si>
    <t>EA TB</t>
  </si>
  <si>
    <t>EGCO TB</t>
  </si>
  <si>
    <t>BTS TB</t>
  </si>
  <si>
    <t>BEM TB</t>
  </si>
  <si>
    <t>IVL TB</t>
  </si>
  <si>
    <t>OSP TB</t>
  </si>
  <si>
    <t>AWC TB</t>
  </si>
  <si>
    <t>BGRIM TB</t>
  </si>
  <si>
    <t>TRUE TB</t>
  </si>
  <si>
    <t>BH TB</t>
  </si>
  <si>
    <t>DTAC TB</t>
  </si>
  <si>
    <t>RATCH TB</t>
  </si>
  <si>
    <t>TMB TB</t>
  </si>
  <si>
    <t>LH TB</t>
  </si>
  <si>
    <t>MTC TB</t>
  </si>
  <si>
    <t>MINT TB</t>
  </si>
  <si>
    <t>KTC TB</t>
  </si>
  <si>
    <t>TU TB</t>
  </si>
  <si>
    <t>TOA TB</t>
  </si>
  <si>
    <t>TFMAMA TB</t>
  </si>
  <si>
    <t>TOP TB</t>
  </si>
  <si>
    <t>CBG TB</t>
  </si>
  <si>
    <t>BAM TB</t>
  </si>
  <si>
    <t>SAWAD TB</t>
  </si>
  <si>
    <t>JASIF TB</t>
  </si>
  <si>
    <t>TISCO TB</t>
  </si>
  <si>
    <t>CPNREIT TB</t>
  </si>
  <si>
    <t>TTW TB</t>
  </si>
  <si>
    <t>VGI TB</t>
  </si>
  <si>
    <t>TFFIF TB</t>
  </si>
  <si>
    <t>STARK TB</t>
  </si>
  <si>
    <t>DELTA TB</t>
  </si>
  <si>
    <t>IRPC TB</t>
  </si>
  <si>
    <t>BTSGIF TB</t>
  </si>
  <si>
    <t>M TB</t>
  </si>
  <si>
    <t>SVH TB</t>
  </si>
  <si>
    <t>GLOBAL TB</t>
  </si>
  <si>
    <t>SPI TB</t>
  </si>
  <si>
    <t>TCAP TB</t>
  </si>
  <si>
    <t>JAS TB</t>
  </si>
  <si>
    <t>FTREIT TB</t>
  </si>
  <si>
    <t>BPP TB</t>
  </si>
  <si>
    <t>SCCC TB</t>
  </si>
  <si>
    <t>TLGF TB</t>
  </si>
  <si>
    <t>RAM TB</t>
  </si>
  <si>
    <t>WHA TB</t>
  </si>
  <si>
    <t>KKP TB</t>
  </si>
  <si>
    <t>WHART TB</t>
  </si>
  <si>
    <t>PB TB</t>
  </si>
  <si>
    <t>BCH TB</t>
  </si>
  <si>
    <t>SPALI TB</t>
  </si>
  <si>
    <t>BANPU TB</t>
  </si>
  <si>
    <t>TASCO TB</t>
  </si>
  <si>
    <t>SEG TB</t>
  </si>
  <si>
    <t>ACE TB</t>
  </si>
  <si>
    <t>CK TB</t>
  </si>
  <si>
    <t>TPIPP TB</t>
  </si>
  <si>
    <t>AEONTS TB</t>
  </si>
  <si>
    <t>BCPG TB</t>
  </si>
  <si>
    <t>CKP TB</t>
  </si>
  <si>
    <t>CHG TB</t>
  </si>
  <si>
    <t>BKI TB</t>
  </si>
  <si>
    <t>EGATIF TB</t>
  </si>
  <si>
    <t>MBK TB</t>
  </si>
  <si>
    <t>IMPACT TB</t>
  </si>
  <si>
    <t>TPIPL TB</t>
  </si>
  <si>
    <t>BLA TB</t>
  </si>
  <si>
    <t>PSH TB</t>
  </si>
  <si>
    <t>VNT TB</t>
  </si>
  <si>
    <t>BCP TB</t>
  </si>
  <si>
    <t>TQM TB</t>
  </si>
  <si>
    <t>CENTEL TB</t>
  </si>
  <si>
    <t>QH TB</t>
  </si>
  <si>
    <t>MEGA TB</t>
  </si>
  <si>
    <t>SPRC TB</t>
  </si>
  <si>
    <t>GUNKUL TB</t>
  </si>
  <si>
    <t>LHFG TB</t>
  </si>
  <si>
    <t>COM7 TB</t>
  </si>
  <si>
    <t>VIBHA TB</t>
  </si>
  <si>
    <t>GOLD TB</t>
  </si>
  <si>
    <t>TVO TB</t>
  </si>
  <si>
    <t>STEC TB</t>
  </si>
  <si>
    <t>HANA TB</t>
  </si>
  <si>
    <t>FPT TB</t>
  </si>
  <si>
    <t>CIMBT TB</t>
  </si>
  <si>
    <t>TFG TB</t>
  </si>
  <si>
    <t>STA TB</t>
  </si>
  <si>
    <t>THG TB</t>
  </si>
  <si>
    <t>PTG TB</t>
  </si>
  <si>
    <t>KCE TB</t>
  </si>
  <si>
    <t>WHAUP TB</t>
  </si>
  <si>
    <t>EASTW TB</t>
  </si>
  <si>
    <t>THANI TB</t>
  </si>
  <si>
    <t>SPC TB</t>
  </si>
  <si>
    <t>GLAND TB</t>
  </si>
  <si>
    <t>SGP TB</t>
  </si>
  <si>
    <t>BLAND TB</t>
  </si>
  <si>
    <t>SPCG TB</t>
  </si>
  <si>
    <t>ESSO TB</t>
  </si>
  <si>
    <t>BFIT TB</t>
  </si>
  <si>
    <t>OISHI TB</t>
  </si>
  <si>
    <t>BCT TB</t>
  </si>
  <si>
    <t>MAJOR TB</t>
  </si>
  <si>
    <t>AP TB</t>
  </si>
  <si>
    <t>BAFS TB</t>
  </si>
  <si>
    <t>SPF TB</t>
  </si>
  <si>
    <t>JMT TB</t>
  </si>
  <si>
    <t>AYUD TB</t>
  </si>
  <si>
    <t>TIP TB</t>
  </si>
  <si>
    <t>PLANB TB</t>
  </si>
  <si>
    <t>GFPT TB</t>
  </si>
  <si>
    <t>KTIS TB</t>
  </si>
  <si>
    <t>GVREIT TB</t>
  </si>
  <si>
    <t>ICC TB</t>
  </si>
  <si>
    <t>AMATA TB</t>
  </si>
  <si>
    <t>SUC TB</t>
  </si>
  <si>
    <t>TCCC TB</t>
  </si>
  <si>
    <t>PRM TB</t>
  </si>
  <si>
    <t>DOHOME TB</t>
  </si>
  <si>
    <t>CPTGF TB</t>
  </si>
  <si>
    <t>EPG TB</t>
  </si>
  <si>
    <t>STANLY TB</t>
  </si>
  <si>
    <t>PRINC TB</t>
  </si>
  <si>
    <t>DCC TB</t>
  </si>
  <si>
    <t>SUPER TB</t>
  </si>
  <si>
    <t>SKR TB</t>
  </si>
  <si>
    <t>FUTUREPF TB</t>
  </si>
  <si>
    <t>RS TB</t>
  </si>
  <si>
    <t>SHANG TB</t>
  </si>
  <si>
    <t>PTL TB</t>
  </si>
  <si>
    <t>S TB</t>
  </si>
  <si>
    <t>BA TB</t>
  </si>
  <si>
    <t>ORI TB</t>
  </si>
  <si>
    <t>SIRI TB</t>
  </si>
  <si>
    <t>SF TB</t>
  </si>
  <si>
    <t>QHPF TB</t>
  </si>
  <si>
    <t>TPRIME TB</t>
  </si>
  <si>
    <t>SAUCE TB</t>
  </si>
  <si>
    <t>SSC TB</t>
  </si>
  <si>
    <t>SC TB</t>
  </si>
  <si>
    <t>COL TB</t>
  </si>
  <si>
    <t>KGI TB</t>
  </si>
  <si>
    <t>ROJNA TB</t>
  </si>
  <si>
    <t>THAI TB</t>
  </si>
  <si>
    <t>BOFFICE TB</t>
  </si>
  <si>
    <t>TKN TB</t>
  </si>
  <si>
    <t>PCSGH TB</t>
  </si>
  <si>
    <t>SISB TB</t>
  </si>
  <si>
    <t>RBF TB</t>
  </si>
  <si>
    <t>BEC TB</t>
  </si>
  <si>
    <t>KSL TB</t>
  </si>
  <si>
    <t>NTV TB</t>
  </si>
  <si>
    <t>PRG TB</t>
  </si>
  <si>
    <t>CCET TB</t>
  </si>
  <si>
    <t>LHHOTEL TB</t>
  </si>
  <si>
    <t>DTC TB</t>
  </si>
  <si>
    <t>LHSC TB</t>
  </si>
  <si>
    <t>ERW TB</t>
  </si>
  <si>
    <t>GRAMMY TB</t>
  </si>
  <si>
    <t>PLAT TB</t>
  </si>
  <si>
    <t>WACOAL TB</t>
  </si>
  <si>
    <t>RJH TB</t>
  </si>
  <si>
    <t>SABINA TB</t>
  </si>
  <si>
    <t>SMK TB</t>
  </si>
  <si>
    <t>GGC TB</t>
  </si>
  <si>
    <t>ASK TB</t>
  </si>
  <si>
    <t>STPI TB</t>
  </si>
  <si>
    <t>CMR TB</t>
  </si>
  <si>
    <t>SSP TB</t>
  </si>
  <si>
    <t>BKER TB</t>
  </si>
  <si>
    <t>SHR TB</t>
  </si>
  <si>
    <t>MC TB</t>
  </si>
  <si>
    <t>ICHI TB</t>
  </si>
  <si>
    <t>BGC TB</t>
  </si>
  <si>
    <t>AAV TB</t>
  </si>
  <si>
    <t>OHTL TB</t>
  </si>
  <si>
    <t>MONO TB</t>
  </si>
  <si>
    <t>JWD TB</t>
  </si>
  <si>
    <t>ALUCON TB</t>
  </si>
  <si>
    <t>SNP TB</t>
  </si>
  <si>
    <t>CGD TB</t>
  </si>
  <si>
    <t>LRH TB</t>
  </si>
  <si>
    <t>FORTH TB</t>
  </si>
  <si>
    <t>NOBLE TB</t>
  </si>
  <si>
    <t>PR9 TB</t>
  </si>
  <si>
    <t>SUPEREIF TB</t>
  </si>
  <si>
    <t>HREIT TB</t>
  </si>
  <si>
    <t>A TB</t>
  </si>
  <si>
    <t>SAPPE TB</t>
  </si>
  <si>
    <t>BAT3K TB</t>
  </si>
  <si>
    <t>DRT TB</t>
  </si>
  <si>
    <t>LPN TB</t>
  </si>
  <si>
    <t>KYE TB</t>
  </si>
  <si>
    <t>SAMART TB</t>
  </si>
  <si>
    <t>COTTO TB</t>
  </si>
  <si>
    <t>JMART TB</t>
  </si>
  <si>
    <t>UTP TB</t>
  </si>
  <si>
    <t>POPF TB</t>
  </si>
  <si>
    <t>SPRIME TB</t>
  </si>
  <si>
    <t>UV TB</t>
  </si>
  <si>
    <t>TSE TB</t>
  </si>
  <si>
    <t>MCOT TB</t>
  </si>
  <si>
    <t>UNIQ TB</t>
  </si>
  <si>
    <t>SPG TB</t>
  </si>
  <si>
    <t>SVI TB</t>
  </si>
  <si>
    <t>TR TB</t>
  </si>
  <si>
    <t>U TB</t>
  </si>
  <si>
    <t>MTI TB</t>
  </si>
  <si>
    <t>CPNCG TB</t>
  </si>
  <si>
    <t>PSL TB</t>
  </si>
  <si>
    <t>ITD TB</t>
  </si>
  <si>
    <t>GL TB</t>
  </si>
  <si>
    <t>ANAN TB</t>
  </si>
  <si>
    <t>PRIME TB</t>
  </si>
  <si>
    <t>SCG TB</t>
  </si>
  <si>
    <t>HUMAN TB</t>
  </si>
  <si>
    <t>B-WORK TB</t>
  </si>
  <si>
    <t>ILM TB</t>
  </si>
  <si>
    <t>TTLPF TB</t>
  </si>
  <si>
    <t>AMATAR TB</t>
  </si>
  <si>
    <t>BEAUTY TB</t>
  </si>
  <si>
    <t>LST TB</t>
  </si>
  <si>
    <t>UVAN TB</t>
  </si>
  <si>
    <t>TTA TB</t>
  </si>
  <si>
    <t>LALIN TB</t>
  </si>
  <si>
    <t>AMATAV TB</t>
  </si>
  <si>
    <t>DDD TB</t>
  </si>
  <si>
    <t>AIT TB</t>
  </si>
  <si>
    <t>TK TB</t>
  </si>
  <si>
    <t>HTC TB</t>
  </si>
  <si>
    <t>VNG TB</t>
  </si>
  <si>
    <t>MCS TB</t>
  </si>
  <si>
    <t>SYNEX TB</t>
  </si>
  <si>
    <t>SNJ TB</t>
  </si>
  <si>
    <t>NYT TB</t>
  </si>
  <si>
    <t>SAT TB</t>
  </si>
  <si>
    <t>ROH TB</t>
  </si>
  <si>
    <t>PF TB</t>
  </si>
  <si>
    <t>TMD TB</t>
  </si>
  <si>
    <t>SAMTEL TB</t>
  </si>
  <si>
    <t>INOX TB</t>
  </si>
  <si>
    <t>AJ TB</t>
  </si>
  <si>
    <t>TMT TB</t>
  </si>
  <si>
    <t>PM TB</t>
  </si>
  <si>
    <t>AMARIN TB</t>
  </si>
  <si>
    <t>CGH TB</t>
  </si>
  <si>
    <t>VIH TB</t>
  </si>
  <si>
    <t>WORK TB</t>
  </si>
  <si>
    <t>NOK TB</t>
  </si>
  <si>
    <t>TSTE TB</t>
  </si>
  <si>
    <t>SEAFCO TB</t>
  </si>
  <si>
    <t>NNCL TB</t>
  </si>
  <si>
    <t>S11 TB</t>
  </si>
  <si>
    <t>MACO TB</t>
  </si>
  <si>
    <t>SENA TB</t>
  </si>
  <si>
    <t>NER TB</t>
  </si>
  <si>
    <t>LANNA TB</t>
  </si>
  <si>
    <t>METCO TB</t>
  </si>
  <si>
    <t>MK TB</t>
  </si>
  <si>
    <t>BJCHI TB</t>
  </si>
  <si>
    <t>ASP TB</t>
  </si>
  <si>
    <t>MILL TB</t>
  </si>
  <si>
    <t>RPH TB</t>
  </si>
  <si>
    <t>SFP TB</t>
  </si>
  <si>
    <t>PPF TB</t>
  </si>
  <si>
    <t>THCOM TB</t>
  </si>
  <si>
    <t>III TB</t>
  </si>
  <si>
    <t>APCS TB</t>
  </si>
  <si>
    <t>EPCO TB</t>
  </si>
  <si>
    <t>WG TB</t>
  </si>
  <si>
    <t>MBKET TB</t>
  </si>
  <si>
    <t>AI TB</t>
  </si>
  <si>
    <t>TWPC TB</t>
  </si>
  <si>
    <t>MJLF TB</t>
  </si>
  <si>
    <t>EKH TB</t>
  </si>
  <si>
    <t>PYLON TB</t>
  </si>
  <si>
    <t>LOXLEY TB</t>
  </si>
  <si>
    <t>TSC TB</t>
  </si>
  <si>
    <t>TRU TB</t>
  </si>
  <si>
    <t>QHHR TB</t>
  </si>
  <si>
    <t>CSC TB</t>
  </si>
  <si>
    <t>TTT TB</t>
  </si>
  <si>
    <t>AH TB</t>
  </si>
  <si>
    <t>TAE TB</t>
  </si>
  <si>
    <t>LPH TB</t>
  </si>
  <si>
    <t>SMPC TB</t>
  </si>
  <si>
    <t>NUSA TB</t>
  </si>
  <si>
    <t>AHC TB</t>
  </si>
  <si>
    <t>MCHAI TB</t>
  </si>
  <si>
    <t>BKD TB</t>
  </si>
  <si>
    <t>BRRGIF TB</t>
  </si>
  <si>
    <t>TIPCO TB</t>
  </si>
  <si>
    <t>PREB TB</t>
  </si>
  <si>
    <t>SFLEX TB</t>
  </si>
  <si>
    <t>MIPF TB</t>
  </si>
  <si>
    <t>SRIPANWA TB</t>
  </si>
  <si>
    <t>RCI TB</t>
  </si>
  <si>
    <t>SNC TB</t>
  </si>
  <si>
    <t>BRR TB</t>
  </si>
  <si>
    <t>RML TB</t>
  </si>
  <si>
    <t>KCAR TB</t>
  </si>
  <si>
    <t>IRC TB</t>
  </si>
  <si>
    <t>APCO TB</t>
  </si>
  <si>
    <t>TNL TB</t>
  </si>
  <si>
    <t>SIS TB</t>
  </si>
  <si>
    <t>NKI TB</t>
  </si>
  <si>
    <t>ZEN TB</t>
  </si>
  <si>
    <t>MFEC TB</t>
  </si>
  <si>
    <t>LHPF TB</t>
  </si>
  <si>
    <t>ABPIF TB</t>
  </si>
  <si>
    <t>KAMART TB</t>
  </si>
  <si>
    <t>MPIC TB</t>
  </si>
  <si>
    <t>GRAND TB</t>
  </si>
  <si>
    <t>AMANAH TB</t>
  </si>
  <si>
    <t>TSTH TB</t>
  </si>
  <si>
    <t>SUSCO TB</t>
  </si>
  <si>
    <t>HPF TB</t>
  </si>
  <si>
    <t>QCON TB</t>
  </si>
  <si>
    <t>MJD TB</t>
  </si>
  <si>
    <t>TKS TB</t>
  </si>
  <si>
    <t>LEE TB</t>
  </si>
  <si>
    <t>WP TB</t>
  </si>
  <si>
    <t>WHABT TB</t>
  </si>
  <si>
    <t>JCK TB</t>
  </si>
  <si>
    <t>THRE TB</t>
  </si>
  <si>
    <t>KWC TB</t>
  </si>
  <si>
    <t>SIRIP TB</t>
  </si>
  <si>
    <t>CTW TB</t>
  </si>
  <si>
    <t>CSR TB</t>
  </si>
  <si>
    <t>SINGER TB</t>
  </si>
  <si>
    <t>AIMIRT TB</t>
  </si>
  <si>
    <t>FE TB</t>
  </si>
  <si>
    <t>SYNTEC TB</t>
  </si>
  <si>
    <t>THIP TB</t>
  </si>
  <si>
    <t>SRICHA TB</t>
  </si>
  <si>
    <t>TNR TB</t>
  </si>
  <si>
    <t>SMIT TB</t>
  </si>
  <si>
    <t>MFC TB</t>
  </si>
  <si>
    <t>PRIN TB</t>
  </si>
  <si>
    <t>ASIAN TB</t>
  </si>
  <si>
    <t>NFC TB</t>
  </si>
  <si>
    <t>NVD TB</t>
  </si>
  <si>
    <t>CTARAF TB</t>
  </si>
  <si>
    <t>GJS TB</t>
  </si>
  <si>
    <t>DREIT TB</t>
  </si>
  <si>
    <t>TTCL TB</t>
  </si>
  <si>
    <t>RCL TB</t>
  </si>
  <si>
    <t>SSF TB</t>
  </si>
  <si>
    <t>VRANDA TB</t>
  </si>
  <si>
    <t>UAC TB</t>
  </si>
  <si>
    <t>GYT TB</t>
  </si>
  <si>
    <t>TLHPF TB</t>
  </si>
  <si>
    <t>TOG TB</t>
  </si>
  <si>
    <t>HFT TB</t>
  </si>
  <si>
    <t>MODERN TB</t>
  </si>
  <si>
    <t>ASEFA TB</t>
  </si>
  <si>
    <t>AQUA TB</t>
  </si>
  <si>
    <t>TBSP TB</t>
  </si>
  <si>
    <t>SCN TB</t>
  </si>
  <si>
    <t>THE TB</t>
  </si>
  <si>
    <t>NEX TB</t>
  </si>
  <si>
    <t>MSC TB</t>
  </si>
  <si>
    <t>SORKON TB</t>
  </si>
  <si>
    <t>KBS TB</t>
  </si>
  <si>
    <t>SST TB</t>
  </si>
  <si>
    <t>SSPF TB</t>
  </si>
  <si>
    <t>GAHREIT TB</t>
  </si>
  <si>
    <t>DCON TB</t>
  </si>
  <si>
    <t>THREL TB</t>
  </si>
  <si>
    <t>IHL TB</t>
  </si>
  <si>
    <t>AIMCG TB</t>
  </si>
  <si>
    <t>SITHAI TB</t>
  </si>
  <si>
    <t>SCP TB</t>
  </si>
  <si>
    <t>ALT TB</t>
  </si>
  <si>
    <t>KPNPF TB</t>
  </si>
  <si>
    <t>TRITN TB</t>
  </si>
  <si>
    <t>CRANE TB</t>
  </si>
  <si>
    <t>ASIA TB</t>
  </si>
  <si>
    <t>SQ TB</t>
  </si>
  <si>
    <t>LUXF TB</t>
  </si>
  <si>
    <t>MII TB</t>
  </si>
  <si>
    <t>TEAMG TB</t>
  </si>
  <si>
    <t>BR TB</t>
  </si>
  <si>
    <t>EE TB</t>
  </si>
  <si>
    <t>PL TB</t>
  </si>
  <si>
    <t>SSSC TB</t>
  </si>
  <si>
    <t>ILINK TB</t>
  </si>
  <si>
    <t>GOLDPF TB</t>
  </si>
  <si>
    <t>TPCORP TB</t>
  </si>
  <si>
    <t>CWT TB</t>
  </si>
  <si>
    <t>KDH TB</t>
  </si>
  <si>
    <t>PATO TB</t>
  </si>
  <si>
    <t>ESTAR TB</t>
  </si>
  <si>
    <t>SKN TB</t>
  </si>
  <si>
    <t>PAP TB</t>
  </si>
  <si>
    <t>PT TB</t>
  </si>
  <si>
    <t>SHREIT TB</t>
  </si>
  <si>
    <t>UOBKH TB</t>
  </si>
  <si>
    <t>BKKCP TB</t>
  </si>
  <si>
    <t>BIG TB</t>
  </si>
  <si>
    <t>FMT TB</t>
  </si>
  <si>
    <t>BROCK TB</t>
  </si>
  <si>
    <t>TPBI TB</t>
  </si>
  <si>
    <t>MALEE TB</t>
  </si>
  <si>
    <t>GC TB</t>
  </si>
  <si>
    <t>TTI TB</t>
  </si>
  <si>
    <t>7UP TB</t>
  </si>
  <si>
    <t>TOPP TB</t>
  </si>
  <si>
    <t>TIW TB</t>
  </si>
  <si>
    <t>TYCN TB</t>
  </si>
  <si>
    <t>PLE TB</t>
  </si>
  <si>
    <t>JCT TB</t>
  </si>
  <si>
    <t>DEMCO TB</t>
  </si>
  <si>
    <t>AJA TB</t>
  </si>
  <si>
    <t>TVI TB</t>
  </si>
  <si>
    <t>CMAN TB</t>
  </si>
  <si>
    <t>SDC TB</t>
  </si>
  <si>
    <t>IFS TB</t>
  </si>
  <si>
    <t>GLOCON TB</t>
  </si>
  <si>
    <t>PDI TB</t>
  </si>
  <si>
    <t>KWG TB</t>
  </si>
  <si>
    <t>TC TB</t>
  </si>
  <si>
    <t>PACE TB</t>
  </si>
  <si>
    <t>WICE TB</t>
  </si>
  <si>
    <t>POST TB</t>
  </si>
  <si>
    <t>AQ TB</t>
  </si>
  <si>
    <t>FTE TB</t>
  </si>
  <si>
    <t>ACC TB</t>
  </si>
  <si>
    <t>WPH TB</t>
  </si>
  <si>
    <t>CNT TB</t>
  </si>
  <si>
    <t>INET TB</t>
  </si>
  <si>
    <t>GIFT TB</t>
  </si>
  <si>
    <t>CM TB</t>
  </si>
  <si>
    <t>CSS TB</t>
  </si>
  <si>
    <t>SAMCO TB</t>
  </si>
  <si>
    <t>MAX TB</t>
  </si>
  <si>
    <t>MATI TB</t>
  </si>
  <si>
    <t>SYMC TB</t>
  </si>
  <si>
    <t>LNE TB</t>
  </si>
  <si>
    <t>BSBM TB</t>
  </si>
  <si>
    <t>ZMICO TB</t>
  </si>
  <si>
    <t>LHK TB</t>
  </si>
  <si>
    <t>ERWPF TB</t>
  </si>
  <si>
    <t>RSP TB</t>
  </si>
  <si>
    <t>MATCH TB</t>
  </si>
  <si>
    <t>TPOLY TB</t>
  </si>
  <si>
    <t>SIAM TB</t>
  </si>
  <si>
    <t>CPI TB</t>
  </si>
  <si>
    <t>ASAP TB</t>
  </si>
  <si>
    <t>TSR TB</t>
  </si>
  <si>
    <t>GPI TB</t>
  </si>
  <si>
    <t>PORT TB</t>
  </si>
  <si>
    <t>TIF1 TB</t>
  </si>
  <si>
    <t>TPA TB</t>
  </si>
  <si>
    <t>TSI TB</t>
  </si>
  <si>
    <t>RICHY TB</t>
  </si>
  <si>
    <t>MIDA TB</t>
  </si>
  <si>
    <t>EMC TB</t>
  </si>
  <si>
    <t>TRUBB TB</t>
  </si>
  <si>
    <t>UPOIC TB</t>
  </si>
  <si>
    <t>TRC TB</t>
  </si>
  <si>
    <t>SCI TB</t>
  </si>
  <si>
    <t>NSI TB</t>
  </si>
  <si>
    <t>UT TB</t>
  </si>
  <si>
    <t>BWG TB</t>
  </si>
  <si>
    <t>NWR TB</t>
  </si>
  <si>
    <t>MANRIN TB</t>
  </si>
  <si>
    <t>NCH TB</t>
  </si>
  <si>
    <t>ECL TB</t>
  </si>
  <si>
    <t>CI TB</t>
  </si>
  <si>
    <t>FNS TB</t>
  </si>
  <si>
    <t>TWZ TB</t>
  </si>
  <si>
    <t>MDX TB</t>
  </si>
  <si>
    <t>TNITY TB</t>
  </si>
  <si>
    <t>VARO TB</t>
  </si>
  <si>
    <t>ALLA TB</t>
  </si>
  <si>
    <t>FN TB</t>
  </si>
  <si>
    <t>OCC TB</t>
  </si>
  <si>
    <t>SEED TB</t>
  </si>
  <si>
    <t>PMTA TB</t>
  </si>
  <si>
    <t>TCMC TB</t>
  </si>
  <si>
    <t>CPT TB</t>
  </si>
  <si>
    <t>SMT TB</t>
  </si>
  <si>
    <t>CPW TB</t>
  </si>
  <si>
    <t>RPC TB</t>
  </si>
  <si>
    <t>PRAKIT TB</t>
  </si>
  <si>
    <t>AMC TB</t>
  </si>
  <si>
    <t>APURE TB</t>
  </si>
  <si>
    <t>QHOP TB</t>
  </si>
  <si>
    <t>IT TB</t>
  </si>
  <si>
    <t>OGC TB</t>
  </si>
  <si>
    <t>EVER TB</t>
  </si>
  <si>
    <t>SKE TB</t>
  </si>
  <si>
    <t>CCP TB</t>
  </si>
  <si>
    <t>AKR TB</t>
  </si>
  <si>
    <t>GEL TB</t>
  </si>
  <si>
    <t>JTS TB</t>
  </si>
  <si>
    <t>SVOA TB</t>
  </si>
  <si>
    <t>TH TB</t>
  </si>
  <si>
    <t>PDJ TB</t>
  </si>
  <si>
    <t>WIIK TB</t>
  </si>
  <si>
    <t>FSS TB</t>
  </si>
  <si>
    <t>WAVE TB</t>
  </si>
  <si>
    <t>TPP TB</t>
  </si>
  <si>
    <t>TWP TB</t>
  </si>
  <si>
    <t>ML TB</t>
  </si>
  <si>
    <t>EASON TB</t>
  </si>
  <si>
    <t>GREEN TB</t>
  </si>
  <si>
    <t>NEW TB</t>
  </si>
  <si>
    <t>PG TB</t>
  </si>
  <si>
    <t>CHOTI TB</t>
  </si>
  <si>
    <t>KKC TB</t>
  </si>
  <si>
    <t>PERM TB</t>
  </si>
  <si>
    <t>M-PAT TB</t>
  </si>
  <si>
    <t>SLP TB</t>
  </si>
  <si>
    <t>GBX TB</t>
  </si>
  <si>
    <t>INGRS TB</t>
  </si>
  <si>
    <t>APEX TB</t>
  </si>
  <si>
    <t>GENCO TB</t>
  </si>
  <si>
    <t>CFRESH TB</t>
  </si>
  <si>
    <t>HTECH TB</t>
  </si>
  <si>
    <t>SSTRT TB</t>
  </si>
  <si>
    <t>PPP TB</t>
  </si>
  <si>
    <t>INSURE TB</t>
  </si>
  <si>
    <t>M-STOR TB</t>
  </si>
  <si>
    <t>CITY TB</t>
  </si>
  <si>
    <t>SUTHA TB</t>
  </si>
  <si>
    <t>CPL TB</t>
  </si>
  <si>
    <t>AS TB</t>
  </si>
  <si>
    <t>UP TB</t>
  </si>
  <si>
    <t>PTR SP</t>
  </si>
  <si>
    <t>PRU SP</t>
  </si>
  <si>
    <t>JM SP</t>
  </si>
  <si>
    <t>DBS SP</t>
  </si>
  <si>
    <t>ST10 SP</t>
  </si>
  <si>
    <t>ST SP</t>
  </si>
  <si>
    <t>OCBC SP</t>
  </si>
  <si>
    <t>JS SP</t>
  </si>
  <si>
    <t>CHA SP</t>
  </si>
  <si>
    <t>UOB SP</t>
  </si>
  <si>
    <t>WIL SP</t>
  </si>
  <si>
    <t>IHH SP</t>
  </si>
  <si>
    <t>THBEV SP</t>
  </si>
  <si>
    <t>CAPL SP</t>
  </si>
  <si>
    <t>HKL SP</t>
  </si>
  <si>
    <t>HNP SP</t>
  </si>
  <si>
    <t>CEA SP</t>
  </si>
  <si>
    <t>ZNH SP</t>
  </si>
  <si>
    <t>AREIT SP</t>
  </si>
  <si>
    <t>KEP SP</t>
  </si>
  <si>
    <t>SGX SP</t>
  </si>
  <si>
    <t>STE SP</t>
  </si>
  <si>
    <t>ACHX SP</t>
  </si>
  <si>
    <t>GE SP</t>
  </si>
  <si>
    <t>DFI SP</t>
  </si>
  <si>
    <t>GENS SP</t>
  </si>
  <si>
    <t>JCNC SP</t>
  </si>
  <si>
    <t>K6K SP</t>
  </si>
  <si>
    <t>YZC SP</t>
  </si>
  <si>
    <t>SHI SP</t>
  </si>
  <si>
    <t>SIA SP</t>
  </si>
  <si>
    <t>CT SP</t>
  </si>
  <si>
    <t>CIT SP</t>
  </si>
  <si>
    <t>MCT SP</t>
  </si>
  <si>
    <t>MLT SP</t>
  </si>
  <si>
    <t>CCT SP</t>
  </si>
  <si>
    <t>ALI SP</t>
  </si>
  <si>
    <t>UOL SP</t>
  </si>
  <si>
    <t>TOPG SP</t>
  </si>
  <si>
    <t>MINT SP</t>
  </si>
  <si>
    <t>OLAM SP</t>
  </si>
  <si>
    <t>XESX SP</t>
  </si>
  <si>
    <t>VMS SP</t>
  </si>
  <si>
    <t>SGA SP</t>
  </si>
  <si>
    <t>SATS SP</t>
  </si>
  <si>
    <t>SUN SP</t>
  </si>
  <si>
    <t>KDCREIT SP</t>
  </si>
  <si>
    <t>XMEU SP</t>
  </si>
  <si>
    <t>NETLINK SP</t>
  </si>
  <si>
    <t>FPL SP</t>
  </si>
  <si>
    <t>CD SP</t>
  </si>
  <si>
    <t>YZJSGD SP</t>
  </si>
  <si>
    <t>KREIT SP</t>
  </si>
  <si>
    <t>UIC SP</t>
  </si>
  <si>
    <t>SCI SP</t>
  </si>
  <si>
    <t>SPH SP</t>
  </si>
  <si>
    <t>MAGIC SP</t>
  </si>
  <si>
    <t>XMUS SP</t>
  </si>
  <si>
    <t>FLTAUD SP</t>
  </si>
  <si>
    <t>ART SP</t>
  </si>
  <si>
    <t>FCT SP</t>
  </si>
  <si>
    <t>MAND SP</t>
  </si>
  <si>
    <t>HPAR SP</t>
  </si>
  <si>
    <t>STH SP</t>
  </si>
  <si>
    <t>STX SP</t>
  </si>
  <si>
    <t>SPHREIT SP</t>
  </si>
  <si>
    <t>LF2 SP</t>
  </si>
  <si>
    <t>KIT SP</t>
  </si>
  <si>
    <t>FR SP</t>
  </si>
  <si>
    <t>SIE SP</t>
  </si>
  <si>
    <t>FLT SP</t>
  </si>
  <si>
    <t>YLLG SP</t>
  </si>
  <si>
    <t>FNN SP</t>
  </si>
  <si>
    <t>PREIT SP</t>
  </si>
  <si>
    <t>GGR SP</t>
  </si>
  <si>
    <t>OUECT SP</t>
  </si>
  <si>
    <t>SSG SP</t>
  </si>
  <si>
    <t>MUST SP</t>
  </si>
  <si>
    <t>TIAN SP</t>
  </si>
  <si>
    <t>GUOL SP</t>
  </si>
  <si>
    <t>TID SP</t>
  </si>
  <si>
    <t>LG9 SP</t>
  </si>
  <si>
    <t>CERT SP</t>
  </si>
  <si>
    <t>CERTSGD SP</t>
  </si>
  <si>
    <t>HPL SP</t>
  </si>
  <si>
    <t>SPOST SP</t>
  </si>
  <si>
    <t>SMM SP</t>
  </si>
  <si>
    <t>CRCT SP</t>
  </si>
  <si>
    <t>RFMD SP</t>
  </si>
  <si>
    <t>AIT SP</t>
  </si>
  <si>
    <t>HPHT* SP</t>
  </si>
  <si>
    <t>HPHT SP</t>
  </si>
  <si>
    <t>HOBEE SP</t>
  </si>
  <si>
    <t>WINGT SP</t>
  </si>
  <si>
    <t>TMG SP</t>
  </si>
  <si>
    <t>EREIT SP</t>
  </si>
  <si>
    <t>FCOT SP</t>
  </si>
  <si>
    <t>BS SP</t>
  </si>
  <si>
    <t>CDREIT SP</t>
  </si>
  <si>
    <t>PRIME SP</t>
  </si>
  <si>
    <t>SGREIT SP</t>
  </si>
  <si>
    <t>HLF SP</t>
  </si>
  <si>
    <t>UOBK SP</t>
  </si>
  <si>
    <t>SBIF SP</t>
  </si>
  <si>
    <t>OUE SP</t>
  </si>
  <si>
    <t>FSG SP</t>
  </si>
  <si>
    <t>OHL SP</t>
  </si>
  <si>
    <t>SBUS SP</t>
  </si>
  <si>
    <t>JAP SP</t>
  </si>
  <si>
    <t>STTF SP</t>
  </si>
  <si>
    <t>FRAG SP</t>
  </si>
  <si>
    <t>FEHT SP</t>
  </si>
  <si>
    <t>PAC SP</t>
  </si>
  <si>
    <t>UOA SP</t>
  </si>
  <si>
    <t>FHT SP</t>
  </si>
  <si>
    <t>AAREIT SP</t>
  </si>
  <si>
    <t>SASSR SP</t>
  </si>
  <si>
    <t>CAO SP</t>
  </si>
  <si>
    <t>GLL SP</t>
  </si>
  <si>
    <t>BAL SP</t>
  </si>
  <si>
    <t>STA SP</t>
  </si>
  <si>
    <t>GRAN SP</t>
  </si>
  <si>
    <t>SML SP</t>
  </si>
  <si>
    <t>RSTON SP</t>
  </si>
  <si>
    <t>ZJE SP</t>
  </si>
  <si>
    <t>HIP SP</t>
  </si>
  <si>
    <t>KORE SP</t>
  </si>
  <si>
    <t>STRTR SP</t>
  </si>
  <si>
    <t>XSPS SP</t>
  </si>
  <si>
    <t>CEWL SP</t>
  </si>
  <si>
    <t>LREIT SP</t>
  </si>
  <si>
    <t>VCM SP</t>
  </si>
  <si>
    <t>XAXJ SP</t>
  </si>
  <si>
    <t>TCI SP</t>
  </si>
  <si>
    <t>SILV SP</t>
  </si>
  <si>
    <t>GALV SP</t>
  </si>
  <si>
    <t>FIRT SP</t>
  </si>
  <si>
    <t>METRO SP</t>
  </si>
  <si>
    <t>XGSD SP</t>
  </si>
  <si>
    <t>DASIN SP</t>
  </si>
  <si>
    <t>AGT SP</t>
  </si>
  <si>
    <t>PREH SP</t>
  </si>
  <si>
    <t>HACL SP</t>
  </si>
  <si>
    <t>NIKIGCB SP</t>
  </si>
  <si>
    <t>TKMED SP</t>
  </si>
  <si>
    <t>SIIC SP</t>
  </si>
  <si>
    <t>HFC SP</t>
  </si>
  <si>
    <t>CACHE SP</t>
  </si>
  <si>
    <t>GSH SP</t>
  </si>
  <si>
    <t>DELFI SP</t>
  </si>
  <si>
    <t>AEM SP</t>
  </si>
  <si>
    <t>HRNET SP</t>
  </si>
  <si>
    <t>FEOR SP</t>
  </si>
  <si>
    <t>ECWREIT SP</t>
  </si>
  <si>
    <t>ROXY SP</t>
  </si>
  <si>
    <t>YHS SP</t>
  </si>
  <si>
    <t>STCO SP</t>
  </si>
  <si>
    <t>YOMA SP</t>
  </si>
  <si>
    <t>BREAD SP</t>
  </si>
  <si>
    <t>IFAR SP</t>
  </si>
  <si>
    <t>SBREIT SP</t>
  </si>
  <si>
    <t>UOI SP</t>
  </si>
  <si>
    <t>QAF SP</t>
  </si>
  <si>
    <t>COS SP</t>
  </si>
  <si>
    <t>HG SP</t>
  </si>
  <si>
    <t>UHU SP</t>
  </si>
  <si>
    <t>CHIP SP</t>
  </si>
  <si>
    <t>LMRT SP</t>
  </si>
  <si>
    <t>ELITE SP</t>
  </si>
  <si>
    <t>IREIT SP</t>
  </si>
  <si>
    <t>BVEST SP</t>
  </si>
  <si>
    <t>UMSH SP</t>
  </si>
  <si>
    <t>KOUFU SP</t>
  </si>
  <si>
    <t>CENT SP</t>
  </si>
  <si>
    <t>GER SP</t>
  </si>
  <si>
    <t>BCI SP</t>
  </si>
  <si>
    <t>HIAP SP</t>
  </si>
  <si>
    <t>SSREIT SP</t>
  </si>
  <si>
    <t>ASP SP</t>
  </si>
  <si>
    <t>ELEC SP</t>
  </si>
  <si>
    <t>HLA SP</t>
  </si>
  <si>
    <t>MII SP</t>
  </si>
  <si>
    <t>QNM SP</t>
  </si>
  <si>
    <t>CSSC SP</t>
  </si>
  <si>
    <t>LKH SP</t>
  </si>
  <si>
    <t>SHG SP</t>
  </si>
  <si>
    <t>BOCS SP</t>
  </si>
  <si>
    <t>SPWG SP</t>
  </si>
  <si>
    <t>BRC SP</t>
  </si>
  <si>
    <t>HRY SP</t>
  </si>
  <si>
    <t>DBSSTI SP</t>
  </si>
  <si>
    <t>STL SP</t>
  </si>
  <si>
    <t>BHGREIT SP</t>
  </si>
  <si>
    <t>TSH SP</t>
  </si>
  <si>
    <t>NSL SP</t>
  </si>
  <si>
    <t>ARAUS SP</t>
  </si>
  <si>
    <t>FEH SP</t>
  </si>
  <si>
    <t>FRKN SP</t>
  </si>
  <si>
    <t>XFVT SP</t>
  </si>
  <si>
    <t>GPI SP</t>
  </si>
  <si>
    <t>GKG SP</t>
  </si>
  <si>
    <t>MEGH SP</t>
  </si>
  <si>
    <t>VALUE SP</t>
  </si>
  <si>
    <t>KMLY SP</t>
  </si>
  <si>
    <t>IFAST SP</t>
  </si>
  <si>
    <t>MHAL SP</t>
  </si>
  <si>
    <t>MMH SP</t>
  </si>
  <si>
    <t>BTH SP</t>
  </si>
  <si>
    <t>BOCJ SP</t>
  </si>
  <si>
    <t>PAN SP</t>
  </si>
  <si>
    <t>AVJ SP</t>
  </si>
  <si>
    <t>AXJREIT SP</t>
  </si>
  <si>
    <t>GINV SP</t>
  </si>
  <si>
    <t>LBG SP</t>
  </si>
  <si>
    <t>AMA SP</t>
  </si>
  <si>
    <t>HWAH SP</t>
  </si>
  <si>
    <t>CSE SP</t>
  </si>
  <si>
    <t>LEM SP</t>
  </si>
  <si>
    <t>DELM SP</t>
  </si>
  <si>
    <t>EAGLEHT SP</t>
  </si>
  <si>
    <t>CH SP</t>
  </si>
  <si>
    <t>IHC SP</t>
  </si>
  <si>
    <t>SIF SP</t>
  </si>
  <si>
    <t>WHUR SP</t>
  </si>
  <si>
    <t>CTN SP</t>
  </si>
  <si>
    <t>APTT SP</t>
  </si>
  <si>
    <t>PROP SP</t>
  </si>
  <si>
    <t>MM2 SP</t>
  </si>
  <si>
    <t>SUNN SP</t>
  </si>
  <si>
    <t>YINGLI SP</t>
  </si>
  <si>
    <t>UNU SP</t>
  </si>
  <si>
    <t>MYP SP</t>
  </si>
  <si>
    <t>SRE SP</t>
  </si>
  <si>
    <t>DFIL SP</t>
  </si>
  <si>
    <t>KSHH SP</t>
  </si>
  <si>
    <t>FUYU SP</t>
  </si>
  <si>
    <t>XX25 SP</t>
  </si>
  <si>
    <t>ISEC SP</t>
  </si>
  <si>
    <t>XMTW SP</t>
  </si>
  <si>
    <t>VMAX SP</t>
  </si>
  <si>
    <t>AHYGS SP</t>
  </si>
  <si>
    <t>AHYG SP</t>
  </si>
  <si>
    <t>CHLG SP</t>
  </si>
  <si>
    <t>JUMBO SP</t>
  </si>
  <si>
    <t>ICG SP</t>
  </si>
  <si>
    <t>UTG SP</t>
  </si>
  <si>
    <t>SREITS SP</t>
  </si>
  <si>
    <t>WCG SP</t>
  </si>
  <si>
    <t>TSE SP</t>
  </si>
  <si>
    <t>MCFS SP</t>
  </si>
  <si>
    <t>KV4 SP</t>
  </si>
  <si>
    <t>HIH SP</t>
  </si>
  <si>
    <t>ABR SP</t>
  </si>
  <si>
    <t>XMIN SP</t>
  </si>
  <si>
    <t>SCE SP</t>
  </si>
  <si>
    <t>HLSH SP</t>
  </si>
  <si>
    <t>SING SP</t>
  </si>
  <si>
    <t>INR SP</t>
  </si>
  <si>
    <t>CREAF SP</t>
  </si>
  <si>
    <t>CVL SP</t>
  </si>
  <si>
    <t>AVARGA SP</t>
  </si>
  <si>
    <t>ISET SP</t>
  </si>
  <si>
    <t>AFG SP</t>
  </si>
  <si>
    <t>XNIF SP</t>
  </si>
  <si>
    <t>ZBR SP</t>
  </si>
  <si>
    <t>SLB SP</t>
  </si>
  <si>
    <t>HTON SP</t>
  </si>
  <si>
    <t>REXI SP</t>
  </si>
  <si>
    <t>JBF SP</t>
  </si>
  <si>
    <t>OEL SP</t>
  </si>
  <si>
    <t>SBD SP</t>
  </si>
  <si>
    <t>LCH SP</t>
  </si>
  <si>
    <t>SHS SP</t>
  </si>
  <si>
    <t>APAC SP</t>
  </si>
  <si>
    <t>PEC SP</t>
  </si>
  <si>
    <t>EGCL SP</t>
  </si>
  <si>
    <t>FMIL SP</t>
  </si>
  <si>
    <t>GERL SP</t>
  </si>
  <si>
    <t>HMED SP</t>
  </si>
  <si>
    <t>RLS SP</t>
  </si>
  <si>
    <t>XMKO SP</t>
  </si>
  <si>
    <t>SMG SP</t>
  </si>
  <si>
    <t>HATT SP</t>
  </si>
  <si>
    <t>IXBIO SP</t>
  </si>
  <si>
    <t>SSTAR SP</t>
  </si>
  <si>
    <t>SPE SP</t>
  </si>
  <si>
    <t>PBS SP</t>
  </si>
  <si>
    <t>SSCL SP</t>
  </si>
  <si>
    <t>TECK SP</t>
  </si>
  <si>
    <t>HANW SP</t>
  </si>
  <si>
    <t>LCL SP</t>
  </si>
  <si>
    <t>MDR SP</t>
  </si>
  <si>
    <t>FSLT SP</t>
  </si>
  <si>
    <t>TWC SP</t>
  </si>
  <si>
    <t>YHI SP</t>
  </si>
  <si>
    <t>STARB SP</t>
  </si>
  <si>
    <t>SHIN SP</t>
  </si>
  <si>
    <t>HLCK SP</t>
  </si>
  <si>
    <t>NRD SP</t>
  </si>
  <si>
    <t>LG8 SP</t>
  </si>
  <si>
    <t>TLC SP</t>
  </si>
  <si>
    <t>SMELT SP</t>
  </si>
  <si>
    <t>CLGL SP</t>
  </si>
  <si>
    <t>KHHL SP</t>
  </si>
  <si>
    <t>INDIAS SP</t>
  </si>
  <si>
    <t>INDIA SP</t>
  </si>
  <si>
    <t>INNOT SP</t>
  </si>
  <si>
    <t>TEEL SP</t>
  </si>
  <si>
    <t>TACL SP</t>
  </si>
  <si>
    <t>AHSP SP</t>
  </si>
  <si>
    <t>ASPEN SP</t>
  </si>
  <si>
    <t>KBE SP</t>
  </si>
  <si>
    <t>AMOS SP</t>
  </si>
  <si>
    <t>GSHL SP</t>
  </si>
  <si>
    <t>DMHL SP</t>
  </si>
  <si>
    <t>SAMUR SP</t>
  </si>
  <si>
    <t>SOG SP</t>
  </si>
  <si>
    <t>POLUX SP</t>
  </si>
  <si>
    <t>OCNUS SP</t>
  </si>
  <si>
    <t>CEI SP</t>
  </si>
  <si>
    <t>MMT SP</t>
  </si>
  <si>
    <t>IFS SP</t>
  </si>
  <si>
    <t>DTECH SP</t>
  </si>
  <si>
    <t>EUCON SP</t>
  </si>
  <si>
    <t>NLPM SP</t>
  </si>
  <si>
    <t>PDS SP</t>
  </si>
  <si>
    <t>TSNG SP</t>
  </si>
  <si>
    <t>MC SP</t>
  </si>
  <si>
    <t>HAFA SP</t>
  </si>
  <si>
    <t>BWPM SP</t>
  </si>
  <si>
    <t>OCK SP</t>
  </si>
  <si>
    <t>PROC SP</t>
  </si>
  <si>
    <t>NERT SP</t>
  </si>
  <si>
    <t>ISDN SP</t>
  </si>
  <si>
    <t>SARINE SP</t>
  </si>
  <si>
    <t>HSP SP</t>
  </si>
  <si>
    <t>VIBG SP</t>
  </si>
  <si>
    <t>SAMU SP</t>
  </si>
  <si>
    <t>JEP SP</t>
  </si>
  <si>
    <t>KOH SP</t>
  </si>
  <si>
    <t>PNE SP</t>
  </si>
  <si>
    <t>LF1 SP</t>
  </si>
  <si>
    <t>CNMC SP</t>
  </si>
  <si>
    <t>CBH SP</t>
  </si>
  <si>
    <t>AUSG SP</t>
  </si>
  <si>
    <t>MCHAMPS SP</t>
  </si>
  <si>
    <t>KTH SP</t>
  </si>
  <si>
    <t>AJAC SP</t>
  </si>
  <si>
    <t>AJACS SP</t>
  </si>
  <si>
    <t>GOOD SP</t>
  </si>
  <si>
    <t>TSP SP</t>
  </si>
  <si>
    <t>AOXIN SP</t>
  </si>
  <si>
    <t>TOYO SP</t>
  </si>
  <si>
    <t>TTGL SP</t>
  </si>
  <si>
    <t>AVIT SP</t>
  </si>
  <si>
    <t>THK SP</t>
  </si>
  <si>
    <t>HYP SP</t>
  </si>
  <si>
    <t>OKP SP</t>
  </si>
  <si>
    <t>MCI SP</t>
  </si>
  <si>
    <t>SPST SP</t>
  </si>
  <si>
    <t>YMAO SP</t>
  </si>
  <si>
    <t>LG7 SP</t>
  </si>
  <si>
    <t>GVTL SP</t>
  </si>
  <si>
    <t>WILR SP</t>
  </si>
  <si>
    <t>GLOD SP</t>
  </si>
  <si>
    <t>KOPL SP</t>
  </si>
  <si>
    <t>HYNG SP</t>
  </si>
  <si>
    <t>MHL SP</t>
  </si>
  <si>
    <t>JFOOD SP</t>
  </si>
  <si>
    <t>BLD SP</t>
  </si>
  <si>
    <t>SROAD SP</t>
  </si>
  <si>
    <t>AEI SP</t>
  </si>
  <si>
    <t>UNION SP</t>
  </si>
  <si>
    <t>CHEM SP</t>
  </si>
  <si>
    <t>ZICO SP</t>
  </si>
  <si>
    <t>BBR SP</t>
  </si>
  <si>
    <t>YNH SP</t>
  </si>
  <si>
    <t>TGL SP</t>
  </si>
  <si>
    <t>MMFS SP</t>
  </si>
  <si>
    <t>LHN SP</t>
  </si>
  <si>
    <t>MPM SP</t>
  </si>
  <si>
    <t>TIH SP</t>
  </si>
  <si>
    <t>TTJ SP</t>
  </si>
  <si>
    <t>STC SP</t>
  </si>
  <si>
    <t>NGL SP</t>
  </si>
  <si>
    <t>BTL SP</t>
  </si>
  <si>
    <t>REVEZ SP</t>
  </si>
  <si>
    <t>ELL SP</t>
  </si>
  <si>
    <t>KGL SP</t>
  </si>
  <si>
    <t>MGCM SP</t>
  </si>
  <si>
    <t>APW SP</t>
  </si>
  <si>
    <t>SERL SP</t>
  </si>
  <si>
    <t>SINGINC SP</t>
  </si>
  <si>
    <t>RGL SP</t>
  </si>
  <si>
    <t>ISO SP</t>
  </si>
  <si>
    <t>CCHL SP</t>
  </si>
  <si>
    <t>CSC SP</t>
  </si>
  <si>
    <t>CITC SP</t>
  </si>
  <si>
    <t>AHG SP</t>
  </si>
  <si>
    <t>CHEV4000 SP</t>
  </si>
  <si>
    <t>EXLP SP</t>
  </si>
  <si>
    <t>MED SP</t>
  </si>
  <si>
    <t>NSG SP</t>
  </si>
  <si>
    <t>ASMH SP</t>
  </si>
  <si>
    <t>DT SP</t>
  </si>
  <si>
    <t>KMEN SP</t>
  </si>
  <si>
    <t>LG6 SP</t>
  </si>
  <si>
    <t>TUNG SP</t>
  </si>
  <si>
    <t>GKEC SP</t>
  </si>
  <si>
    <t>MTQ SP</t>
  </si>
  <si>
    <t>SGH SP</t>
  </si>
  <si>
    <t>SUNR SP</t>
  </si>
  <si>
    <t>VPS SP</t>
  </si>
  <si>
    <t>GTH SP</t>
  </si>
  <si>
    <t>ASEH SP</t>
  </si>
  <si>
    <t>ASI SP</t>
  </si>
  <si>
    <t>ADDV SP</t>
  </si>
  <si>
    <t>GBY SP</t>
  </si>
  <si>
    <t>KODA SP</t>
  </si>
  <si>
    <t>SGE SP</t>
  </si>
  <si>
    <t>N2E SP</t>
  </si>
  <si>
    <t>O9A SP</t>
  </si>
  <si>
    <t>DYMC SP</t>
  </si>
  <si>
    <t>SHLL SP</t>
  </si>
  <si>
    <t>EURO SP</t>
  </si>
  <si>
    <t>CDW SP</t>
  </si>
  <si>
    <t>CWIH SP</t>
  </si>
  <si>
    <t>UGHC SP</t>
  </si>
  <si>
    <t>SK SP</t>
  </si>
  <si>
    <t>CWM SP</t>
  </si>
  <si>
    <t>POL SP</t>
  </si>
  <si>
    <t>PANH SP</t>
  </si>
  <si>
    <t>LET SP</t>
  </si>
  <si>
    <t>XMWO SP</t>
  </si>
  <si>
    <t>SHHM SP</t>
  </si>
  <si>
    <t>DAG SP</t>
  </si>
  <si>
    <t>UAG SP</t>
  </si>
  <si>
    <t>MEDI SP</t>
  </si>
  <si>
    <t>KTG SP</t>
  </si>
  <si>
    <t>SOUP SP</t>
  </si>
  <si>
    <t>RES SP</t>
  </si>
  <si>
    <t>LIGO SP</t>
  </si>
  <si>
    <t>JCGI SP</t>
  </si>
  <si>
    <t>CKANG SP</t>
  </si>
  <si>
    <t>TAKA SP</t>
  </si>
  <si>
    <t>BC SP</t>
  </si>
  <si>
    <t>TRICKLE SP</t>
  </si>
  <si>
    <t>ADGL SP</t>
  </si>
  <si>
    <t>JSH SP</t>
  </si>
  <si>
    <t>AEJ SP</t>
  </si>
  <si>
    <t>GRP SP</t>
  </si>
  <si>
    <t>LHT SP</t>
  </si>
  <si>
    <t>NCL SP</t>
  </si>
  <si>
    <t>BWAY SP</t>
  </si>
  <si>
    <t>WFI SP</t>
  </si>
  <si>
    <t>SLGL SP</t>
  </si>
  <si>
    <t>HLHG SP</t>
  </si>
  <si>
    <t>KWAN SP</t>
  </si>
  <si>
    <t>SUTL SP</t>
  </si>
  <si>
    <t>VALZ SP</t>
  </si>
  <si>
    <t>KHLL SP</t>
  </si>
  <si>
    <t>BLUM SP</t>
  </si>
  <si>
    <t>YPG SP</t>
  </si>
  <si>
    <t>FEDI SP</t>
  </si>
  <si>
    <t>APOIL SP</t>
  </si>
  <si>
    <t>ATL SP</t>
  </si>
  <si>
    <t>GPR SP</t>
  </si>
  <si>
    <t>KTMG SP</t>
  </si>
  <si>
    <t>SCL SP</t>
  </si>
  <si>
    <t>LAP SP</t>
  </si>
  <si>
    <t>IPSS SP</t>
  </si>
  <si>
    <t>AZEUS SP</t>
  </si>
  <si>
    <t>USSE50 SP</t>
  </si>
  <si>
    <t>I2I SP</t>
  </si>
  <si>
    <t>WAE SP</t>
  </si>
  <si>
    <t>BHGM SP</t>
  </si>
  <si>
    <t>HGM SP</t>
  </si>
  <si>
    <t>BLT SP</t>
  </si>
  <si>
    <t>INTR SP</t>
  </si>
  <si>
    <t>BMH SP</t>
  </si>
  <si>
    <t>RIHL SP</t>
  </si>
  <si>
    <t>ASA SP</t>
  </si>
  <si>
    <t>MGRP SP</t>
  </si>
  <si>
    <t>SOIL SP</t>
  </si>
  <si>
    <t>ICP SP</t>
  </si>
  <si>
    <t>VTH SP</t>
  </si>
  <si>
    <t>AXCL SP</t>
  </si>
  <si>
    <t>PSTAR SP</t>
  </si>
  <si>
    <t>SAMKO SP</t>
  </si>
  <si>
    <t>COLEX SP</t>
  </si>
  <si>
    <t>FUJI SP</t>
  </si>
  <si>
    <t>ITRR SP</t>
  </si>
  <si>
    <t>GSSE SP</t>
  </si>
  <si>
    <t>MSE SP</t>
  </si>
  <si>
    <t>AMPF SP</t>
  </si>
  <si>
    <t>HTONG SP</t>
  </si>
  <si>
    <t>ASL SP</t>
  </si>
  <si>
    <t>DISA SP</t>
  </si>
  <si>
    <t>SYH SP</t>
  </si>
  <si>
    <t>SER SP</t>
  </si>
  <si>
    <t>SECO SP</t>
  </si>
  <si>
    <t>EIH SP</t>
  </si>
  <si>
    <t>AHL SP</t>
  </si>
  <si>
    <t>MEGL SP</t>
  </si>
  <si>
    <t>SPAK SP</t>
  </si>
  <si>
    <t>MIT SP</t>
  </si>
  <si>
    <t>RGDL SP</t>
  </si>
  <si>
    <t>O9D SP</t>
  </si>
  <si>
    <t>SMOON SP</t>
  </si>
  <si>
    <t>KST SP</t>
  </si>
  <si>
    <t>JIUC SP</t>
  </si>
  <si>
    <t>ECW SP</t>
  </si>
  <si>
    <t>MCH SP</t>
  </si>
  <si>
    <t>OKH SP</t>
  </si>
  <si>
    <t>NOEL SP</t>
  </si>
  <si>
    <t>APSI SP</t>
  </si>
  <si>
    <t>CHO SP</t>
  </si>
  <si>
    <t>FIGT SP</t>
  </si>
  <si>
    <t>TEE SP</t>
  </si>
  <si>
    <t>ASEANS SP</t>
  </si>
  <si>
    <t>STHL SP</t>
  </si>
  <si>
    <t>HLGE SP</t>
  </si>
  <si>
    <t>BDTK SP</t>
  </si>
  <si>
    <t>IPC SP</t>
  </si>
  <si>
    <t>ENEC SP</t>
  </si>
  <si>
    <t>APHOS SP</t>
  </si>
  <si>
    <t>ASEAN SP</t>
  </si>
  <si>
    <t>FJB SP</t>
  </si>
  <si>
    <t>KHOM SP</t>
  </si>
  <si>
    <t>CSMS SP</t>
  </si>
  <si>
    <t>KLW SP</t>
  </si>
  <si>
    <t>SANLI SP</t>
  </si>
  <si>
    <t>OAL SP</t>
  </si>
  <si>
    <t>SCRG SP</t>
  </si>
  <si>
    <t>LCT SP</t>
  </si>
  <si>
    <t>PAREITS SP</t>
  </si>
  <si>
    <t>PAREIT SP</t>
  </si>
  <si>
    <t>TREK SP</t>
  </si>
  <si>
    <t>MIYO SP</t>
  </si>
  <si>
    <t>EDT SP</t>
  </si>
  <si>
    <t>MENR SP</t>
  </si>
  <si>
    <t>SITRA SP</t>
  </si>
  <si>
    <t>CHLD SP</t>
  </si>
  <si>
    <t>KAGR SP</t>
  </si>
  <si>
    <t>XMRC SP</t>
  </si>
  <si>
    <t>ANIK SP</t>
  </si>
  <si>
    <t>ASTI SP</t>
  </si>
  <si>
    <t>SIGL SP</t>
  </si>
  <si>
    <t>MC FP</t>
  </si>
  <si>
    <t>OR FP</t>
  </si>
  <si>
    <t>SAP GR</t>
  </si>
  <si>
    <t>UNA NA</t>
  </si>
  <si>
    <t>PRX NA</t>
  </si>
  <si>
    <t>ASML NA</t>
  </si>
  <si>
    <t>SAN FP</t>
  </si>
  <si>
    <t>FP FP</t>
  </si>
  <si>
    <t>LIN GR</t>
  </si>
  <si>
    <t>ABI BB</t>
  </si>
  <si>
    <t>ITX SM</t>
  </si>
  <si>
    <t>RMS FP</t>
  </si>
  <si>
    <t>ALV GR</t>
  </si>
  <si>
    <t>ENEL IM</t>
  </si>
  <si>
    <t>SIE GR</t>
  </si>
  <si>
    <t>KER FP</t>
  </si>
  <si>
    <t>CDI FP</t>
  </si>
  <si>
    <t>IBE SM</t>
  </si>
  <si>
    <t>VOW3 GR</t>
  </si>
  <si>
    <t>DTE GR</t>
  </si>
  <si>
    <t>AIR FP</t>
  </si>
  <si>
    <t>AI FP</t>
  </si>
  <si>
    <t>BAYN GR</t>
  </si>
  <si>
    <t>SU FP</t>
  </si>
  <si>
    <t>EL FP</t>
  </si>
  <si>
    <t>DG FP</t>
  </si>
  <si>
    <t>HEIA NA</t>
  </si>
  <si>
    <t>ADS GR</t>
  </si>
  <si>
    <t>MRK GR</t>
  </si>
  <si>
    <t>SAN SM</t>
  </si>
  <si>
    <t>BN FP</t>
  </si>
  <si>
    <t>BAS GR</t>
  </si>
  <si>
    <t>CS FP</t>
  </si>
  <si>
    <t>BNP FP</t>
  </si>
  <si>
    <t>SAF FP</t>
  </si>
  <si>
    <t>RI FP</t>
  </si>
  <si>
    <t>DSY FP</t>
  </si>
  <si>
    <t>SHL GR</t>
  </si>
  <si>
    <t>PHIA NA</t>
  </si>
  <si>
    <t>ENI IM</t>
  </si>
  <si>
    <t>BMW GR</t>
  </si>
  <si>
    <t>HEN3 GR</t>
  </si>
  <si>
    <t>ORA FP</t>
  </si>
  <si>
    <t>DAI GR</t>
  </si>
  <si>
    <t>DPW GR</t>
  </si>
  <si>
    <t>ISP IM</t>
  </si>
  <si>
    <t>KNEBV FH</t>
  </si>
  <si>
    <t>MUV2 GR</t>
  </si>
  <si>
    <t>RACE IM</t>
  </si>
  <si>
    <t>EOAN GR</t>
  </si>
  <si>
    <t>ENGI FP</t>
  </si>
  <si>
    <t>ADYEN NA</t>
  </si>
  <si>
    <t>AD NA</t>
  </si>
  <si>
    <t>BEI GR</t>
  </si>
  <si>
    <t>VNA GR</t>
  </si>
  <si>
    <t>NESTE FH</t>
  </si>
  <si>
    <t>EDF FP</t>
  </si>
  <si>
    <t>DB1 GR</t>
  </si>
  <si>
    <t>VIV FP</t>
  </si>
  <si>
    <t>TEF SM</t>
  </si>
  <si>
    <t>INGA NA</t>
  </si>
  <si>
    <t>BBVA SM</t>
  </si>
  <si>
    <t>ELE SM</t>
  </si>
  <si>
    <t>ACA FP</t>
  </si>
  <si>
    <t>G IM</t>
  </si>
  <si>
    <t>FRE GR</t>
  </si>
  <si>
    <t>AMS SM</t>
  </si>
  <si>
    <t>HEIO NA</t>
  </si>
  <si>
    <t>KBC BB</t>
  </si>
  <si>
    <t>CRH ID</t>
  </si>
  <si>
    <t>DSM NA</t>
  </si>
  <si>
    <t>UCG IM</t>
  </si>
  <si>
    <t>FME GR</t>
  </si>
  <si>
    <t>GRF SM</t>
  </si>
  <si>
    <t>KYG ID</t>
  </si>
  <si>
    <t>STM IM</t>
  </si>
  <si>
    <t>CLNX SM</t>
  </si>
  <si>
    <t>IFX GR</t>
  </si>
  <si>
    <t>FER SM</t>
  </si>
  <si>
    <t>NTGY SM</t>
  </si>
  <si>
    <t>WKL NA</t>
  </si>
  <si>
    <t>AENA SM</t>
  </si>
  <si>
    <t>DIM FP</t>
  </si>
  <si>
    <t>SRT3 GR</t>
  </si>
  <si>
    <t>HNR1 GR</t>
  </si>
  <si>
    <t>HO FP</t>
  </si>
  <si>
    <t>LR FP</t>
  </si>
  <si>
    <t>NOKIA FH</t>
  </si>
  <si>
    <t>UCB BB</t>
  </si>
  <si>
    <t>SAMPO FH</t>
  </si>
  <si>
    <t>RWE GR</t>
  </si>
  <si>
    <t>GLE FP</t>
  </si>
  <si>
    <t>DHER GR</t>
  </si>
  <si>
    <t>ML FP</t>
  </si>
  <si>
    <t>SRG IM</t>
  </si>
  <si>
    <t>CAP FP</t>
  </si>
  <si>
    <t>EDP PL</t>
  </si>
  <si>
    <t>CON GR</t>
  </si>
  <si>
    <t>UPM FH</t>
  </si>
  <si>
    <t>KBX GR</t>
  </si>
  <si>
    <t>WDI GR</t>
  </si>
  <si>
    <t>DBK GR</t>
  </si>
  <si>
    <t>DWNI GR</t>
  </si>
  <si>
    <t>SGO FP</t>
  </si>
  <si>
    <t>FORTUM FH</t>
  </si>
  <si>
    <t>BIM FP</t>
  </si>
  <si>
    <t>AKZA NA</t>
  </si>
  <si>
    <t>TRN IM</t>
  </si>
  <si>
    <t>EXO IM</t>
  </si>
  <si>
    <t>REP SM</t>
  </si>
  <si>
    <t>CA FP</t>
  </si>
  <si>
    <t>PAH3 GR</t>
  </si>
  <si>
    <t>GBLB BB</t>
  </si>
  <si>
    <t>VER AV</t>
  </si>
  <si>
    <t>AMUN FP</t>
  </si>
  <si>
    <t>KN FP</t>
  </si>
  <si>
    <t>UG FP</t>
  </si>
  <si>
    <t>EN FP</t>
  </si>
  <si>
    <t>VIE FP</t>
  </si>
  <si>
    <t>SY1 GR</t>
  </si>
  <si>
    <t>GLPG NA</t>
  </si>
  <si>
    <t>CABK SM</t>
  </si>
  <si>
    <t>TEP FP</t>
  </si>
  <si>
    <t>PST IM</t>
  </si>
  <si>
    <t>JMT PL</t>
  </si>
  <si>
    <t>RYA ID</t>
  </si>
  <si>
    <t>TKWY NA</t>
  </si>
  <si>
    <t>FCA IM</t>
  </si>
  <si>
    <t>WLN FP</t>
  </si>
  <si>
    <t>ADP FP</t>
  </si>
  <si>
    <t>ATL IM</t>
  </si>
  <si>
    <t>SGRE SM</t>
  </si>
  <si>
    <t>GFC FP</t>
  </si>
  <si>
    <t>EDEN FP</t>
  </si>
  <si>
    <t>ELISA FH</t>
  </si>
  <si>
    <t>SW FP</t>
  </si>
  <si>
    <t>KPN NA</t>
  </si>
  <si>
    <t>REE SM</t>
  </si>
  <si>
    <t>MONC IM</t>
  </si>
  <si>
    <t>MT NA</t>
  </si>
  <si>
    <t>ZAL GR</t>
  </si>
  <si>
    <t>UN01 GR</t>
  </si>
  <si>
    <t>EVK GR</t>
  </si>
  <si>
    <t>ALO FP</t>
  </si>
  <si>
    <t>PUM GR</t>
  </si>
  <si>
    <t>KSP ID</t>
  </si>
  <si>
    <t>NN NA</t>
  </si>
  <si>
    <t>QIA GR</t>
  </si>
  <si>
    <t>GALP PL</t>
  </si>
  <si>
    <t>UBI FP</t>
  </si>
  <si>
    <t>CPR IM</t>
  </si>
  <si>
    <t>OMV AV</t>
  </si>
  <si>
    <t>EBS AV</t>
  </si>
  <si>
    <t>UMI BB</t>
  </si>
  <si>
    <t>ERF FP</t>
  </si>
  <si>
    <t>TIT IM</t>
  </si>
  <si>
    <t>MTX GR</t>
  </si>
  <si>
    <t>ABN NA</t>
  </si>
  <si>
    <t>BVI FP</t>
  </si>
  <si>
    <t>REC IM</t>
  </si>
  <si>
    <t>HEI GR</t>
  </si>
  <si>
    <t>AFX GR</t>
  </si>
  <si>
    <t>ILD FP</t>
  </si>
  <si>
    <t>URW NA</t>
  </si>
  <si>
    <t>BOL FP</t>
  </si>
  <si>
    <t>CNHI IM</t>
  </si>
  <si>
    <t>AC FP</t>
  </si>
  <si>
    <t>NEXI IM</t>
  </si>
  <si>
    <t>STERV FH</t>
  </si>
  <si>
    <t>COLR BB</t>
  </si>
  <si>
    <t>FGR FP</t>
  </si>
  <si>
    <t>SOLB BB</t>
  </si>
  <si>
    <t>PROX BB</t>
  </si>
  <si>
    <t>TMV GR</t>
  </si>
  <si>
    <t>AT1 GR</t>
  </si>
  <si>
    <t>ATO FP</t>
  </si>
  <si>
    <t>AGS BB</t>
  </si>
  <si>
    <t>TEN IM</t>
  </si>
  <si>
    <t>CNP FP</t>
  </si>
  <si>
    <t>LEG GR</t>
  </si>
  <si>
    <t>O2D GR</t>
  </si>
  <si>
    <t>SOF BB</t>
  </si>
  <si>
    <t>GET FP</t>
  </si>
  <si>
    <t>ING FP</t>
  </si>
  <si>
    <t>SEV FP</t>
  </si>
  <si>
    <t>AM FP</t>
  </si>
  <si>
    <t>ELI BB</t>
  </si>
  <si>
    <t>DIA IM</t>
  </si>
  <si>
    <t>VPK NA</t>
  </si>
  <si>
    <t>ORP FP</t>
  </si>
  <si>
    <t>SKG ID</t>
  </si>
  <si>
    <t>FLTR ID</t>
  </si>
  <si>
    <t>RAND NA</t>
  </si>
  <si>
    <t>LI FP</t>
  </si>
  <si>
    <t>G24 GR</t>
  </si>
  <si>
    <t>PUB FP</t>
  </si>
  <si>
    <t>SK FP</t>
  </si>
  <si>
    <t>RAA GR</t>
  </si>
  <si>
    <t>ICAD FP</t>
  </si>
  <si>
    <t>RNO FP</t>
  </si>
  <si>
    <t>RCO FP</t>
  </si>
  <si>
    <t>ARGX BB</t>
  </si>
  <si>
    <t>ACS SM</t>
  </si>
  <si>
    <t>FBK IM</t>
  </si>
  <si>
    <t>ORNBV FH</t>
  </si>
  <si>
    <t>AGN NA</t>
  </si>
  <si>
    <t>1COV GR</t>
  </si>
  <si>
    <t>ANA SM</t>
  </si>
  <si>
    <t>KESKOB FH</t>
  </si>
  <si>
    <t>NEM GR</t>
  </si>
  <si>
    <t>BNR GR</t>
  </si>
  <si>
    <t>MAP SM</t>
  </si>
  <si>
    <t>COV FP</t>
  </si>
  <si>
    <t>UTDI GR</t>
  </si>
  <si>
    <t>RBI AV</t>
  </si>
  <si>
    <t>ENG SM</t>
  </si>
  <si>
    <t>ENX FP</t>
  </si>
  <si>
    <t>HER IM</t>
  </si>
  <si>
    <t>MB IM</t>
  </si>
  <si>
    <t>AKE FP</t>
  </si>
  <si>
    <t>KGX GR</t>
  </si>
  <si>
    <t>CBK GR</t>
  </si>
  <si>
    <t>LHA GR</t>
  </si>
  <si>
    <t>ASM NA</t>
  </si>
  <si>
    <t>BC8 GR</t>
  </si>
  <si>
    <t>AMP IM</t>
  </si>
  <si>
    <t>FDJ FP</t>
  </si>
  <si>
    <t>ATC NA</t>
  </si>
  <si>
    <t>COL SM</t>
  </si>
  <si>
    <t>RUI FP</t>
  </si>
  <si>
    <t>KOJAMO FH</t>
  </si>
  <si>
    <t>PRY IM</t>
  </si>
  <si>
    <t>HFG GR</t>
  </si>
  <si>
    <t>HOT GR</t>
  </si>
  <si>
    <t>IPN FP</t>
  </si>
  <si>
    <t>FPE3 GR</t>
  </si>
  <si>
    <t>ACKB BB</t>
  </si>
  <si>
    <t>WDP BB</t>
  </si>
  <si>
    <t>EVD GR</t>
  </si>
  <si>
    <t>SCR FP</t>
  </si>
  <si>
    <t>WRT1V FH</t>
  </si>
  <si>
    <t>FR FP</t>
  </si>
  <si>
    <t>IG IM</t>
  </si>
  <si>
    <t>EO FP</t>
  </si>
  <si>
    <t>LDO IM</t>
  </si>
  <si>
    <t>FRA GR</t>
  </si>
  <si>
    <t>OSR GR</t>
  </si>
  <si>
    <t>A2A IM</t>
  </si>
  <si>
    <t>MF FP</t>
  </si>
  <si>
    <t>MRL SM</t>
  </si>
  <si>
    <t>IMCD NA</t>
  </si>
  <si>
    <t>ASRNL NA</t>
  </si>
  <si>
    <t>G1A GR</t>
  </si>
  <si>
    <t>VOE AV</t>
  </si>
  <si>
    <t>RF FP</t>
  </si>
  <si>
    <t>LXS GR</t>
  </si>
  <si>
    <t>COFB BB</t>
  </si>
  <si>
    <t>HUH1V FH</t>
  </si>
  <si>
    <t>GYC GR</t>
  </si>
  <si>
    <t>MOR GR</t>
  </si>
  <si>
    <t>EVT GR</t>
  </si>
  <si>
    <t>METSO FH</t>
  </si>
  <si>
    <t>BKT SM</t>
  </si>
  <si>
    <t>GLB ID</t>
  </si>
  <si>
    <t>TKA GR</t>
  </si>
  <si>
    <t>UBI IM</t>
  </si>
  <si>
    <t>ANDR AV</t>
  </si>
  <si>
    <t>BME SM</t>
  </si>
  <si>
    <t>FTI FP</t>
  </si>
  <si>
    <t>RHM GR</t>
  </si>
  <si>
    <t>SAB SM</t>
  </si>
  <si>
    <t>B4B GR</t>
  </si>
  <si>
    <t>SESG FP</t>
  </si>
  <si>
    <t>VALMT FH</t>
  </si>
  <si>
    <t>TEG GR</t>
  </si>
  <si>
    <t>TYRES FH</t>
  </si>
  <si>
    <t>IP IM</t>
  </si>
  <si>
    <t>AALB NA</t>
  </si>
  <si>
    <t>LIGHT NA</t>
  </si>
  <si>
    <t>RXL FP</t>
  </si>
  <si>
    <t>GLJ GR</t>
  </si>
  <si>
    <t>BG AV</t>
  </si>
  <si>
    <t>SBMO NA</t>
  </si>
  <si>
    <t>AOX GR</t>
  </si>
  <si>
    <t>SPM IM</t>
  </si>
  <si>
    <t>AED BB</t>
  </si>
  <si>
    <t>ATE FP</t>
  </si>
  <si>
    <t>BIRG ID</t>
  </si>
  <si>
    <t>BESI NA</t>
  </si>
  <si>
    <t>ETL FP</t>
  </si>
  <si>
    <t>ELIS FP</t>
  </si>
  <si>
    <t>FNTN GR</t>
  </si>
  <si>
    <t>BAMI IM</t>
  </si>
  <si>
    <t>SOP FP</t>
  </si>
  <si>
    <t>IIA AV</t>
  </si>
  <si>
    <t>DLG GR</t>
  </si>
  <si>
    <t>WIE AV</t>
  </si>
  <si>
    <t>PSM GR</t>
  </si>
  <si>
    <t>BOSS GR</t>
  </si>
  <si>
    <t>SPIE FP</t>
  </si>
  <si>
    <t>MSFT US</t>
  </si>
  <si>
    <t>AAPL US</t>
  </si>
  <si>
    <t>AMZN US</t>
  </si>
  <si>
    <t>GOOG US</t>
  </si>
  <si>
    <t>FB US</t>
  </si>
  <si>
    <t>BRK/B US</t>
  </si>
  <si>
    <t>BRK/A US</t>
  </si>
  <si>
    <t>JNJ US</t>
  </si>
  <si>
    <t>V US</t>
  </si>
  <si>
    <t>WMT US</t>
  </si>
  <si>
    <t>JPM US</t>
  </si>
  <si>
    <t>PG US</t>
  </si>
  <si>
    <t>MA US</t>
  </si>
  <si>
    <t>UNH US</t>
  </si>
  <si>
    <t>INTC US</t>
  </si>
  <si>
    <t>VZ US</t>
  </si>
  <si>
    <t>T US</t>
  </si>
  <si>
    <t>HD US</t>
  </si>
  <si>
    <t>BAC US</t>
  </si>
  <si>
    <t>KO US</t>
  </si>
  <si>
    <t>MRK US</t>
  </si>
  <si>
    <t>DIS US</t>
  </si>
  <si>
    <t>PFE US</t>
  </si>
  <si>
    <t>PEP US</t>
  </si>
  <si>
    <t>CSCO US</t>
  </si>
  <si>
    <t>CMCSA US</t>
  </si>
  <si>
    <t>ORCL US</t>
  </si>
  <si>
    <t>NFLX US</t>
  </si>
  <si>
    <t>XOM US</t>
  </si>
  <si>
    <t>NVDA US</t>
  </si>
  <si>
    <t>ADBE US</t>
  </si>
  <si>
    <t>ABT US</t>
  </si>
  <si>
    <t>CRM US</t>
  </si>
  <si>
    <t>NKE US</t>
  </si>
  <si>
    <t>CVX US</t>
  </si>
  <si>
    <t>LLY US</t>
  </si>
  <si>
    <t>COST US</t>
  </si>
  <si>
    <t>WFC US</t>
  </si>
  <si>
    <t>MCD US</t>
  </si>
  <si>
    <t>BMY US</t>
  </si>
  <si>
    <t>AMGN US</t>
  </si>
  <si>
    <t>CHTR US</t>
  </si>
  <si>
    <t>NEE US</t>
  </si>
  <si>
    <t>PYPL US</t>
  </si>
  <si>
    <t>TMO US</t>
  </si>
  <si>
    <t>PM US</t>
  </si>
  <si>
    <t>ABBV US</t>
  </si>
  <si>
    <t>LMT US</t>
  </si>
  <si>
    <t>DHR US</t>
  </si>
  <si>
    <t>UNP US</t>
  </si>
  <si>
    <t>IBM US</t>
  </si>
  <si>
    <t>TSLA US</t>
  </si>
  <si>
    <t>TXN US</t>
  </si>
  <si>
    <t>HON US</t>
  </si>
  <si>
    <t>AVGO US</t>
  </si>
  <si>
    <t>GILD US</t>
  </si>
  <si>
    <t>C US</t>
  </si>
  <si>
    <t>BA US</t>
  </si>
  <si>
    <t>UTX US</t>
  </si>
  <si>
    <t>UPS US</t>
  </si>
  <si>
    <t>SBUX US</t>
  </si>
  <si>
    <t>MMM US</t>
  </si>
  <si>
    <t>CVS US</t>
  </si>
  <si>
    <t>QCOM US</t>
  </si>
  <si>
    <t>FIS US</t>
  </si>
  <si>
    <t>AXP US</t>
  </si>
  <si>
    <t>TMUS US</t>
  </si>
  <si>
    <t>MDLZ US</t>
  </si>
  <si>
    <t>MO US</t>
  </si>
  <si>
    <t>BLK US</t>
  </si>
  <si>
    <t>GE US</t>
  </si>
  <si>
    <t>LOW US</t>
  </si>
  <si>
    <t>FISV US</t>
  </si>
  <si>
    <t>CME US</t>
  </si>
  <si>
    <t>D US</t>
  </si>
  <si>
    <t>CI US</t>
  </si>
  <si>
    <t>INTU US</t>
  </si>
  <si>
    <t>SYK US</t>
  </si>
  <si>
    <t>DUK US</t>
  </si>
  <si>
    <t>SO US</t>
  </si>
  <si>
    <t>BDX US</t>
  </si>
  <si>
    <t>CAT US</t>
  </si>
  <si>
    <t>EL US</t>
  </si>
  <si>
    <t>SPGI US</t>
  </si>
  <si>
    <t>AGN US</t>
  </si>
  <si>
    <t>ISRG US</t>
  </si>
  <si>
    <t>GS US</t>
  </si>
  <si>
    <t>ADP US</t>
  </si>
  <si>
    <t>VRTX US</t>
  </si>
  <si>
    <t>TJX US</t>
  </si>
  <si>
    <t>ANTM US</t>
  </si>
  <si>
    <t>CL US</t>
  </si>
  <si>
    <t>BX US</t>
  </si>
  <si>
    <t>AMD US</t>
  </si>
  <si>
    <t>USB US</t>
  </si>
  <si>
    <t>ZTS US</t>
  </si>
  <si>
    <t>NOC US</t>
  </si>
  <si>
    <t>MS US</t>
  </si>
  <si>
    <t>NOW US</t>
  </si>
  <si>
    <t>BIIB US</t>
  </si>
  <si>
    <t>BKNG US</t>
  </si>
  <si>
    <t>REGN US</t>
  </si>
  <si>
    <t>MU US</t>
  </si>
  <si>
    <t>VMW US</t>
  </si>
  <si>
    <t>TGT US</t>
  </si>
  <si>
    <t>UBER US</t>
  </si>
  <si>
    <t>ITW US</t>
  </si>
  <si>
    <t>ECL US</t>
  </si>
  <si>
    <t>TFC US</t>
  </si>
  <si>
    <t>ICE US</t>
  </si>
  <si>
    <t>ATVI US</t>
  </si>
  <si>
    <t>CSX US</t>
  </si>
  <si>
    <t>GPN US</t>
  </si>
  <si>
    <t>SCHW US</t>
  </si>
  <si>
    <t>MMC US</t>
  </si>
  <si>
    <t>PGR US</t>
  </si>
  <si>
    <t>PNC US</t>
  </si>
  <si>
    <t>BSX US</t>
  </si>
  <si>
    <t>KMB US</t>
  </si>
  <si>
    <t>APD US</t>
  </si>
  <si>
    <t>DE US</t>
  </si>
  <si>
    <t>ZM US</t>
  </si>
  <si>
    <t>SHW US</t>
  </si>
  <si>
    <t>EW US</t>
  </si>
  <si>
    <t>AMAT US</t>
  </si>
  <si>
    <t>AEP US</t>
  </si>
  <si>
    <t>MCO US</t>
  </si>
  <si>
    <t>WM US</t>
  </si>
  <si>
    <t>BAX US</t>
  </si>
  <si>
    <t>LHX US</t>
  </si>
  <si>
    <t>ILMN US</t>
  </si>
  <si>
    <t>RTN US</t>
  </si>
  <si>
    <t>HUM US</t>
  </si>
  <si>
    <t>WBA US</t>
  </si>
  <si>
    <t>GD US</t>
  </si>
  <si>
    <t>NEM US</t>
  </si>
  <si>
    <t>NSC US</t>
  </si>
  <si>
    <t>DG US</t>
  </si>
  <si>
    <t>SRE US</t>
  </si>
  <si>
    <t>LRCX US</t>
  </si>
  <si>
    <t>EXC US</t>
  </si>
  <si>
    <t>KDP US</t>
  </si>
  <si>
    <t>S US</t>
  </si>
  <si>
    <t>ADI US</t>
  </si>
  <si>
    <t>ROP US</t>
  </si>
  <si>
    <t>CNC US</t>
  </si>
  <si>
    <t>LVS US</t>
  </si>
  <si>
    <t>COP US</t>
  </si>
  <si>
    <t>WDAY US</t>
  </si>
  <si>
    <t>FDX US</t>
  </si>
  <si>
    <t>GIS US</t>
  </si>
  <si>
    <t>KMI US</t>
  </si>
  <si>
    <t>ADSK US</t>
  </si>
  <si>
    <t>XEL US</t>
  </si>
  <si>
    <t>ETN US</t>
  </si>
  <si>
    <t>GM US</t>
  </si>
  <si>
    <t>MNST US</t>
  </si>
  <si>
    <t>ROST US</t>
  </si>
  <si>
    <t>KHC US</t>
  </si>
  <si>
    <t>HCA US</t>
  </si>
  <si>
    <t>BK US</t>
  </si>
  <si>
    <t>DELL US</t>
  </si>
  <si>
    <t>MET US</t>
  </si>
  <si>
    <t>WEC US</t>
  </si>
  <si>
    <t>ALL US</t>
  </si>
  <si>
    <t>EMR US</t>
  </si>
  <si>
    <t>STZ/B US</t>
  </si>
  <si>
    <t>STZ US</t>
  </si>
  <si>
    <t>EA US</t>
  </si>
  <si>
    <t>HSY US</t>
  </si>
  <si>
    <t>ES US</t>
  </si>
  <si>
    <t>ED US</t>
  </si>
  <si>
    <t>SYY US</t>
  </si>
  <si>
    <t>CTSH US</t>
  </si>
  <si>
    <t>AFL US</t>
  </si>
  <si>
    <t>MAR US</t>
  </si>
  <si>
    <t>TRV US</t>
  </si>
  <si>
    <t>BF/A US</t>
  </si>
  <si>
    <t>BF/B US</t>
  </si>
  <si>
    <t>COF US</t>
  </si>
  <si>
    <t>DD US</t>
  </si>
  <si>
    <t>HRL US</t>
  </si>
  <si>
    <t>HPQ US</t>
  </si>
  <si>
    <t>RSG US</t>
  </si>
  <si>
    <t>DXCM US</t>
  </si>
  <si>
    <t>EBAY US</t>
  </si>
  <si>
    <t>APO US</t>
  </si>
  <si>
    <t>MSCI US</t>
  </si>
  <si>
    <t>KR US</t>
  </si>
  <si>
    <t>ORLY US</t>
  </si>
  <si>
    <t>TROW US</t>
  </si>
  <si>
    <t>SQ US</t>
  </si>
  <si>
    <t>MSI US</t>
  </si>
  <si>
    <t>PSX US</t>
  </si>
  <si>
    <t>VFC US</t>
  </si>
  <si>
    <t>PEG US</t>
  </si>
  <si>
    <t>VRSK US</t>
  </si>
  <si>
    <t>KLAC US</t>
  </si>
  <si>
    <t>AIG US</t>
  </si>
  <si>
    <t>APH US</t>
  </si>
  <si>
    <t>A US</t>
  </si>
  <si>
    <t>AWK US</t>
  </si>
  <si>
    <t>SIRI US</t>
  </si>
  <si>
    <t>CLX US</t>
  </si>
  <si>
    <t>VEEV US</t>
  </si>
  <si>
    <t>PAYX US</t>
  </si>
  <si>
    <t>TSN US</t>
  </si>
  <si>
    <t>CSGP US</t>
  </si>
  <si>
    <t>DOW US</t>
  </si>
  <si>
    <t>PRU US</t>
  </si>
  <si>
    <t>BLL US</t>
  </si>
  <si>
    <t>EOG US</t>
  </si>
  <si>
    <t>FE US</t>
  </si>
  <si>
    <t>KKR US</t>
  </si>
  <si>
    <t>RNG US</t>
  </si>
  <si>
    <t>IQV US</t>
  </si>
  <si>
    <t>YUM US</t>
  </si>
  <si>
    <t>PCAR US</t>
  </si>
  <si>
    <t>F US</t>
  </si>
  <si>
    <t>RMD US</t>
  </si>
  <si>
    <t>K US</t>
  </si>
  <si>
    <t>MCK US</t>
  </si>
  <si>
    <t>VRSN US</t>
  </si>
  <si>
    <t>LBRDK US</t>
  </si>
  <si>
    <t>LBRDB US</t>
  </si>
  <si>
    <t>LBRDA US</t>
  </si>
  <si>
    <t>EIX US</t>
  </si>
  <si>
    <t>PPG US</t>
  </si>
  <si>
    <t>AZO US</t>
  </si>
  <si>
    <t>JCI US</t>
  </si>
  <si>
    <t>CMI US</t>
  </si>
  <si>
    <t>TWTR US</t>
  </si>
  <si>
    <t>IDXX US</t>
  </si>
  <si>
    <t>ZBH US</t>
  </si>
  <si>
    <t>PPL US</t>
  </si>
  <si>
    <t>TDG US</t>
  </si>
  <si>
    <t>SPLK US</t>
  </si>
  <si>
    <t>ETR US</t>
  </si>
  <si>
    <t>HLT US</t>
  </si>
  <si>
    <t>ANSS US</t>
  </si>
  <si>
    <t>SLB US</t>
  </si>
  <si>
    <t>DAL US</t>
  </si>
  <si>
    <t>CTAS US</t>
  </si>
  <si>
    <t>SGEN US</t>
  </si>
  <si>
    <t>LUV US</t>
  </si>
  <si>
    <t>DTE US</t>
  </si>
  <si>
    <t>CERN US</t>
  </si>
  <si>
    <t>XLNX US</t>
  </si>
  <si>
    <t>SNPS US</t>
  </si>
  <si>
    <t>ADM US</t>
  </si>
  <si>
    <t>AMTD US</t>
  </si>
  <si>
    <t>ALXN US</t>
  </si>
  <si>
    <t>VLO US</t>
  </si>
  <si>
    <t>AEE US</t>
  </si>
  <si>
    <t>DLTR US</t>
  </si>
  <si>
    <t>FAST US</t>
  </si>
  <si>
    <t>MTCH US</t>
  </si>
  <si>
    <t>CMG US</t>
  </si>
  <si>
    <t>ROK US</t>
  </si>
  <si>
    <t>MKC US</t>
  </si>
  <si>
    <t>MKC/V US</t>
  </si>
  <si>
    <t>CDNS US</t>
  </si>
  <si>
    <t>CTVA US</t>
  </si>
  <si>
    <t>SNAP US</t>
  </si>
  <si>
    <t>STT US</t>
  </si>
  <si>
    <t>IBKR US</t>
  </si>
  <si>
    <t>CTXS US</t>
  </si>
  <si>
    <t>WMB US</t>
  </si>
  <si>
    <t>ABC US</t>
  </si>
  <si>
    <t>FTNT US</t>
  </si>
  <si>
    <t>FLT US</t>
  </si>
  <si>
    <t>FTV US</t>
  </si>
  <si>
    <t>CMS US</t>
  </si>
  <si>
    <t>LYB US</t>
  </si>
  <si>
    <t>CPRT US</t>
  </si>
  <si>
    <t>MCHP US</t>
  </si>
  <si>
    <t>AME US</t>
  </si>
  <si>
    <t>PANW US</t>
  </si>
  <si>
    <t>BBY US</t>
  </si>
  <si>
    <t>WORK US</t>
  </si>
  <si>
    <t>GLW US</t>
  </si>
  <si>
    <t>MTD US</t>
  </si>
  <si>
    <t>PH US</t>
  </si>
  <si>
    <t>NTRS US</t>
  </si>
  <si>
    <t>TIF US</t>
  </si>
  <si>
    <t>ODFL US</t>
  </si>
  <si>
    <t>NDAQ US</t>
  </si>
  <si>
    <t>CHD US</t>
  </si>
  <si>
    <t>AJG US</t>
  </si>
  <si>
    <t>IAC US</t>
  </si>
  <si>
    <t>MPC US</t>
  </si>
  <si>
    <t>DOCU US</t>
  </si>
  <si>
    <t>INCY US</t>
  </si>
  <si>
    <t>SWK US</t>
  </si>
  <si>
    <t>OKTA US</t>
  </si>
  <si>
    <t>MRVL US</t>
  </si>
  <si>
    <t>SWKS US</t>
  </si>
  <si>
    <t>KEYS US</t>
  </si>
  <si>
    <t>AKAM US</t>
  </si>
  <si>
    <t>ANET US</t>
  </si>
  <si>
    <t>COO US</t>
  </si>
  <si>
    <t>EFX US</t>
  </si>
  <si>
    <t>CHWY US</t>
  </si>
  <si>
    <t>BMRN US</t>
  </si>
  <si>
    <t>ATUS US</t>
  </si>
  <si>
    <t>FRC US</t>
  </si>
  <si>
    <t>ALGN US</t>
  </si>
  <si>
    <t>MTB US</t>
  </si>
  <si>
    <t>CAG US</t>
  </si>
  <si>
    <t>FOXA US</t>
  </si>
  <si>
    <t>FOX US</t>
  </si>
  <si>
    <t>DHI US</t>
  </si>
  <si>
    <t>TWLO US</t>
  </si>
  <si>
    <t>AGR US</t>
  </si>
  <si>
    <t>CDW US</t>
  </si>
  <si>
    <t>CPB US</t>
  </si>
  <si>
    <t>GWW US</t>
  </si>
  <si>
    <t>LDOS US</t>
  </si>
  <si>
    <t>DPZ US</t>
  </si>
  <si>
    <t>VMC US</t>
  </si>
  <si>
    <t>CBRE US</t>
  </si>
  <si>
    <t>TFX US</t>
  </si>
  <si>
    <t>EVRG US</t>
  </si>
  <si>
    <t>MKTX US</t>
  </si>
  <si>
    <t>CAH US</t>
  </si>
  <si>
    <t>DISCA US</t>
  </si>
  <si>
    <t>DISCK US</t>
  </si>
  <si>
    <t>DISCB US</t>
  </si>
  <si>
    <t>MXIM US</t>
  </si>
  <si>
    <t>AMP US</t>
  </si>
  <si>
    <t>TTWO US</t>
  </si>
  <si>
    <t>HPE US</t>
  </si>
  <si>
    <t>WDC US</t>
  </si>
  <si>
    <t>HIG US</t>
  </si>
  <si>
    <t>TRU US</t>
  </si>
  <si>
    <t>CRWD US</t>
  </si>
  <si>
    <t>LH US</t>
  </si>
  <si>
    <t>STX US</t>
  </si>
  <si>
    <t>CINF US</t>
  </si>
  <si>
    <t>KSU US</t>
  </si>
  <si>
    <t>MKL US</t>
  </si>
  <si>
    <t>PAYC US</t>
  </si>
  <si>
    <t>BKR US</t>
  </si>
  <si>
    <t>LEN US</t>
  </si>
  <si>
    <t>LEN/B US</t>
  </si>
  <si>
    <t>FITB US</t>
  </si>
  <si>
    <t>IP US</t>
  </si>
  <si>
    <t>TDOC US</t>
  </si>
  <si>
    <t>ATO US</t>
  </si>
  <si>
    <t>DFS US</t>
  </si>
  <si>
    <t>DOV US</t>
  </si>
  <si>
    <t>XYL US</t>
  </si>
  <si>
    <t>ALNY US</t>
  </si>
  <si>
    <t>IFF US</t>
  </si>
  <si>
    <t>SJM US</t>
  </si>
  <si>
    <t>LNT US</t>
  </si>
  <si>
    <t>WAT US</t>
  </si>
  <si>
    <t>JKHY US</t>
  </si>
  <si>
    <t>PXD US</t>
  </si>
  <si>
    <t>NLOK US</t>
  </si>
  <si>
    <t>OMC US</t>
  </si>
  <si>
    <t>MLM US</t>
  </si>
  <si>
    <t>ROL US</t>
  </si>
  <si>
    <t>TYL US</t>
  </si>
  <si>
    <t>DGX US</t>
  </si>
  <si>
    <t>PODD US</t>
  </si>
  <si>
    <t>STE US</t>
  </si>
  <si>
    <t>DISH US</t>
  </si>
  <si>
    <t>EXPD US</t>
  </si>
  <si>
    <t>KEY US</t>
  </si>
  <si>
    <t>SSNC US</t>
  </si>
  <si>
    <t>NVR US</t>
  </si>
  <si>
    <t>BR US</t>
  </si>
  <si>
    <t>ROKU US</t>
  </si>
  <si>
    <t>SYF US</t>
  </si>
  <si>
    <t>WST US</t>
  </si>
  <si>
    <t>OXY US</t>
  </si>
  <si>
    <t>HES US</t>
  </si>
  <si>
    <t>TDY US</t>
  </si>
  <si>
    <t>BURL US</t>
  </si>
  <si>
    <t>DDOG US</t>
  </si>
  <si>
    <t>BRO US</t>
  </si>
  <si>
    <t>LYV US</t>
  </si>
  <si>
    <t>HEI US</t>
  </si>
  <si>
    <t>HEI/A US</t>
  </si>
  <si>
    <t>NUE US</t>
  </si>
  <si>
    <t>CBOE US</t>
  </si>
  <si>
    <t>IEX US</t>
  </si>
  <si>
    <t>ZBRA US</t>
  </si>
  <si>
    <t>J US</t>
  </si>
  <si>
    <t>FMC US</t>
  </si>
  <si>
    <t>GDDY US</t>
  </si>
  <si>
    <t>MRNA US</t>
  </si>
  <si>
    <t>CTL US</t>
  </si>
  <si>
    <t>ULTA US</t>
  </si>
  <si>
    <t>L US</t>
  </si>
  <si>
    <t>BIO/B US</t>
  </si>
  <si>
    <t>BIO US</t>
  </si>
  <si>
    <t>EPAM US</t>
  </si>
  <si>
    <t>FDS US</t>
  </si>
  <si>
    <t>TSCO US</t>
  </si>
  <si>
    <t>MASI US</t>
  </si>
  <si>
    <t>KMX US</t>
  </si>
  <si>
    <t>MAS US</t>
  </si>
  <si>
    <t>FNMA US</t>
  </si>
  <si>
    <t>BAH US</t>
  </si>
  <si>
    <t>JBHT US</t>
  </si>
  <si>
    <t>CCL US</t>
  </si>
  <si>
    <t>WRB US</t>
  </si>
  <si>
    <t>COUP US</t>
  </si>
  <si>
    <t>NI US</t>
  </si>
  <si>
    <t>TW US</t>
  </si>
  <si>
    <t>IR US</t>
  </si>
  <si>
    <t>GPC US</t>
  </si>
  <si>
    <t>IT US</t>
  </si>
  <si>
    <t>QRVO US</t>
  </si>
  <si>
    <t>RF US</t>
  </si>
  <si>
    <t>DVA US</t>
  </si>
  <si>
    <t>VAR US</t>
  </si>
  <si>
    <t>TER US</t>
  </si>
  <si>
    <t>WAB US</t>
  </si>
  <si>
    <t>TTD US</t>
  </si>
  <si>
    <t>WTRG US</t>
  </si>
  <si>
    <t>FCX US</t>
  </si>
  <si>
    <t>HAS US</t>
  </si>
  <si>
    <t>PFG US</t>
  </si>
  <si>
    <t>AES US</t>
  </si>
  <si>
    <t>NTAP US</t>
  </si>
  <si>
    <t>HOLX US</t>
  </si>
  <si>
    <t>PNW US</t>
  </si>
  <si>
    <t>ELAN US</t>
  </si>
  <si>
    <t>CNA US</t>
  </si>
  <si>
    <t>UI US</t>
  </si>
  <si>
    <t>OKE US</t>
  </si>
  <si>
    <t>CY US</t>
  </si>
  <si>
    <t>BEN US</t>
  </si>
  <si>
    <t>RJF US</t>
  </si>
  <si>
    <t>EXAS US</t>
  </si>
  <si>
    <t>BKI US</t>
  </si>
  <si>
    <t>PINS US</t>
  </si>
  <si>
    <t>CFG US</t>
  </si>
  <si>
    <t>ERIE US</t>
  </si>
  <si>
    <t>CE US</t>
  </si>
  <si>
    <t>LNG US</t>
  </si>
  <si>
    <t>HBAN US</t>
  </si>
  <si>
    <t>FICO US</t>
  </si>
  <si>
    <t>LYFT US</t>
  </si>
  <si>
    <t>CHRW US</t>
  </si>
  <si>
    <t>EXPE US</t>
  </si>
  <si>
    <t>CABO US</t>
  </si>
  <si>
    <t>XRAY US</t>
  </si>
  <si>
    <t>LW US</t>
  </si>
  <si>
    <t>AVY US</t>
  </si>
  <si>
    <t>PKI US</t>
  </si>
  <si>
    <t>TAP US</t>
  </si>
  <si>
    <t>TAP/A US</t>
  </si>
  <si>
    <t>CXO US</t>
  </si>
  <si>
    <t>MOH US</t>
  </si>
  <si>
    <t>SIVB US</t>
  </si>
  <si>
    <t>CNP US</t>
  </si>
  <si>
    <t>NBIX US</t>
  </si>
  <si>
    <t>PKG US</t>
  </si>
  <si>
    <t>WU US</t>
  </si>
  <si>
    <t>UAL US</t>
  </si>
  <si>
    <t>VIACA US</t>
  </si>
  <si>
    <t>VIAC US</t>
  </si>
  <si>
    <t>VST US</t>
  </si>
  <si>
    <t>CG US</t>
  </si>
  <si>
    <t>Y US</t>
  </si>
  <si>
    <t>ZG US</t>
  </si>
  <si>
    <t>Z US</t>
  </si>
  <si>
    <t>RPM US</t>
  </si>
  <si>
    <t>CCK US</t>
  </si>
  <si>
    <t>UHS US</t>
  </si>
  <si>
    <t>UHID US</t>
  </si>
  <si>
    <t>MYL US</t>
  </si>
  <si>
    <t>GGG US</t>
  </si>
  <si>
    <t>GL US</t>
  </si>
  <si>
    <t>NDSN US</t>
  </si>
  <si>
    <t>MDB US</t>
  </si>
  <si>
    <t>ZS US</t>
  </si>
  <si>
    <t>CTLT US</t>
  </si>
  <si>
    <t>HII US</t>
  </si>
  <si>
    <t>POOL US</t>
  </si>
  <si>
    <t>ETFC US</t>
  </si>
  <si>
    <t>CGNX US</t>
  </si>
  <si>
    <t>TRMB US</t>
  </si>
  <si>
    <t>DBX US</t>
  </si>
  <si>
    <t>NRG US</t>
  </si>
  <si>
    <t>ZEN US</t>
  </si>
  <si>
    <t>SRPT US</t>
  </si>
  <si>
    <t>PTON US</t>
  </si>
  <si>
    <t>ARNC US</t>
  </si>
  <si>
    <t>FNF US</t>
  </si>
  <si>
    <t>MPWR US</t>
  </si>
  <si>
    <t>RCL US</t>
  </si>
  <si>
    <t>WRK US</t>
  </si>
  <si>
    <t>HSIC US</t>
  </si>
  <si>
    <t>LII US</t>
  </si>
  <si>
    <t>TECH US</t>
  </si>
  <si>
    <t>SCI US</t>
  </si>
  <si>
    <t>DOX US</t>
  </si>
  <si>
    <t>CDAY US</t>
  </si>
  <si>
    <t>EQH US</t>
  </si>
  <si>
    <t>CVNA US</t>
  </si>
  <si>
    <t>WBC US</t>
  </si>
  <si>
    <t>IONS US</t>
  </si>
  <si>
    <t>DT US</t>
  </si>
  <si>
    <t>ARES US</t>
  </si>
  <si>
    <t>PTC US</t>
  </si>
  <si>
    <t>WYNN US</t>
  </si>
  <si>
    <t>TTC US</t>
  </si>
  <si>
    <t>FFIV US</t>
  </si>
  <si>
    <t>GWRE US</t>
  </si>
  <si>
    <t>URI US</t>
  </si>
  <si>
    <t>HRC US</t>
  </si>
  <si>
    <t>NET US</t>
  </si>
  <si>
    <t>AVTR US</t>
  </si>
  <si>
    <t>DRI US</t>
  </si>
  <si>
    <t>CSL US</t>
  </si>
  <si>
    <t>SEIC US</t>
  </si>
  <si>
    <t>PHM US</t>
  </si>
  <si>
    <t>AAP US</t>
  </si>
  <si>
    <t>JNPR US</t>
  </si>
  <si>
    <t>CHE US</t>
  </si>
  <si>
    <t>LKQ US</t>
  </si>
  <si>
    <t>ABMD US</t>
  </si>
  <si>
    <t>COG US</t>
  </si>
  <si>
    <t>AZPN US</t>
  </si>
  <si>
    <t>AFG US</t>
  </si>
  <si>
    <t>OGE US</t>
  </si>
  <si>
    <t>GH US</t>
  </si>
  <si>
    <t>ZNGA US</t>
  </si>
  <si>
    <t>OLED US</t>
  </si>
  <si>
    <t>EMN US</t>
  </si>
  <si>
    <t>MTN US</t>
  </si>
  <si>
    <t>AIZ US</t>
  </si>
  <si>
    <t>AVLR US</t>
  </si>
  <si>
    <t>CRL US</t>
  </si>
  <si>
    <t>AYX US</t>
  </si>
  <si>
    <t>TXT US</t>
  </si>
  <si>
    <t>FBHS US</t>
  </si>
  <si>
    <t>ENTG US</t>
  </si>
  <si>
    <t>CIEN US</t>
  </si>
  <si>
    <t>ACAD US</t>
  </si>
  <si>
    <t>ATR US</t>
  </si>
  <si>
    <t>MGM US</t>
  </si>
  <si>
    <t>BFAM US</t>
  </si>
  <si>
    <t>PFPT US</t>
  </si>
  <si>
    <t>AAL US</t>
  </si>
  <si>
    <t>EHC US</t>
  </si>
  <si>
    <t>AOS US</t>
  </si>
  <si>
    <t>RGLD US</t>
  </si>
  <si>
    <t>PPD US</t>
  </si>
  <si>
    <t>ALLY US</t>
  </si>
  <si>
    <t>IPG US</t>
  </si>
  <si>
    <t>SNA US</t>
  </si>
  <si>
    <t>GLIBA US</t>
  </si>
  <si>
    <t>GLIBB US</t>
  </si>
  <si>
    <t>ALB US</t>
  </si>
  <si>
    <t>HUBB US</t>
  </si>
  <si>
    <t>PEGA US</t>
  </si>
  <si>
    <t>TXG US</t>
  </si>
  <si>
    <t>IPGP US</t>
  </si>
  <si>
    <t>NWL US</t>
  </si>
  <si>
    <t>HUBS US</t>
  </si>
  <si>
    <t>SMG US</t>
  </si>
  <si>
    <t>BRKR US</t>
  </si>
  <si>
    <t>MSG US</t>
  </si>
  <si>
    <t>UHAL US</t>
  </si>
  <si>
    <t>WSO/B US</t>
  </si>
  <si>
    <t>WSO US</t>
  </si>
  <si>
    <t>HAL US</t>
  </si>
  <si>
    <t>MHK US</t>
  </si>
  <si>
    <t>RS US</t>
  </si>
  <si>
    <t>GNRC US</t>
  </si>
  <si>
    <t>REYN US</t>
  </si>
  <si>
    <t>CBSH US</t>
  </si>
  <si>
    <t>CF US</t>
  </si>
  <si>
    <t>G US</t>
  </si>
  <si>
    <t>GNTX US</t>
  </si>
  <si>
    <t>KNX US</t>
  </si>
  <si>
    <t>DLB US</t>
  </si>
  <si>
    <t>PEN US</t>
  </si>
  <si>
    <t>UGI US</t>
  </si>
  <si>
    <t>CACI US</t>
  </si>
  <si>
    <t>LEA US</t>
  </si>
  <si>
    <t>LNC US</t>
  </si>
  <si>
    <t>AMED US</t>
  </si>
  <si>
    <t>NYT US</t>
  </si>
  <si>
    <t>ARMK US</t>
  </si>
  <si>
    <t>POST US</t>
  </si>
  <si>
    <t>ON US</t>
  </si>
  <si>
    <t>WHR US</t>
  </si>
  <si>
    <t>EXEL US</t>
  </si>
  <si>
    <t>VOYA US</t>
  </si>
  <si>
    <t>HZNP US</t>
  </si>
  <si>
    <t>LITE US</t>
  </si>
  <si>
    <t>CACC US</t>
  </si>
  <si>
    <t>JLL US</t>
  </si>
  <si>
    <t>SMAR US</t>
  </si>
  <si>
    <t>BG US</t>
  </si>
  <si>
    <t>RP US</t>
  </si>
  <si>
    <t>LEVI US</t>
  </si>
  <si>
    <t>PCG US</t>
  </si>
  <si>
    <t>HAE US</t>
  </si>
  <si>
    <t>SC US</t>
  </si>
  <si>
    <t>PBCT US</t>
  </si>
  <si>
    <t>MORN US</t>
  </si>
  <si>
    <t>RL US</t>
  </si>
  <si>
    <t>RETA US</t>
  </si>
  <si>
    <t>NWSA US</t>
  </si>
  <si>
    <t>NWS US</t>
  </si>
  <si>
    <t>PRAH US</t>
  </si>
  <si>
    <t>WLK US</t>
  </si>
  <si>
    <t>H US</t>
  </si>
  <si>
    <t>RGA US</t>
  </si>
  <si>
    <t>PCTY US</t>
  </si>
  <si>
    <t>INGR US</t>
  </si>
  <si>
    <t>FAF US</t>
  </si>
  <si>
    <t>TGE US</t>
  </si>
  <si>
    <t>BWA US</t>
  </si>
  <si>
    <t>XPO US</t>
  </si>
  <si>
    <t>EEFT US</t>
  </si>
  <si>
    <t>ARCC US</t>
  </si>
  <si>
    <t>CASY US</t>
  </si>
  <si>
    <t>TREX US</t>
  </si>
  <si>
    <t>RGEN US</t>
  </si>
  <si>
    <t>COTY US</t>
  </si>
  <si>
    <t>FMCC US</t>
  </si>
  <si>
    <t>SWI US</t>
  </si>
  <si>
    <t>KMPR US</t>
  </si>
  <si>
    <t>WEX US</t>
  </si>
  <si>
    <t>CZR US</t>
  </si>
  <si>
    <t>PB US</t>
  </si>
  <si>
    <t>XLRN US</t>
  </si>
  <si>
    <t>TECD US</t>
  </si>
  <si>
    <t>NLSN US</t>
  </si>
  <si>
    <t>DCI US</t>
  </si>
  <si>
    <t>CMA US</t>
  </si>
  <si>
    <t>SBNY US</t>
  </si>
  <si>
    <t>ST US</t>
  </si>
  <si>
    <t>COLM US</t>
  </si>
  <si>
    <t>ORI US</t>
  </si>
  <si>
    <t>ETSY US</t>
  </si>
  <si>
    <t>ACM US</t>
  </si>
  <si>
    <t>FTSV US</t>
  </si>
  <si>
    <t>HE US</t>
  </si>
  <si>
    <t>BERY US</t>
  </si>
  <si>
    <t>NUAN US</t>
  </si>
  <si>
    <t>IDA US</t>
  </si>
  <si>
    <t>FIVN US</t>
  </si>
  <si>
    <t>ORCC US</t>
  </si>
  <si>
    <t>ZION US</t>
  </si>
  <si>
    <t>PPC US</t>
  </si>
  <si>
    <t>BWXT US</t>
  </si>
  <si>
    <t>RHI US</t>
  </si>
  <si>
    <t>NYCB US</t>
  </si>
  <si>
    <t>AAXN US</t>
  </si>
  <si>
    <t>CHGG US</t>
  </si>
  <si>
    <t>HDS US</t>
  </si>
  <si>
    <t>MKSI US</t>
  </si>
  <si>
    <t>ESTC US</t>
  </si>
  <si>
    <t>PLAN US</t>
  </si>
  <si>
    <t>FLIR US</t>
  </si>
  <si>
    <t>MDU US</t>
  </si>
  <si>
    <t>W US</t>
  </si>
  <si>
    <t>PLNT US</t>
  </si>
  <si>
    <t>VIRT US</t>
  </si>
  <si>
    <t>HLF US</t>
  </si>
  <si>
    <t>SYNH US</t>
  </si>
  <si>
    <t>IAA US</t>
  </si>
  <si>
    <t>POR US</t>
  </si>
  <si>
    <t>STLD US</t>
  </si>
  <si>
    <t>SAM US</t>
  </si>
  <si>
    <t>FCN US</t>
  </si>
  <si>
    <t>PWR US</t>
  </si>
  <si>
    <t>SON US</t>
  </si>
  <si>
    <t>IVZ US</t>
  </si>
  <si>
    <t>TFSL US</t>
  </si>
  <si>
    <t>OC US</t>
  </si>
  <si>
    <t>LPLA US</t>
  </si>
  <si>
    <t>LM US</t>
  </si>
  <si>
    <t>OGS US</t>
  </si>
  <si>
    <t>DNKN US</t>
  </si>
  <si>
    <t>LECO US</t>
  </si>
  <si>
    <t>AXTA US</t>
  </si>
  <si>
    <t>GMED US</t>
  </si>
  <si>
    <t>SAIC US</t>
  </si>
  <si>
    <t>FLO US</t>
  </si>
  <si>
    <t>NEU US</t>
  </si>
  <si>
    <t>NATI US</t>
  </si>
  <si>
    <t>EWBC US</t>
  </si>
  <si>
    <t>BYND US</t>
  </si>
  <si>
    <t>TNDM US</t>
  </si>
  <si>
    <t>IOVA US</t>
  </si>
  <si>
    <t>LOGM US</t>
  </si>
  <si>
    <t>FLEX US</t>
  </si>
  <si>
    <t>ARW US</t>
  </si>
  <si>
    <t>JEF US</t>
  </si>
  <si>
    <t>UTHR US</t>
  </si>
  <si>
    <t>CDK US</t>
  </si>
  <si>
    <t>UAA US</t>
  </si>
  <si>
    <t>UA US</t>
  </si>
  <si>
    <t>ENPH US</t>
  </si>
  <si>
    <t>CW US</t>
  </si>
  <si>
    <t>FIVE US</t>
  </si>
  <si>
    <t>CREE US</t>
  </si>
  <si>
    <t>USFD US</t>
  </si>
  <si>
    <t>BKH US</t>
  </si>
  <si>
    <t>OSK US</t>
  </si>
  <si>
    <t>QDEL US</t>
  </si>
  <si>
    <t>HFC US</t>
  </si>
  <si>
    <t>LHCG US</t>
  </si>
  <si>
    <t>ICUI US</t>
  </si>
  <si>
    <t>SKX US</t>
  </si>
  <si>
    <t>NOV US</t>
  </si>
  <si>
    <t>ALSN US</t>
  </si>
  <si>
    <t>WWD US</t>
  </si>
  <si>
    <t>TPR US</t>
  </si>
  <si>
    <t>SRCL US</t>
  </si>
  <si>
    <t>AWI US</t>
  </si>
  <si>
    <t>SEE US</t>
  </si>
  <si>
    <t>RLI US</t>
  </si>
  <si>
    <t>TTEK US</t>
  </si>
  <si>
    <t>FANG US</t>
  </si>
  <si>
    <t>MRCY US</t>
  </si>
  <si>
    <t>VIR US</t>
  </si>
  <si>
    <t>ITT US</t>
  </si>
  <si>
    <t>TCF US</t>
  </si>
  <si>
    <t>XRX US</t>
  </si>
  <si>
    <t>FSLR US</t>
  </si>
  <si>
    <t>MOS US</t>
  </si>
  <si>
    <t>MSA US</t>
  </si>
  <si>
    <t>EVBG US</t>
  </si>
  <si>
    <t>SR US</t>
  </si>
  <si>
    <t>DECK US</t>
  </si>
  <si>
    <t>EV US</t>
  </si>
  <si>
    <t>CHDN US</t>
  </si>
  <si>
    <t>PINC US</t>
  </si>
  <si>
    <t>CCOI US</t>
  </si>
  <si>
    <t>PRI US</t>
  </si>
  <si>
    <t>SNX US</t>
  </si>
  <si>
    <t>LEG US</t>
  </si>
  <si>
    <t>HQY US</t>
  </si>
  <si>
    <t>LANC US</t>
  </si>
  <si>
    <t>FFIN US</t>
  </si>
  <si>
    <t>ALK US</t>
  </si>
  <si>
    <t>AVX US</t>
  </si>
  <si>
    <t>SWX US</t>
  </si>
  <si>
    <t>LSTR US</t>
  </si>
  <si>
    <t>EXPO US</t>
  </si>
  <si>
    <t>CWEN/A US</t>
  </si>
  <si>
    <t>CWEN US</t>
  </si>
  <si>
    <t>SERV US</t>
  </si>
  <si>
    <t>CRUS US</t>
  </si>
  <si>
    <t>JBL US</t>
  </si>
  <si>
    <t>DXC US</t>
  </si>
  <si>
    <t>GRUB US</t>
  </si>
  <si>
    <t>APPF US</t>
  </si>
  <si>
    <t>ADT US</t>
  </si>
  <si>
    <t>HELE US</t>
  </si>
  <si>
    <t>SLAB US</t>
  </si>
  <si>
    <t>CHH US</t>
  </si>
  <si>
    <t>IART US</t>
  </si>
  <si>
    <t>MMS US</t>
  </si>
  <si>
    <t>THG US</t>
  </si>
  <si>
    <t>AGCO US</t>
  </si>
  <si>
    <t>LB US</t>
  </si>
  <si>
    <t>CFR US</t>
  </si>
  <si>
    <t>TERP US</t>
  </si>
  <si>
    <t>GPK US</t>
  </si>
  <si>
    <t>LOPE US</t>
  </si>
  <si>
    <t>IPHI US</t>
  </si>
  <si>
    <t>MANH US</t>
  </si>
  <si>
    <t>EHTH US</t>
  </si>
  <si>
    <t>BJ US</t>
  </si>
  <si>
    <t>FND US</t>
  </si>
  <si>
    <t>SWCH US</t>
  </si>
  <si>
    <t>PSN US</t>
  </si>
  <si>
    <t>FCNCA US</t>
  </si>
  <si>
    <t>FCNCB US</t>
  </si>
  <si>
    <t>MRTX US</t>
  </si>
  <si>
    <t>PSTG US</t>
  </si>
  <si>
    <t>SEB US</t>
  </si>
  <si>
    <t>BBIO US</t>
  </si>
  <si>
    <t>NTNX US</t>
  </si>
  <si>
    <t>QLYS US</t>
  </si>
  <si>
    <t>AYI US</t>
  </si>
  <si>
    <t>JCOM US</t>
  </si>
  <si>
    <t>SPCE US</t>
  </si>
  <si>
    <t>EME US</t>
  </si>
  <si>
    <t>MIDD US</t>
  </si>
  <si>
    <t>HLNE US</t>
  </si>
  <si>
    <t>WSM US</t>
  </si>
  <si>
    <t>UNM US</t>
  </si>
  <si>
    <t>ORA US</t>
  </si>
  <si>
    <t>AJRD US</t>
  </si>
  <si>
    <t>HXL US</t>
  </si>
  <si>
    <t>ALE US</t>
  </si>
  <si>
    <t>ADPT US</t>
  </si>
  <si>
    <t>HUN US</t>
  </si>
  <si>
    <t>PNM US</t>
  </si>
  <si>
    <t>GBCI US</t>
  </si>
  <si>
    <t>WAL US</t>
  </si>
  <si>
    <t>SNDR US</t>
  </si>
  <si>
    <t>NJR US</t>
  </si>
  <si>
    <t>BPMC US</t>
  </si>
  <si>
    <t>WEN US</t>
  </si>
  <si>
    <t>SATS US</t>
  </si>
  <si>
    <t>MNTA US</t>
  </si>
  <si>
    <t>CCMP US</t>
  </si>
  <si>
    <t>NFG US</t>
  </si>
  <si>
    <t>SPR US</t>
  </si>
  <si>
    <t>CLR US</t>
  </si>
  <si>
    <t>MAN US</t>
  </si>
  <si>
    <t>GBT US</t>
  </si>
  <si>
    <t>SLM US</t>
  </si>
  <si>
    <t>NEOG US</t>
  </si>
  <si>
    <t>BCPC US</t>
  </si>
  <si>
    <t>LFUS US</t>
  </si>
  <si>
    <t>NKTR US</t>
  </si>
  <si>
    <t>CRI US</t>
  </si>
  <si>
    <t>OMF US</t>
  </si>
  <si>
    <t>MAT US</t>
  </si>
  <si>
    <t>ASH US</t>
  </si>
  <si>
    <t>CHNG US</t>
  </si>
  <si>
    <t>SLGN US</t>
  </si>
  <si>
    <t>GO US</t>
  </si>
  <si>
    <t>HLI US</t>
  </si>
  <si>
    <t>FTDR US</t>
  </si>
  <si>
    <t>DAR US</t>
  </si>
  <si>
    <t>NWE US</t>
  </si>
  <si>
    <t>PFGC US</t>
  </si>
  <si>
    <t>ENV US</t>
  </si>
  <si>
    <t>IRDM US</t>
  </si>
  <si>
    <t>WH US</t>
  </si>
  <si>
    <t>PRSP US</t>
  </si>
  <si>
    <t>AWR US</t>
  </si>
  <si>
    <t>CBU US</t>
  </si>
  <si>
    <t>BL US</t>
  </si>
  <si>
    <t>AXE US</t>
  </si>
  <si>
    <t>FGEN US</t>
  </si>
  <si>
    <t>ESNT US</t>
  </si>
  <si>
    <t>HBI US</t>
  </si>
  <si>
    <t>SITE US</t>
  </si>
  <si>
    <t>NEWR US</t>
  </si>
  <si>
    <t>RDN US</t>
  </si>
  <si>
    <t>ADSW US</t>
  </si>
  <si>
    <t>SIGI US</t>
  </si>
  <si>
    <t>PII US</t>
  </si>
  <si>
    <t>CR US</t>
  </si>
  <si>
    <t>MDLA US</t>
  </si>
  <si>
    <t>BOKF US</t>
  </si>
  <si>
    <t>TXRH US</t>
  </si>
  <si>
    <t>FCFS US</t>
  </si>
  <si>
    <t>HRB US</t>
  </si>
  <si>
    <t>GPS US</t>
  </si>
  <si>
    <t>VLY US</t>
  </si>
  <si>
    <t>TGNA US</t>
  </si>
  <si>
    <t>MSM US</t>
  </si>
  <si>
    <t>KBR US</t>
  </si>
  <si>
    <t>NXST US</t>
  </si>
  <si>
    <t>NVRO US</t>
  </si>
  <si>
    <t>ARWR US</t>
  </si>
  <si>
    <t>WTM US</t>
  </si>
  <si>
    <t>QTWO US</t>
  </si>
  <si>
    <t>MANT US</t>
  </si>
  <si>
    <t>PNFP US</t>
  </si>
  <si>
    <t>FLS US</t>
  </si>
  <si>
    <t>BC US</t>
  </si>
  <si>
    <t>SF US</t>
  </si>
  <si>
    <t>CLH US</t>
  </si>
  <si>
    <t>BILL US</t>
  </si>
  <si>
    <t>STRA US</t>
  </si>
  <si>
    <t>ACIA US</t>
  </si>
  <si>
    <t>MRO US</t>
  </si>
  <si>
    <t>OLLI US</t>
  </si>
  <si>
    <t>PVH US</t>
  </si>
  <si>
    <t>VRNT US</t>
  </si>
  <si>
    <t>ROLL US</t>
  </si>
  <si>
    <t>JBLU US</t>
  </si>
  <si>
    <t>AVA US</t>
  </si>
  <si>
    <t>IMMU US</t>
  </si>
  <si>
    <t>TOL US</t>
  </si>
  <si>
    <t>UNF US</t>
  </si>
  <si>
    <t>EE US</t>
  </si>
  <si>
    <t>WTS US</t>
  </si>
  <si>
    <t>KSS US</t>
  </si>
  <si>
    <t>HOG US</t>
  </si>
  <si>
    <t>MTG US</t>
  </si>
  <si>
    <t>WDFC US</t>
  </si>
  <si>
    <t>SNV US</t>
  </si>
  <si>
    <t>VRT US</t>
  </si>
  <si>
    <t>AMG US</t>
  </si>
  <si>
    <t>NEO US</t>
  </si>
  <si>
    <t>NOVT US</t>
  </si>
  <si>
    <t>CVBF US</t>
  </si>
  <si>
    <t>ACIW US</t>
  </si>
  <si>
    <t>FINN US</t>
  </si>
  <si>
    <t>EBS US</t>
  </si>
  <si>
    <t>BHF US</t>
  </si>
  <si>
    <t>BLUE US</t>
  </si>
  <si>
    <t>TNET US</t>
  </si>
  <si>
    <t>RXN US</t>
  </si>
  <si>
    <t>HAIN US</t>
  </si>
  <si>
    <t>SAFM US</t>
  </si>
  <si>
    <t>BLD US</t>
  </si>
  <si>
    <t>SSD US</t>
  </si>
  <si>
    <t>APPN US</t>
  </si>
  <si>
    <t>CLGX US</t>
  </si>
  <si>
    <t>NEP US</t>
  </si>
  <si>
    <t>POWI US</t>
  </si>
  <si>
    <t>CWK US</t>
  </si>
  <si>
    <t>AN US</t>
  </si>
  <si>
    <t>BLKB US</t>
  </si>
  <si>
    <t>WWE US</t>
  </si>
  <si>
    <t>ANGI US</t>
  </si>
  <si>
    <t>NBL US</t>
  </si>
  <si>
    <t>FHN US</t>
  </si>
  <si>
    <t>KEX US</t>
  </si>
  <si>
    <t>CNNE US</t>
  </si>
  <si>
    <t>BCO US</t>
  </si>
  <si>
    <t>USM US</t>
  </si>
  <si>
    <t>NCLH US</t>
  </si>
  <si>
    <t>IIVI US</t>
  </si>
  <si>
    <t>GRA US</t>
  </si>
  <si>
    <t>LAZ US</t>
  </si>
  <si>
    <t>VIAV US</t>
  </si>
  <si>
    <t>SDGR US</t>
  </si>
  <si>
    <t>MUSA US</t>
  </si>
  <si>
    <t>PTCT US</t>
  </si>
  <si>
    <t>TREE US</t>
  </si>
  <si>
    <t>JWN US</t>
  </si>
  <si>
    <t>VAC US</t>
  </si>
  <si>
    <t>COHR US</t>
  </si>
  <si>
    <t>ALLO US</t>
  </si>
  <si>
    <t>MYOK US</t>
  </si>
  <si>
    <t>VVV US</t>
  </si>
  <si>
    <t>RARE US</t>
  </si>
  <si>
    <t>FEYE US</t>
  </si>
  <si>
    <t>NUVA US</t>
  </si>
  <si>
    <t>TRIP US</t>
  </si>
  <si>
    <t>UMPQ US</t>
  </si>
  <si>
    <t>TR US</t>
  </si>
  <si>
    <t>TROLB US</t>
  </si>
  <si>
    <t>TKR US</t>
  </si>
  <si>
    <t>AVT US</t>
  </si>
  <si>
    <t>HALO US</t>
  </si>
  <si>
    <t>OMCL US</t>
  </si>
  <si>
    <t>MEDP US</t>
  </si>
  <si>
    <t>INOV US</t>
  </si>
  <si>
    <t>AAON US</t>
  </si>
  <si>
    <t>DVN US</t>
  </si>
  <si>
    <t>RBC US</t>
  </si>
  <si>
    <t>TPX US</t>
  </si>
  <si>
    <t>NUNZ US</t>
  </si>
  <si>
    <t>HESM US</t>
  </si>
  <si>
    <t>AGIO US</t>
  </si>
  <si>
    <t>VSAT US</t>
  </si>
  <si>
    <t>AYR US</t>
  </si>
  <si>
    <t>FNB US</t>
  </si>
  <si>
    <t>QRTEB US</t>
  </si>
  <si>
    <t>QRTEA US</t>
  </si>
  <si>
    <t>KWR US</t>
  </si>
  <si>
    <t>WERN US</t>
  </si>
  <si>
    <t>AL US</t>
  </si>
  <si>
    <t>SMTC US</t>
  </si>
  <si>
    <t>CCXI US</t>
  </si>
  <si>
    <t>HHC US</t>
  </si>
  <si>
    <t>FRPT US</t>
  </si>
  <si>
    <t>THO US</t>
  </si>
  <si>
    <t>JBT US</t>
  </si>
  <si>
    <t>NCR US</t>
  </si>
  <si>
    <t>NVST US</t>
  </si>
  <si>
    <t>AXSM US</t>
  </si>
  <si>
    <t>ALLK US</t>
  </si>
  <si>
    <t>FL US</t>
  </si>
  <si>
    <t>DCPH US</t>
  </si>
  <si>
    <t>CWT US</t>
  </si>
  <si>
    <t>LVGO US</t>
  </si>
  <si>
    <t>BRC US</t>
  </si>
  <si>
    <t>BRBR US</t>
  </si>
  <si>
    <t>SHEN US</t>
  </si>
  <si>
    <t>FOLD US</t>
  </si>
  <si>
    <t>VVNT US</t>
  </si>
  <si>
    <t>SJI US</t>
  </si>
  <si>
    <t>ITRI US</t>
  </si>
  <si>
    <t>WING US</t>
  </si>
  <si>
    <t>LSCC US</t>
  </si>
  <si>
    <t>AMN US</t>
  </si>
  <si>
    <t>MTZ US</t>
  </si>
  <si>
    <t>TDC US</t>
  </si>
  <si>
    <t>CLDR US</t>
  </si>
  <si>
    <t>THS US</t>
  </si>
  <si>
    <t>ARNA US</t>
  </si>
  <si>
    <t>UBSI US</t>
  </si>
  <si>
    <t>CFX US</t>
  </si>
  <si>
    <t>PAG US</t>
  </si>
  <si>
    <t>MIME US</t>
  </si>
  <si>
    <t>UMBF US</t>
  </si>
  <si>
    <t>TENB US</t>
  </si>
  <si>
    <t>EAF US</t>
  </si>
  <si>
    <t>RPD US</t>
  </si>
  <si>
    <t>RARX US</t>
  </si>
  <si>
    <t>ONEM US</t>
  </si>
  <si>
    <t>RAMP US</t>
  </si>
  <si>
    <t>PACW US</t>
  </si>
  <si>
    <t>ONB US</t>
  </si>
  <si>
    <t>KNSL US</t>
  </si>
  <si>
    <t>UFPI US</t>
  </si>
  <si>
    <t>STL US</t>
  </si>
  <si>
    <t>IRTC US</t>
  </si>
  <si>
    <t>HMSY US</t>
  </si>
  <si>
    <t>EXP US</t>
  </si>
  <si>
    <t>WYND US</t>
  </si>
  <si>
    <t>LAUR US</t>
  </si>
  <si>
    <t>BRKS US</t>
  </si>
  <si>
    <t>MIC US</t>
  </si>
  <si>
    <t>JJSF US</t>
  </si>
  <si>
    <t>GTES US</t>
  </si>
  <si>
    <t>ENR US</t>
  </si>
  <si>
    <t>PE US</t>
  </si>
  <si>
    <t>INDB US</t>
  </si>
  <si>
    <t>MGEE US</t>
  </si>
  <si>
    <t>ANAT US</t>
  </si>
  <si>
    <t>ICPT US</t>
  </si>
  <si>
    <t>CSFL US</t>
  </si>
  <si>
    <t>FHB US</t>
  </si>
  <si>
    <t>MCY US</t>
  </si>
  <si>
    <t>CARG US</t>
  </si>
  <si>
    <t>BOH US</t>
  </si>
  <si>
    <t>KOD US</t>
  </si>
  <si>
    <t>SDC US</t>
  </si>
  <si>
    <t>JW/A US</t>
  </si>
  <si>
    <t>JW/B US</t>
  </si>
  <si>
    <t>SFM US</t>
  </si>
  <si>
    <t>RH US</t>
  </si>
  <si>
    <t>VSH US</t>
  </si>
  <si>
    <t>SFNC US</t>
  </si>
  <si>
    <t>VMI US</t>
  </si>
  <si>
    <t>PRLB US</t>
  </si>
  <si>
    <t>FELE US</t>
  </si>
  <si>
    <t>OZK US</t>
  </si>
  <si>
    <t>CALM US</t>
  </si>
  <si>
    <t>SEM US</t>
  </si>
  <si>
    <t>STMP US</t>
  </si>
  <si>
    <t>BHVN US</t>
  </si>
  <si>
    <t>ISBC US</t>
  </si>
  <si>
    <t>GATX US</t>
  </si>
  <si>
    <t>ESI US</t>
  </si>
  <si>
    <t>BOX US</t>
  </si>
  <si>
    <t>ENS US</t>
  </si>
  <si>
    <t>CWST US</t>
  </si>
  <si>
    <t>SSB US</t>
  </si>
  <si>
    <t>SHOO US</t>
  </si>
  <si>
    <t>SYNA US</t>
  </si>
  <si>
    <t>DNLI US</t>
  </si>
  <si>
    <t>NTRA US</t>
  </si>
  <si>
    <t>VRNS US</t>
  </si>
  <si>
    <t>LILA US</t>
  </si>
  <si>
    <t>LILAB US</t>
  </si>
  <si>
    <t>LILAK US</t>
  </si>
  <si>
    <t>CNS US</t>
  </si>
  <si>
    <t>ASB US</t>
  </si>
  <si>
    <t>APLS US</t>
  </si>
  <si>
    <t>MC US</t>
  </si>
  <si>
    <t>LPX US</t>
  </si>
  <si>
    <t>B US</t>
  </si>
  <si>
    <t>HOMB US</t>
  </si>
  <si>
    <t>WTFC US</t>
  </si>
  <si>
    <t>TDS US</t>
  </si>
  <si>
    <t>TDSNA US</t>
  </si>
  <si>
    <t>LAD US</t>
  </si>
  <si>
    <t>ALRM US</t>
  </si>
  <si>
    <t>KW US</t>
  </si>
  <si>
    <t>CSOD US</t>
  </si>
  <si>
    <t>WBS US</t>
  </si>
  <si>
    <t>AEIS US</t>
  </si>
  <si>
    <t>IBKC US</t>
  </si>
  <si>
    <t>DIOD US</t>
  </si>
  <si>
    <t>ESE US</t>
  </si>
  <si>
    <t>WAFD US</t>
  </si>
  <si>
    <t>TRN US</t>
  </si>
  <si>
    <t>SAIA US</t>
  </si>
  <si>
    <t>WMS US</t>
  </si>
  <si>
    <t>GOLF US</t>
  </si>
  <si>
    <t>GNW US</t>
  </si>
  <si>
    <t>EVR US</t>
  </si>
  <si>
    <t>BXS US</t>
  </si>
  <si>
    <t>DKS US</t>
  </si>
  <si>
    <t>PFSI US</t>
  </si>
  <si>
    <t>COKE US</t>
  </si>
  <si>
    <t>ITGR US</t>
  </si>
  <si>
    <t>CNO US</t>
  </si>
  <si>
    <t>FIZZ US</t>
  </si>
  <si>
    <t>GHC US</t>
  </si>
  <si>
    <t>AMKR US</t>
  </si>
  <si>
    <t>SVMK US</t>
  </si>
  <si>
    <t>FULT US</t>
  </si>
  <si>
    <t>KRTX US</t>
  </si>
  <si>
    <t>COMM US</t>
  </si>
  <si>
    <t>FHI US</t>
  </si>
  <si>
    <t>APA US</t>
  </si>
  <si>
    <t>HP US</t>
  </si>
  <si>
    <t>COLB US</t>
  </si>
  <si>
    <t>PBH US</t>
  </si>
  <si>
    <t>NWN US</t>
  </si>
  <si>
    <t>YETI US</t>
  </si>
  <si>
    <t>VIE US</t>
  </si>
  <si>
    <t>ENSG US</t>
  </si>
  <si>
    <t>BKU US</t>
  </si>
  <si>
    <t>OLN US</t>
  </si>
  <si>
    <t>PGNY US</t>
  </si>
  <si>
    <t>NAV US</t>
  </si>
  <si>
    <t>PS US</t>
  </si>
  <si>
    <t>ALEC US</t>
  </si>
  <si>
    <t>EGHT US</t>
  </si>
  <si>
    <t>CATY US</t>
  </si>
  <si>
    <t>EPZM US</t>
  </si>
  <si>
    <t>SANM US</t>
  </si>
  <si>
    <t>FIBK US</t>
  </si>
  <si>
    <t>ALTR US</t>
  </si>
  <si>
    <t>EXLS US</t>
  </si>
  <si>
    <t>CVLT US</t>
  </si>
  <si>
    <t>ASGN US</t>
  </si>
  <si>
    <t>MOG/B US</t>
  </si>
  <si>
    <t>MOG/A US</t>
  </si>
  <si>
    <t>THC US</t>
  </si>
  <si>
    <t>SXT US</t>
  </si>
  <si>
    <t>UNVR US</t>
  </si>
  <si>
    <t>SCL US</t>
  </si>
  <si>
    <t>HWC US</t>
  </si>
  <si>
    <t>EQT US</t>
  </si>
  <si>
    <t>ACA US</t>
  </si>
  <si>
    <t>WPX US</t>
  </si>
  <si>
    <t>CBRL US</t>
  </si>
  <si>
    <t>FSLY US</t>
  </si>
  <si>
    <t>OTTR US</t>
  </si>
  <si>
    <t>CIT US</t>
  </si>
  <si>
    <t>ADS US</t>
  </si>
  <si>
    <t>NFE US</t>
  </si>
  <si>
    <t>VG US</t>
  </si>
  <si>
    <t>AEL US</t>
  </si>
  <si>
    <t>APAM US</t>
  </si>
  <si>
    <t>FIT US</t>
  </si>
  <si>
    <t>M US</t>
  </si>
  <si>
    <t>AIT US</t>
  </si>
  <si>
    <t>DORM US</t>
  </si>
  <si>
    <t>BYD US</t>
  </si>
  <si>
    <t>GBDC US</t>
  </si>
  <si>
    <t>NGHC US</t>
  </si>
  <si>
    <t>HCSG US</t>
  </si>
  <si>
    <t>FATE US</t>
  </si>
  <si>
    <t>NNI US</t>
  </si>
  <si>
    <t>PRNB US</t>
  </si>
  <si>
    <t>MMSI US</t>
  </si>
  <si>
    <t>AUB US</t>
  </si>
  <si>
    <t>SABR US</t>
  </si>
  <si>
    <t>GSHD US</t>
  </si>
  <si>
    <t>NTCT US</t>
  </si>
  <si>
    <t>WK US</t>
  </si>
  <si>
    <t>LCII US</t>
  </si>
  <si>
    <t>IOSP US</t>
  </si>
  <si>
    <t>IBOC US</t>
  </si>
  <si>
    <t>PSEC US</t>
  </si>
  <si>
    <t>OPCH US</t>
  </si>
  <si>
    <t>GEF US</t>
  </si>
  <si>
    <t>GEF/B US</t>
  </si>
  <si>
    <t>AMBA US</t>
  </si>
  <si>
    <t>SAGE US</t>
  </si>
  <si>
    <t>PZZA US</t>
  </si>
  <si>
    <t>SPB US</t>
  </si>
  <si>
    <t>TRGP US</t>
  </si>
  <si>
    <t>XEC US</t>
  </si>
  <si>
    <t>XNCR US</t>
  </si>
  <si>
    <t>POL US</t>
  </si>
  <si>
    <t>EIDX US</t>
  </si>
  <si>
    <t>FSS US</t>
  </si>
  <si>
    <t>KBH US</t>
  </si>
  <si>
    <t>PING US</t>
  </si>
  <si>
    <t>FSK US</t>
  </si>
  <si>
    <t>CMC US</t>
  </si>
  <si>
    <t>ACHC US</t>
  </si>
  <si>
    <t>TTEC US</t>
  </si>
  <si>
    <t>EYE US</t>
  </si>
  <si>
    <t>BDC US</t>
  </si>
  <si>
    <t>CFFN US</t>
  </si>
  <si>
    <t>SBGI US</t>
  </si>
  <si>
    <t>SJW US</t>
  </si>
  <si>
    <t>BAND US</t>
  </si>
  <si>
    <t>ROG US</t>
  </si>
  <si>
    <t>PJT US</t>
  </si>
  <si>
    <t>AAN US</t>
  </si>
  <si>
    <t>CNMD US</t>
  </si>
  <si>
    <t>MDC US</t>
  </si>
  <si>
    <t>CLBK US</t>
  </si>
  <si>
    <t>ABCB US</t>
  </si>
  <si>
    <t>CC US</t>
  </si>
  <si>
    <t>SMPL US</t>
  </si>
  <si>
    <t>NAVI US</t>
  </si>
  <si>
    <t>IRWD US</t>
  </si>
  <si>
    <t>AIN US</t>
  </si>
  <si>
    <t>BLDR US</t>
  </si>
  <si>
    <t>KTOS US</t>
  </si>
  <si>
    <t>WSBC US</t>
  </si>
  <si>
    <t>FOCS US</t>
  </si>
  <si>
    <t>FMBI US</t>
  </si>
  <si>
    <t>EPAY US</t>
  </si>
  <si>
    <t>SPSC US</t>
  </si>
  <si>
    <t>INSM US</t>
  </si>
  <si>
    <t>FORM US</t>
  </si>
  <si>
    <t>ARVN US</t>
  </si>
  <si>
    <t>PSMT US</t>
  </si>
  <si>
    <t>VICR US</t>
  </si>
  <si>
    <t>PDCO US</t>
  </si>
  <si>
    <t>FOXF US</t>
  </si>
  <si>
    <t>NSP US</t>
  </si>
  <si>
    <t>SHAK US</t>
  </si>
  <si>
    <t>CVI US</t>
  </si>
  <si>
    <t>BMI US</t>
  </si>
  <si>
    <t>KAR US</t>
  </si>
  <si>
    <t>MAIN US</t>
  </si>
  <si>
    <t>CLF US</t>
  </si>
  <si>
    <t>WABC US</t>
  </si>
  <si>
    <t>TMHC US</t>
  </si>
  <si>
    <t>TPTX US</t>
  </si>
  <si>
    <t>FSCT US</t>
  </si>
  <si>
    <t>IPAR US</t>
  </si>
  <si>
    <t>PLXS US</t>
  </si>
  <si>
    <t>MTH US</t>
  </si>
  <si>
    <t>RDFN US</t>
  </si>
  <si>
    <t>BROG US</t>
  </si>
  <si>
    <t>KMT US</t>
  </si>
  <si>
    <t>PRGS US</t>
  </si>
  <si>
    <t>ALGT US</t>
  </si>
  <si>
    <t>HGV US</t>
  </si>
  <si>
    <t>SFBS US</t>
  </si>
  <si>
    <t>AMK US</t>
  </si>
  <si>
    <t>FFBC US</t>
  </si>
  <si>
    <t>UCBI US</t>
  </si>
  <si>
    <t>PQG US</t>
  </si>
  <si>
    <t>GT US</t>
  </si>
  <si>
    <t>INT US</t>
  </si>
  <si>
    <t>ABM US</t>
  </si>
  <si>
    <t>TRMK US</t>
  </si>
  <si>
    <t>HTLD US</t>
  </si>
  <si>
    <t>HUBG US</t>
  </si>
  <si>
    <t>GKOS US</t>
  </si>
  <si>
    <t>VC US</t>
  </si>
  <si>
    <t>LPSN US</t>
  </si>
  <si>
    <t>CNK US</t>
  </si>
  <si>
    <t>EGOV US</t>
  </si>
  <si>
    <t>MLHR US</t>
  </si>
  <si>
    <t>SAIL US</t>
  </si>
  <si>
    <t>ONTO US</t>
  </si>
  <si>
    <t>URBN US</t>
  </si>
  <si>
    <t>KPTI US</t>
  </si>
  <si>
    <t>IGMS US</t>
  </si>
  <si>
    <t>CBT US</t>
  </si>
  <si>
    <t>NGVT US</t>
  </si>
  <si>
    <t>PRO US</t>
  </si>
  <si>
    <t>TWOU US</t>
  </si>
  <si>
    <t>GDOT US</t>
  </si>
  <si>
    <t>NSIT US</t>
  </si>
  <si>
    <t>KEM US</t>
  </si>
  <si>
    <t>STAA US</t>
  </si>
  <si>
    <t>NVTA US</t>
  </si>
  <si>
    <t>FWRD US</t>
  </si>
  <si>
    <t>HMN US</t>
  </si>
  <si>
    <t>CMD US</t>
  </si>
  <si>
    <t>FRME US</t>
  </si>
  <si>
    <t>ROCK US</t>
  </si>
  <si>
    <t>R US</t>
  </si>
  <si>
    <t>FDP US</t>
  </si>
  <si>
    <t>AMCX US</t>
  </si>
  <si>
    <t>FUL US</t>
  </si>
  <si>
    <t>NBTB US</t>
  </si>
  <si>
    <t>PENN US</t>
  </si>
  <si>
    <t>IDCC US</t>
  </si>
  <si>
    <t>CENTA US</t>
  </si>
  <si>
    <t>CENT US</t>
  </si>
  <si>
    <t>CNST US</t>
  </si>
  <si>
    <t>SKYW US</t>
  </si>
  <si>
    <t>KFY US</t>
  </si>
  <si>
    <t>AEO US</t>
  </si>
  <si>
    <t>EPC US</t>
  </si>
  <si>
    <t>CVCO US</t>
  </si>
  <si>
    <t>INSP US</t>
  </si>
  <si>
    <t>CSGS US</t>
  </si>
  <si>
    <t>SUM US</t>
  </si>
  <si>
    <t>WOR US</t>
  </si>
  <si>
    <t>HI US</t>
  </si>
  <si>
    <t>AKCA US</t>
  </si>
  <si>
    <t>PLMR US</t>
  </si>
  <si>
    <t>CPK US</t>
  </si>
  <si>
    <t>YELP US</t>
  </si>
  <si>
    <t>PCRX US</t>
  </si>
  <si>
    <t>MNRO US</t>
  </si>
  <si>
    <t>IBP US</t>
  </si>
  <si>
    <t>HTH US</t>
  </si>
  <si>
    <t>KN US</t>
  </si>
  <si>
    <t>AVAV US</t>
  </si>
  <si>
    <t>RVMD US</t>
  </si>
  <si>
    <t>ZEON US</t>
  </si>
  <si>
    <t>TWNK US</t>
  </si>
  <si>
    <t>VGR US</t>
  </si>
  <si>
    <t>WD US</t>
  </si>
  <si>
    <t>SPXC US</t>
  </si>
  <si>
    <t>AQUA US</t>
  </si>
  <si>
    <t>ATGE US</t>
  </si>
  <si>
    <t>CUB US</t>
  </si>
  <si>
    <t>WSC US</t>
  </si>
  <si>
    <t>SFIX US</t>
  </si>
  <si>
    <t>CRTX US</t>
  </si>
  <si>
    <t>MLI US</t>
  </si>
  <si>
    <t>MATX US</t>
  </si>
  <si>
    <t>ZGNX US</t>
  </si>
  <si>
    <t>USNA US</t>
  </si>
  <si>
    <t>RMBS US</t>
  </si>
  <si>
    <t>IGT US</t>
  </si>
  <si>
    <t>BGCP US</t>
  </si>
  <si>
    <t>YEXT US</t>
  </si>
  <si>
    <t>PRAA US</t>
  </si>
  <si>
    <t>PD US</t>
  </si>
  <si>
    <t>DRNA US</t>
  </si>
  <si>
    <t>CMP US</t>
  </si>
  <si>
    <t>RGNX US</t>
  </si>
  <si>
    <t>WWW US</t>
  </si>
  <si>
    <t>BEAT US</t>
  </si>
  <si>
    <t>PRA US</t>
  </si>
  <si>
    <t>SCS US</t>
  </si>
  <si>
    <t>CORT US</t>
  </si>
  <si>
    <t>MGRC US</t>
  </si>
  <si>
    <t>LGF/A US</t>
  </si>
  <si>
    <t>LGF/B US</t>
  </si>
  <si>
    <t>TPH US</t>
  </si>
  <si>
    <t>WSFS US</t>
  </si>
  <si>
    <t>TOWN US</t>
  </si>
  <si>
    <t>CROX US</t>
  </si>
  <si>
    <t>IRBT US</t>
  </si>
  <si>
    <t>ATRC US</t>
  </si>
  <si>
    <t>ICFI US</t>
  </si>
  <si>
    <t>RUN US</t>
  </si>
  <si>
    <t>AA US</t>
  </si>
  <si>
    <t>LMNX US</t>
  </si>
  <si>
    <t>NWBI US</t>
  </si>
  <si>
    <t>NUS US</t>
  </si>
  <si>
    <t>INO US</t>
  </si>
  <si>
    <t>UFS US</t>
  </si>
  <si>
    <t>MWA US</t>
  </si>
  <si>
    <t>LGIH US</t>
  </si>
  <si>
    <t>NMRK US</t>
  </si>
  <si>
    <t>FIX US</t>
  </si>
  <si>
    <t>SWTX US</t>
  </si>
  <si>
    <t>CORE US</t>
  </si>
  <si>
    <t>GCP US</t>
  </si>
  <si>
    <t>BKUH US</t>
  </si>
  <si>
    <t>CSII US</t>
  </si>
  <si>
    <t>AVNS US</t>
  </si>
  <si>
    <t>MTSI US</t>
  </si>
  <si>
    <t>PLUG US</t>
  </si>
  <si>
    <t>GTN/A US</t>
  </si>
  <si>
    <t>GTN US</t>
  </si>
  <si>
    <t>RNST US</t>
  </si>
  <si>
    <t>OSIS US</t>
  </si>
  <si>
    <t>SIX US</t>
  </si>
  <si>
    <t>STFC US</t>
  </si>
  <si>
    <t>SAFT US</t>
  </si>
  <si>
    <t>ERI US</t>
  </si>
  <si>
    <t>BANR US</t>
  </si>
  <si>
    <t>DAN US</t>
  </si>
  <si>
    <t>PRK US</t>
  </si>
  <si>
    <t>MMI US</t>
  </si>
  <si>
    <t>RRR US</t>
  </si>
  <si>
    <t>MINI US</t>
  </si>
  <si>
    <t>CVA US</t>
  </si>
  <si>
    <t>TWST US</t>
  </si>
  <si>
    <t>KTB US</t>
  </si>
  <si>
    <t>TCDA US</t>
  </si>
  <si>
    <t>GWB US</t>
  </si>
  <si>
    <t>VCYT US</t>
  </si>
  <si>
    <t>RUSHA US</t>
  </si>
  <si>
    <t>RUSHB US</t>
  </si>
  <si>
    <t>CHRS US</t>
  </si>
  <si>
    <t>TRHC US</t>
  </si>
  <si>
    <t>WW US</t>
  </si>
  <si>
    <t>TCBI US</t>
  </si>
  <si>
    <t>EVOP US</t>
  </si>
  <si>
    <t>ATRI US</t>
  </si>
  <si>
    <t>ATI US</t>
  </si>
  <si>
    <t>SSTK US</t>
  </si>
  <si>
    <t>BV US</t>
  </si>
  <si>
    <t>HLIO US</t>
  </si>
  <si>
    <t>FBC US</t>
  </si>
  <si>
    <t>EIG US</t>
  </si>
  <si>
    <t>INVA US</t>
  </si>
  <si>
    <t>AIMC US</t>
  </si>
  <si>
    <t>CSVI US</t>
  </si>
  <si>
    <t>DOOR US</t>
  </si>
  <si>
    <t>MTX US</t>
  </si>
  <si>
    <t>CBZ US</t>
  </si>
  <si>
    <t>AX US</t>
  </si>
  <si>
    <t>AMSF US</t>
  </si>
  <si>
    <t>BMCH US</t>
  </si>
  <si>
    <t>INGN US</t>
  </si>
  <si>
    <t>LGND US</t>
  </si>
  <si>
    <t>AHCO US</t>
  </si>
  <si>
    <t>VRRM US</t>
  </si>
  <si>
    <t>VCTR US</t>
  </si>
  <si>
    <t>PAGP US</t>
  </si>
  <si>
    <t>SBH US</t>
  </si>
  <si>
    <t>EDIT US</t>
  </si>
  <si>
    <t>NHC US</t>
  </si>
  <si>
    <t>BANF US</t>
  </si>
  <si>
    <t>HTLF US</t>
  </si>
  <si>
    <t>BECN US</t>
  </si>
  <si>
    <t>CAR US</t>
  </si>
  <si>
    <t>MGLN US</t>
  </si>
  <si>
    <t>PPBI US</t>
  </si>
  <si>
    <t>MTOR US</t>
  </si>
  <si>
    <t>KALU US</t>
  </si>
  <si>
    <t>BGS US</t>
  </si>
  <si>
    <t>TGTX US</t>
  </si>
  <si>
    <t>ALG US</t>
  </si>
  <si>
    <t>AM US</t>
  </si>
  <si>
    <t>SEAS US</t>
  </si>
  <si>
    <t>MSTR US</t>
  </si>
  <si>
    <t>MDRX US</t>
  </si>
  <si>
    <t>ETRN US</t>
  </si>
  <si>
    <t>SCPL US</t>
  </si>
  <si>
    <t>ABG US</t>
  </si>
  <si>
    <t>STBA US</t>
  </si>
  <si>
    <t>HNI US</t>
  </si>
  <si>
    <t>THRM US</t>
  </si>
  <si>
    <t>DLX US</t>
  </si>
  <si>
    <t>FLOW US</t>
  </si>
  <si>
    <t>MDGL US</t>
  </si>
  <si>
    <t>NRC US</t>
  </si>
  <si>
    <t>SYKE US</t>
  </si>
  <si>
    <t>MYGN US</t>
  </si>
  <si>
    <t>ITCI US</t>
  </si>
  <si>
    <t>MGY US</t>
  </si>
  <si>
    <t>SMCI US</t>
  </si>
  <si>
    <t>HURN US</t>
  </si>
  <si>
    <t>TTMI US</t>
  </si>
  <si>
    <t>ARQT US</t>
  </si>
  <si>
    <t>SWAV US</t>
  </si>
  <si>
    <t>WMK US</t>
  </si>
  <si>
    <t>KAMN US</t>
  </si>
  <si>
    <t>ADUS US</t>
  </si>
  <si>
    <t>IBTX US</t>
  </si>
  <si>
    <t>CHCO US</t>
  </si>
  <si>
    <t>ELY US</t>
  </si>
  <si>
    <t>OI US</t>
  </si>
  <si>
    <t>WGO US</t>
  </si>
  <si>
    <t>HRTX US</t>
  </si>
  <si>
    <t>IHRT US</t>
  </si>
  <si>
    <t>ATSG US</t>
  </si>
  <si>
    <t>HOPE US</t>
  </si>
  <si>
    <t>TRS US</t>
  </si>
  <si>
    <t>RCM US</t>
  </si>
  <si>
    <t>MRTN US</t>
  </si>
  <si>
    <t>DK US</t>
  </si>
  <si>
    <t>SAVE US</t>
  </si>
  <si>
    <t>UVV US</t>
  </si>
  <si>
    <t>NXTC US</t>
  </si>
  <si>
    <t>MD US</t>
  </si>
  <si>
    <t>DRQ US</t>
  </si>
  <si>
    <t>TMP US</t>
  </si>
  <si>
    <t>MSEX US</t>
  </si>
  <si>
    <t>LZB US</t>
  </si>
  <si>
    <t>GTLS US</t>
  </si>
  <si>
    <t>CNXN US</t>
  </si>
  <si>
    <t>ATKR US</t>
  </si>
  <si>
    <t>DDS US</t>
  </si>
  <si>
    <t>CDLX US</t>
  </si>
  <si>
    <t>SBSI US</t>
  </si>
  <si>
    <t>ECOL US</t>
  </si>
  <si>
    <t>TNC US</t>
  </si>
  <si>
    <t>X US</t>
  </si>
  <si>
    <t>JELD US</t>
  </si>
  <si>
    <t>EGBN US</t>
  </si>
  <si>
    <t>TSLX US</t>
  </si>
  <si>
    <t>JOE US</t>
  </si>
  <si>
    <t>CRK US</t>
  </si>
  <si>
    <t>ESPR US</t>
  </si>
  <si>
    <t>SILK US</t>
  </si>
  <si>
    <t>RPAY US</t>
  </si>
  <si>
    <t>EPAC US</t>
  </si>
  <si>
    <t>SCWX US</t>
  </si>
  <si>
    <t>WCC US</t>
  </si>
  <si>
    <t>MEI US</t>
  </si>
  <si>
    <t>KRO US</t>
  </si>
  <si>
    <t>HL US</t>
  </si>
  <si>
    <t>SCHL US</t>
  </si>
  <si>
    <t>SONO US</t>
  </si>
  <si>
    <t>CRVL US</t>
  </si>
  <si>
    <t>TEX US</t>
  </si>
  <si>
    <t>CVGW US</t>
  </si>
  <si>
    <t>INFN US</t>
  </si>
  <si>
    <t>LNN US</t>
  </si>
  <si>
    <t>CNX US</t>
  </si>
  <si>
    <t>CSWI US</t>
  </si>
  <si>
    <t>OPK US</t>
  </si>
  <si>
    <t>ENTA US</t>
  </si>
  <si>
    <t>CDNA US</t>
  </si>
  <si>
    <t>VNOM US</t>
  </si>
  <si>
    <t>SBCF US</t>
  </si>
  <si>
    <t>HTGC US</t>
  </si>
  <si>
    <t>NMIH US</t>
  </si>
  <si>
    <t>OCFC US</t>
  </si>
  <si>
    <t>TRUP US</t>
  </si>
  <si>
    <t>BEAM US</t>
  </si>
  <si>
    <t>SPWR US</t>
  </si>
  <si>
    <t>CRS US</t>
  </si>
  <si>
    <t>SMP US</t>
  </si>
  <si>
    <t>GLUU US</t>
  </si>
  <si>
    <t>NOVA US</t>
  </si>
  <si>
    <t>WTBFA US</t>
  </si>
  <si>
    <t>WTBFB US</t>
  </si>
  <si>
    <t>ZUO US</t>
  </si>
  <si>
    <t>AKBA US</t>
  </si>
  <si>
    <t>BCC US</t>
  </si>
  <si>
    <t>SWN US</t>
  </si>
  <si>
    <t>ADVM US</t>
  </si>
  <si>
    <t>FLR US</t>
  </si>
  <si>
    <t>AIMT US</t>
  </si>
  <si>
    <t>RMR US</t>
  </si>
  <si>
    <t>FFG US</t>
  </si>
  <si>
    <t>MLAB US</t>
  </si>
  <si>
    <t>AMRX US</t>
  </si>
  <si>
    <t>BUSE US</t>
  </si>
  <si>
    <t>HCAT US</t>
  </si>
  <si>
    <t>AGLY US</t>
  </si>
  <si>
    <t>CVET US</t>
  </si>
  <si>
    <t>RVNC US</t>
  </si>
  <si>
    <t>MUR US</t>
  </si>
  <si>
    <t>NGM US</t>
  </si>
  <si>
    <t>CADE US</t>
  </si>
  <si>
    <t>PFS US</t>
  </si>
  <si>
    <t>NSTG US</t>
  </si>
  <si>
    <t>DDD US</t>
  </si>
  <si>
    <t>HTZ US</t>
  </si>
  <si>
    <t>CTB US</t>
  </si>
  <si>
    <t>TCBK US</t>
  </si>
  <si>
    <t>WIRE US</t>
  </si>
  <si>
    <t>SKY US</t>
  </si>
  <si>
    <t>FCF US</t>
  </si>
  <si>
    <t>BRKL US</t>
  </si>
  <si>
    <t>PIPR US</t>
  </si>
  <si>
    <t>LKFN US</t>
  </si>
  <si>
    <t>BDTX US</t>
  </si>
  <si>
    <t>WAAS US</t>
  </si>
  <si>
    <t>ADNT US</t>
  </si>
  <si>
    <t>ECPG US</t>
  </si>
  <si>
    <t>JBSS US</t>
  </si>
  <si>
    <t>ATNI US</t>
  </si>
  <si>
    <t>TIVO US</t>
  </si>
  <si>
    <t>GPI US</t>
  </si>
  <si>
    <t>SSYS US</t>
  </si>
  <si>
    <t>AVYA US</t>
  </si>
  <si>
    <t>SUPN US</t>
  </si>
  <si>
    <t>WHD US</t>
  </si>
  <si>
    <t>RGR US</t>
  </si>
  <si>
    <t>YMAB US</t>
  </si>
  <si>
    <t>ODT US</t>
  </si>
  <si>
    <t>ODP US</t>
  </si>
  <si>
    <t>FLWS US</t>
  </si>
  <si>
    <t>RCII US</t>
  </si>
  <si>
    <t>RAD US</t>
  </si>
  <si>
    <t>USPH US</t>
  </si>
  <si>
    <t>CDE US</t>
  </si>
  <si>
    <t>PRFT US</t>
  </si>
  <si>
    <t>PAHC US</t>
  </si>
  <si>
    <t>KAI US</t>
  </si>
  <si>
    <t>SRCE US</t>
  </si>
  <si>
    <t>VRTU US</t>
  </si>
  <si>
    <t>NMFC US</t>
  </si>
  <si>
    <t>NPO US</t>
  </si>
  <si>
    <t>FPAC US</t>
  </si>
  <si>
    <t>DY US</t>
  </si>
  <si>
    <t>FOE US</t>
  </si>
  <si>
    <t>SWM US</t>
  </si>
  <si>
    <t>RAVN US</t>
  </si>
  <si>
    <t>AMWD US</t>
  </si>
  <si>
    <t>CNGO US</t>
  </si>
  <si>
    <t>SGMS US</t>
  </si>
  <si>
    <t>PLUS US</t>
  </si>
  <si>
    <t>ROAD US</t>
  </si>
  <si>
    <t>FMBL US</t>
  </si>
  <si>
    <t>CASH US</t>
  </si>
  <si>
    <t>UFCS US</t>
  </si>
  <si>
    <t>OFLX US</t>
  </si>
  <si>
    <t>SASR US</t>
  </si>
  <si>
    <t>AXNX US</t>
  </si>
  <si>
    <t>LTHM US</t>
  </si>
  <si>
    <t>UTL US</t>
  </si>
  <si>
    <t>RCKT US</t>
  </si>
  <si>
    <t>VREX US</t>
  </si>
  <si>
    <t>SSP US</t>
  </si>
  <si>
    <t>MED US</t>
  </si>
  <si>
    <t>CTS US</t>
  </si>
  <si>
    <t>MODN US</t>
  </si>
  <si>
    <t>PBF US</t>
  </si>
  <si>
    <t>OYST US</t>
  </si>
  <si>
    <t>WDR US</t>
  </si>
  <si>
    <t>GRC US</t>
  </si>
  <si>
    <t>MXL US</t>
  </si>
  <si>
    <t>BKE US</t>
  </si>
  <si>
    <t>NTUS US</t>
  </si>
  <si>
    <t>PLOW US</t>
  </si>
  <si>
    <t>TCMD US</t>
  </si>
  <si>
    <t>CCF US</t>
  </si>
  <si>
    <t>LC US</t>
  </si>
  <si>
    <t>CBB US</t>
  </si>
  <si>
    <t>UPWK US</t>
  </si>
  <si>
    <t>HSTM US</t>
  </si>
  <si>
    <t>FPH US</t>
  </si>
  <si>
    <t>SGMO US</t>
  </si>
  <si>
    <t>PRDO US</t>
  </si>
  <si>
    <t>QADA US</t>
  </si>
  <si>
    <t>QADB US</t>
  </si>
  <si>
    <t>FARO US</t>
  </si>
  <si>
    <t>UIS US</t>
  </si>
  <si>
    <t>APRE US</t>
  </si>
  <si>
    <t>IMVT US</t>
  </si>
  <si>
    <t>TSE US</t>
  </si>
  <si>
    <t>NBHC US</t>
  </si>
  <si>
    <t>CAKE US</t>
  </si>
  <si>
    <t>AZZ US</t>
  </si>
  <si>
    <t>GRPN US</t>
  </si>
  <si>
    <t>SCU US</t>
  </si>
  <si>
    <t>EFSC US</t>
  </si>
  <si>
    <t>MTRN US</t>
  </si>
  <si>
    <t>VBTX US</t>
  </si>
  <si>
    <t>LRN US</t>
  </si>
  <si>
    <t>RIG US</t>
  </si>
  <si>
    <t>BRP US</t>
  </si>
  <si>
    <t>STOK US</t>
  </si>
  <si>
    <t>PHAT US</t>
  </si>
  <si>
    <t>SPT US</t>
  </si>
  <si>
    <t>KRNY US</t>
  </si>
  <si>
    <t>REGI US</t>
  </si>
  <si>
    <t>ASTE US</t>
  </si>
  <si>
    <t>PATK US</t>
  </si>
  <si>
    <t>GABC US</t>
  </si>
  <si>
    <t>CERS US</t>
  </si>
  <si>
    <t>AMRC US</t>
  </si>
  <si>
    <t>CYTK US</t>
  </si>
  <si>
    <t>KNSA US</t>
  </si>
  <si>
    <t>HFWA US</t>
  </si>
  <si>
    <t>SPAQ US</t>
  </si>
  <si>
    <t>GSKY US</t>
  </si>
  <si>
    <t>BHLB US</t>
  </si>
  <si>
    <t>AMEH US</t>
  </si>
  <si>
    <t>OVV US</t>
  </si>
  <si>
    <t>ATEX US</t>
  </si>
  <si>
    <t>WBT US</t>
  </si>
  <si>
    <t>CCX US</t>
  </si>
  <si>
    <t>PRIM US</t>
  </si>
  <si>
    <t>MAXR US</t>
  </si>
  <si>
    <t>MATW US</t>
  </si>
  <si>
    <t>EVER US</t>
  </si>
  <si>
    <t>XPER US</t>
  </si>
  <si>
    <t>RMAX US</t>
  </si>
  <si>
    <t>NVAX US</t>
  </si>
  <si>
    <t>PRSC US</t>
  </si>
  <si>
    <t>BHE US</t>
  </si>
  <si>
    <t>PHR US</t>
  </si>
  <si>
    <t>APLT US</t>
  </si>
  <si>
    <t>KRYS US</t>
  </si>
  <si>
    <t>JACK US</t>
  </si>
  <si>
    <t>FBAK US</t>
  </si>
  <si>
    <t>INTL US</t>
  </si>
  <si>
    <t>NP US</t>
  </si>
  <si>
    <t>REZI US</t>
  </si>
  <si>
    <t>INSW US</t>
  </si>
  <si>
    <t>VCRA US</t>
  </si>
  <si>
    <t>HY US</t>
  </si>
  <si>
    <t>OSPN US</t>
  </si>
  <si>
    <t>CNR US</t>
  </si>
  <si>
    <t>IMKTA US</t>
  </si>
  <si>
    <t>GOSS US</t>
  </si>
  <si>
    <t>PLAB US</t>
  </si>
  <si>
    <t>GMS US</t>
  </si>
  <si>
    <t>AMPH US</t>
  </si>
  <si>
    <t>NXGN US</t>
  </si>
  <si>
    <t>TBIO US</t>
  </si>
  <si>
    <t>AC US</t>
  </si>
  <si>
    <t>IMGN US</t>
  </si>
  <si>
    <t>MTEM US</t>
  </si>
  <si>
    <t>CRNC US</t>
  </si>
  <si>
    <t>KDMN US</t>
  </si>
  <si>
    <t>PAE US</t>
  </si>
  <si>
    <t>EB US</t>
  </si>
  <si>
    <t>DEAC US</t>
  </si>
  <si>
    <t>FIXX US</t>
  </si>
  <si>
    <t>REAL US</t>
  </si>
  <si>
    <t>RBCAA US</t>
  </si>
  <si>
    <t>THRV US</t>
  </si>
  <si>
    <t>AIR US</t>
  </si>
  <si>
    <t>PDCE US</t>
  </si>
  <si>
    <t>GVA US</t>
  </si>
  <si>
    <t>SNBR US</t>
  </si>
  <si>
    <t>QUOT US</t>
  </si>
  <si>
    <t>NWLI US</t>
  </si>
  <si>
    <t>LLNW US</t>
  </si>
  <si>
    <t>ANF US</t>
  </si>
  <si>
    <t>UPLD US</t>
  </si>
  <si>
    <t>STC US</t>
  </si>
  <si>
    <t>NTGR US</t>
  </si>
  <si>
    <t>RYTM US</t>
  </si>
  <si>
    <t>SYBT US</t>
  </si>
  <si>
    <t>COOP US</t>
  </si>
  <si>
    <t>FBNC US</t>
  </si>
  <si>
    <t>MSGN US</t>
  </si>
  <si>
    <t>BE US</t>
  </si>
  <si>
    <t>ATNX US</t>
  </si>
  <si>
    <t>FBK US</t>
  </si>
  <si>
    <t>OXM US</t>
  </si>
  <si>
    <t>HBIA US</t>
  </si>
  <si>
    <t>CARO US</t>
  </si>
  <si>
    <t>WASH US</t>
  </si>
  <si>
    <t>FREQ US</t>
  </si>
  <si>
    <t>KIDS US</t>
  </si>
  <si>
    <t>CYDY US</t>
  </si>
  <si>
    <t>SYX US</t>
  </si>
  <si>
    <t>UCTT US</t>
  </si>
  <si>
    <t>RDUS US</t>
  </si>
  <si>
    <t>REV US</t>
  </si>
  <si>
    <t>PETQ US</t>
  </si>
  <si>
    <t>TBK US</t>
  </si>
  <si>
    <t>CDXS US</t>
  </si>
  <si>
    <t>CRY US</t>
  </si>
  <si>
    <t>AERI US</t>
  </si>
  <si>
    <t>DNOW US</t>
  </si>
  <si>
    <t>BKD US</t>
  </si>
  <si>
    <t>NTLA US</t>
  </si>
  <si>
    <t>OMER US</t>
  </si>
  <si>
    <t>CWH US</t>
  </si>
  <si>
    <t>CMCO US</t>
  </si>
  <si>
    <t>JOUT US</t>
  </si>
  <si>
    <t>ANDE US</t>
  </si>
  <si>
    <t>SAH US</t>
  </si>
  <si>
    <t>RTRX US</t>
  </si>
  <si>
    <t>ACEL US</t>
  </si>
  <si>
    <t>EBSB US</t>
  </si>
  <si>
    <t>BBBY US</t>
  </si>
  <si>
    <t>CARA US</t>
  </si>
  <si>
    <t>GBX US</t>
  </si>
  <si>
    <t>ACLS US</t>
  </si>
  <si>
    <t>BPFH US</t>
  </si>
  <si>
    <t>HXOH US</t>
  </si>
  <si>
    <t>VSLR US</t>
  </si>
  <si>
    <t>SLP US</t>
  </si>
  <si>
    <t>INSG US</t>
  </si>
  <si>
    <t>RCUS US</t>
  </si>
  <si>
    <t>BLMN US</t>
  </si>
  <si>
    <t>VRTS US</t>
  </si>
  <si>
    <t>MBUU US</t>
  </si>
  <si>
    <t>KFRC US</t>
  </si>
  <si>
    <t>RVLV US</t>
  </si>
  <si>
    <t>AGM US</t>
  </si>
  <si>
    <t>AGM/A US</t>
  </si>
  <si>
    <t>AAWW US</t>
  </si>
  <si>
    <t>PASG US</t>
  </si>
  <si>
    <t>OPB US</t>
  </si>
  <si>
    <t>CCH US</t>
  </si>
  <si>
    <t>CYRX US</t>
  </si>
  <si>
    <t>GFF US</t>
  </si>
  <si>
    <t>LOB US</t>
  </si>
  <si>
    <t>MBI US</t>
  </si>
  <si>
    <t>BCSF US</t>
  </si>
  <si>
    <t>FOR US</t>
  </si>
  <si>
    <t>GSAT US</t>
  </si>
  <si>
    <t>AMBC US</t>
  </si>
  <si>
    <t>COLL US</t>
  </si>
  <si>
    <t>AROC US</t>
  </si>
  <si>
    <t>HLIT US</t>
  </si>
  <si>
    <t>APOG US</t>
  </si>
  <si>
    <t>FDEF US</t>
  </si>
  <si>
    <t>UVE US</t>
  </si>
  <si>
    <t>MDPEB US</t>
  </si>
  <si>
    <t>MDP US</t>
  </si>
  <si>
    <t>NCBS US</t>
  </si>
  <si>
    <t>YORW US</t>
  </si>
  <si>
    <t>HRI US</t>
  </si>
  <si>
    <t>FMCB US</t>
  </si>
  <si>
    <t>SXI US</t>
  </si>
  <si>
    <t>BCOR US</t>
  </si>
  <si>
    <t>RRC US</t>
  </si>
  <si>
    <t>AGX US</t>
  </si>
  <si>
    <t>AMTB US</t>
  </si>
  <si>
    <t>AMTBB US</t>
  </si>
  <si>
    <t>EGRX US</t>
  </si>
  <si>
    <t>UEIC US</t>
  </si>
  <si>
    <t>CTBI US</t>
  </si>
  <si>
    <t>IIIV US</t>
  </si>
  <si>
    <t>COHU US</t>
  </si>
  <si>
    <t>GSBD US</t>
  </si>
  <si>
    <t>DIN US</t>
  </si>
  <si>
    <t>CKH US</t>
  </si>
  <si>
    <t>PTLA US</t>
  </si>
  <si>
    <t>PETS US</t>
  </si>
  <si>
    <t>BMTC US</t>
  </si>
  <si>
    <t>AVRO US</t>
  </si>
  <si>
    <t>EXPI US</t>
  </si>
  <si>
    <t>HNGR US</t>
  </si>
  <si>
    <t>PGEN US</t>
  </si>
  <si>
    <t>EBIX US</t>
  </si>
  <si>
    <t>NFBK US</t>
  </si>
  <si>
    <t>SCSC US</t>
  </si>
  <si>
    <t>TTGT US</t>
  </si>
  <si>
    <t>SGH US</t>
  </si>
  <si>
    <t>LBAI US</t>
  </si>
  <si>
    <t>CNOB US</t>
  </si>
  <si>
    <t>ZIOP US</t>
  </si>
  <si>
    <t>CCS US</t>
  </si>
  <si>
    <t>MHO US</t>
  </si>
  <si>
    <t>CLVS US</t>
  </si>
  <si>
    <t>BSIG US</t>
  </si>
  <si>
    <t>GLT US</t>
  </si>
  <si>
    <t>GSBC US</t>
  </si>
  <si>
    <t>AINV US</t>
  </si>
  <si>
    <t>ELF US</t>
  </si>
  <si>
    <t>ACMR US</t>
  </si>
  <si>
    <t>TRST US</t>
  </si>
  <si>
    <t>PGTI US</t>
  </si>
  <si>
    <t>HCC US</t>
  </si>
  <si>
    <t>HA US</t>
  </si>
  <si>
    <t>HMST US</t>
  </si>
  <si>
    <t>BIG US</t>
  </si>
  <si>
    <t>SP US</t>
  </si>
  <si>
    <t>OSUR US</t>
  </si>
  <si>
    <t>PACB US</t>
  </si>
  <si>
    <t>GLDD US</t>
  </si>
  <si>
    <t>KNL US</t>
  </si>
  <si>
    <t>BERK US</t>
  </si>
  <si>
    <t>PACK US</t>
  </si>
  <si>
    <t>HSC US</t>
  </si>
  <si>
    <t>ACCO US</t>
  </si>
  <si>
    <t>OFIX US</t>
  </si>
  <si>
    <t>ARDX US</t>
  </si>
  <si>
    <t>RLMD US</t>
  </si>
  <si>
    <t>TPIC US</t>
  </si>
  <si>
    <t>CASS US</t>
  </si>
  <si>
    <t>GMHI US</t>
  </si>
  <si>
    <t>LORL US</t>
  </si>
  <si>
    <t>ATRA US</t>
  </si>
  <si>
    <t>TBI US</t>
  </si>
  <si>
    <t>BTAI US</t>
  </si>
  <si>
    <t>VNDA US</t>
  </si>
  <si>
    <t>ARCB US</t>
  </si>
  <si>
    <t>HEES US</t>
  </si>
  <si>
    <t>OCSL US</t>
  </si>
  <si>
    <t>FF US</t>
  </si>
  <si>
    <t>TG US</t>
  </si>
  <si>
    <t>CSTL US</t>
  </si>
  <si>
    <t>FORR US</t>
  </si>
  <si>
    <t>LBC US</t>
  </si>
  <si>
    <t>ABTX US</t>
  </si>
  <si>
    <t>QTRX US</t>
  </si>
  <si>
    <t>LNTH US</t>
  </si>
  <si>
    <t>PFBC US</t>
  </si>
  <si>
    <t>SLRC US</t>
  </si>
  <si>
    <t>WINA US</t>
  </si>
  <si>
    <t>PACQ US</t>
  </si>
  <si>
    <t>RAPT US</t>
  </si>
  <si>
    <t>THR US</t>
  </si>
  <si>
    <t>RDNT US</t>
  </si>
  <si>
    <t>ENVA US</t>
  </si>
  <si>
    <t>ASMB US</t>
  </si>
  <si>
    <t>DENN US</t>
  </si>
  <si>
    <t>NPK US</t>
  </si>
  <si>
    <t>DCOM US</t>
  </si>
  <si>
    <t>SPTN US</t>
  </si>
  <si>
    <t>ICHR US</t>
  </si>
  <si>
    <t>FFWM US</t>
  </si>
  <si>
    <t>HTBK US</t>
  </si>
  <si>
    <t>KLDI US</t>
  </si>
  <si>
    <t>CEVA US</t>
  </si>
  <si>
    <t>VSTO US</t>
  </si>
  <si>
    <t>KELYB US</t>
  </si>
  <si>
    <t>KELYA US</t>
  </si>
  <si>
    <t>GES US</t>
  </si>
  <si>
    <t>AKRO US</t>
  </si>
  <si>
    <t>DSSI US</t>
  </si>
  <si>
    <t>GTT US</t>
  </si>
  <si>
    <t>AEGN US</t>
  </si>
  <si>
    <t>VEC US</t>
  </si>
  <si>
    <t>HUD US</t>
  </si>
  <si>
    <t>LMAT US</t>
  </si>
  <si>
    <t>APY US</t>
  </si>
  <si>
    <t>ANIP US</t>
  </si>
  <si>
    <t>UVSP US</t>
  </si>
  <si>
    <t>SRDX US</t>
  </si>
  <si>
    <t>FBM US</t>
  </si>
  <si>
    <t>MGPI US</t>
  </si>
  <si>
    <t>OMN US</t>
  </si>
  <si>
    <t>EVH US</t>
  </si>
  <si>
    <t>OBNK US</t>
  </si>
  <si>
    <t>RILY US</t>
  </si>
  <si>
    <t>PLAY US</t>
  </si>
  <si>
    <t>VECO US</t>
  </si>
  <si>
    <t>MCRI US</t>
  </si>
  <si>
    <t>UNFI US</t>
  </si>
  <si>
    <t>ZUMZ US</t>
  </si>
  <si>
    <t>TCPC US</t>
  </si>
  <si>
    <t>MNRL US</t>
  </si>
  <si>
    <t>CPAA US</t>
  </si>
  <si>
    <t>NVEE US</t>
  </si>
  <si>
    <t>SRI US</t>
  </si>
  <si>
    <t>FTAC US</t>
  </si>
  <si>
    <t>CAC US</t>
  </si>
  <si>
    <t>ETNB US</t>
  </si>
  <si>
    <t>PEBO US</t>
  </si>
  <si>
    <t>PTEN US</t>
  </si>
  <si>
    <t>RES US</t>
  </si>
  <si>
    <t>CBTX US</t>
  </si>
  <si>
    <t>WRLD US</t>
  </si>
  <si>
    <t>EBF US</t>
  </si>
  <si>
    <t>DBI US</t>
  </si>
  <si>
    <t>AXDX US</t>
  </si>
  <si>
    <t>AMSWA US</t>
  </si>
  <si>
    <t>LPG US</t>
  </si>
  <si>
    <t>THFF US</t>
  </si>
  <si>
    <t>WIFI US</t>
  </si>
  <si>
    <t>ATEN US</t>
  </si>
  <si>
    <t>HONE US</t>
  </si>
  <si>
    <t>CVM US</t>
  </si>
  <si>
    <t>KURA US</t>
  </si>
  <si>
    <t>LASR US</t>
  </si>
  <si>
    <t>WTTR US</t>
  </si>
  <si>
    <t>CNDT US</t>
  </si>
  <si>
    <t>HBNC US</t>
  </si>
  <si>
    <t>APXT US</t>
  </si>
  <si>
    <t>BCEL US</t>
  </si>
  <si>
    <t>TGH US</t>
  </si>
  <si>
    <t>MGTX US</t>
  </si>
  <si>
    <t>QCRH US</t>
  </si>
  <si>
    <t>MORF US</t>
  </si>
  <si>
    <t>GTHX US</t>
  </si>
  <si>
    <t>MOBL US</t>
  </si>
  <si>
    <t>AXL US</t>
  </si>
  <si>
    <t>BY US</t>
  </si>
  <si>
    <t>CPF US</t>
  </si>
  <si>
    <t>CACA US</t>
  </si>
  <si>
    <t>VCEL US</t>
  </si>
  <si>
    <t>PLT US</t>
  </si>
  <si>
    <t>PNTG US</t>
  </si>
  <si>
    <t>ECHO US</t>
  </si>
  <si>
    <t>HSKA US</t>
  </si>
  <si>
    <t>HSII US</t>
  </si>
  <si>
    <t>HFFG US</t>
  </si>
  <si>
    <t>MTSC US</t>
  </si>
  <si>
    <t>MCHB US</t>
  </si>
  <si>
    <t>TRWH US</t>
  </si>
  <si>
    <t>ANIK US</t>
  </si>
  <si>
    <t>TILE US</t>
  </si>
  <si>
    <t>EAT US</t>
  </si>
  <si>
    <t>ARCH US</t>
  </si>
  <si>
    <t>SIG US</t>
  </si>
  <si>
    <t>CFB US</t>
  </si>
  <si>
    <t>MBIN US</t>
  </si>
  <si>
    <t>TKCM US</t>
  </si>
  <si>
    <t>MSBI US</t>
  </si>
  <si>
    <t>AOBC US</t>
  </si>
  <si>
    <t>TPB US</t>
  </si>
  <si>
    <t>NLTX US</t>
  </si>
  <si>
    <t>BOMN US</t>
  </si>
  <si>
    <t>BANC US</t>
  </si>
  <si>
    <t>MDXG US</t>
  </si>
  <si>
    <t>MYRG US</t>
  </si>
  <si>
    <t>KBAL US</t>
  </si>
  <si>
    <t>KALA US</t>
  </si>
  <si>
    <t>VVI US</t>
  </si>
  <si>
    <t>PRVL US</t>
  </si>
  <si>
    <t>SRRK US</t>
  </si>
  <si>
    <t>VSTM US</t>
  </si>
  <si>
    <t>WSBF US</t>
  </si>
  <si>
    <t>BDGE US</t>
  </si>
  <si>
    <t>PRVB US</t>
  </si>
  <si>
    <t>MEET US</t>
  </si>
  <si>
    <t>PBI US</t>
  </si>
  <si>
    <t>SPAR US</t>
  </si>
  <si>
    <t>BMRC US</t>
  </si>
  <si>
    <t>HYAC US</t>
  </si>
  <si>
    <t>XENT US</t>
  </si>
  <si>
    <t>GHIV US</t>
  </si>
  <si>
    <t>VRS US</t>
  </si>
  <si>
    <t>CYH US</t>
  </si>
  <si>
    <t>IHC US</t>
  </si>
  <si>
    <t>WETF US</t>
  </si>
  <si>
    <t>PROS US</t>
  </si>
  <si>
    <t>FCBC US</t>
  </si>
  <si>
    <t>CPRX US</t>
  </si>
  <si>
    <t>CDZI US</t>
  </si>
  <si>
    <t>AROW US</t>
  </si>
  <si>
    <t>MCS US</t>
  </si>
  <si>
    <t>ADTN US</t>
  </si>
  <si>
    <t>GPRO US</t>
  </si>
  <si>
    <t>BOOT US</t>
  </si>
  <si>
    <t>HCAC US</t>
  </si>
  <si>
    <t>SIGA US</t>
  </si>
  <si>
    <t>VHC US</t>
  </si>
  <si>
    <t>HCCI US</t>
  </si>
  <si>
    <t>SFTW US</t>
  </si>
  <si>
    <t>PARR US</t>
  </si>
  <si>
    <t>GRBK US</t>
  </si>
  <si>
    <t>FRPH US</t>
  </si>
  <si>
    <t>FLIC US</t>
  </si>
  <si>
    <t>ANAB US</t>
  </si>
  <si>
    <t>PRPL US</t>
  </si>
  <si>
    <t>LGC US</t>
  </si>
  <si>
    <t>QNST US</t>
  </si>
  <si>
    <t>AGEN US</t>
  </si>
  <si>
    <t>WNC US</t>
  </si>
  <si>
    <t>MYE US</t>
  </si>
  <si>
    <t>DGICB US</t>
  </si>
  <si>
    <t>DGICA US</t>
  </si>
  <si>
    <t>OII US</t>
  </si>
  <si>
    <t>BSTC US</t>
  </si>
  <si>
    <t>CALX US</t>
  </si>
  <si>
    <t>AVD US</t>
  </si>
  <si>
    <t>CRBP US</t>
  </si>
  <si>
    <t>ACAM US</t>
  </si>
  <si>
    <t>RLGY US</t>
  </si>
  <si>
    <t>AGYS US</t>
  </si>
  <si>
    <t>AMC US</t>
  </si>
  <si>
    <t>GDYN US</t>
  </si>
  <si>
    <t>BHRB US</t>
  </si>
  <si>
    <t>NESR US</t>
  </si>
  <si>
    <t>URGN US</t>
  </si>
  <si>
    <t>BXG US</t>
  </si>
  <si>
    <t>FFIC US</t>
  </si>
  <si>
    <t>AMRS US</t>
  </si>
  <si>
    <t>ERII US</t>
  </si>
  <si>
    <t>FMBH US</t>
  </si>
  <si>
    <t>AXGN US</t>
  </si>
  <si>
    <t>GIII US</t>
  </si>
  <si>
    <t>CMTL US</t>
  </si>
  <si>
    <t>ACTT US</t>
  </si>
  <si>
    <t>CFFA US</t>
  </si>
  <si>
    <t>HCKT US</t>
  </si>
  <si>
    <t>IESC US</t>
  </si>
  <si>
    <t>APPS US</t>
  </si>
  <si>
    <t>BBDC US</t>
  </si>
  <si>
    <t>PDFS US</t>
  </si>
  <si>
    <t>RBBN US</t>
  </si>
  <si>
    <t>BFC US</t>
  </si>
  <si>
    <t>TGI US</t>
  </si>
  <si>
    <t>FBMS US</t>
  </si>
  <si>
    <t>USLM US</t>
  </si>
  <si>
    <t>SBNC US</t>
  </si>
  <si>
    <t>REPL US</t>
  </si>
  <si>
    <t>VAPO US</t>
  </si>
  <si>
    <t>BOOM US</t>
  </si>
  <si>
    <t>UIHC US</t>
  </si>
  <si>
    <t>MRC US</t>
  </si>
  <si>
    <t>CRMT US</t>
  </si>
  <si>
    <t>CRNX US</t>
  </si>
  <si>
    <t>CNSL US</t>
  </si>
  <si>
    <t>RPLA US</t>
  </si>
  <si>
    <t>HWKN US</t>
  </si>
  <si>
    <t>TRC US</t>
  </si>
  <si>
    <t>ORGO US</t>
  </si>
  <si>
    <t>CLW US</t>
  </si>
  <si>
    <t>VIVC US</t>
  </si>
  <si>
    <t>THCB US</t>
  </si>
  <si>
    <t>EXTR US</t>
  </si>
  <si>
    <t>TEN US</t>
  </si>
  <si>
    <t>CUE US</t>
  </si>
  <si>
    <t>NEWT US</t>
  </si>
  <si>
    <t>NX US</t>
  </si>
  <si>
    <t>ANGO US</t>
  </si>
  <si>
    <t>CLNE US</t>
  </si>
  <si>
    <t>ULH US</t>
  </si>
  <si>
    <t>CGBD US</t>
  </si>
  <si>
    <t>GXGX US</t>
  </si>
  <si>
    <t>WOW US</t>
  </si>
  <si>
    <t>CRD/A US</t>
  </si>
  <si>
    <t>CRD/B US</t>
  </si>
  <si>
    <t>KOS US</t>
  </si>
  <si>
    <t>BYSI US</t>
  </si>
  <si>
    <t>OMI US</t>
  </si>
  <si>
    <t>EMIS US</t>
  </si>
  <si>
    <t>TALO US</t>
  </si>
  <si>
    <t>ATRS US</t>
  </si>
  <si>
    <t>VHI US</t>
  </si>
  <si>
    <t>NEBU US</t>
  </si>
  <si>
    <t>MIRM US</t>
  </si>
  <si>
    <t>IOTS US</t>
  </si>
  <si>
    <t>RUBY US</t>
  </si>
  <si>
    <t>SCVL US</t>
  </si>
  <si>
    <t>PI US</t>
  </si>
  <si>
    <t>TVTY US</t>
  </si>
  <si>
    <t>EXPC US</t>
  </si>
  <si>
    <t>IMXI US</t>
  </si>
  <si>
    <t>PBYI US</t>
  </si>
  <si>
    <t>RST US</t>
  </si>
  <si>
    <t>BDSI US</t>
  </si>
  <si>
    <t>THBR US</t>
  </si>
  <si>
    <t>HMTV US</t>
  </si>
  <si>
    <t>CNND US</t>
  </si>
  <si>
    <t>ZYXI US</t>
  </si>
  <si>
    <t>MOFG US</t>
  </si>
  <si>
    <t>VYGR US</t>
  </si>
  <si>
    <t>PDLI US</t>
  </si>
  <si>
    <t>ARTNA US</t>
  </si>
  <si>
    <t>ARTNB US</t>
  </si>
  <si>
    <t>CENX US</t>
  </si>
  <si>
    <t>CNBKB US</t>
  </si>
  <si>
    <t>CNBKA US</t>
  </si>
  <si>
    <t>CUBI US</t>
  </si>
  <si>
    <t>MITK US</t>
  </si>
  <si>
    <t>CHK US</t>
  </si>
  <si>
    <t>LICT US</t>
  </si>
  <si>
    <t>TBBK US</t>
  </si>
  <si>
    <t>MBWM US</t>
  </si>
  <si>
    <t>RECN US</t>
  </si>
  <si>
    <t>RUBI US</t>
  </si>
  <si>
    <t>JIH US</t>
  </si>
  <si>
    <t>PGC US</t>
  </si>
  <si>
    <t>VKTX US</t>
  </si>
  <si>
    <t>NPTN US</t>
  </si>
  <si>
    <t>SRNE US</t>
  </si>
  <si>
    <t>STSA US</t>
  </si>
  <si>
    <t>FCEL US</t>
  </si>
  <si>
    <t>SGRY US</t>
  </si>
  <si>
    <t>APEI US</t>
  </si>
  <si>
    <t>CHEF US</t>
  </si>
  <si>
    <t>FMNB US</t>
  </si>
  <si>
    <t>HAFC US</t>
  </si>
  <si>
    <t>FRTA US</t>
  </si>
  <si>
    <t>VTIQ US</t>
  </si>
  <si>
    <t>SIBN US</t>
  </si>
  <si>
    <t>ATHX US</t>
  </si>
  <si>
    <t>NFIN US</t>
  </si>
  <si>
    <t>WVE US</t>
  </si>
  <si>
    <t>DTIL US</t>
  </si>
  <si>
    <t>CCBG US</t>
  </si>
  <si>
    <t>SGU US</t>
  </si>
  <si>
    <t>FLXN US</t>
  </si>
  <si>
    <t>VLGEA US</t>
  </si>
  <si>
    <t>PUB US</t>
  </si>
  <si>
    <t>FSRV US</t>
  </si>
  <si>
    <t>TLRA US</t>
  </si>
  <si>
    <t>HCCO US</t>
  </si>
  <si>
    <t>NASB US</t>
  </si>
  <si>
    <t>CIIC US</t>
  </si>
  <si>
    <t>PZN US</t>
  </si>
  <si>
    <t>SITM US</t>
  </si>
  <si>
    <t>CALA US</t>
  </si>
  <si>
    <t>VRAY US</t>
  </si>
  <si>
    <t>PGNX US</t>
  </si>
  <si>
    <t>GRAF US</t>
  </si>
  <si>
    <t>OPRT US</t>
  </si>
  <si>
    <t>SENEB US</t>
  </si>
  <si>
    <t>SENEA US</t>
  </si>
  <si>
    <t>NK US</t>
  </si>
  <si>
    <t>LCA US</t>
  </si>
  <si>
    <t>FSB US</t>
  </si>
  <si>
    <t>FRTG US</t>
  </si>
  <si>
    <t>AVID US</t>
  </si>
  <si>
    <t>DVAX US</t>
  </si>
  <si>
    <t>SSTI US</t>
  </si>
  <si>
    <t>TAQR US</t>
  </si>
  <si>
    <t>DRRX US</t>
  </si>
  <si>
    <t>USAT US</t>
  </si>
  <si>
    <t>SSPK US</t>
  </si>
  <si>
    <t>SCHN US</t>
  </si>
  <si>
    <t>HIFS US</t>
  </si>
  <si>
    <t>PLCE US</t>
  </si>
  <si>
    <t>TPC US</t>
  </si>
  <si>
    <t>VIVO US</t>
  </si>
  <si>
    <t>PFNX US</t>
  </si>
  <si>
    <t>REX US</t>
  </si>
  <si>
    <t>SBE US</t>
  </si>
  <si>
    <t>DJCO US</t>
  </si>
  <si>
    <t>DBD US</t>
  </si>
  <si>
    <t>HCI US</t>
  </si>
  <si>
    <t>BLBD US</t>
  </si>
  <si>
    <t>TRNE US</t>
  </si>
  <si>
    <t>CBMG US</t>
  </si>
  <si>
    <t>LBRT US</t>
  </si>
  <si>
    <t>MIK US</t>
  </si>
  <si>
    <t>CATO US</t>
  </si>
  <si>
    <t>MLR US</t>
  </si>
  <si>
    <t>BFYT US</t>
  </si>
  <si>
    <t>DSPG US</t>
  </si>
  <si>
    <t>INS US</t>
  </si>
  <si>
    <t>BCRX US</t>
  </si>
  <si>
    <t>POWL US</t>
  </si>
  <si>
    <t>AMAL US</t>
  </si>
  <si>
    <t>DOMO US</t>
  </si>
  <si>
    <t>TXMD US</t>
  </si>
  <si>
    <t>CHPM US</t>
  </si>
  <si>
    <t>DBMG US</t>
  </si>
  <si>
    <t>LCI US</t>
  </si>
  <si>
    <t>ETH US</t>
  </si>
  <si>
    <t>UTMD US</t>
  </si>
  <si>
    <t>SNDX US</t>
  </si>
  <si>
    <t>HRTG US</t>
  </si>
  <si>
    <t>BHB US</t>
  </si>
  <si>
    <t>CPSI US</t>
  </si>
  <si>
    <t>MPX US</t>
  </si>
  <si>
    <t>KRMD US</t>
  </si>
  <si>
    <t>BREW US</t>
  </si>
  <si>
    <t>CTMX US</t>
  </si>
  <si>
    <t>VRCA US</t>
  </si>
  <si>
    <t>CASA US</t>
  </si>
  <si>
    <t>EBTC US</t>
  </si>
  <si>
    <t>MRSN US</t>
  </si>
  <si>
    <t>ATROB US</t>
  </si>
  <si>
    <t>ATRO US</t>
  </si>
  <si>
    <t>MGNX US</t>
  </si>
  <si>
    <t>HARP US</t>
  </si>
  <si>
    <t>IBCP US</t>
  </si>
  <si>
    <t>NSSC US</t>
  </si>
  <si>
    <t>CELH US</t>
  </si>
  <si>
    <t>TSC US</t>
  </si>
  <si>
    <t>BNFT US</t>
  </si>
  <si>
    <t>XBIT US</t>
  </si>
  <si>
    <t>OTCM US</t>
  </si>
  <si>
    <t>CIA US</t>
  </si>
  <si>
    <t>REVB US</t>
  </si>
  <si>
    <t>EIGI US</t>
  </si>
  <si>
    <t>EVRI US</t>
  </si>
  <si>
    <t>HBT US</t>
  </si>
  <si>
    <t>BBSI US</t>
  </si>
  <si>
    <t>CUSI US</t>
  </si>
  <si>
    <t>MCBS US</t>
  </si>
  <si>
    <t>UFPT US</t>
  </si>
  <si>
    <t>HLX US</t>
  </si>
  <si>
    <t>RWWI US</t>
  </si>
  <si>
    <t>LOCO US</t>
  </si>
  <si>
    <t>MTW US</t>
  </si>
  <si>
    <t>FULC US</t>
  </si>
  <si>
    <t>GME US</t>
  </si>
  <si>
    <t>SXC US</t>
  </si>
  <si>
    <t>RMNI US</t>
  </si>
  <si>
    <t>CSV US</t>
  </si>
  <si>
    <t>DCO US</t>
  </si>
  <si>
    <t>CNCE US</t>
  </si>
  <si>
    <t>KCLI US</t>
  </si>
  <si>
    <t>THVB US</t>
  </si>
  <si>
    <t>RBB US</t>
  </si>
  <si>
    <t>FISI US</t>
  </si>
  <si>
    <t>COWN US</t>
  </si>
  <si>
    <t>GAIN US</t>
  </si>
  <si>
    <t>DPHC US</t>
  </si>
  <si>
    <t>VALU US</t>
  </si>
  <si>
    <t>GBL US</t>
  </si>
  <si>
    <t>MTDR US</t>
  </si>
  <si>
    <t>DHIL US</t>
  </si>
  <si>
    <t>UBX US</t>
  </si>
  <si>
    <t>KE US</t>
  </si>
  <si>
    <t>ATCX US</t>
  </si>
  <si>
    <t>BTU US</t>
  </si>
  <si>
    <t>NVGS US</t>
  </si>
  <si>
    <t>BCOV US</t>
  </si>
  <si>
    <t>CLAR US</t>
  </si>
  <si>
    <t>CATC US</t>
  </si>
  <si>
    <t>XPEL US</t>
  </si>
  <si>
    <t>GWGH US</t>
  </si>
  <si>
    <t>EQBK US</t>
  </si>
  <si>
    <t>MGTA US</t>
  </si>
  <si>
    <t>CCAP US</t>
  </si>
  <si>
    <t>HTBI US</t>
  </si>
  <si>
    <t>CCNE US</t>
  </si>
  <si>
    <t>FMAO US</t>
  </si>
  <si>
    <t>XLWH US</t>
  </si>
  <si>
    <t>PFIS US</t>
  </si>
  <si>
    <t>IIIN US</t>
  </si>
  <si>
    <t>ADMA US</t>
  </si>
  <si>
    <t>REVG US</t>
  </si>
  <si>
    <t>IMRA US</t>
  </si>
  <si>
    <t>RIGL US</t>
  </si>
  <si>
    <t>CDMO US</t>
  </si>
  <si>
    <t>NOG US</t>
  </si>
  <si>
    <t>BJRI US</t>
  </si>
  <si>
    <t>DGII US</t>
  </si>
  <si>
    <t>FMCI US</t>
  </si>
  <si>
    <t>BSRR US</t>
  </si>
  <si>
    <t>SPPI US</t>
  </si>
  <si>
    <t>WTBA US</t>
  </si>
  <si>
    <t>BWB US</t>
  </si>
  <si>
    <t>ALRS US</t>
  </si>
  <si>
    <t>RRBI US</t>
  </si>
  <si>
    <t>HMHC US</t>
  </si>
  <si>
    <t>VPG US</t>
  </si>
  <si>
    <t>PAYS US</t>
  </si>
  <si>
    <t>GCI US</t>
  </si>
  <si>
    <t>PBFS US</t>
  </si>
  <si>
    <t>OPY US</t>
  </si>
  <si>
    <t>OCUL US</t>
  </si>
  <si>
    <t>MOV US</t>
  </si>
  <si>
    <t>MOVAA US</t>
  </si>
  <si>
    <t>TRUE US</t>
  </si>
  <si>
    <t>HAYN US</t>
  </si>
  <si>
    <t>SPWH US</t>
  </si>
  <si>
    <t>FLGT US</t>
  </si>
  <si>
    <t>TPCO US</t>
  </si>
  <si>
    <t>CCO US</t>
  </si>
  <si>
    <t>ZIXI US</t>
  </si>
  <si>
    <t>NODK US</t>
  </si>
  <si>
    <t>AMNB US</t>
  </si>
  <si>
    <t>CAI US</t>
  </si>
  <si>
    <t>CZNC US</t>
  </si>
  <si>
    <t>SOI US</t>
  </si>
  <si>
    <t>GNMK US</t>
  </si>
  <si>
    <t>ACBI US</t>
  </si>
  <si>
    <t>LIND US</t>
  </si>
  <si>
    <t>ODC US</t>
  </si>
  <si>
    <t>TDW US</t>
  </si>
  <si>
    <t>ASIX US</t>
  </si>
  <si>
    <t>TMDX US</t>
  </si>
  <si>
    <t>STRL US</t>
  </si>
  <si>
    <t>ALBO US</t>
  </si>
  <si>
    <t>CRSA US</t>
  </si>
  <si>
    <t>CARS US</t>
  </si>
  <si>
    <t>DO US</t>
  </si>
  <si>
    <t>CRAI US</t>
  </si>
  <si>
    <t>PRED US</t>
  </si>
  <si>
    <t>OOMA US</t>
  </si>
  <si>
    <t>NERV US</t>
  </si>
  <si>
    <t>NCMI US</t>
  </si>
  <si>
    <t>USCR US</t>
  </si>
  <si>
    <t>IVC US</t>
  </si>
  <si>
    <t>MCRB US</t>
  </si>
  <si>
    <t>ITIC US</t>
  </si>
  <si>
    <t>LACQ US</t>
  </si>
  <si>
    <t>NVEC US</t>
  </si>
  <si>
    <t>LAWS US</t>
  </si>
  <si>
    <t>ARA US</t>
  </si>
  <si>
    <t>KOP US</t>
  </si>
  <si>
    <t>SMMC US</t>
  </si>
  <si>
    <t>MTRX US</t>
  </si>
  <si>
    <t>PKOH US</t>
  </si>
  <si>
    <t>CIR US</t>
  </si>
  <si>
    <t>ARCT US</t>
  </si>
  <si>
    <t>PAR US</t>
  </si>
  <si>
    <t>CSWC US</t>
  </si>
  <si>
    <t>NEX US</t>
  </si>
  <si>
    <t>LATN US</t>
  </si>
  <si>
    <t>RVRA US</t>
  </si>
  <si>
    <t>ATEC US</t>
  </si>
  <si>
    <t>GTYH US</t>
  </si>
  <si>
    <t>AR US</t>
  </si>
  <si>
    <t>CATS US</t>
  </si>
  <si>
    <t>LEGH US</t>
  </si>
  <si>
    <t>AMOT US</t>
  </si>
  <si>
    <t>PLYA US</t>
  </si>
  <si>
    <t>SONA US</t>
  </si>
  <si>
    <t>GNTY US</t>
  </si>
  <si>
    <t>TBNK US</t>
  </si>
  <si>
    <t>HVT/A US</t>
  </si>
  <si>
    <t>HVT US</t>
  </si>
  <si>
    <t>CAL US</t>
  </si>
  <si>
    <t>CARE US</t>
  </si>
  <si>
    <t>NATH US</t>
  </si>
  <si>
    <t>RGS US</t>
  </si>
  <si>
    <t>PLPC US</t>
  </si>
  <si>
    <t>GNK US</t>
  </si>
  <si>
    <t>CIVB US</t>
  </si>
  <si>
    <t>CODX US</t>
  </si>
  <si>
    <t>PCYO US</t>
  </si>
  <si>
    <t>PCSB US</t>
  </si>
  <si>
    <t>MCBC US</t>
  </si>
  <si>
    <t>EZPW US</t>
  </si>
  <si>
    <t>CPE US</t>
  </si>
  <si>
    <t>EVFM US</t>
  </si>
  <si>
    <t>MFSF US</t>
  </si>
  <si>
    <t>MPAA US</t>
  </si>
  <si>
    <t>PUMP US</t>
  </si>
  <si>
    <t>LMNR US</t>
  </si>
  <si>
    <t>RMG US</t>
  </si>
  <si>
    <t>SPKE US</t>
  </si>
  <si>
    <t>SHLL US</t>
  </si>
  <si>
    <t>LNDC US</t>
  </si>
  <si>
    <t>WLDN US</t>
  </si>
  <si>
    <t>CCRN US</t>
  </si>
  <si>
    <t>NDLS US</t>
  </si>
  <si>
    <t>PKE US</t>
  </si>
  <si>
    <t>PIC US</t>
  </si>
  <si>
    <t>NRBO US</t>
  </si>
  <si>
    <t>DXPE US</t>
  </si>
  <si>
    <t>SMMF US</t>
  </si>
  <si>
    <t>STRO US</t>
  </si>
  <si>
    <t>NPA US</t>
  </si>
  <si>
    <t>BZH US</t>
  </si>
  <si>
    <t>MNKD US</t>
  </si>
  <si>
    <t>GRTX US</t>
  </si>
  <si>
    <t>PSNL US</t>
  </si>
  <si>
    <t>ETM US</t>
  </si>
  <si>
    <t>AMCI US</t>
  </si>
  <si>
    <t>MNCL US</t>
  </si>
  <si>
    <t>IRMD US</t>
  </si>
  <si>
    <t>MCB US</t>
  </si>
  <si>
    <t>SPFI US</t>
  </si>
  <si>
    <t>SMBC US</t>
  </si>
  <si>
    <t>STML US</t>
  </si>
  <si>
    <t>CABA US</t>
  </si>
  <si>
    <t>SMBK US</t>
  </si>
  <si>
    <t>GIX US</t>
  </si>
  <si>
    <t>GWRS US</t>
  </si>
  <si>
    <t>WTI US</t>
  </si>
  <si>
    <t>SPNE US</t>
  </si>
  <si>
    <t>SYRS US</t>
  </si>
  <si>
    <t>MFAC US</t>
  </si>
  <si>
    <t>MLP US</t>
  </si>
  <si>
    <t>EGAN US</t>
  </si>
  <si>
    <t>FNLC US</t>
  </si>
  <si>
    <t>PFLT US</t>
  </si>
  <si>
    <t>GERN US</t>
  </si>
  <si>
    <t>CURO US</t>
  </si>
  <si>
    <t>MJCO US</t>
  </si>
  <si>
    <t>VERU US</t>
  </si>
  <si>
    <t>PKIN US</t>
  </si>
  <si>
    <t>SRAC US</t>
  </si>
  <si>
    <t>SIEB US</t>
  </si>
  <si>
    <t>SMLR US</t>
  </si>
  <si>
    <t>THCA US</t>
  </si>
  <si>
    <t>CTSO US</t>
  </si>
  <si>
    <t>IPV US</t>
  </si>
  <si>
    <t>KRA US</t>
  </si>
  <si>
    <t>FRG US</t>
  </si>
  <si>
    <t>RGCO US</t>
  </si>
  <si>
    <t>FIZN US</t>
  </si>
  <si>
    <t>NWPX US</t>
  </si>
  <si>
    <t>HBCP US</t>
  </si>
  <si>
    <t>OSBC US</t>
  </si>
  <si>
    <t>TELL US</t>
  </si>
  <si>
    <t>TNAV US</t>
  </si>
  <si>
    <t>UFI US</t>
  </si>
  <si>
    <t>GCAP US</t>
  </si>
  <si>
    <t>CHS US</t>
  </si>
  <si>
    <t>NEXT US</t>
  </si>
  <si>
    <t>FC US</t>
  </si>
  <si>
    <t>INSU US</t>
  </si>
  <si>
    <t>BCEI US</t>
  </si>
  <si>
    <t>RUTH US</t>
  </si>
  <si>
    <t>FNKO US</t>
  </si>
  <si>
    <t>RDVT US</t>
  </si>
  <si>
    <t>CSHX US</t>
  </si>
  <si>
    <t>CASI US</t>
  </si>
  <si>
    <t>ADRO US</t>
  </si>
  <si>
    <t>EXSR US</t>
  </si>
  <si>
    <t>MCCK US</t>
  </si>
  <si>
    <t>ATCN US</t>
  </si>
  <si>
    <t>TPVG US</t>
  </si>
  <si>
    <t>SFST US</t>
  </si>
  <si>
    <t>AIXN US</t>
  </si>
  <si>
    <t>AMAG US</t>
  </si>
  <si>
    <t>ALCO US</t>
  </si>
  <si>
    <t>HOOK US</t>
  </si>
  <si>
    <t>TITN US</t>
  </si>
  <si>
    <t>GRTS US</t>
  </si>
  <si>
    <t>FBNK US</t>
  </si>
  <si>
    <t>VSEC US</t>
  </si>
  <si>
    <t>WEYS US</t>
  </si>
  <si>
    <t>HBMD US</t>
  </si>
  <si>
    <t>OSMT US</t>
  </si>
  <si>
    <t>LFAC US</t>
  </si>
  <si>
    <t>LE US</t>
  </si>
  <si>
    <t>GFN US</t>
  </si>
  <si>
    <t>GCBC US</t>
  </si>
  <si>
    <t>TH US</t>
  </si>
  <si>
    <t>SPOK US</t>
  </si>
  <si>
    <t>HZO US</t>
  </si>
  <si>
    <t>GCO US</t>
  </si>
  <si>
    <t>DAKT US</t>
  </si>
  <si>
    <t>OAC US</t>
  </si>
  <si>
    <t>NKSH US</t>
  </si>
  <si>
    <t>HOFT US</t>
  </si>
  <si>
    <t>SBT US</t>
  </si>
  <si>
    <t>CTO US</t>
  </si>
  <si>
    <t>GLBD US</t>
  </si>
  <si>
    <t>AKTS US</t>
  </si>
  <si>
    <t>GLAD US</t>
  </si>
  <si>
    <t>LXRX US</t>
  </si>
  <si>
    <t>BLFS US</t>
  </si>
  <si>
    <t>RYI US</t>
  </si>
  <si>
    <t>MCEM US</t>
  </si>
  <si>
    <t>STXS US</t>
  </si>
  <si>
    <t>FOSI US</t>
  </si>
  <si>
    <t>GHL US</t>
  </si>
  <si>
    <t>FCAP US</t>
  </si>
  <si>
    <t>FCUV US</t>
  </si>
  <si>
    <t>EVI US</t>
  </si>
  <si>
    <t>MNK US</t>
  </si>
  <si>
    <t>ARYA US</t>
  </si>
  <si>
    <t>TRNS US</t>
  </si>
  <si>
    <t>ICAD US</t>
  </si>
  <si>
    <t>NC US</t>
  </si>
  <si>
    <t>PDLB US</t>
  </si>
  <si>
    <t>PNNT US</t>
  </si>
  <si>
    <t>SAQN US</t>
  </si>
  <si>
    <t>OSTK US</t>
  </si>
  <si>
    <t>XOMA US</t>
  </si>
  <si>
    <t>ECOM US</t>
  </si>
  <si>
    <t>GDEN US</t>
  </si>
  <si>
    <t>FNBT US</t>
  </si>
  <si>
    <t>ALTM US</t>
  </si>
  <si>
    <t>ATLO US</t>
  </si>
  <si>
    <t>KLDO US</t>
  </si>
  <si>
    <t>OPTN US</t>
  </si>
  <si>
    <t>RFL US</t>
  </si>
  <si>
    <t>SELB US</t>
  </si>
  <si>
    <t>PTVCB US</t>
  </si>
  <si>
    <t>PTVCA US</t>
  </si>
  <si>
    <t>HIBB US</t>
  </si>
  <si>
    <t>FDUS US</t>
  </si>
  <si>
    <t>FFMH US</t>
  </si>
  <si>
    <t>CUTR US</t>
  </si>
  <si>
    <t>GNE US</t>
  </si>
  <si>
    <t>ACNB US</t>
  </si>
  <si>
    <t>DFIN US</t>
  </si>
  <si>
    <t>OSG US</t>
  </si>
  <si>
    <t>NBR US</t>
  </si>
  <si>
    <t>BFST US</t>
  </si>
  <si>
    <t>NWFL US</t>
  </si>
  <si>
    <t>EEX US</t>
  </si>
  <si>
    <t>CVTI US</t>
  </si>
  <si>
    <t>SCOR US</t>
  </si>
  <si>
    <t>BBCP US</t>
  </si>
  <si>
    <t>RLGT US</t>
  </si>
  <si>
    <t>NH US</t>
  </si>
  <si>
    <t>GORO US</t>
  </si>
  <si>
    <t>CHUY US</t>
  </si>
  <si>
    <t>CIX US</t>
  </si>
  <si>
    <t>NGVC US</t>
  </si>
  <si>
    <t>FLDM US</t>
  </si>
  <si>
    <t>LUNA US</t>
  </si>
  <si>
    <t>FLMN US</t>
  </si>
  <si>
    <t>TCI US</t>
  </si>
  <si>
    <t>GOGO US</t>
  </si>
  <si>
    <t>CDXC US</t>
  </si>
  <si>
    <t>STXB US</t>
  </si>
  <si>
    <t>TIPT US</t>
  </si>
  <si>
    <t>FDBC US</t>
  </si>
  <si>
    <t>HURC US</t>
  </si>
  <si>
    <t>BRID US</t>
  </si>
  <si>
    <t>COFS US</t>
  </si>
  <si>
    <t>PKBK US</t>
  </si>
  <si>
    <t>ORBC US</t>
  </si>
  <si>
    <t>TISI US</t>
  </si>
  <si>
    <t>BCBP US</t>
  </si>
  <si>
    <t>MNLO US</t>
  </si>
  <si>
    <t>PTGX US</t>
  </si>
  <si>
    <t>BRY US</t>
  </si>
  <si>
    <t>KZR US</t>
  </si>
  <si>
    <t>NSCO US</t>
  </si>
  <si>
    <t>AGRX US</t>
  </si>
  <si>
    <t>MOD US</t>
  </si>
  <si>
    <t>HONT US</t>
  </si>
  <si>
    <t>PTSI US</t>
  </si>
  <si>
    <t>UTI US</t>
  </si>
  <si>
    <t>NORSB US</t>
  </si>
  <si>
    <t>NORSA US</t>
  </si>
  <si>
    <t>ISEE US</t>
  </si>
  <si>
    <t>ABEO US</t>
  </si>
  <si>
    <t>PHGE US</t>
  </si>
  <si>
    <t>GPRE US</t>
  </si>
  <si>
    <t>FOSL US</t>
  </si>
  <si>
    <t>EIGR US</t>
  </si>
  <si>
    <t>AVXL US</t>
  </si>
  <si>
    <t>RRTS US</t>
  </si>
  <si>
    <t>BKCC US</t>
  </si>
  <si>
    <t>WNRP US</t>
  </si>
  <si>
    <t>EXTN US</t>
  </si>
  <si>
    <t>INFU US</t>
  </si>
  <si>
    <t>AOSL US</t>
  </si>
  <si>
    <t>PVBC US</t>
  </si>
  <si>
    <t>SDI US</t>
  </si>
  <si>
    <t>SDOIB US</t>
  </si>
  <si>
    <t>QUAD US</t>
  </si>
  <si>
    <t>CPS US</t>
  </si>
  <si>
    <t>BH US</t>
  </si>
  <si>
    <t>BH/A US</t>
  </si>
  <si>
    <t>CSTR US</t>
  </si>
  <si>
    <t>OILY US</t>
  </si>
  <si>
    <t>PTAC US</t>
  </si>
  <si>
    <t>SMSI US</t>
  </si>
  <si>
    <t>CECE US</t>
  </si>
  <si>
    <t>SCTY US</t>
  </si>
  <si>
    <t>MPB US</t>
  </si>
  <si>
    <t>GRWG US</t>
  </si>
  <si>
    <t>ASPU US</t>
  </si>
  <si>
    <t>WNEB US</t>
  </si>
  <si>
    <t>CAMP US</t>
  </si>
  <si>
    <t>XGN US</t>
  </si>
  <si>
    <t>AYTU US</t>
  </si>
  <si>
    <t>SI US</t>
  </si>
  <si>
    <t>EVC US</t>
  </si>
  <si>
    <t>LCNB US</t>
  </si>
  <si>
    <t>FVCB US</t>
  </si>
  <si>
    <t>SAMA US</t>
  </si>
  <si>
    <t>MCF US</t>
  </si>
  <si>
    <t>TGRF US</t>
  </si>
  <si>
    <t>GSIT US</t>
  </si>
  <si>
    <t>TSBK US</t>
  </si>
  <si>
    <t>PFBI US</t>
  </si>
  <si>
    <t>WHF US</t>
  </si>
  <si>
    <t>CBNK US</t>
  </si>
  <si>
    <t>NRIM US</t>
  </si>
  <si>
    <t>GRIF US</t>
  </si>
  <si>
    <t>TCRR US</t>
  </si>
  <si>
    <t>CZFS US</t>
  </si>
  <si>
    <t>DMTK US</t>
  </si>
  <si>
    <t>KVHI US</t>
  </si>
  <si>
    <t>IMMR US</t>
  </si>
  <si>
    <t>USX US</t>
  </si>
  <si>
    <t>SGA US</t>
  </si>
  <si>
    <t>FCBP US</t>
  </si>
  <si>
    <t>MCMJ US</t>
  </si>
  <si>
    <t>JNCE US</t>
  </si>
  <si>
    <t>WHG US</t>
  </si>
  <si>
    <t>SCPH US</t>
  </si>
  <si>
    <t>KIN US</t>
  </si>
  <si>
    <t>RM US</t>
  </si>
  <si>
    <t>BBXTB US</t>
  </si>
  <si>
    <t>BBX US</t>
  </si>
  <si>
    <t>MSON US</t>
  </si>
  <si>
    <t>DMRC US</t>
  </si>
  <si>
    <t>ATLC US</t>
  </si>
  <si>
    <t>IDEX US</t>
  </si>
  <si>
    <t>CSPR US</t>
  </si>
  <si>
    <t>ASPN US</t>
  </si>
  <si>
    <t>SCM US</t>
  </si>
  <si>
    <t>OCSI US</t>
  </si>
  <si>
    <t>OVID US</t>
  </si>
  <si>
    <t>HRZN US</t>
  </si>
  <si>
    <t>SPRO US</t>
  </si>
  <si>
    <t>SUNS US</t>
  </si>
  <si>
    <t>SRT US</t>
  </si>
  <si>
    <t>VRTV US</t>
  </si>
  <si>
    <t>TCS US</t>
  </si>
  <si>
    <t>MRNS US</t>
  </si>
  <si>
    <t>GLLXD US</t>
  </si>
  <si>
    <t>AMBZ US</t>
  </si>
  <si>
    <t>INBK US</t>
  </si>
  <si>
    <t>ALGR US</t>
  </si>
  <si>
    <t>VBIV US</t>
  </si>
  <si>
    <t>ESSA US</t>
  </si>
  <si>
    <t>REPH US</t>
  </si>
  <si>
    <t>CCB US</t>
  </si>
  <si>
    <t>RCBC US</t>
  </si>
  <si>
    <t>CVCY US</t>
  </si>
  <si>
    <t>BCML US</t>
  </si>
  <si>
    <t>FSBW US</t>
  </si>
  <si>
    <t>NATR US</t>
  </si>
  <si>
    <t>SBBX US</t>
  </si>
  <si>
    <t>FRMO US</t>
  </si>
  <si>
    <t>TMST US</t>
  </si>
  <si>
    <t>AAOI US</t>
  </si>
  <si>
    <t>RMTI US</t>
  </si>
  <si>
    <t>ARAY US</t>
  </si>
  <si>
    <t>ARLO US</t>
  </si>
  <si>
    <t>BMTM US</t>
  </si>
  <si>
    <t>LL US</t>
  </si>
  <si>
    <t>PICO US</t>
  </si>
  <si>
    <t>BPRN US</t>
  </si>
  <si>
    <t>JMSB US</t>
  </si>
  <si>
    <t>LTRPB US</t>
  </si>
  <si>
    <t>LTRPA US</t>
  </si>
  <si>
    <t>SALT US</t>
  </si>
  <si>
    <t>FNHC US</t>
  </si>
  <si>
    <t>EGLE US</t>
  </si>
  <si>
    <t>VEL US</t>
  </si>
  <si>
    <t>CHMA US</t>
  </si>
  <si>
    <t>PCOA US</t>
  </si>
  <si>
    <t>MVBF US</t>
  </si>
  <si>
    <t>GAIA US</t>
  </si>
  <si>
    <t>LFVN US</t>
  </si>
  <si>
    <t>UEEC US</t>
  </si>
  <si>
    <t>CLCT US</t>
  </si>
  <si>
    <t>CHMG US</t>
  </si>
  <si>
    <t>CONN US</t>
  </si>
  <si>
    <t>VRA US</t>
  </si>
  <si>
    <t>GLEO US</t>
  </si>
  <si>
    <t>JYNT US</t>
  </si>
  <si>
    <t>AUBN US</t>
  </si>
  <si>
    <t>PWOD US</t>
  </si>
  <si>
    <t>ORRF US</t>
  </si>
  <si>
    <t>MNOV US</t>
  </si>
  <si>
    <t>HGEN US</t>
  </si>
  <si>
    <t>WINT US</t>
  </si>
  <si>
    <t>IDT US</t>
  </si>
  <si>
    <t>LEVL US</t>
  </si>
  <si>
    <t>HOME US</t>
  </si>
  <si>
    <t>RCKY US</t>
  </si>
  <si>
    <t>GDRZF US</t>
  </si>
  <si>
    <t>MEIP US</t>
  </si>
  <si>
    <t>SWKH US</t>
  </si>
  <si>
    <t>MTNB US</t>
  </si>
  <si>
    <t>PAAC US</t>
  </si>
  <si>
    <t>WKHS US</t>
  </si>
  <si>
    <t>NODB US</t>
  </si>
  <si>
    <t>NL US</t>
  </si>
  <si>
    <t>SOLY US</t>
  </si>
  <si>
    <t>TREC US</t>
  </si>
  <si>
    <t>APRN US</t>
  </si>
  <si>
    <t>PCB US</t>
  </si>
  <si>
    <t>GENC US</t>
  </si>
  <si>
    <t>CLFD US</t>
  </si>
  <si>
    <t>ISBA US</t>
  </si>
  <si>
    <t>KBLB US</t>
  </si>
  <si>
    <t>PLSE US</t>
  </si>
  <si>
    <t>EOLS US</t>
  </si>
  <si>
    <t>CFNB US</t>
  </si>
  <si>
    <t>MRCC US</t>
  </si>
  <si>
    <t>RTIX US</t>
  </si>
  <si>
    <t>GANS US</t>
  </si>
  <si>
    <t>TDAC US</t>
  </si>
  <si>
    <t>CVLY US</t>
  </si>
  <si>
    <t>TRCY US</t>
  </si>
  <si>
    <t>EVLO US</t>
  </si>
  <si>
    <t>RMBI US</t>
  </si>
  <si>
    <t>AGLE US</t>
  </si>
  <si>
    <t>SAR US</t>
  </si>
  <si>
    <t>MCFT US</t>
  </si>
  <si>
    <t>RVRF US</t>
  </si>
  <si>
    <t>PNRG US</t>
  </si>
  <si>
    <t>SNCR US</t>
  </si>
  <si>
    <t>CERC US</t>
  </si>
  <si>
    <t>GSB US</t>
  </si>
  <si>
    <t>FBIZ US</t>
  </si>
  <si>
    <t>SENS US</t>
  </si>
  <si>
    <t>PRTK US</t>
  </si>
  <si>
    <t>WLFC US</t>
  </si>
  <si>
    <t>SM US</t>
  </si>
  <si>
    <t>BFIN US</t>
  </si>
  <si>
    <t>TACO US</t>
  </si>
  <si>
    <t>FBIO US</t>
  </si>
  <si>
    <t>XFOR US</t>
  </si>
  <si>
    <t>BSGM US</t>
  </si>
  <si>
    <t>RBNC US</t>
  </si>
  <si>
    <t>FRBA US</t>
  </si>
  <si>
    <t>HBB US</t>
  </si>
  <si>
    <t>SAMG US</t>
  </si>
  <si>
    <t>OXSQ US</t>
  </si>
  <si>
    <t>CGLO US</t>
  </si>
  <si>
    <t>OVBC US</t>
  </si>
  <si>
    <t>RRGB US</t>
  </si>
  <si>
    <t>PRTH US</t>
  </si>
  <si>
    <t>SEAC US</t>
  </si>
  <si>
    <t>MHH US</t>
  </si>
  <si>
    <t>GEN US</t>
  </si>
  <si>
    <t>BKUT US</t>
  </si>
  <si>
    <t>ARL US</t>
  </si>
  <si>
    <t>LQDA US</t>
  </si>
  <si>
    <t>VTVT US</t>
  </si>
  <si>
    <t>FGBI US</t>
  </si>
  <si>
    <t>FNCB US</t>
  </si>
  <si>
    <t>TYME US</t>
  </si>
  <si>
    <t>FCCY US</t>
  </si>
  <si>
    <t>BCLI US</t>
  </si>
  <si>
    <t>ITI US</t>
  </si>
  <si>
    <t>SGC US</t>
  </si>
  <si>
    <t>DHX US</t>
  </si>
  <si>
    <t>MESA US</t>
  </si>
  <si>
    <t>ESTE US</t>
  </si>
  <si>
    <t>MNSB US</t>
  </si>
  <si>
    <t>KALV US</t>
  </si>
  <si>
    <t>OIS US</t>
  </si>
  <si>
    <t>MMAC US</t>
  </si>
  <si>
    <t>STRS US</t>
  </si>
  <si>
    <t>OCX US</t>
  </si>
  <si>
    <t>ATXI US</t>
  </si>
  <si>
    <t>SLCT US</t>
  </si>
  <si>
    <t>TLYS US</t>
  </si>
  <si>
    <t>CMBM US</t>
  </si>
  <si>
    <t>CFFI US</t>
  </si>
  <si>
    <t>TARA US</t>
  </si>
  <si>
    <t>DLTH US</t>
  </si>
  <si>
    <t>FRBK US</t>
  </si>
  <si>
    <t>ALTG US</t>
  </si>
  <si>
    <t>PFHD US</t>
  </si>
  <si>
    <t>ILCC US</t>
  </si>
  <si>
    <t>TCFC US</t>
  </si>
  <si>
    <t>TYFG US</t>
  </si>
  <si>
    <t>PBIP US</t>
  </si>
  <si>
    <t>PCTI US</t>
  </si>
  <si>
    <t>EML US</t>
  </si>
  <si>
    <t>PEBK US</t>
  </si>
  <si>
    <t>CWGL US</t>
  </si>
  <si>
    <t>WRTC US</t>
  </si>
  <si>
    <t>BWFG US</t>
  </si>
  <si>
    <t>ESSC US</t>
  </si>
  <si>
    <t>ERA US</t>
  </si>
  <si>
    <t>III US</t>
  </si>
  <si>
    <t>OVLY US</t>
  </si>
  <si>
    <t>MDXL US</t>
  </si>
  <si>
    <t>SCPJ US</t>
  </si>
  <si>
    <t>BOCH US</t>
  </si>
  <si>
    <t>MUDS US</t>
  </si>
  <si>
    <t>LAKE US</t>
  </si>
  <si>
    <t>CNBW US</t>
  </si>
  <si>
    <t>IINX US</t>
  </si>
  <si>
    <t>ADES US</t>
  </si>
  <si>
    <t>APYX US</t>
  </si>
  <si>
    <t>NUZE US</t>
  </si>
  <si>
    <t>CLXT US</t>
  </si>
  <si>
    <t>JCP US</t>
  </si>
  <si>
    <t>ENOB US</t>
  </si>
  <si>
    <t>OESX US</t>
  </si>
  <si>
    <t>VXRT US</t>
  </si>
  <si>
    <t>UNTY US</t>
  </si>
  <si>
    <t>EXPR US</t>
  </si>
  <si>
    <t>SHBI US</t>
  </si>
  <si>
    <t>CBAN US</t>
  </si>
  <si>
    <t>DYAI US</t>
  </si>
  <si>
    <t>LOGC US</t>
  </si>
  <si>
    <t>MBII US</t>
  </si>
  <si>
    <t>FARM US</t>
  </si>
  <si>
    <t>SOLI US</t>
  </si>
  <si>
    <t>MLGF US</t>
  </si>
  <si>
    <t>GHM US</t>
  </si>
  <si>
    <t>AGS US</t>
  </si>
  <si>
    <t>ISTR US</t>
  </si>
  <si>
    <t>HMLN US</t>
  </si>
  <si>
    <t>VERY US</t>
  </si>
  <si>
    <t>AMHC US</t>
  </si>
  <si>
    <t>EVBN US</t>
  </si>
  <si>
    <t>NBEV US</t>
  </si>
  <si>
    <t>VTDRF US</t>
  </si>
  <si>
    <t>LJPC US</t>
  </si>
  <si>
    <t>LDL US</t>
  </si>
  <si>
    <t>FRGI US</t>
  </si>
  <si>
    <t>EYPT US</t>
  </si>
  <si>
    <t>LCTX US</t>
  </si>
  <si>
    <t>AMSC US</t>
  </si>
  <si>
    <t>ODYY US</t>
  </si>
  <si>
    <t>FRAF US</t>
  </si>
  <si>
    <t>ENZ US</t>
  </si>
  <si>
    <t>CYFL US</t>
  </si>
  <si>
    <t>MEC US</t>
  </si>
  <si>
    <t>ALID US</t>
  </si>
  <si>
    <t>IBIO US</t>
  </si>
  <si>
    <t>KLIB US</t>
  </si>
  <si>
    <t>SLCA US</t>
  </si>
  <si>
    <t>DNR US</t>
  </si>
  <si>
    <t>FSTR US</t>
  </si>
  <si>
    <t>XCUR US</t>
  </si>
  <si>
    <t>RTSL US</t>
  </si>
  <si>
    <t>QNBC US</t>
  </si>
  <si>
    <t>SFE US</t>
  </si>
  <si>
    <t>MYFW US</t>
  </si>
  <si>
    <t>MG US</t>
  </si>
  <si>
    <t>AE US</t>
  </si>
  <si>
    <t>QMCO US</t>
  </si>
  <si>
    <t>AXTI US</t>
  </si>
  <si>
    <t>NBSE US</t>
  </si>
  <si>
    <t>ACTG US</t>
  </si>
  <si>
    <t>GPAQ US</t>
  </si>
  <si>
    <t>FNWB US</t>
  </si>
  <si>
    <t>HWBK US</t>
  </si>
  <si>
    <t>ESQ US</t>
  </si>
  <si>
    <t>RVSB US</t>
  </si>
  <si>
    <t>PXLW US</t>
  </si>
  <si>
    <t>PSBQ US</t>
  </si>
  <si>
    <t>VULC US</t>
  </si>
  <si>
    <t>SLDB US</t>
  </si>
  <si>
    <t>HSBI US</t>
  </si>
  <si>
    <t>TWIN US</t>
  </si>
  <si>
    <t>FCCO US</t>
  </si>
  <si>
    <t>MBIO US</t>
  </si>
  <si>
    <t>LCUT US</t>
  </si>
  <si>
    <t>SAFS US</t>
  </si>
  <si>
    <t>CIZN US</t>
  </si>
  <si>
    <t>TPRP US</t>
  </si>
  <si>
    <t>SIEN US</t>
  </si>
  <si>
    <t>RCAR US</t>
  </si>
  <si>
    <t>CEIX US</t>
  </si>
  <si>
    <t>OPRX US</t>
  </si>
  <si>
    <t>MRLN US</t>
  </si>
  <si>
    <t>GPX US</t>
  </si>
  <si>
    <t>ICBK US</t>
  </si>
  <si>
    <t>PIRS US</t>
  </si>
  <si>
    <t>BELFA US</t>
  </si>
  <si>
    <t>BELFB US</t>
  </si>
  <si>
    <t>NBN US</t>
  </si>
  <si>
    <t>FLNT US</t>
  </si>
  <si>
    <t>SMED US</t>
  </si>
  <si>
    <t>GTGT US</t>
  </si>
  <si>
    <t>GALT US</t>
  </si>
  <si>
    <t>KULR US</t>
  </si>
  <si>
    <t>SVRA US</t>
  </si>
  <si>
    <t>CSLT US</t>
  </si>
  <si>
    <t>NWIN US</t>
  </si>
  <si>
    <t>EBMT US</t>
  </si>
  <si>
    <t>RDIB US</t>
  </si>
  <si>
    <t>RDI US</t>
  </si>
  <si>
    <t>UBFO US</t>
  </si>
  <si>
    <t>WSML US</t>
  </si>
  <si>
    <t>CTRN US</t>
  </si>
  <si>
    <t>AAGH US</t>
  </si>
  <si>
    <t>VERO US</t>
  </si>
  <si>
    <t>TAST US</t>
  </si>
  <si>
    <t>UTGN US</t>
  </si>
  <si>
    <t>PBBI US</t>
  </si>
  <si>
    <t>MN US</t>
  </si>
  <si>
    <t>GNSS US</t>
  </si>
  <si>
    <t>CYBE US</t>
  </si>
  <si>
    <t>NECB US</t>
  </si>
  <si>
    <t>SCZC US</t>
  </si>
  <si>
    <t>FKYS US</t>
  </si>
  <si>
    <t>CBAY US</t>
  </si>
  <si>
    <t>TRUX US</t>
  </si>
  <si>
    <t>PROV US</t>
  </si>
  <si>
    <t>PSTL US</t>
  </si>
  <si>
    <t>OFED US</t>
  </si>
  <si>
    <t>CBFV US</t>
  </si>
  <si>
    <t>SAVA US</t>
  </si>
  <si>
    <t>TWI US</t>
  </si>
  <si>
    <t>LQDT US</t>
  </si>
  <si>
    <t>OPBK US</t>
  </si>
  <si>
    <t>DSKE US</t>
  </si>
  <si>
    <t>BANX US</t>
  </si>
  <si>
    <t>DBCP US</t>
  </si>
  <si>
    <t>ENBP US</t>
  </si>
  <si>
    <t>ESXB US</t>
  </si>
  <si>
    <t>PKDC US</t>
  </si>
  <si>
    <t>PSIX US</t>
  </si>
  <si>
    <t>IPI US</t>
  </si>
  <si>
    <t>XXII US</t>
  </si>
  <si>
    <t>GRNF US</t>
  </si>
  <si>
    <t>ACRX US</t>
  </si>
  <si>
    <t>ELMD US</t>
  </si>
  <si>
    <t>SLNO US</t>
  </si>
  <si>
    <t>FNRN US</t>
  </si>
  <si>
    <t>IVAC US</t>
  </si>
  <si>
    <t>SBBP US</t>
  </si>
  <si>
    <t>GLYC US</t>
  </si>
  <si>
    <t>STON US</t>
  </si>
  <si>
    <t>NWBO US</t>
  </si>
  <si>
    <t>CDTX US</t>
  </si>
  <si>
    <t>XONE US</t>
  </si>
  <si>
    <t>CDEV US</t>
  </si>
  <si>
    <t>FUNC US</t>
  </si>
  <si>
    <t>PMBC US</t>
  </si>
  <si>
    <t>STND US</t>
  </si>
  <si>
    <t>WTRH US</t>
  </si>
  <si>
    <t>FFNW US</t>
  </si>
  <si>
    <t>CEMI US</t>
  </si>
  <si>
    <t>MBCN US</t>
  </si>
  <si>
    <t>CFRX US</t>
  </si>
  <si>
    <t>IIN US</t>
  </si>
  <si>
    <t>METC US</t>
  </si>
  <si>
    <t>FGFH US</t>
  </si>
  <si>
    <t>PLBC US</t>
  </si>
  <si>
    <t>PWFL US</t>
  </si>
  <si>
    <t>APTX US</t>
  </si>
  <si>
    <t>FVE US</t>
  </si>
  <si>
    <t>OCBI US</t>
  </si>
  <si>
    <t>FONR US</t>
  </si>
  <si>
    <t>SSSS US</t>
  </si>
  <si>
    <t>RICK US</t>
  </si>
  <si>
    <t>PTN US</t>
  </si>
  <si>
    <t>MDCA US</t>
  </si>
  <si>
    <t>ONDK US</t>
  </si>
  <si>
    <t>EWLU US</t>
  </si>
  <si>
    <t>LOVE US</t>
  </si>
  <si>
    <t>DS US</t>
  </si>
  <si>
    <t>OAS US</t>
  </si>
  <si>
    <t>GZCC US</t>
  </si>
  <si>
    <t>KTYB US</t>
  </si>
  <si>
    <t>NNBR US</t>
  </si>
  <si>
    <t>MFNC US</t>
  </si>
  <si>
    <t>LYTS US</t>
  </si>
  <si>
    <t>PHAS US</t>
  </si>
  <si>
    <t>SBKK US</t>
  </si>
  <si>
    <t>ZEUS US</t>
  </si>
  <si>
    <t>KRUS US</t>
  </si>
  <si>
    <t>MSBC US</t>
  </si>
  <si>
    <t>RELI US</t>
  </si>
  <si>
    <t>HROW US</t>
  </si>
  <si>
    <t>ZAGG US</t>
  </si>
  <si>
    <t>DMKBA US</t>
  </si>
  <si>
    <t>TSQ US</t>
  </si>
  <si>
    <t>KSHB US</t>
  </si>
  <si>
    <t>MLVF US</t>
  </si>
  <si>
    <t>CRMD US</t>
  </si>
  <si>
    <t>LYBC US</t>
  </si>
  <si>
    <t>ASUR US</t>
  </si>
  <si>
    <t>SMHI US</t>
  </si>
  <si>
    <t>TYCB US</t>
  </si>
  <si>
    <t>LARK US</t>
  </si>
  <si>
    <t>CPTP US</t>
  </si>
  <si>
    <t>BVFL US</t>
  </si>
  <si>
    <t>CMRX US</t>
  </si>
  <si>
    <t>UNB US</t>
  </si>
  <si>
    <t>ALSK US</t>
  </si>
  <si>
    <t>TELA US</t>
  </si>
  <si>
    <t>CULP US</t>
  </si>
  <si>
    <t>SWEE US</t>
  </si>
  <si>
    <t>SFDL US</t>
  </si>
  <si>
    <t>GNLN US</t>
  </si>
  <si>
    <t>QEP US</t>
  </si>
  <si>
    <t>BRBS US</t>
  </si>
  <si>
    <t>SBFG US</t>
  </si>
  <si>
    <t>ZYNE US</t>
  </si>
  <si>
    <t>ONEW US</t>
  </si>
  <si>
    <t>FLXS US</t>
  </si>
  <si>
    <t>BATL US</t>
  </si>
  <si>
    <t>LPI US</t>
  </si>
  <si>
    <t>CURR US</t>
  </si>
  <si>
    <t>FBTT US</t>
  </si>
  <si>
    <t>BGSF US</t>
  </si>
  <si>
    <t>BSBK US</t>
  </si>
  <si>
    <t>LIVX US</t>
  </si>
  <si>
    <t>HLAN US</t>
  </si>
  <si>
    <t>CVIA US</t>
  </si>
  <si>
    <t>FSFG US</t>
  </si>
  <si>
    <t>ARAV US</t>
  </si>
  <si>
    <t>SREV US</t>
  </si>
  <si>
    <t>AVCO US</t>
  </si>
  <si>
    <t>MGI US</t>
  </si>
  <si>
    <t>PWON US</t>
  </si>
  <si>
    <t>MLND US</t>
  </si>
  <si>
    <t>VRML US</t>
  </si>
  <si>
    <t>TCRD US</t>
  </si>
  <si>
    <t>CCFN US</t>
  </si>
  <si>
    <t>AGFS US</t>
  </si>
  <si>
    <t>JDVB US</t>
  </si>
  <si>
    <t>ARHN US</t>
  </si>
  <si>
    <t>DIMC US</t>
  </si>
  <si>
    <t>TZAC US</t>
  </si>
  <si>
    <t>CKPT US</t>
  </si>
  <si>
    <t>MRBK US</t>
  </si>
  <si>
    <t>HBIO US</t>
  </si>
  <si>
    <t>PDER US</t>
  </si>
  <si>
    <t>AMRK US</t>
  </si>
  <si>
    <t>TUP US</t>
  </si>
  <si>
    <t>PANL US</t>
  </si>
  <si>
    <t>MRKR US</t>
  </si>
  <si>
    <t>IDYA US</t>
  </si>
  <si>
    <t>ELOX US</t>
  </si>
  <si>
    <t>ROFO US</t>
  </si>
  <si>
    <t>ULBI US</t>
  </si>
  <si>
    <t>TA US</t>
  </si>
  <si>
    <t>GPOR US</t>
  </si>
  <si>
    <t>CMRB US</t>
  </si>
  <si>
    <t>EVOA US</t>
  </si>
  <si>
    <t>BKUTK US</t>
  </si>
  <si>
    <t>MOST US</t>
  </si>
  <si>
    <t>SAL US</t>
  </si>
  <si>
    <t>FPRX US</t>
  </si>
  <si>
    <t>INSE US</t>
  </si>
  <si>
    <t>GNPX US</t>
  </si>
  <si>
    <t>HIL US</t>
  </si>
  <si>
    <t>ITRK US</t>
  </si>
  <si>
    <t>CYCN US</t>
  </si>
  <si>
    <t>ARPC US</t>
  </si>
  <si>
    <t>NLS US</t>
  </si>
  <si>
    <t>HARL US</t>
  </si>
  <si>
    <t>AMNF US</t>
  </si>
  <si>
    <t>REFR US</t>
  </si>
  <si>
    <t>APHE US</t>
  </si>
  <si>
    <t>EPM US</t>
  </si>
  <si>
    <t>EFSI US</t>
  </si>
  <si>
    <t>HMNF US</t>
  </si>
  <si>
    <t>AGTC US</t>
  </si>
  <si>
    <t>LSYN US</t>
  </si>
  <si>
    <t>FEIM US</t>
  </si>
  <si>
    <t>CPKF US</t>
  </si>
  <si>
    <t>NOBH US</t>
  </si>
  <si>
    <t>SYNL US</t>
  </si>
  <si>
    <t>WMPN US</t>
  </si>
  <si>
    <t>FNHM US</t>
  </si>
  <si>
    <t>CMLS US</t>
  </si>
  <si>
    <t>CBIO US</t>
  </si>
  <si>
    <t>BIIO US</t>
  </si>
  <si>
    <t>AVBH US</t>
  </si>
  <si>
    <t>NTRB US</t>
  </si>
  <si>
    <t>BENH US</t>
  </si>
  <si>
    <t>AKRX US</t>
  </si>
  <si>
    <t>NR US</t>
  </si>
  <si>
    <t>WBBW US</t>
  </si>
  <si>
    <t>HQI US</t>
  </si>
  <si>
    <t>HALL US</t>
  </si>
  <si>
    <t>BSVN US</t>
  </si>
  <si>
    <t>BGG US</t>
  </si>
  <si>
    <t>IWBB US</t>
  </si>
  <si>
    <t>BKSC US</t>
  </si>
  <si>
    <t>BMBN US</t>
  </si>
  <si>
    <t>ESCA US</t>
  </si>
  <si>
    <t>GEOS US</t>
  </si>
  <si>
    <t>IMUX US</t>
  </si>
  <si>
    <t>HEAR US</t>
  </si>
  <si>
    <t>AYAG US</t>
  </si>
  <si>
    <t>PGTK US</t>
  </si>
  <si>
    <t>CTRC US</t>
  </si>
  <si>
    <t>CSBR US</t>
  </si>
  <si>
    <t>RESN US</t>
  </si>
  <si>
    <t>MHGU US</t>
  </si>
  <si>
    <t>GWOX US</t>
  </si>
  <si>
    <t>WNDW US</t>
  </si>
  <si>
    <t>DLA US</t>
  </si>
  <si>
    <t>CLSD US</t>
  </si>
  <si>
    <t>ETON US</t>
  </si>
  <si>
    <t>MCBI US</t>
  </si>
  <si>
    <t>BBBK US</t>
  </si>
  <si>
    <t>NUVR US</t>
  </si>
  <si>
    <t>CSBB US</t>
  </si>
  <si>
    <t>MR US</t>
  </si>
  <si>
    <t>XERS US</t>
  </si>
  <si>
    <t>EMYB US</t>
  </si>
  <si>
    <t>AQST US</t>
  </si>
  <si>
    <t>ELAMF US</t>
  </si>
  <si>
    <t>SVBI US</t>
  </si>
  <si>
    <t>OCN US</t>
  </si>
  <si>
    <t>MVC US</t>
  </si>
  <si>
    <t>MNPR US</t>
  </si>
  <si>
    <t>DZSI US</t>
  </si>
  <si>
    <t>FXNC US</t>
  </si>
  <si>
    <t>CHBH US</t>
  </si>
  <si>
    <t>SOBS US</t>
  </si>
  <si>
    <t>SUND US</t>
  </si>
  <si>
    <t>PCYG US</t>
  </si>
  <si>
    <t>CNTY US</t>
  </si>
  <si>
    <t>CZWI US</t>
  </si>
  <si>
    <t>MCBK US</t>
  </si>
  <si>
    <t>ALDX US</t>
  </si>
  <si>
    <t>KEWL US</t>
  </si>
  <si>
    <t>ADMS US</t>
  </si>
  <si>
    <t>NWYF US</t>
  </si>
  <si>
    <t>CALB US</t>
  </si>
  <si>
    <t>RBKB US</t>
  </si>
  <si>
    <t>KODK US</t>
  </si>
  <si>
    <t>MNTX US</t>
  </si>
  <si>
    <t>BNED US</t>
  </si>
  <si>
    <t>POWW US</t>
  </si>
  <si>
    <t>WLL US</t>
  </si>
  <si>
    <t>MTBC US</t>
  </si>
  <si>
    <t>LMST US</t>
  </si>
  <si>
    <t>CNBB US</t>
  </si>
  <si>
    <t>BAYK US</t>
  </si>
  <si>
    <t>OBTX US</t>
  </si>
  <si>
    <t>BCAL US</t>
  </si>
  <si>
    <t>VOXX US</t>
  </si>
  <si>
    <t>FABK US</t>
  </si>
  <si>
    <t>PBPB US</t>
  </si>
  <si>
    <t>TLRD US</t>
  </si>
  <si>
    <t>LUMO US</t>
  </si>
  <si>
    <t>ORN US</t>
  </si>
  <si>
    <t>MDWT US</t>
  </si>
  <si>
    <t>PFLC US</t>
  </si>
  <si>
    <t>GV US</t>
  </si>
  <si>
    <t>OPOF US</t>
  </si>
  <si>
    <t>IOTC US</t>
  </si>
  <si>
    <t>HCHC US</t>
  </si>
  <si>
    <t>JUVF US</t>
  </si>
  <si>
    <t>CATB US</t>
  </si>
  <si>
    <t>IMH US</t>
  </si>
  <si>
    <t>PRGX US</t>
  </si>
  <si>
    <t>HNFSB US</t>
  </si>
  <si>
    <t>HNFSA US</t>
  </si>
  <si>
    <t>SCYX US</t>
  </si>
  <si>
    <t>EPSN US</t>
  </si>
  <si>
    <t>SANW US</t>
  </si>
  <si>
    <t>REKR US</t>
  </si>
  <si>
    <t>VABK US</t>
  </si>
  <si>
    <t>NVOS US</t>
  </si>
  <si>
    <t>RYAM US</t>
  </si>
  <si>
    <t>CVEO US</t>
  </si>
  <si>
    <t>AHPI US</t>
  </si>
  <si>
    <t>BOTH US</t>
  </si>
  <si>
    <t>CTIC US</t>
  </si>
  <si>
    <t>CULL US</t>
  </si>
  <si>
    <t>CLAD US</t>
  </si>
  <si>
    <t>CRVS US</t>
  </si>
  <si>
    <t>KERN US</t>
  </si>
  <si>
    <t>CSSE US</t>
  </si>
  <si>
    <t>XOG US</t>
  </si>
  <si>
    <t>PESI US</t>
  </si>
  <si>
    <t>IEC US</t>
  </si>
  <si>
    <t>BMRA US</t>
  </si>
  <si>
    <t>AVEO US</t>
  </si>
  <si>
    <t>CVSI US</t>
  </si>
  <si>
    <t>PAVM US</t>
  </si>
  <si>
    <t>AMPE US</t>
  </si>
  <si>
    <t>RRD US</t>
  </si>
  <si>
    <t>RKFL US</t>
  </si>
  <si>
    <t>RSSS US</t>
  </si>
  <si>
    <t>FABP US</t>
  </si>
  <si>
    <t>GRRB US</t>
  </si>
  <si>
    <t>BHWB US</t>
  </si>
  <si>
    <t>AMBK US</t>
  </si>
  <si>
    <t>EMPK US</t>
  </si>
  <si>
    <t>TOMZ US</t>
  </si>
  <si>
    <t>APTL US</t>
  </si>
  <si>
    <t>TFFP US</t>
  </si>
  <si>
    <t>BZRD US</t>
  </si>
  <si>
    <t>AKOM US</t>
  </si>
  <si>
    <t>PTI US</t>
  </si>
  <si>
    <t>PBAM US</t>
  </si>
  <si>
    <t>AIRG US</t>
  </si>
  <si>
    <t>CELC US</t>
  </si>
  <si>
    <t>CMTV US</t>
  </si>
  <si>
    <t>VCNX US</t>
  </si>
  <si>
    <t>LIXT US</t>
  </si>
  <si>
    <t>INLB US</t>
  </si>
  <si>
    <t>PRTS US</t>
  </si>
  <si>
    <t>NTIC US</t>
  </si>
  <si>
    <t>BNCC US</t>
  </si>
  <si>
    <t>WEBK US</t>
  </si>
  <si>
    <t>HCCH US</t>
  </si>
  <si>
    <t>CTGO US</t>
  </si>
  <si>
    <t>MGOM US</t>
  </si>
  <si>
    <t>TYBT US</t>
  </si>
  <si>
    <t>SHSP US</t>
  </si>
  <si>
    <t>UBCP US</t>
  </si>
  <si>
    <t>LEE US</t>
  </si>
  <si>
    <t>NTGN US</t>
  </si>
  <si>
    <t>SCBH US</t>
  </si>
  <si>
    <t>TTOO US</t>
  </si>
  <si>
    <t>EMCF US</t>
  </si>
  <si>
    <t>LQMT US</t>
  </si>
  <si>
    <t>CRC US</t>
  </si>
  <si>
    <t>BGRP US</t>
  </si>
  <si>
    <t>PFOH US</t>
  </si>
  <si>
    <t>ELA US</t>
  </si>
  <si>
    <t>CZBC US</t>
  </si>
  <si>
    <t>INTG US</t>
  </si>
  <si>
    <t>TPHS US</t>
  </si>
  <si>
    <t>BSET US</t>
  </si>
  <si>
    <t>USAP US</t>
  </si>
  <si>
    <t>GFED US</t>
  </si>
  <si>
    <t>NGS US</t>
  </si>
  <si>
    <t>TLCC US</t>
  </si>
  <si>
    <t>CWBK US</t>
  </si>
  <si>
    <t>FFBW US</t>
  </si>
  <si>
    <t>JAX US</t>
  </si>
  <si>
    <t>MLSS US</t>
  </si>
  <si>
    <t>JFBC US</t>
  </si>
  <si>
    <t>EMMA US</t>
  </si>
  <si>
    <t>OTIC US</t>
  </si>
  <si>
    <t>CWBR US</t>
  </si>
  <si>
    <t>IDN US</t>
  </si>
  <si>
    <t>CTG US</t>
  </si>
  <si>
    <t>ACU US</t>
  </si>
  <si>
    <t>EACO US</t>
  </si>
  <si>
    <t>EMKR US</t>
  </si>
  <si>
    <t>SEBC US</t>
  </si>
  <si>
    <t>PDEX US</t>
  </si>
  <si>
    <t>NEFB US</t>
  </si>
  <si>
    <t>WEBC US</t>
  </si>
  <si>
    <t>LMPX US</t>
  </si>
  <si>
    <t>PHX US</t>
  </si>
  <si>
    <t>SESN US</t>
  </si>
  <si>
    <t>SBBI US</t>
  </si>
  <si>
    <t>VERI US</t>
  </si>
  <si>
    <t>YRCW US</t>
  </si>
  <si>
    <t>UG US</t>
  </si>
  <si>
    <t>SABK US</t>
  </si>
  <si>
    <t>SNWV US</t>
  </si>
  <si>
    <t>SNFCA US</t>
  </si>
  <si>
    <t>HNNA US</t>
  </si>
  <si>
    <t>SOMC US</t>
  </si>
  <si>
    <t>ASYS US</t>
  </si>
  <si>
    <t>OFS US</t>
  </si>
  <si>
    <t>MDCL US</t>
  </si>
  <si>
    <t>LXU US</t>
  </si>
  <si>
    <t>BW US</t>
  </si>
  <si>
    <t>ORGS US</t>
  </si>
  <si>
    <t>AXLA US</t>
  </si>
  <si>
    <t>ATOM US</t>
  </si>
  <si>
    <t>LINC US</t>
  </si>
  <si>
    <t>MSBF US</t>
  </si>
  <si>
    <t>CXDO US</t>
  </si>
  <si>
    <t>PED US</t>
  </si>
  <si>
    <t>CFCX US</t>
  </si>
  <si>
    <t>RNGR US</t>
  </si>
  <si>
    <t>EMGC US</t>
  </si>
  <si>
    <t>SYBX US</t>
  </si>
  <si>
    <t>LFGP US</t>
  </si>
  <si>
    <t>UNDT US</t>
  </si>
  <si>
    <t>VKSC US</t>
  </si>
  <si>
    <t>WSTG US</t>
  </si>
  <si>
    <t>MCHX US</t>
  </si>
  <si>
    <t>INWK US</t>
  </si>
  <si>
    <t>HOV US</t>
  </si>
  <si>
    <t>HOVVB US</t>
  </si>
  <si>
    <t>RSLS US</t>
  </si>
  <si>
    <t>CLDB US</t>
  </si>
  <si>
    <t>AQB US</t>
  </si>
  <si>
    <t>ABTI US</t>
  </si>
  <si>
    <t>NEPH US</t>
  </si>
  <si>
    <t>NBRV US</t>
  </si>
  <si>
    <t>BLPH US</t>
  </si>
  <si>
    <t>BRSF US</t>
  </si>
  <si>
    <t>LPTX US</t>
  </si>
  <si>
    <t>UBNC US</t>
  </si>
  <si>
    <t>ELTP US</t>
  </si>
  <si>
    <t>FMBM US</t>
  </si>
  <si>
    <t>PPIH US</t>
  </si>
  <si>
    <t>ORSN US</t>
  </si>
  <si>
    <t>FFDF US</t>
  </si>
  <si>
    <t>SFBC US</t>
  </si>
  <si>
    <t>UBOH US</t>
  </si>
  <si>
    <t>NACB US</t>
  </si>
  <si>
    <t>TEUM US</t>
  </si>
  <si>
    <t>INVE US</t>
  </si>
  <si>
    <t>ALOT US</t>
  </si>
  <si>
    <t>FBSS US</t>
  </si>
  <si>
    <t>KINS US</t>
  </si>
  <si>
    <t>SIC US</t>
  </si>
  <si>
    <t>FETM US</t>
  </si>
  <si>
    <t>KTHN US</t>
  </si>
  <si>
    <t>TRVN US</t>
  </si>
  <si>
    <t>REDW US</t>
  </si>
  <si>
    <t>TWCF US</t>
  </si>
  <si>
    <t>CLPT US</t>
  </si>
  <si>
    <t>CFBI US</t>
  </si>
  <si>
    <t>REEMF US</t>
  </si>
  <si>
    <t>PURE US</t>
  </si>
  <si>
    <t>BRPA US</t>
  </si>
  <si>
    <t>STRT US</t>
  </si>
  <si>
    <t>KANP US</t>
  </si>
  <si>
    <t>CPTA US</t>
  </si>
  <si>
    <t>BBGI US</t>
  </si>
  <si>
    <t>PRTY US</t>
  </si>
  <si>
    <t>AWRE US</t>
  </si>
  <si>
    <t>STCN US</t>
  </si>
  <si>
    <t>MELR US</t>
  </si>
  <si>
    <t>BWMY US</t>
  </si>
  <si>
    <t>MRAM US</t>
  </si>
  <si>
    <t>CODA US</t>
  </si>
  <si>
    <t>AMRB US</t>
  </si>
  <si>
    <t>SQCF US</t>
  </si>
  <si>
    <t>CZNL US</t>
  </si>
  <si>
    <t>SMTI US</t>
  </si>
  <si>
    <t>LSBK US</t>
  </si>
  <si>
    <t>EGY US</t>
  </si>
  <si>
    <t>CFBK US</t>
  </si>
  <si>
    <t>RNDB US</t>
  </si>
  <si>
    <t>CNRD US</t>
  </si>
  <si>
    <t>ONTX US</t>
  </si>
  <si>
    <t>AERG US</t>
  </si>
  <si>
    <t>DLHC US</t>
  </si>
  <si>
    <t>JRSH US</t>
  </si>
  <si>
    <t>PKKW US</t>
  </si>
  <si>
    <t>GLDT US</t>
  </si>
  <si>
    <t>PVAC US</t>
  </si>
  <si>
    <t>MAYS US</t>
  </si>
  <si>
    <t>SGB US</t>
  </si>
  <si>
    <t>MYBF US</t>
  </si>
  <si>
    <t>NTIP US</t>
  </si>
  <si>
    <t>ASRT US</t>
  </si>
  <si>
    <t>RIVE US</t>
  </si>
  <si>
    <t>DXR US</t>
  </si>
  <si>
    <t>MNBC US</t>
  </si>
  <si>
    <t>CRAWA US</t>
  </si>
  <si>
    <t>IOFB US</t>
  </si>
  <si>
    <t>TRVR US</t>
  </si>
  <si>
    <t>INVU US</t>
  </si>
  <si>
    <t>MGYR US</t>
  </si>
  <si>
    <t>CPIX US</t>
  </si>
  <si>
    <t>AIM US</t>
  </si>
  <si>
    <t>DRVD US</t>
  </si>
  <si>
    <t>BXC US</t>
  </si>
  <si>
    <t>KLFE US</t>
  </si>
  <si>
    <t>BEBE US</t>
  </si>
  <si>
    <t>ISSC US</t>
  </si>
  <si>
    <t>ARDS US</t>
  </si>
  <si>
    <t>ARBV US</t>
  </si>
  <si>
    <t>UONEK US</t>
  </si>
  <si>
    <t>UONE US</t>
  </si>
  <si>
    <t>LWLG US</t>
  </si>
  <si>
    <t>IROQ US</t>
  </si>
  <si>
    <t>FTK US</t>
  </si>
  <si>
    <t>LTRX US</t>
  </si>
  <si>
    <t>BIOQ US</t>
  </si>
  <si>
    <t>MFIN US</t>
  </si>
  <si>
    <t>KEGXD US</t>
  </si>
  <si>
    <t>SURF US</t>
  </si>
  <si>
    <t>CWBC US</t>
  </si>
  <si>
    <t>FISB US</t>
  </si>
  <si>
    <t>NICK US</t>
  </si>
  <si>
    <t>INFI US</t>
  </si>
  <si>
    <t>RLBY US</t>
  </si>
  <si>
    <t>ASFI US</t>
  </si>
  <si>
    <t>GEC US</t>
  </si>
  <si>
    <t>HZN US</t>
  </si>
  <si>
    <t>ACOR US</t>
  </si>
  <si>
    <t>ELVT US</t>
  </si>
  <si>
    <t>TETAA US</t>
  </si>
  <si>
    <t>TETAB US</t>
  </si>
  <si>
    <t>GDP US</t>
  </si>
  <si>
    <t>BLNK US</t>
  </si>
  <si>
    <t>UBAB US</t>
  </si>
  <si>
    <t>PFBX US</t>
  </si>
  <si>
    <t>BRFH US</t>
  </si>
  <si>
    <t>CVGI US</t>
  </si>
  <si>
    <t>LEU US</t>
  </si>
  <si>
    <t>CCEL US</t>
  </si>
  <si>
    <t>ZNRG US</t>
  </si>
  <si>
    <t>CNAF US</t>
  </si>
  <si>
    <t>CFMS US</t>
  </si>
  <si>
    <t>EYEN US</t>
  </si>
  <si>
    <t>CHRA US</t>
  </si>
  <si>
    <t>STKS US</t>
  </si>
  <si>
    <t>ASRV US</t>
  </si>
  <si>
    <t>CRWS US</t>
  </si>
  <si>
    <t>SSBI US</t>
  </si>
  <si>
    <t>DVD US</t>
  </si>
  <si>
    <t>BTTR US</t>
  </si>
  <si>
    <t>IEA US</t>
  </si>
  <si>
    <t>TESS US</t>
  </si>
  <si>
    <t>PRSI US</t>
  </si>
  <si>
    <t>SFRX US</t>
  </si>
  <si>
    <t>PFSW US</t>
  </si>
  <si>
    <t>NLST US</t>
  </si>
  <si>
    <t>CNIG US</t>
  </si>
  <si>
    <t>GIFI US</t>
  </si>
  <si>
    <t>MRMD US</t>
  </si>
  <si>
    <t>WAYN US</t>
  </si>
  <si>
    <t>ARKR US</t>
  </si>
  <si>
    <t>PBHC US</t>
  </si>
  <si>
    <t>YRKB US</t>
  </si>
  <si>
    <t>VNCE US</t>
  </si>
  <si>
    <t>DWNX US</t>
  </si>
  <si>
    <t>ACRS US</t>
  </si>
  <si>
    <t>KFS US</t>
  </si>
  <si>
    <t>SNSS US</t>
  </si>
  <si>
    <t>INTZ US</t>
  </si>
  <si>
    <t>ABVC US</t>
  </si>
  <si>
    <t>RELL US</t>
  </si>
  <si>
    <t>SMAL US</t>
  </si>
  <si>
    <t>BWL/A US</t>
  </si>
  <si>
    <t>CZBT US</t>
  </si>
  <si>
    <t>ESCU US</t>
  </si>
  <si>
    <t>EQ US</t>
  </si>
  <si>
    <t>HFBL US</t>
  </si>
  <si>
    <t>ALPN US</t>
  </si>
  <si>
    <t>PCSA US</t>
  </si>
  <si>
    <t>AAME US</t>
  </si>
  <si>
    <t>WFCF US</t>
  </si>
  <si>
    <t>NWHM US</t>
  </si>
  <si>
    <t>VLLX US</t>
  </si>
  <si>
    <t>GNCA US</t>
  </si>
  <si>
    <t>PMHG US</t>
  </si>
  <si>
    <t>CTRA US</t>
  </si>
  <si>
    <t>CBMB US</t>
  </si>
  <si>
    <t>YCBD US</t>
  </si>
  <si>
    <t>HPR US</t>
  </si>
  <si>
    <t>ZVO US</t>
  </si>
  <si>
    <t>MBOT US</t>
  </si>
  <si>
    <t>PTE US</t>
  </si>
  <si>
    <t>KBLM US</t>
  </si>
  <si>
    <t>FMFP US</t>
  </si>
  <si>
    <t>BXRX US</t>
  </si>
  <si>
    <t>MEDS US</t>
  </si>
  <si>
    <t>BURCA US</t>
  </si>
  <si>
    <t>BURCB US</t>
  </si>
  <si>
    <t>AESE US</t>
  </si>
  <si>
    <t>OTLK US</t>
  </si>
  <si>
    <t>MCRAA US</t>
  </si>
  <si>
    <t>MCRAB US</t>
  </si>
  <si>
    <t>KFFB US</t>
  </si>
  <si>
    <t>TTSH US</t>
  </si>
  <si>
    <t>TTI US</t>
  </si>
  <si>
    <t>ECRD US</t>
  </si>
  <si>
    <t>TTLO US</t>
  </si>
  <si>
    <t>LGL US</t>
  </si>
  <si>
    <t>CIBY US</t>
  </si>
  <si>
    <t>CPHC US</t>
  </si>
  <si>
    <t>ALT US</t>
  </si>
  <si>
    <t>CBKM US</t>
  </si>
  <si>
    <t>FIEB US</t>
  </si>
  <si>
    <t>VBFC US</t>
  </si>
  <si>
    <t>PMCB US</t>
  </si>
  <si>
    <t>ZIVO US</t>
  </si>
  <si>
    <t>REI US</t>
  </si>
  <si>
    <t>AVNW US</t>
  </si>
  <si>
    <t>BSPA US</t>
  </si>
  <si>
    <t>APEN US</t>
  </si>
  <si>
    <t>IDRA US</t>
  </si>
  <si>
    <t>PFMT US</t>
  </si>
  <si>
    <t>FFWC US</t>
  </si>
  <si>
    <t>CBCA US</t>
  </si>
  <si>
    <t>CRSS US</t>
  </si>
  <si>
    <t>RVCB US</t>
  </si>
  <si>
    <t>ONCT US</t>
  </si>
  <si>
    <t>JCS US</t>
  </si>
  <si>
    <t>FBVA US</t>
  </si>
  <si>
    <t>NAII US</t>
  </si>
  <si>
    <t>CFST US</t>
  </si>
  <si>
    <t>QEPC US</t>
  </si>
  <si>
    <t>MSVB US</t>
  </si>
  <si>
    <t>NNVC US</t>
  </si>
  <si>
    <t>RVP US</t>
  </si>
  <si>
    <t>RLH US</t>
  </si>
  <si>
    <t>EVSI US</t>
  </si>
  <si>
    <t>ESP US</t>
  </si>
  <si>
    <t>UWHR US</t>
  </si>
  <si>
    <t>NWPP US</t>
  </si>
  <si>
    <t>NUBC US</t>
  </si>
  <si>
    <t>WTWB US</t>
  </si>
  <si>
    <t>SCSG US</t>
  </si>
  <si>
    <t>FMFG US</t>
  </si>
  <si>
    <t>ITRM US</t>
  </si>
  <si>
    <t>ESBK US</t>
  </si>
  <si>
    <t>CFIN US</t>
  </si>
  <si>
    <t>RIBT US</t>
  </si>
  <si>
    <t>PTMN US</t>
  </si>
  <si>
    <t>OBCI US</t>
  </si>
  <si>
    <t>FZMD US</t>
  </si>
  <si>
    <t>TRVI US</t>
  </si>
  <si>
    <t>SFEF US</t>
  </si>
  <si>
    <t>PFIE US</t>
  </si>
  <si>
    <t>FKWL US</t>
  </si>
  <si>
    <t>BTCY US</t>
  </si>
  <si>
    <t>TZOO US</t>
  </si>
  <si>
    <t>FLUX US</t>
  </si>
  <si>
    <t>HSTI US</t>
  </si>
  <si>
    <t>WRLS US</t>
  </si>
  <si>
    <t>AXR US</t>
  </si>
  <si>
    <t>SBKO US</t>
  </si>
  <si>
    <t>BOTJ US</t>
  </si>
  <si>
    <t>GNBT US</t>
  </si>
  <si>
    <t>COCP US</t>
  </si>
  <si>
    <t>NEOS US</t>
  </si>
  <si>
    <t>DMAC US</t>
  </si>
  <si>
    <t>ARTH US</t>
  </si>
  <si>
    <t>NCRA US</t>
  </si>
  <si>
    <t>AERO US</t>
  </si>
  <si>
    <t>CEFC US</t>
  </si>
  <si>
    <t>HFBA US</t>
  </si>
  <si>
    <t>OPNT US</t>
  </si>
  <si>
    <t>FTR US</t>
  </si>
  <si>
    <t>SRTS US</t>
  </si>
  <si>
    <t>RFIL US</t>
  </si>
  <si>
    <t>YDVL US</t>
  </si>
  <si>
    <t>BYFC US</t>
  </si>
  <si>
    <t>GHSI US</t>
  </si>
  <si>
    <t>AFI US</t>
  </si>
  <si>
    <t>BCOW US</t>
  </si>
  <si>
    <t>ZGSI US</t>
  </si>
  <si>
    <t>FLFG US</t>
  </si>
  <si>
    <t>ZEST US</t>
  </si>
  <si>
    <t>CHUC US</t>
  </si>
  <si>
    <t>TORC US</t>
  </si>
  <si>
    <t>MOBQ US</t>
  </si>
  <si>
    <t>FUSB US</t>
  </si>
  <si>
    <t>ONVO US</t>
  </si>
  <si>
    <t>SNGX US</t>
  </si>
  <si>
    <t>NHTC US</t>
  </si>
  <si>
    <t>NIDB US</t>
  </si>
  <si>
    <t>SBBG US</t>
  </si>
  <si>
    <t>LEAF US</t>
  </si>
  <si>
    <t>TUSK US</t>
  </si>
  <si>
    <t>VUZI US</t>
  </si>
  <si>
    <t>PACD US</t>
  </si>
  <si>
    <t>ISR US</t>
  </si>
  <si>
    <t>RSKIA US</t>
  </si>
  <si>
    <t>TPCS US</t>
  </si>
  <si>
    <t>FOTB US</t>
  </si>
  <si>
    <t>SYNC US</t>
  </si>
  <si>
    <t>PPHI US</t>
  </si>
  <si>
    <t>DIT US</t>
  </si>
  <si>
    <t>EYES US</t>
  </si>
  <si>
    <t>ICCH US</t>
  </si>
  <si>
    <t>ELLH US</t>
  </si>
  <si>
    <t>ETTX US</t>
  </si>
  <si>
    <t>GNC US</t>
  </si>
  <si>
    <t>SGNI US</t>
  </si>
  <si>
    <t>HOTH US</t>
  </si>
  <si>
    <t>AHC US</t>
  </si>
  <si>
    <t>BASI US</t>
  </si>
  <si>
    <t>FSEA US</t>
  </si>
  <si>
    <t>INVO US</t>
  </si>
  <si>
    <t>CPSS US</t>
  </si>
  <si>
    <t>TNXP US</t>
  </si>
  <si>
    <t>VSBN US</t>
  </si>
  <si>
    <t>AEHR US</t>
  </si>
  <si>
    <t>MFON US</t>
  </si>
  <si>
    <t>SOTK US</t>
  </si>
  <si>
    <t>TMRC US</t>
  </si>
  <si>
    <t>HBSI US</t>
  </si>
  <si>
    <t>HTBX US</t>
  </si>
  <si>
    <t>AEYE US</t>
  </si>
  <si>
    <t>SND US</t>
  </si>
  <si>
    <t>COMS US</t>
  </si>
  <si>
    <t>WEIN US</t>
  </si>
  <si>
    <t>PTBS US</t>
  </si>
  <si>
    <t>EDUC US</t>
  </si>
  <si>
    <t>OPGN US</t>
  </si>
  <si>
    <t>ARMP US</t>
  </si>
  <si>
    <t>HLFN US</t>
  </si>
  <si>
    <t>GNRV US</t>
  </si>
  <si>
    <t>CNSP US</t>
  </si>
  <si>
    <t>SNBP US</t>
  </si>
  <si>
    <t>BCTF US</t>
  </si>
  <si>
    <t>SUME US</t>
  </si>
  <si>
    <t>GCEI US</t>
  </si>
  <si>
    <t>CTUY US</t>
  </si>
  <si>
    <t>SRYB US</t>
  </si>
  <si>
    <t>OTTW US</t>
  </si>
  <si>
    <t>ISDR US</t>
  </si>
  <si>
    <t>MWK US</t>
  </si>
  <si>
    <t>WCRS US</t>
  </si>
  <si>
    <t>ACMTA US</t>
  </si>
  <si>
    <t>ACMT US</t>
  </si>
  <si>
    <t>NSEC US</t>
  </si>
  <si>
    <t>APCX US</t>
  </si>
  <si>
    <t>NTWK US</t>
  </si>
  <si>
    <t>SD US</t>
  </si>
  <si>
    <t>SHDC US</t>
  </si>
  <si>
    <t>ADXS US</t>
  </si>
  <si>
    <t>SUP US</t>
  </si>
  <si>
    <t>BSHI US</t>
  </si>
  <si>
    <t>VIRC US</t>
  </si>
  <si>
    <t>ICMB US</t>
  </si>
  <si>
    <t>OMEX US</t>
  </si>
  <si>
    <t>MBRX US</t>
  </si>
  <si>
    <t>PPBN US</t>
  </si>
  <si>
    <t>AP US</t>
  </si>
  <si>
    <t>SADL US</t>
  </si>
  <si>
    <t>BSTG US</t>
  </si>
  <si>
    <t>SNGY US</t>
  </si>
  <si>
    <t>VTNR US</t>
  </si>
  <si>
    <t>TRCH US</t>
  </si>
  <si>
    <t>KSBI US</t>
  </si>
  <si>
    <t>CLWY US</t>
  </si>
  <si>
    <t>MMMB US</t>
  </si>
  <si>
    <t>TORW US</t>
  </si>
  <si>
    <t>TLF US</t>
  </si>
  <si>
    <t>CLDX US</t>
  </si>
  <si>
    <t>PWBO US</t>
  </si>
  <si>
    <t>ATNM US</t>
  </si>
  <si>
    <t>BORT US</t>
  </si>
  <si>
    <t>ICCC US</t>
  </si>
  <si>
    <t>DKMR US</t>
  </si>
  <si>
    <t>SCNA US</t>
  </si>
  <si>
    <t>QBIO US</t>
  </si>
  <si>
    <t>HWCC US</t>
  </si>
  <si>
    <t>RPMT US</t>
  </si>
  <si>
    <t>TAYD US</t>
  </si>
  <si>
    <t>CHAP US</t>
  </si>
  <si>
    <t>AIRT US</t>
  </si>
  <si>
    <t>PATI US</t>
  </si>
  <si>
    <t>IEHC US</t>
  </si>
  <si>
    <t>GECC US</t>
  </si>
  <si>
    <t>WDFN US</t>
  </si>
  <si>
    <t>HCAP US</t>
  </si>
  <si>
    <t>MCC US</t>
  </si>
  <si>
    <t>KOPN US</t>
  </si>
  <si>
    <t>YGYI US</t>
  </si>
  <si>
    <t>PHUN US</t>
  </si>
  <si>
    <t>TOCA US</t>
  </si>
  <si>
    <t>AIRI US</t>
  </si>
  <si>
    <t>INMB US</t>
  </si>
  <si>
    <t>CPMD US</t>
  </si>
  <si>
    <t>WYY US</t>
  </si>
  <si>
    <t>VRUS US</t>
  </si>
  <si>
    <t>ARC US</t>
  </si>
  <si>
    <t>FDLB US</t>
  </si>
  <si>
    <t>RMCF US</t>
  </si>
  <si>
    <t>NCSM US</t>
  </si>
  <si>
    <t>PMD US</t>
  </si>
  <si>
    <t>MPAD US</t>
  </si>
  <si>
    <t>RNET US</t>
  </si>
  <si>
    <t>ONCS US</t>
  </si>
  <si>
    <t>BIOC US</t>
  </si>
  <si>
    <t>STBI US</t>
  </si>
  <si>
    <t>HFBK US</t>
  </si>
  <si>
    <t>AGE US</t>
  </si>
  <si>
    <t>ZSAN US</t>
  </si>
  <si>
    <t>SSKN US</t>
  </si>
  <si>
    <t>PRCP US</t>
  </si>
  <si>
    <t>CCUR US</t>
  </si>
  <si>
    <t>LIFE US</t>
  </si>
  <si>
    <t>RAND US</t>
  </si>
  <si>
    <t>TUES US</t>
  </si>
  <si>
    <t>SHLO US</t>
  </si>
  <si>
    <t>NOVN US</t>
  </si>
  <si>
    <t>FAT US</t>
  </si>
  <si>
    <t>KTCC US</t>
  </si>
  <si>
    <t>RCAT US</t>
  </si>
  <si>
    <t>HCBC US</t>
  </si>
  <si>
    <t>QES US</t>
  </si>
  <si>
    <t>ZFGN US</t>
  </si>
  <si>
    <t>OSBK US</t>
  </si>
  <si>
    <t>STIM US</t>
  </si>
  <si>
    <t>RYFL US</t>
  </si>
  <si>
    <t>FLL US</t>
  </si>
  <si>
    <t>BAFI US</t>
  </si>
  <si>
    <t>BIXT US</t>
  </si>
  <si>
    <t>RNWK US</t>
  </si>
  <si>
    <t>HGLC US</t>
  </si>
  <si>
    <t>LWAY US</t>
  </si>
  <si>
    <t>PCLB US</t>
  </si>
  <si>
    <t>CNBX US</t>
  </si>
  <si>
    <t>AFAP US</t>
  </si>
  <si>
    <t>PIH US</t>
  </si>
  <si>
    <t>BUKS US</t>
  </si>
  <si>
    <t>DLTI US</t>
  </si>
  <si>
    <t>CFOK US</t>
  </si>
  <si>
    <t>PNBK US</t>
  </si>
  <si>
    <t>FRD US</t>
  </si>
  <si>
    <t>GARS US</t>
  </si>
  <si>
    <t>EMMS US</t>
  </si>
  <si>
    <t>GADS US</t>
  </si>
  <si>
    <t>BRBW US</t>
  </si>
  <si>
    <t>FUV US</t>
  </si>
  <si>
    <t>CNFR US</t>
  </si>
  <si>
    <t>AREC US</t>
  </si>
  <si>
    <t>WTER US</t>
  </si>
  <si>
    <t>USAK US</t>
  </si>
  <si>
    <t>FBPI US</t>
  </si>
  <si>
    <t>CSPI US</t>
  </si>
  <si>
    <t>OPGX US</t>
  </si>
  <si>
    <t>FPAY US</t>
  </si>
  <si>
    <t>MDIA US</t>
  </si>
  <si>
    <t>SIMA US</t>
  </si>
  <si>
    <t>ANIX US</t>
  </si>
  <si>
    <t>ADVC US</t>
  </si>
  <si>
    <t>EQFN US</t>
  </si>
  <si>
    <t>ALJJ US</t>
  </si>
  <si>
    <t>FBPA US</t>
  </si>
  <si>
    <t>CNCG US</t>
  </si>
  <si>
    <t>CALW US</t>
  </si>
  <si>
    <t>ORNC US</t>
  </si>
  <si>
    <t>FDVA US</t>
  </si>
  <si>
    <t>SRAX US</t>
  </si>
  <si>
    <t>HNRG US</t>
  </si>
  <si>
    <t>MACK US</t>
  </si>
  <si>
    <t>FNJN US</t>
  </si>
  <si>
    <t>STRM US</t>
  </si>
  <si>
    <t>CNBZ US</t>
  </si>
  <si>
    <t>WLMS US</t>
  </si>
  <si>
    <t>BLGO US</t>
  </si>
  <si>
    <t>ALMC US</t>
  </si>
  <si>
    <t>TACT US</t>
  </si>
  <si>
    <t>HDSN US</t>
  </si>
  <si>
    <t>RDGC US</t>
  </si>
  <si>
    <t>BKOR US</t>
  </si>
  <si>
    <t>GVYB US</t>
  </si>
  <si>
    <t>MDVT US</t>
  </si>
  <si>
    <t>WATT US</t>
  </si>
  <si>
    <t>HVBC US</t>
  </si>
  <si>
    <t>MGHL US</t>
  </si>
  <si>
    <t>CYAP US</t>
  </si>
  <si>
    <t>LFIN US</t>
  </si>
  <si>
    <t>HCR US</t>
  </si>
  <si>
    <t>CLRO US</t>
  </si>
  <si>
    <t>EVOK US</t>
  </si>
  <si>
    <t>SYCRF US</t>
  </si>
  <si>
    <t>CRBO US</t>
  </si>
  <si>
    <t>SBOW US</t>
  </si>
  <si>
    <t>NMTC US</t>
  </si>
  <si>
    <t>FNEC US</t>
  </si>
  <si>
    <t>ADMP US</t>
  </si>
  <si>
    <t>HKBT US</t>
  </si>
  <si>
    <t>FSRL US</t>
  </si>
  <si>
    <t>INTT US</t>
  </si>
  <si>
    <t>FACO US</t>
  </si>
  <si>
    <t>JMDA US</t>
  </si>
  <si>
    <t>UNIB US</t>
  </si>
  <si>
    <t>ROKK US</t>
  </si>
  <si>
    <t>CTDH US</t>
  </si>
  <si>
    <t>UNAM US</t>
  </si>
  <si>
    <t>CIWV US</t>
  </si>
  <si>
    <t>PIAC US</t>
  </si>
  <si>
    <t>ENGT US</t>
  </si>
  <si>
    <t>CVU US</t>
  </si>
  <si>
    <t>GOVB US</t>
  </si>
  <si>
    <t>BEOB US</t>
  </si>
  <si>
    <t>MGEN US</t>
  </si>
  <si>
    <t>XELA US</t>
  </si>
  <si>
    <t>SEGN US</t>
  </si>
  <si>
    <t>BGFV US</t>
  </si>
  <si>
    <t>PEGX US</t>
  </si>
  <si>
    <t>FSBC US</t>
  </si>
  <si>
    <t>PYX US</t>
  </si>
  <si>
    <t>VERB US</t>
  </si>
  <si>
    <t>SAFO US</t>
  </si>
  <si>
    <t>LSFG US</t>
  </si>
  <si>
    <t>BUDZ US</t>
  </si>
  <si>
    <t>LPTH US</t>
  </si>
  <si>
    <t>STMH US</t>
  </si>
  <si>
    <t>MDLY US</t>
  </si>
  <si>
    <t>AEY US</t>
  </si>
  <si>
    <t>OGEN US</t>
  </si>
  <si>
    <t>CRIS US</t>
  </si>
  <si>
    <t>MTEX US</t>
  </si>
  <si>
    <t>AQMS US</t>
  </si>
  <si>
    <t>SMID US</t>
  </si>
  <si>
    <t>ONVC US</t>
  </si>
  <si>
    <t>FIDS US</t>
  </si>
  <si>
    <t>VPLM US</t>
  </si>
  <si>
    <t>COSM US</t>
  </si>
  <si>
    <t>QUIK US</t>
  </si>
  <si>
    <t>BSCA US</t>
  </si>
  <si>
    <t>MMND US</t>
  </si>
  <si>
    <t>FRFC US</t>
  </si>
  <si>
    <t>IFMK US</t>
  </si>
  <si>
    <t>AUMN US</t>
  </si>
  <si>
    <t>RKDA US</t>
  </si>
  <si>
    <t>WVFC US</t>
  </si>
  <si>
    <t>CNNB US</t>
  </si>
  <si>
    <t>TGEN US</t>
  </si>
  <si>
    <t>VDKB US</t>
  </si>
  <si>
    <t>WVVI US</t>
  </si>
  <si>
    <t>EFBI US</t>
  </si>
  <si>
    <t>GLPT US</t>
  </si>
  <si>
    <t>CLSN US</t>
  </si>
  <si>
    <t>OSS US</t>
  </si>
  <si>
    <t>MRZM US</t>
  </si>
  <si>
    <t>QNTO US</t>
  </si>
  <si>
    <t>TMAK US</t>
  </si>
  <si>
    <t>CUI US</t>
  </si>
  <si>
    <t>SLRK US</t>
  </si>
  <si>
    <t>QEBR US</t>
  </si>
  <si>
    <t>DAIO US</t>
  </si>
  <si>
    <t>IRIX US</t>
  </si>
  <si>
    <t>ALNA US</t>
  </si>
  <si>
    <t>RIOT US</t>
  </si>
  <si>
    <t>DWSN US</t>
  </si>
  <si>
    <t>HYRE US</t>
  </si>
  <si>
    <t>UAMY US</t>
  </si>
  <si>
    <t>ASTC US</t>
  </si>
  <si>
    <t>ANVS US</t>
  </si>
  <si>
    <t>MVLY US</t>
  </si>
  <si>
    <t>SALM US</t>
  </si>
  <si>
    <t>FCOB US</t>
  </si>
  <si>
    <t>RGRX US</t>
  </si>
  <si>
    <t>BLCM US</t>
  </si>
  <si>
    <t>PUBC US</t>
  </si>
  <si>
    <t>PNBI US</t>
  </si>
  <si>
    <t>NES US</t>
  </si>
  <si>
    <t>BYRN US</t>
  </si>
  <si>
    <t>EXEO US</t>
  </si>
  <si>
    <t>BTN US</t>
  </si>
  <si>
    <t>CFDB US</t>
  </si>
  <si>
    <t>ORBN US</t>
  </si>
  <si>
    <t>IVST US</t>
  </si>
  <si>
    <t>CLEV US</t>
  </si>
  <si>
    <t>MVIS US</t>
  </si>
  <si>
    <t>GPFT US</t>
  </si>
  <si>
    <t>FALC US</t>
  </si>
  <si>
    <t>PULM US</t>
  </si>
  <si>
    <t>SMRT US</t>
  </si>
  <si>
    <t>MNBO US</t>
  </si>
  <si>
    <t>DEVV US</t>
  </si>
  <si>
    <t>FTSI US</t>
  </si>
  <si>
    <t>IGC US</t>
  </si>
  <si>
    <t>INIS US</t>
  </si>
  <si>
    <t>SVVC US</t>
  </si>
  <si>
    <t>JILL US</t>
  </si>
  <si>
    <t>RZLT US</t>
  </si>
  <si>
    <t>DSFN US</t>
  </si>
  <si>
    <t>GSTX US</t>
  </si>
  <si>
    <t>TTNP US</t>
  </si>
  <si>
    <t>VTGN US</t>
  </si>
  <si>
    <t>UFAB US</t>
  </si>
  <si>
    <t>MAAL US</t>
  </si>
  <si>
    <t>GRLB US</t>
  </si>
  <si>
    <t>ZMTP US</t>
  </si>
  <si>
    <t>NWYU US</t>
  </si>
  <si>
    <t>NUKK US</t>
  </si>
  <si>
    <t>MVEN US</t>
  </si>
  <si>
    <t>OXBC US</t>
  </si>
  <si>
    <t>SCX US</t>
  </si>
  <si>
    <t>SCXLB US</t>
  </si>
  <si>
    <t>REED US</t>
  </si>
  <si>
    <t>PBNK US</t>
  </si>
  <si>
    <t>BHTG US</t>
  </si>
  <si>
    <t>SLNG US</t>
  </si>
  <si>
    <t>RSRV US</t>
  </si>
  <si>
    <t>PLXP US</t>
  </si>
  <si>
    <t>BLHK US</t>
  </si>
  <si>
    <t>LOGN US</t>
  </si>
  <si>
    <t>CBCZ US</t>
  </si>
  <si>
    <t>MUEL US</t>
  </si>
  <si>
    <t>BBW US</t>
  </si>
  <si>
    <t>PROM US</t>
  </si>
  <si>
    <t>SNTW US</t>
  </si>
  <si>
    <t>HRST US</t>
  </si>
  <si>
    <t>LINK US</t>
  </si>
  <si>
    <t>GMO US</t>
  </si>
  <si>
    <t>BBQ US</t>
  </si>
  <si>
    <t>USWS US</t>
  </si>
  <si>
    <t>ALDS US</t>
  </si>
  <si>
    <t>HCBN US</t>
  </si>
  <si>
    <t>COFE US</t>
  </si>
  <si>
    <t>RWCB US</t>
  </si>
  <si>
    <t>ULURD US</t>
  </si>
  <si>
    <t>SURG US</t>
  </si>
  <si>
    <t>IDWM US</t>
  </si>
  <si>
    <t>MARK US</t>
  </si>
  <si>
    <t>SEEL US</t>
  </si>
  <si>
    <t>AMPY US</t>
  </si>
  <si>
    <t>NHLD US</t>
  </si>
  <si>
    <t>ENG US</t>
  </si>
  <si>
    <t>PGNN US</t>
  </si>
  <si>
    <t>BIVI US</t>
  </si>
  <si>
    <t>ALIM US</t>
  </si>
  <si>
    <t>DAFL US</t>
  </si>
  <si>
    <t>EKSO US</t>
  </si>
  <si>
    <t>FBSI US</t>
  </si>
  <si>
    <t>JZZI US</t>
  </si>
  <si>
    <t>ZOM US</t>
  </si>
  <si>
    <t>BASA US</t>
  </si>
  <si>
    <t>BWEN US</t>
  </si>
  <si>
    <t>SCYT US</t>
  </si>
  <si>
    <t>NINE US</t>
  </si>
  <si>
    <t>DXLG US</t>
  </si>
  <si>
    <t>BAOB US</t>
  </si>
  <si>
    <t>NBY US</t>
  </si>
  <si>
    <t>EVRC US</t>
  </si>
  <si>
    <t>RBCN US</t>
  </si>
  <si>
    <t>GLBZ US</t>
  </si>
  <si>
    <t>BKTI US</t>
  </si>
  <si>
    <t>GVP US</t>
  </si>
  <si>
    <t>IDXG US</t>
  </si>
  <si>
    <t>KAVL US</t>
  </si>
  <si>
    <t>ARPO US</t>
  </si>
  <si>
    <t>SFEG US</t>
  </si>
  <si>
    <t>GYRO US</t>
  </si>
  <si>
    <t>SOFO US</t>
  </si>
  <si>
    <t>PWCO US</t>
  </si>
  <si>
    <t>BDL US</t>
  </si>
  <si>
    <t>ELVG US</t>
  </si>
  <si>
    <t>SPN US</t>
  </si>
  <si>
    <t>BRGC US</t>
  </si>
  <si>
    <t>BUUZ US</t>
  </si>
  <si>
    <t>EYEG US</t>
  </si>
  <si>
    <t>LUB US</t>
  </si>
  <si>
    <t>KEQU US</t>
  </si>
  <si>
    <t>LMB US</t>
  </si>
  <si>
    <t>SPRT US</t>
  </si>
  <si>
    <t>PRPH US</t>
  </si>
  <si>
    <t>LPCN US</t>
  </si>
  <si>
    <t>CBYAA US</t>
  </si>
  <si>
    <t>MOTS US</t>
  </si>
  <si>
    <t>HSON US</t>
  </si>
  <si>
    <t>PVCT US</t>
  </si>
  <si>
    <t>KGKG US</t>
  </si>
  <si>
    <t>PEBC US</t>
  </si>
  <si>
    <t>CBLI US</t>
  </si>
  <si>
    <t>CZBS US</t>
  </si>
  <si>
    <t>INOD US</t>
  </si>
  <si>
    <t>HTGM US</t>
  </si>
  <si>
    <t>APLO US</t>
  </si>
  <si>
    <t>CTHR US</t>
  </si>
  <si>
    <t>CIBH US</t>
  </si>
  <si>
    <t>KLXE US</t>
  </si>
  <si>
    <t>QHC US</t>
  </si>
  <si>
    <t>SLGG US</t>
  </si>
  <si>
    <t>CVR US</t>
  </si>
  <si>
    <t>CROL US</t>
  </si>
  <si>
    <t>FRSB US</t>
  </si>
  <si>
    <t>IPIX US</t>
  </si>
  <si>
    <t>VYEY US</t>
  </si>
  <si>
    <t>KNWN US</t>
  </si>
  <si>
    <t>AXAS US</t>
  </si>
  <si>
    <t>IDTY US</t>
  </si>
  <si>
    <t>INNT US</t>
  </si>
  <si>
    <t>ICCT US</t>
  </si>
  <si>
    <t>IMAC US</t>
  </si>
  <si>
    <t>PNPL US</t>
  </si>
  <si>
    <t>PEYE US</t>
  </si>
  <si>
    <t>EDSA US</t>
  </si>
  <si>
    <t>ROYE US</t>
  </si>
  <si>
    <t>SVIN US</t>
  </si>
  <si>
    <t>IO US</t>
  </si>
  <si>
    <t>HBP US</t>
  </si>
  <si>
    <t>KNIT US</t>
  </si>
  <si>
    <t>CLBS US</t>
  </si>
  <si>
    <t>CSU US</t>
  </si>
  <si>
    <t>PBCO US</t>
  </si>
  <si>
    <t>QUMU US</t>
  </si>
  <si>
    <t>BCDA US</t>
  </si>
  <si>
    <t>CLIR US</t>
  </si>
  <si>
    <t>OMQS US</t>
  </si>
  <si>
    <t>USIO US</t>
  </si>
  <si>
    <t>CTXR US</t>
  </si>
  <si>
    <t>BPTH US</t>
  </si>
  <si>
    <t>ACER US</t>
  </si>
  <si>
    <t>OTEL US</t>
  </si>
  <si>
    <t>ITUP US</t>
  </si>
  <si>
    <t>CBFC US</t>
  </si>
  <si>
    <t>WTT US</t>
  </si>
  <si>
    <t>NJMC US</t>
  </si>
  <si>
    <t>QRHC US</t>
  </si>
  <si>
    <t>CTYP US</t>
  </si>
  <si>
    <t>JCTCF US</t>
  </si>
  <si>
    <t>ISNS US</t>
  </si>
  <si>
    <t>HLOC US</t>
  </si>
  <si>
    <t>PZG US</t>
  </si>
  <si>
    <t>SCAY US</t>
  </si>
  <si>
    <t>RGBD US</t>
  </si>
  <si>
    <t>UNTN US</t>
  </si>
  <si>
    <t>ALPE US</t>
  </si>
  <si>
    <t>TSSI US</t>
  </si>
  <si>
    <t>VOLT US</t>
  </si>
  <si>
    <t>AXRX US</t>
  </si>
  <si>
    <t>FNDM US</t>
  </si>
  <si>
    <t>JFWV US</t>
  </si>
  <si>
    <t>FNFI US</t>
  </si>
  <si>
    <t>AINC US</t>
  </si>
  <si>
    <t>OWPC US</t>
  </si>
  <si>
    <t>FET US</t>
  </si>
  <si>
    <t>CHCR US</t>
  </si>
  <si>
    <t>ORGH US</t>
  </si>
  <si>
    <t>TRXC US</t>
  </si>
  <si>
    <t>ATGN US</t>
  </si>
  <si>
    <t>VINO US</t>
  </si>
  <si>
    <t>QUBT US</t>
  </si>
  <si>
    <t>OCC US</t>
  </si>
  <si>
    <t>BLBX US</t>
  </si>
  <si>
    <t>CRTG US</t>
  </si>
  <si>
    <t>SFBK US</t>
  </si>
  <si>
    <t>LLEX US</t>
  </si>
  <si>
    <t>HWIN US</t>
  </si>
  <si>
    <t>VTSI US</t>
  </si>
  <si>
    <t>ZN US</t>
  </si>
  <si>
    <t>MRGO US</t>
  </si>
  <si>
    <t>SONM US</t>
  </si>
  <si>
    <t>GWTI US</t>
  </si>
  <si>
    <t>CLUB US</t>
  </si>
  <si>
    <t>USAU US</t>
  </si>
  <si>
    <t>GCEH US</t>
  </si>
  <si>
    <t>BVSN US</t>
  </si>
  <si>
    <t>TDCB US</t>
  </si>
  <si>
    <t>INRD US</t>
  </si>
  <si>
    <t>CMT US</t>
  </si>
  <si>
    <t>LAZY US</t>
  </si>
  <si>
    <t>CVV US</t>
  </si>
  <si>
    <t>RCMT US</t>
  </si>
  <si>
    <t>NTRP US</t>
  </si>
  <si>
    <t>AMEN US</t>
  </si>
  <si>
    <t>TBBA US</t>
  </si>
  <si>
    <t>THMO US</t>
  </si>
  <si>
    <t>BNGO US</t>
  </si>
  <si>
    <t>SPGZ US</t>
  </si>
  <si>
    <t>USLG US</t>
  </si>
  <si>
    <t>CSHB US</t>
  </si>
  <si>
    <t>CRSB US</t>
  </si>
  <si>
    <t>WAKE US</t>
  </si>
  <si>
    <t>CBDS US</t>
  </si>
  <si>
    <t>DSS US</t>
  </si>
  <si>
    <t>IBWC US</t>
  </si>
  <si>
    <t>DTST US</t>
  </si>
  <si>
    <t>CNWHF US</t>
  </si>
  <si>
    <t>NUMD US</t>
  </si>
  <si>
    <t>ARYC US</t>
  </si>
  <si>
    <t>CANN US</t>
  </si>
  <si>
    <t>VFRM US</t>
  </si>
  <si>
    <t>PVBK US</t>
  </si>
  <si>
    <t>SBPH US</t>
  </si>
  <si>
    <t>CKX US</t>
  </si>
  <si>
    <t>NAVB US</t>
  </si>
  <si>
    <t>CTEK US</t>
  </si>
  <si>
    <t>IWSY US</t>
  </si>
  <si>
    <t>PEBA US</t>
  </si>
  <si>
    <t>TSBA US</t>
  </si>
  <si>
    <t>ASNA US</t>
  </si>
  <si>
    <t>GLXZ US</t>
  </si>
  <si>
    <t>SLGD US</t>
  </si>
  <si>
    <t>EDXC US</t>
  </si>
  <si>
    <t>FCGY US</t>
  </si>
  <si>
    <t>PEIX US</t>
  </si>
  <si>
    <t>WCFB US</t>
  </si>
  <si>
    <t>TLGT US</t>
  </si>
  <si>
    <t>MJHI US</t>
  </si>
  <si>
    <t>PTSS US</t>
  </si>
  <si>
    <t>ILAL US</t>
  </si>
  <si>
    <t>INTI US</t>
  </si>
  <si>
    <t>BRMT US</t>
  </si>
  <si>
    <t>CCBC US</t>
  </si>
  <si>
    <t>HRGG US</t>
  </si>
  <si>
    <t>QSEP US</t>
  </si>
  <si>
    <t>DUOT US</t>
  </si>
  <si>
    <t>OCGN US</t>
  </si>
  <si>
    <t>RAFI US</t>
  </si>
  <si>
    <t>PAOS US</t>
  </si>
  <si>
    <t>PPSF US</t>
  </si>
  <si>
    <t>ELMA US</t>
  </si>
  <si>
    <t>CRMZ US</t>
  </si>
  <si>
    <t>EDNT US</t>
  </si>
  <si>
    <t>WHLM US</t>
  </si>
  <si>
    <t>CAWW US</t>
  </si>
  <si>
    <t>SHLDQ US</t>
  </si>
  <si>
    <t>AEMD US</t>
  </si>
  <si>
    <t>GTPS US</t>
  </si>
  <si>
    <t>GROW US</t>
  </si>
  <si>
    <t>NWBB US</t>
  </si>
  <si>
    <t>DARE US</t>
  </si>
  <si>
    <t>PENC US</t>
  </si>
  <si>
    <t>PLSI US</t>
  </si>
  <si>
    <t>YRIV US</t>
  </si>
  <si>
    <t>SSBP US</t>
  </si>
  <si>
    <t>AZRX US</t>
  </si>
  <si>
    <t>MCIG US</t>
  </si>
  <si>
    <t>GVFF US</t>
  </si>
  <si>
    <t>BIOL US</t>
  </si>
  <si>
    <t>RMED US</t>
  </si>
  <si>
    <t>BKYI US</t>
  </si>
  <si>
    <t>APDN US</t>
  </si>
  <si>
    <t>WORX US</t>
  </si>
  <si>
    <t>REAC US</t>
  </si>
  <si>
    <t>UNT US</t>
  </si>
  <si>
    <t>CUO US</t>
  </si>
  <si>
    <t>DYSL US</t>
  </si>
  <si>
    <t>EOPT US</t>
  </si>
  <si>
    <t>ENT US</t>
  </si>
  <si>
    <t>ZCOR US</t>
  </si>
  <si>
    <t>SVT US</t>
  </si>
  <si>
    <t>JKSM US</t>
  </si>
  <si>
    <t>TRTC US</t>
  </si>
  <si>
    <t>BNET US</t>
  </si>
  <si>
    <t>CAPP US</t>
  </si>
  <si>
    <t>PPSI US</t>
  </si>
  <si>
    <t>PFIN US</t>
  </si>
  <si>
    <t>JVA US</t>
  </si>
  <si>
    <t>SCFR US</t>
  </si>
  <si>
    <t>MJNA US</t>
  </si>
  <si>
    <t>SNDE US</t>
  </si>
  <si>
    <t>UMRX US</t>
  </si>
  <si>
    <t>ADIL US</t>
  </si>
  <si>
    <t>CCFC US</t>
  </si>
  <si>
    <t>NEON US</t>
  </si>
  <si>
    <t>DGLY US</t>
  </si>
  <si>
    <t>UGRO US</t>
  </si>
  <si>
    <t>ERKH US</t>
  </si>
  <si>
    <t>DYNE US</t>
  </si>
  <si>
    <t>JSDA US</t>
  </si>
  <si>
    <t>IMBI US</t>
  </si>
  <si>
    <t>POLA US</t>
  </si>
  <si>
    <t>MSN US</t>
  </si>
  <si>
    <t>OPXS US</t>
  </si>
  <si>
    <t>ELGX US</t>
  </si>
  <si>
    <t>MATN US</t>
  </si>
  <si>
    <t>UCLE US</t>
  </si>
  <si>
    <t>CETY US</t>
  </si>
  <si>
    <t>HMMR US</t>
  </si>
  <si>
    <t>CNNM US</t>
  </si>
  <si>
    <t>AMFC US</t>
  </si>
  <si>
    <t>ORHK US</t>
  </si>
  <si>
    <t>BPSR US</t>
  </si>
  <si>
    <t>CIDM US</t>
  </si>
  <si>
    <t>HVLM US</t>
  </si>
  <si>
    <t>ESCC US</t>
  </si>
  <si>
    <t>SHMP US</t>
  </si>
  <si>
    <t>FCNE US</t>
  </si>
  <si>
    <t>CRZY US</t>
  </si>
  <si>
    <t>EQS US</t>
  </si>
  <si>
    <t>EAST US</t>
  </si>
  <si>
    <t>BBI US</t>
  </si>
  <si>
    <t>PFHO US</t>
  </si>
  <si>
    <t>AUTO US</t>
  </si>
  <si>
    <t>ACAN US</t>
  </si>
  <si>
    <t>HLIX US</t>
  </si>
  <si>
    <t>OPST US</t>
  </si>
  <si>
    <t>FFLO US</t>
  </si>
  <si>
    <t>TAIT US</t>
  </si>
  <si>
    <t>SGRP US</t>
  </si>
  <si>
    <t>CCOM US</t>
  </si>
  <si>
    <t>CYTR US</t>
  </si>
  <si>
    <t>CLCS US</t>
  </si>
  <si>
    <t>NGTF US</t>
  </si>
  <si>
    <t>SIF US</t>
  </si>
  <si>
    <t>ADMQ US</t>
  </si>
  <si>
    <t>TIKK US</t>
  </si>
  <si>
    <t>MIND US</t>
  </si>
  <si>
    <t>KBPH US</t>
  </si>
  <si>
    <t>CPSH US</t>
  </si>
  <si>
    <t>GMGI US</t>
  </si>
  <si>
    <t>UPLC US</t>
  </si>
  <si>
    <t>CLOK US</t>
  </si>
  <si>
    <t>ORBT US</t>
  </si>
  <si>
    <t>EGDW US</t>
  </si>
  <si>
    <t>EMBI US</t>
  </si>
  <si>
    <t>FHLB US</t>
  </si>
  <si>
    <t>HSDT US</t>
  </si>
  <si>
    <t>GEVO US</t>
  </si>
  <si>
    <t>BFGC US</t>
  </si>
  <si>
    <t>APVO US</t>
  </si>
  <si>
    <t>ROSE US</t>
  </si>
  <si>
    <t>CMXC US</t>
  </si>
  <si>
    <t>IVDA US</t>
  </si>
  <si>
    <t>NBGV US</t>
  </si>
  <si>
    <t>SNNF US</t>
  </si>
  <si>
    <t>QTMM US</t>
  </si>
  <si>
    <t>CLCI US</t>
  </si>
  <si>
    <t>SCND US</t>
  </si>
  <si>
    <t>TGLO US</t>
  </si>
  <si>
    <t>RAIL US</t>
  </si>
  <si>
    <t>TBTC US</t>
  </si>
  <si>
    <t>CLRB US</t>
  </si>
  <si>
    <t>SYPR US</t>
  </si>
  <si>
    <t>PVNC US</t>
  </si>
  <si>
    <t>CLSH US</t>
  </si>
  <si>
    <t>SLS US</t>
  </si>
  <si>
    <t>SGMA US</t>
  </si>
  <si>
    <t>CHCI US</t>
  </si>
  <si>
    <t>LPBC US</t>
  </si>
  <si>
    <t>HOOB US</t>
  </si>
  <si>
    <t>LBY US</t>
  </si>
  <si>
    <t>ABMT US</t>
  </si>
  <si>
    <t>DTRC US</t>
  </si>
  <si>
    <t>LODE US</t>
  </si>
  <si>
    <t>NDVN US</t>
  </si>
  <si>
    <t>WDDD US</t>
  </si>
  <si>
    <t>FCCG US</t>
  </si>
  <si>
    <t>PCHM US</t>
  </si>
  <si>
    <t>BSQR US</t>
  </si>
  <si>
    <t>RAVE US</t>
  </si>
  <si>
    <t>PASO US</t>
  </si>
  <si>
    <t>DTRL US</t>
  </si>
  <si>
    <t>BFNH US</t>
  </si>
  <si>
    <t>OPVS US</t>
  </si>
  <si>
    <t>FCCT US</t>
  </si>
  <si>
    <t>PRLX US</t>
  </si>
  <si>
    <t>PGID US</t>
  </si>
  <si>
    <t>RTW US</t>
  </si>
  <si>
    <t>TBLT US</t>
  </si>
  <si>
    <t>IGOI US</t>
  </si>
  <si>
    <t>ECOR US</t>
  </si>
  <si>
    <t>PTIX US</t>
  </si>
  <si>
    <t>CYAN US</t>
  </si>
  <si>
    <t>CCTC US</t>
  </si>
  <si>
    <t>PRKR US</t>
  </si>
  <si>
    <t>FNAM US</t>
  </si>
  <si>
    <t>CHFS US</t>
  </si>
  <si>
    <t>BRRE US</t>
  </si>
  <si>
    <t>GSPE US</t>
  </si>
  <si>
    <t>PHCG US</t>
  </si>
  <si>
    <t>RVIV US</t>
  </si>
  <si>
    <t>SSI US</t>
  </si>
  <si>
    <t>KMPH US</t>
  </si>
  <si>
    <t>MKGI US</t>
  </si>
  <si>
    <t>SQBG US</t>
  </si>
  <si>
    <t>CAPR US</t>
  </si>
  <si>
    <t>XPL US</t>
  </si>
  <si>
    <t>GDSI US</t>
  </si>
  <si>
    <t>SPGX US</t>
  </si>
  <si>
    <t>MDRIQ US</t>
  </si>
  <si>
    <t>RMBL US</t>
  </si>
  <si>
    <t>ADMT US</t>
  </si>
  <si>
    <t>ELIO US</t>
  </si>
  <si>
    <t>GRMM US</t>
  </si>
  <si>
    <t>PHBI US</t>
  </si>
  <si>
    <t>DXYN US</t>
  </si>
  <si>
    <t>NSYC US</t>
  </si>
  <si>
    <t>VKIN US</t>
  </si>
  <si>
    <t>MEEC US</t>
  </si>
  <si>
    <t>AMTX US</t>
  </si>
  <si>
    <t>CSTI US</t>
  </si>
  <si>
    <t>NLBS US</t>
  </si>
  <si>
    <t>CMXX US</t>
  </si>
  <si>
    <t>INLXD US</t>
  </si>
  <si>
    <t>BWTL US</t>
  </si>
  <si>
    <t>LONE US</t>
  </si>
  <si>
    <t>SDEC US</t>
  </si>
  <si>
    <t>ESOA US</t>
  </si>
  <si>
    <t>AUMC US</t>
  </si>
  <si>
    <t>WMSI US</t>
  </si>
  <si>
    <t>EMAN US</t>
  </si>
  <si>
    <t>FLXT US</t>
  </si>
  <si>
    <t>INUV US</t>
  </si>
  <si>
    <t>JAKK US</t>
  </si>
  <si>
    <t>IVFH US</t>
  </si>
  <si>
    <t>TROV US</t>
  </si>
  <si>
    <t>MYO US</t>
  </si>
  <si>
    <t>WSTL US</t>
  </si>
  <si>
    <t>MKRO US</t>
  </si>
  <si>
    <t>NXTD US</t>
  </si>
  <si>
    <t>DLPN US</t>
  </si>
  <si>
    <t>PDSB US</t>
  </si>
  <si>
    <t>VERF US</t>
  </si>
  <si>
    <t>KIRK US</t>
  </si>
  <si>
    <t>FTEK US</t>
  </si>
  <si>
    <t>DFODQ US</t>
  </si>
  <si>
    <t>GRWC US</t>
  </si>
  <si>
    <t>FAME US</t>
  </si>
  <si>
    <t>OHPB US</t>
  </si>
  <si>
    <t>FORD US</t>
  </si>
  <si>
    <t>MJNE US</t>
  </si>
  <si>
    <t>XELB US</t>
  </si>
  <si>
    <t>GTBP US</t>
  </si>
  <si>
    <t>RCRT US</t>
  </si>
  <si>
    <t>SUIC US</t>
  </si>
  <si>
    <t>DFFN US</t>
  </si>
  <si>
    <t>QNTA US</t>
  </si>
  <si>
    <t>LITH US</t>
  </si>
  <si>
    <t>MYOS US</t>
  </si>
  <si>
    <t>CNAT US</t>
  </si>
  <si>
    <t>CPST US</t>
  </si>
  <si>
    <t>GLGI US</t>
  </si>
  <si>
    <t>DYNT US</t>
  </si>
  <si>
    <t>DVLN US</t>
  </si>
  <si>
    <t>SMIT US</t>
  </si>
  <si>
    <t>BICX US</t>
  </si>
  <si>
    <t>TMBXF US</t>
  </si>
  <si>
    <t>TTCM US</t>
  </si>
  <si>
    <t>CRYO US</t>
  </si>
  <si>
    <t>NAOV US</t>
  </si>
  <si>
    <t>CNMF US</t>
  </si>
  <si>
    <t>ALRN US</t>
  </si>
  <si>
    <t>RGLS US</t>
  </si>
  <si>
    <t>CORX US</t>
  </si>
  <si>
    <t>BWMG US</t>
  </si>
  <si>
    <t>s_ticker</t>
  </si>
  <si>
    <t>Name</t>
  </si>
  <si>
    <t>Ticker</t>
  </si>
  <si>
    <t>Number Of 
Constituent</t>
  </si>
  <si>
    <t>Percent In 
Total Market</t>
  </si>
  <si>
    <t>Valuation by 
PB Ratio</t>
  </si>
  <si>
    <t>Discount (/Premium) 
to Overall Market</t>
  </si>
  <si>
    <t>Valuation 
Raking</t>
  </si>
  <si>
    <t>Discount (/Premium) 
to Overall Index</t>
  </si>
  <si>
    <t>Discount (/Premium) 
to GICS Sector</t>
  </si>
  <si>
    <t>GICS Sector Breakdown</t>
  </si>
  <si>
    <t>*Sorting by Market Cap/ Valuation method rank: The lowest the better.</t>
  </si>
  <si>
    <t>Ticker Screening</t>
  </si>
  <si>
    <t>VALUATION DASHBOARD</t>
  </si>
  <si>
    <t>Criteria Selection</t>
  </si>
  <si>
    <t>Sector</t>
  </si>
  <si>
    <t>Valuation Method</t>
  </si>
  <si>
    <t>Index Valuation Compare by
Price to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</si>
</sst>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2"/>
      <color theme="0" tint="-0.14999847407452621"/>
      <name val="Arial"/>
      <family val="2"/>
      <scheme val="minor"/>
    </font>
    <font>
      <sz val="10"/>
      <color theme="0" tint="-0.14999847407452621"/>
      <name val="Arial"/>
      <family val="2"/>
      <scheme val="minor"/>
    </font>
    <font>
      <sz val="11"/>
      <color theme="2" tint="-0.499984740745262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3" fontId="0" fillId="0" borderId="0" xfId="0" applyNumberFormat="1"/>
    <xf numFmtId="4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0" fontId="3" fillId="0" borderId="0" xfId="0" applyFont="1"/>
    <xf numFmtId="9" fontId="0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6" fillId="2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7" fillId="3" borderId="0" xfId="0" applyFont="1" applyFill="1"/>
    <xf numFmtId="0" fontId="8" fillId="3" borderId="0" xfId="0" applyFont="1" applyFill="1"/>
    <xf numFmtId="0" fontId="5" fillId="3" borderId="0" xfId="0" applyFont="1" applyFill="1"/>
    <xf numFmtId="0" fontId="0" fillId="0" borderId="0" xfId="0" applyFill="1"/>
    <xf numFmtId="0" fontId="8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left"/>
    </xf>
    <xf numFmtId="0" fontId="3" fillId="0" borderId="0" xfId="0" applyFont="1" applyAlignment="1">
      <alignment wrapText="1"/>
    </xf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0" fontId="4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9" fontId="1" fillId="0" borderId="0" xfId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0" fontId="1" fillId="0" borderId="0" xfId="1" applyNumberFormat="1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%"/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4" formatCode="0.00%"/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%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%"/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704010843990896E-2"/>
          <c:y val="6.944438699383966E-2"/>
          <c:w val="0.87954374453193351"/>
          <c:h val="0.827484689413823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SUMA!$D$5</c:f>
              <c:strCache>
                <c:ptCount val="1"/>
                <c:pt idx="0">
                  <c:v>pb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SUMA!$B$6:$B$9</c:f>
              <c:strCache>
                <c:ptCount val="4"/>
                <c:pt idx="0">
                  <c:v>TH</c:v>
                </c:pt>
                <c:pt idx="1">
                  <c:v>SP</c:v>
                </c:pt>
                <c:pt idx="2">
                  <c:v>EU</c:v>
                </c:pt>
                <c:pt idx="3">
                  <c:v>US</c:v>
                </c:pt>
              </c:strCache>
            </c:strRef>
          </c:cat>
          <c:val>
            <c:numRef>
              <c:f>SUMA!$D$6:$D$9</c:f>
              <c:numCache>
                <c:formatCode>#,##0.00</c:formatCode>
                <c:ptCount val="4"/>
                <c:pt idx="0">
                  <c:v>1.3759558823529394</c:v>
                </c:pt>
                <c:pt idx="1">
                  <c:v>1.0236638655462189</c:v>
                </c:pt>
                <c:pt idx="2">
                  <c:v>2.7392203389830514</c:v>
                </c:pt>
                <c:pt idx="3">
                  <c:v>7.290422826086961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341-8F2B-4C475DCB5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6281968"/>
        <c:axId val="675618448"/>
      </c:barChart>
      <c:catAx>
        <c:axId val="6762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75618448"/>
        <c:crosses val="autoZero"/>
        <c:auto val="1"/>
        <c:lblAlgn val="ctr"/>
        <c:lblOffset val="100"/>
        <c:noMultiLvlLbl val="0"/>
      </c:catAx>
      <c:valAx>
        <c:axId val="675618448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6762819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26830</xdr:colOff>
      <xdr:row>23</xdr:row>
      <xdr:rowOff>80492</xdr:rowOff>
    </xdr:from>
    <xdr:to>
      <xdr:col>3</xdr:col>
      <xdr:colOff>1162674</xdr:colOff>
      <xdr:row>33</xdr:row>
      <xdr:rowOff>125209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370D5-46EF-4C4A-8DD1-BC9234B9B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0C88BC-4166-4261-9EC9-3F9B8623DF6D}" name="Table1" displayName="Table1" ref="E8:K20" totalsRowShown="0" headerRowDxfId="10" dataDxfId="9">
  <autoFilter ref="E8:K20" xr:uid="{114D2249-2026-472A-AFF9-3A8E3EAA8A29}"/>
  <tableColumns count="7">
    <tableColumn id="1" xr3:uid="{D1DDB6A3-7568-4494-BA78-F20F5BB6BFC3}" name="GICS Sector" dataDxfId="17"/>
    <tableColumn id="2" xr3:uid="{98F3357A-EB67-4990-BC3F-43A7F5D95FBF}" name="Number Of _x000a_Constituent" dataDxfId="16">
      <calculatedColumnFormula>INDEX(SUMA!$H$5:$T$53,MATCH(CONCATENATE(selected_country_code,"_",E9),SUMA!$H$5:$H$53,0),4)</calculatedColumnFormula>
    </tableColumn>
    <tableColumn id="3" xr3:uid="{868E5652-C371-4D6F-B389-6A3FE225A54C}" name="Market Cap" dataDxfId="15">
      <calculatedColumnFormula>INDEX(SUMA!$H$5:$T$53,MATCH(CONCATENATE(selected_country_code,"_",E9),SUMA!$H$5:$H$53,0),5)</calculatedColumnFormula>
    </tableColumn>
    <tableColumn id="4" xr3:uid="{41CF956B-5075-43AE-A986-32D1B3963EBA}" name="Percent In _x000a_Total Market" dataDxfId="14" dataCellStyle="Percent">
      <calculatedColumnFormula>INDEX(SUMA!$H$5:$T$53,MATCH(CONCATENATE(selected_country_code,"_",E9),SUMA!$H$5:$H$53,0),6)</calculatedColumnFormula>
    </tableColumn>
    <tableColumn id="5" xr3:uid="{66BD1606-5F7C-4F1A-9291-9CCA2EB88903}" name="Valuation by _x000a_PB Ratio" dataDxfId="13">
      <calculatedColumnFormula>INDEX(SUMA!$H$5:$T$53,MATCH(CONCATENATE(selected_country_code,"_",E9),SUMA!$H$5:$H$53,0),10)</calculatedColumnFormula>
    </tableColumn>
    <tableColumn id="6" xr3:uid="{2AEC7AD1-4D1F-4D9E-8879-E83CBF554D22}" name="Discount (/Premium) _x000a_to Overall Market" dataDxfId="12" dataCellStyle="Percent">
      <calculatedColumnFormula>INDEX(SUMA!$H$5:$T$53,MATCH(CONCATENATE(selected_country_code,"_",E9),SUMA!$H$5:$H$53,0),11)</calculatedColumnFormula>
    </tableColumn>
    <tableColumn id="7" xr3:uid="{439055E1-576D-4A8E-A3C0-DC6562B4FA4E}" name="Valuation _x000a_Raking" dataDxfId="11">
      <calculatedColumnFormula>INDEX(SUMA!$H$5:$T$53,MATCH(CONCATENATE(selected_country_code,"_",E9),SUMA!$H$5:$H$53,0),12)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780C0E-BADB-4FE1-8D57-CB8EFA62D3CD}" name="Table2" displayName="Table2" ref="E24:K34" totalsRowShown="0" headerRowDxfId="1" dataDxfId="0" dataCellStyle="Percent">
  <autoFilter ref="E24:K34" xr:uid="{F8F0051C-900D-465E-A841-DBFA5261D977}"/>
  <tableColumns count="7">
    <tableColumn id="1" xr3:uid="{6FB1A432-AE32-4279-9F4C-6998F595A575}" name="Name" dataDxfId="8">
      <calculatedColumnFormula>INDEX(DATA!$A$1:$K$5711,MATCH(SUMA!V11,DATA!$K:$K,0),2)</calculatedColumnFormula>
    </tableColumn>
    <tableColumn id="2" xr3:uid="{DC02275A-AD1A-4946-A7D5-488BAD580E74}" name="Ticker" dataDxfId="7">
      <calculatedColumnFormula>INDEX(DATA!$A$1:$L$5711,MATCH(SUMA!V11,DATA!$K:$K,0),12)</calculatedColumnFormula>
    </tableColumn>
    <tableColumn id="3" xr3:uid="{8AA4AFC8-80E7-4D3D-8E22-457BB01A716D}" name="Market Cap" dataDxfId="6">
      <calculatedColumnFormula>INDEX(DATA!$A$1:$K$5711,MATCH(SUMA!V11,DATA!$K:$K,0),4)</calculatedColumnFormula>
    </tableColumn>
    <tableColumn id="4" xr3:uid="{A078FDD0-0270-42C7-9930-6683EE297115}" name="GICS Sector" dataDxfId="5">
      <calculatedColumnFormula>INDEX(DATA!$A$1:$K$5711,MATCH(SUMA!V11,DATA!$K:$K,0),3)</calculatedColumnFormula>
    </tableColumn>
    <tableColumn id="5" xr3:uid="{054802B5-AF72-4723-83C7-9D9D39D6EBA9}" name="Valuation by _x000a_PB Ratio" dataDxfId="4" dataCellStyle="Percent">
      <calculatedColumnFormula>INDEX(DATA!$A$1:$K$5711,MATCH(SUMA!V11,DATA!$K:$K,0),6)</calculatedColumnFormula>
    </tableColumn>
    <tableColumn id="6" xr3:uid="{42539888-9FA2-479F-92F3-0BD3FCA442B6}" name="Discount (/Premium) _x000a_to Overall Index" dataDxfId="3" dataCellStyle="Percent">
      <calculatedColumnFormula>DASH!I25/SUMA!$Y$7</calculatedColumnFormula>
    </tableColumn>
    <tableColumn id="7" xr3:uid="{98CFB923-F0D8-4F68-94F4-D15C7ED4F9FE}" name="Discount (/Premium) _x000a_to GICS Sector" dataDxfId="2" dataCellStyle="Percent">
      <calculatedColumnFormula>I25/SUMA!$Y$8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7A9A-A3DC-4C93-8E32-A1596EBE0826}">
  <dimension ref="B1:K34"/>
  <sheetViews>
    <sheetView showGridLines="0" tabSelected="1" zoomScale="72" workbookViewId="0">
      <selection activeCell="L19" sqref="L19"/>
    </sheetView>
  </sheetViews>
  <sheetFormatPr defaultRowHeight="14" x14ac:dyDescent="0.3"/>
  <cols>
    <col min="2" max="2" width="30.26953125" customWidth="1"/>
    <col min="3" max="3" width="20.453125" bestFit="1" customWidth="1"/>
    <col min="4" max="4" width="26.08984375" style="7" bestFit="1" customWidth="1"/>
    <col min="5" max="5" width="30.90625" style="25" customWidth="1"/>
    <col min="6" max="7" width="19.7265625" style="25" bestFit="1" customWidth="1"/>
    <col min="8" max="8" width="20.7265625" style="25" bestFit="1" customWidth="1"/>
    <col min="9" max="9" width="20.36328125" style="25" bestFit="1" customWidth="1"/>
    <col min="10" max="11" width="28.36328125" style="25" bestFit="1" customWidth="1"/>
  </cols>
  <sheetData>
    <row r="1" spans="2:11" s="8" customFormat="1" ht="18" x14ac:dyDescent="0.4">
      <c r="B1" s="10" t="s">
        <v>17168</v>
      </c>
      <c r="D1" s="9"/>
      <c r="E1" s="21"/>
      <c r="F1" s="21"/>
      <c r="G1" s="21"/>
      <c r="H1" s="21"/>
      <c r="I1" s="21"/>
      <c r="J1" s="21"/>
      <c r="K1" s="21"/>
    </row>
    <row r="2" spans="2:11" s="11" customFormat="1" ht="15.5" x14ac:dyDescent="0.35">
      <c r="B2" s="13" t="s">
        <v>17169</v>
      </c>
      <c r="D2" s="12"/>
      <c r="E2" s="22"/>
      <c r="F2" s="22"/>
      <c r="G2" s="22"/>
      <c r="H2" s="22"/>
      <c r="I2" s="22"/>
      <c r="J2" s="22"/>
      <c r="K2" s="22"/>
    </row>
    <row r="3" spans="2:11" s="11" customFormat="1" x14ac:dyDescent="0.3">
      <c r="B3" s="14" t="s">
        <v>11435</v>
      </c>
      <c r="C3" s="15" t="s">
        <v>1131</v>
      </c>
      <c r="D3" s="12"/>
      <c r="E3" s="22"/>
      <c r="F3" s="22"/>
      <c r="G3" s="22"/>
      <c r="H3" s="22"/>
      <c r="I3" s="22"/>
      <c r="J3" s="22"/>
      <c r="K3" s="22"/>
    </row>
    <row r="4" spans="2:11" s="11" customFormat="1" x14ac:dyDescent="0.3">
      <c r="B4" s="14" t="s">
        <v>17170</v>
      </c>
      <c r="C4" s="15" t="s">
        <v>24</v>
      </c>
      <c r="D4" s="12"/>
      <c r="E4" s="22"/>
      <c r="F4" s="22"/>
      <c r="G4" s="22"/>
      <c r="H4" s="22"/>
      <c r="I4" s="22"/>
      <c r="J4" s="22"/>
      <c r="K4" s="22"/>
    </row>
    <row r="5" spans="2:11" s="11" customFormat="1" x14ac:dyDescent="0.3">
      <c r="B5" s="14" t="s">
        <v>17171</v>
      </c>
      <c r="C5" s="15" t="s">
        <v>5</v>
      </c>
      <c r="D5" s="12"/>
      <c r="E5" s="22"/>
      <c r="F5" s="22"/>
      <c r="G5" s="22"/>
      <c r="H5" s="22"/>
      <c r="I5" s="22"/>
      <c r="J5" s="22"/>
      <c r="K5" s="22"/>
    </row>
    <row r="6" spans="2:11" s="16" customFormat="1" x14ac:dyDescent="0.3">
      <c r="B6" s="17"/>
      <c r="C6" s="18"/>
      <c r="D6" s="19"/>
      <c r="E6" s="23"/>
      <c r="F6" s="23"/>
      <c r="G6" s="23"/>
      <c r="H6" s="23"/>
      <c r="I6" s="23"/>
      <c r="J6" s="23"/>
      <c r="K6" s="23"/>
    </row>
    <row r="7" spans="2:11" x14ac:dyDescent="0.3">
      <c r="E7" s="24" t="s">
        <v>17165</v>
      </c>
    </row>
    <row r="8" spans="2:11" ht="28" x14ac:dyDescent="0.3">
      <c r="E8" s="26" t="s">
        <v>11434</v>
      </c>
      <c r="F8" s="27" t="s">
        <v>17158</v>
      </c>
      <c r="G8" s="28" t="s">
        <v>11444</v>
      </c>
      <c r="H8" s="27" t="s">
        <v>17159</v>
      </c>
      <c r="I8" s="27" t="s">
        <v>17160</v>
      </c>
      <c r="J8" s="27" t="s">
        <v>17161</v>
      </c>
      <c r="K8" s="29" t="s">
        <v>17162</v>
      </c>
    </row>
    <row r="9" spans="2:11" x14ac:dyDescent="0.3">
      <c r="E9" s="26" t="s">
        <v>11</v>
      </c>
      <c r="F9" s="28">
        <f>INDEX(SUMA!$H$5:$T$53,MATCH(CONCATENATE(selected_country_code,"_",E9),SUMA!$H$5:$H$53,0),4)</f>
        <v>24</v>
      </c>
      <c r="G9" s="28">
        <f>INDEX(SUMA!$H$5:$T$53,MATCH(CONCATENATE(selected_country_code,"_",E9),SUMA!$H$5:$H$53,0),5)</f>
        <v>122110</v>
      </c>
      <c r="H9" s="30">
        <f>INDEX(SUMA!$H$5:$T$53,MATCH(CONCATENATE(selected_country_code,"_",E9),SUMA!$H$5:$H$53,0),6)</f>
        <v>0.16585872058829521</v>
      </c>
      <c r="I9" s="28">
        <f>INDEX(SUMA!$H$5:$T$53,MATCH(CONCATENATE(selected_country_code,"_",E9),SUMA!$H$5:$H$53,0),10)</f>
        <v>0.61159090909090907</v>
      </c>
      <c r="J9" s="31">
        <f>INDEX(SUMA!$H$5:$T$53,MATCH(CONCATENATE(selected_country_code,"_",E9),SUMA!$H$5:$H$53,0),11)</f>
        <v>3.5467721036406413E-2</v>
      </c>
      <c r="K9" s="32" t="str">
        <f>INDEX(SUMA!$H$5:$T$53,MATCH(CONCATENATE(selected_country_code,"_",E9),SUMA!$H$5:$H$53,0),12)</f>
        <v>Rank 1/12</v>
      </c>
    </row>
    <row r="10" spans="2:11" x14ac:dyDescent="0.3">
      <c r="E10" s="26" t="s">
        <v>15</v>
      </c>
      <c r="F10" s="28">
        <f>INDEX(SUMA!$H$5:$T$53,MATCH(CONCATENATE(selected_country_code,"_",E10),SUMA!$H$5:$H$53,0),4)</f>
        <v>129</v>
      </c>
      <c r="G10" s="28">
        <f>INDEX(SUMA!$H$5:$T$53,MATCH(CONCATENATE(selected_country_code,"_",E10),SUMA!$H$5:$H$53,0),5)</f>
        <v>119692</v>
      </c>
      <c r="H10" s="30">
        <f>INDEX(SUMA!$H$5:$T$53,MATCH(CONCATENATE(selected_country_code,"_",E10),SUMA!$H$5:$H$53,0),6)</f>
        <v>0.16257441638403269</v>
      </c>
      <c r="I10" s="28">
        <f>INDEX(SUMA!$H$5:$T$53,MATCH(CONCATENATE(selected_country_code,"_",E10),SUMA!$H$5:$H$53,0),10)</f>
        <v>0.80752892561983436</v>
      </c>
      <c r="J10" s="31">
        <f>INDEX(SUMA!$H$5:$T$53,MATCH(CONCATENATE(selected_country_code,"_",E10),SUMA!$H$5:$H$53,0),11)</f>
        <v>4.6830667750255815E-2</v>
      </c>
      <c r="K10" s="32" t="str">
        <f>INDEX(SUMA!$H$5:$T$53,MATCH(CONCATENATE(selected_country_code,"_",E10),SUMA!$H$5:$H$53,0),12)</f>
        <v>Rank 4/12</v>
      </c>
    </row>
    <row r="11" spans="2:11" x14ac:dyDescent="0.3">
      <c r="E11" s="26" t="s">
        <v>18</v>
      </c>
      <c r="F11" s="28">
        <f>INDEX(SUMA!$H$5:$T$53,MATCH(CONCATENATE(selected_country_code,"_",E11),SUMA!$H$5:$H$53,0),4)</f>
        <v>13</v>
      </c>
      <c r="G11" s="28">
        <f>INDEX(SUMA!$H$5:$T$53,MATCH(CONCATENATE(selected_country_code,"_",E11),SUMA!$H$5:$H$53,0),5)</f>
        <v>93617</v>
      </c>
      <c r="H11" s="30">
        <f>INDEX(SUMA!$H$5:$T$53,MATCH(CONCATENATE(selected_country_code,"_",E11),SUMA!$H$5:$H$53,0),6)</f>
        <v>0.12715744693566811</v>
      </c>
      <c r="I11" s="28">
        <f>INDEX(SUMA!$H$5:$T$53,MATCH(CONCATENATE(selected_country_code,"_",E11),SUMA!$H$5:$H$53,0),10)</f>
        <v>1.5185384615384616</v>
      </c>
      <c r="J11" s="31">
        <f>INDEX(SUMA!$H$5:$T$53,MATCH(CONCATENATE(selected_country_code,"_",E11),SUMA!$H$5:$H$53,0),11)</f>
        <v>8.8063929231646118E-2</v>
      </c>
      <c r="K11" s="32" t="str">
        <f>INDEX(SUMA!$H$5:$T$53,MATCH(CONCATENATE(selected_country_code,"_",E11),SUMA!$H$5:$H$53,0),12)</f>
        <v>Rank 11/12</v>
      </c>
    </row>
    <row r="12" spans="2:11" x14ac:dyDescent="0.3">
      <c r="E12" s="26" t="s">
        <v>21</v>
      </c>
      <c r="F12" s="28">
        <f>INDEX(SUMA!$H$5:$T$53,MATCH(CONCATENATE(selected_country_code,"_",E12),SUMA!$H$5:$H$53,0),4)</f>
        <v>31</v>
      </c>
      <c r="G12" s="28">
        <f>INDEX(SUMA!$H$5:$T$53,MATCH(CONCATENATE(selected_country_code,"_",E12),SUMA!$H$5:$H$53,0),5)</f>
        <v>42878</v>
      </c>
      <c r="H12" s="30">
        <f>INDEX(SUMA!$H$5:$T$53,MATCH(CONCATENATE(selected_country_code,"_",E12),SUMA!$H$5:$H$53,0),6)</f>
        <v>5.8240031294610778E-2</v>
      </c>
      <c r="I12" s="28">
        <f>INDEX(SUMA!$H$5:$T$53,MATCH(CONCATENATE(selected_country_code,"_",E12),SUMA!$H$5:$H$53,0),10)</f>
        <v>1.2419666666666669</v>
      </c>
      <c r="J12" s="31">
        <f>INDEX(SUMA!$H$5:$T$53,MATCH(CONCATENATE(selected_country_code,"_",E12),SUMA!$H$5:$H$53,0),11)</f>
        <v>7.2024823480986683E-2</v>
      </c>
      <c r="K12" s="32" t="str">
        <f>INDEX(SUMA!$H$5:$T$53,MATCH(CONCATENATE(selected_country_code,"_",E12),SUMA!$H$5:$H$53,0),12)</f>
        <v>Rank 9/12</v>
      </c>
    </row>
    <row r="13" spans="2:11" x14ac:dyDescent="0.3">
      <c r="E13" s="26" t="s">
        <v>24</v>
      </c>
      <c r="F13" s="28">
        <f>INDEX(SUMA!$H$5:$T$53,MATCH(CONCATENATE(selected_country_code,"_",E13),SUMA!$H$5:$H$53,0),4)</f>
        <v>31</v>
      </c>
      <c r="G13" s="28">
        <f>INDEX(SUMA!$H$5:$T$53,MATCH(CONCATENATE(selected_country_code,"_",E13),SUMA!$H$5:$H$53,0),5)</f>
        <v>13268</v>
      </c>
      <c r="H13" s="30">
        <f>INDEX(SUMA!$H$5:$T$53,MATCH(CONCATENATE(selected_country_code,"_",E13),SUMA!$H$5:$H$53,0),6)</f>
        <v>1.8021566659286715E-2</v>
      </c>
      <c r="I13" s="28">
        <f>INDEX(SUMA!$H$5:$T$53,MATCH(CONCATENATE(selected_country_code,"_",E13),SUMA!$H$5:$H$53,0),10)</f>
        <v>1.1082580645161286</v>
      </c>
      <c r="J13" s="31">
        <f>INDEX(SUMA!$H$5:$T$53,MATCH(CONCATENATE(selected_country_code,"_",E13),SUMA!$H$5:$H$53,0),11)</f>
        <v>6.4270719666245008E-2</v>
      </c>
      <c r="K13" s="32" t="str">
        <f>INDEX(SUMA!$H$5:$T$53,MATCH(CONCATENATE(selected_country_code,"_",E13),SUMA!$H$5:$H$53,0),12)</f>
        <v>Rank 6/12</v>
      </c>
    </row>
    <row r="14" spans="2:11" x14ac:dyDescent="0.3">
      <c r="E14" s="26" t="s">
        <v>27</v>
      </c>
      <c r="F14" s="28">
        <f>INDEX(SUMA!$H$5:$T$53,MATCH(CONCATENATE(selected_country_code,"_",E14),SUMA!$H$5:$H$53,0),4)</f>
        <v>6</v>
      </c>
      <c r="G14" s="28">
        <f>INDEX(SUMA!$H$5:$T$53,MATCH(CONCATENATE(selected_country_code,"_",E14),SUMA!$H$5:$H$53,0),5)</f>
        <v>11397</v>
      </c>
      <c r="H14" s="30">
        <f>INDEX(SUMA!$H$5:$T$53,MATCH(CONCATENATE(selected_country_code,"_",E14),SUMA!$H$5:$H$53,0),6)</f>
        <v>1.5480237806443376E-2</v>
      </c>
      <c r="I14" s="28">
        <f>INDEX(SUMA!$H$5:$T$53,MATCH(CONCATENATE(selected_country_code,"_",E14),SUMA!$H$5:$H$53,0),10)</f>
        <v>0.76916666666666667</v>
      </c>
      <c r="J14" s="31">
        <f>INDEX(SUMA!$H$5:$T$53,MATCH(CONCATENATE(selected_country_code,"_",E14),SUMA!$H$5:$H$53,0),11)</f>
        <v>4.4605942237412897E-2</v>
      </c>
      <c r="K14" s="32" t="str">
        <f>INDEX(SUMA!$H$5:$T$53,MATCH(CONCATENATE(selected_country_code,"_",E14),SUMA!$H$5:$H$53,0),12)</f>
        <v>Rank 3/12</v>
      </c>
    </row>
    <row r="15" spans="2:11" x14ac:dyDescent="0.3">
      <c r="E15" s="26" t="s">
        <v>30</v>
      </c>
      <c r="F15" s="28">
        <f>INDEX(SUMA!$H$5:$T$53,MATCH(CONCATENATE(selected_country_code,"_",E15),SUMA!$H$5:$H$53,0),4)</f>
        <v>28</v>
      </c>
      <c r="G15" s="28">
        <f>INDEX(SUMA!$H$5:$T$53,MATCH(CONCATENATE(selected_country_code,"_",E15),SUMA!$H$5:$H$53,0),5)</f>
        <v>21198</v>
      </c>
      <c r="H15" s="30">
        <f>INDEX(SUMA!$H$5:$T$53,MATCH(CONCATENATE(selected_country_code,"_",E15),SUMA!$H$5:$H$53,0),6)</f>
        <v>2.8792671845308999E-2</v>
      </c>
      <c r="I15" s="28">
        <f>INDEX(SUMA!$H$5:$T$53,MATCH(CONCATENATE(selected_country_code,"_",E15),SUMA!$H$5:$H$53,0),10)</f>
        <v>2.1703214285714281</v>
      </c>
      <c r="J15" s="31">
        <f>INDEX(SUMA!$H$5:$T$53,MATCH(CONCATENATE(selected_country_code,"_",E15),SUMA!$H$5:$H$53,0),11)</f>
        <v>0.1258624905041949</v>
      </c>
      <c r="K15" s="32" t="str">
        <f>INDEX(SUMA!$H$5:$T$53,MATCH(CONCATENATE(selected_country_code,"_",E15),SUMA!$H$5:$H$53,0),12)</f>
        <v>Rank 12/12</v>
      </c>
    </row>
    <row r="16" spans="2:11" x14ac:dyDescent="0.3">
      <c r="E16" s="26" t="s">
        <v>35</v>
      </c>
      <c r="F16" s="28">
        <f>INDEX(SUMA!$H$5:$T$53,MATCH(CONCATENATE(selected_country_code,"_",E16),SUMA!$H$5:$H$53,0),4)</f>
        <v>21</v>
      </c>
      <c r="G16" s="28">
        <f>INDEX(SUMA!$H$5:$T$53,MATCH(CONCATENATE(selected_country_code,"_",E16),SUMA!$H$5:$H$53,0),5)</f>
        <v>151296</v>
      </c>
      <c r="H16" s="30">
        <f>INDEX(SUMA!$H$5:$T$53,MATCH(CONCATENATE(selected_country_code,"_",E16),SUMA!$H$5:$H$53,0),6)</f>
        <v>0.20550127745579161</v>
      </c>
      <c r="I16" s="28">
        <f>INDEX(SUMA!$H$5:$T$53,MATCH(CONCATENATE(selected_country_code,"_",E16),SUMA!$H$5:$H$53,0),10)</f>
        <v>1.1296499999999998</v>
      </c>
      <c r="J16" s="31">
        <f>INDEX(SUMA!$H$5:$T$53,MATCH(CONCATENATE(selected_country_code,"_",E16),SUMA!$H$5:$H$53,0),11)</f>
        <v>6.5511292717434638E-2</v>
      </c>
      <c r="K16" s="32" t="str">
        <f>INDEX(SUMA!$H$5:$T$53,MATCH(CONCATENATE(selected_country_code,"_",E16),SUMA!$H$5:$H$53,0),12)</f>
        <v>Rank 7/12</v>
      </c>
    </row>
    <row r="17" spans="2:11" x14ac:dyDescent="0.3">
      <c r="E17" s="26" t="s">
        <v>45</v>
      </c>
      <c r="F17" s="28">
        <f>INDEX(SUMA!$H$5:$T$53,MATCH(CONCATENATE(selected_country_code,"_",E17),SUMA!$H$5:$H$53,0),4)</f>
        <v>104</v>
      </c>
      <c r="G17" s="28">
        <f>INDEX(SUMA!$H$5:$T$53,MATCH(CONCATENATE(selected_country_code,"_",E17),SUMA!$H$5:$H$53,0),5)</f>
        <v>109455</v>
      </c>
      <c r="H17" s="30">
        <f>INDEX(SUMA!$H$5:$T$53,MATCH(CONCATENATE(selected_country_code,"_",E17),SUMA!$H$5:$H$53,0),6)</f>
        <v>0.14866977530089143</v>
      </c>
      <c r="I17" s="28">
        <f>INDEX(SUMA!$H$5:$T$53,MATCH(CONCATENATE(selected_country_code,"_",E17),SUMA!$H$5:$H$53,0),10)</f>
        <v>0.718356435643564</v>
      </c>
      <c r="J17" s="31">
        <f>INDEX(SUMA!$H$5:$T$53,MATCH(CONCATENATE(selected_country_code,"_",E17),SUMA!$H$5:$H$53,0),11)</f>
        <v>4.1659326987030079E-2</v>
      </c>
      <c r="K17" s="32" t="str">
        <f>INDEX(SUMA!$H$5:$T$53,MATCH(CONCATENATE(selected_country_code,"_",E17),SUMA!$H$5:$H$53,0),12)</f>
        <v>Rank 2/12</v>
      </c>
    </row>
    <row r="18" spans="2:11" x14ac:dyDescent="0.3">
      <c r="E18" s="26" t="s">
        <v>58</v>
      </c>
      <c r="F18" s="28">
        <f>INDEX(SUMA!$H$5:$T$53,MATCH(CONCATENATE(selected_country_code,"_",E18),SUMA!$H$5:$H$53,0),4)</f>
        <v>65</v>
      </c>
      <c r="G18" s="28">
        <f>INDEX(SUMA!$H$5:$T$53,MATCH(CONCATENATE(selected_country_code,"_",E18),SUMA!$H$5:$H$53,0),5)</f>
        <v>23589</v>
      </c>
      <c r="H18" s="30">
        <f>INDEX(SUMA!$H$5:$T$53,MATCH(CONCATENATE(selected_country_code,"_",E18),SUMA!$H$5:$H$53,0),6)</f>
        <v>3.2040302677563637E-2</v>
      </c>
      <c r="I18" s="28">
        <f>INDEX(SUMA!$H$5:$T$53,MATCH(CONCATENATE(selected_country_code,"_",E18),SUMA!$H$5:$H$53,0),10)</f>
        <v>1.1352786885245902</v>
      </c>
      <c r="J18" s="31">
        <f>INDEX(SUMA!$H$5:$T$53,MATCH(CONCATENATE(selected_country_code,"_",E18),SUMA!$H$5:$H$53,0),11)</f>
        <v>6.5837714761031951E-2</v>
      </c>
      <c r="K18" s="32" t="str">
        <f>INDEX(SUMA!$H$5:$T$53,MATCH(CONCATENATE(selected_country_code,"_",E18),SUMA!$H$5:$H$53,0),12)</f>
        <v>Rank 8/12</v>
      </c>
    </row>
    <row r="19" spans="2:11" x14ac:dyDescent="0.3">
      <c r="E19" s="26" t="s">
        <v>61</v>
      </c>
      <c r="F19" s="28">
        <f>INDEX(SUMA!$H$5:$T$53,MATCH(CONCATENATE(selected_country_code,"_",E19),SUMA!$H$5:$H$53,0),4)</f>
        <v>53</v>
      </c>
      <c r="G19" s="28">
        <f>INDEX(SUMA!$H$5:$T$53,MATCH(CONCATENATE(selected_country_code,"_",E19),SUMA!$H$5:$H$53,0),5)</f>
        <v>21650</v>
      </c>
      <c r="H19" s="30">
        <f>INDEX(SUMA!$H$5:$T$53,MATCH(CONCATENATE(selected_country_code,"_",E19),SUMA!$H$5:$H$53,0),6)</f>
        <v>2.9406611258181899E-2</v>
      </c>
      <c r="I19" s="28">
        <f>INDEX(SUMA!$H$5:$T$53,MATCH(CONCATENATE(selected_country_code,"_",E19),SUMA!$H$5:$H$53,0),10)</f>
        <v>0.93700000000000006</v>
      </c>
      <c r="J19" s="31">
        <f>INDEX(SUMA!$H$5:$T$53,MATCH(CONCATENATE(selected_country_code,"_",E19),SUMA!$H$5:$H$53,0),11)</f>
        <v>5.4339026491600294E-2</v>
      </c>
      <c r="K19" s="32" t="str">
        <f>INDEX(SUMA!$H$5:$T$53,MATCH(CONCATENATE(selected_country_code,"_",E19),SUMA!$H$5:$H$53,0),12)</f>
        <v>Rank 5/12</v>
      </c>
    </row>
    <row r="20" spans="2:11" x14ac:dyDescent="0.3">
      <c r="E20" s="26" t="s">
        <v>132</v>
      </c>
      <c r="F20" s="28">
        <f>INDEX(SUMA!$H$5:$T$53,MATCH(CONCATENATE(selected_country_code,"_",E20),SUMA!$H$5:$H$53,0),4)</f>
        <v>43</v>
      </c>
      <c r="G20" s="28">
        <f>INDEX(SUMA!$H$5:$T$53,MATCH(CONCATENATE(selected_country_code,"_",E20),SUMA!$H$5:$H$53,0),5)</f>
        <v>6079</v>
      </c>
      <c r="H20" s="30">
        <f>INDEX(SUMA!$H$5:$T$53,MATCH(CONCATENATE(selected_country_code,"_",E20),SUMA!$H$5:$H$53,0),6)</f>
        <v>8.2569417939255315E-3</v>
      </c>
      <c r="I20" s="28">
        <f>INDEX(SUMA!$H$5:$T$53,MATCH(CONCATENATE(selected_country_code,"_",E20),SUMA!$H$5:$H$53,0),10)</f>
        <v>1.286238095238095</v>
      </c>
      <c r="J20" s="31">
        <f>INDEX(SUMA!$H$5:$T$53,MATCH(CONCATENATE(selected_country_code,"_",E20),SUMA!$H$5:$H$53,0),11)</f>
        <v>7.4592236853413374E-2</v>
      </c>
      <c r="K20" s="32" t="str">
        <f>INDEX(SUMA!$H$5:$T$53,MATCH(CONCATENATE(selected_country_code,"_",E20),SUMA!$H$5:$H$53,0),12)</f>
        <v>Rank 10/12</v>
      </c>
    </row>
    <row r="21" spans="2:11" x14ac:dyDescent="0.3">
      <c r="E21" s="33" t="s">
        <v>17166</v>
      </c>
      <c r="F21" s="28"/>
      <c r="G21" s="28"/>
      <c r="H21" s="30"/>
      <c r="I21" s="28"/>
      <c r="J21" s="31"/>
      <c r="K21" s="32"/>
    </row>
    <row r="22" spans="2:11" ht="26" x14ac:dyDescent="0.3">
      <c r="B22" s="20" t="s">
        <v>17172</v>
      </c>
      <c r="E22" s="26"/>
      <c r="F22" s="28"/>
      <c r="G22" s="28"/>
      <c r="H22" s="28"/>
      <c r="I22" s="28"/>
      <c r="J22" s="28"/>
      <c r="K22" s="32"/>
    </row>
    <row r="23" spans="2:11" x14ac:dyDescent="0.3">
      <c r="E23" s="34" t="s">
        <v>17167</v>
      </c>
      <c r="F23" s="28"/>
      <c r="G23" s="28"/>
      <c r="H23" s="28"/>
      <c r="I23" s="28"/>
      <c r="J23" s="28"/>
      <c r="K23" s="32"/>
    </row>
    <row r="24" spans="2:11" ht="28" x14ac:dyDescent="0.3">
      <c r="E24" s="26" t="s">
        <v>17156</v>
      </c>
      <c r="F24" s="28" t="s">
        <v>17157</v>
      </c>
      <c r="G24" s="28" t="s">
        <v>11444</v>
      </c>
      <c r="H24" s="28" t="s">
        <v>11434</v>
      </c>
      <c r="I24" s="27" t="s">
        <v>17160</v>
      </c>
      <c r="J24" s="27" t="s">
        <v>17163</v>
      </c>
      <c r="K24" s="29" t="s">
        <v>17164</v>
      </c>
    </row>
    <row r="25" spans="2:11" x14ac:dyDescent="0.3">
      <c r="E25" s="26" t="str">
        <f>INDEX(DATA!$A$1:$K$5711,MATCH(SUMA!V11,DATA!$K:$K,0),2)</f>
        <v>Aluminum Corp Of China-Adr</v>
      </c>
      <c r="F25" s="28" t="str">
        <f>INDEX(DATA!$A$1:$L$5711,MATCH(SUMA!V11,DATA!$K:$K,0),12)</f>
        <v>ACHX SP</v>
      </c>
      <c r="G25" s="28">
        <f>INDEX(DATA!$A$1:$K$5711,MATCH(SUMA!V11,DATA!$K:$K,0),4)</f>
        <v>6176</v>
      </c>
      <c r="H25" s="28" t="str">
        <f>INDEX(DATA!$A$1:$K$5711,MATCH(SUMA!V11,DATA!$K:$K,0),3)</f>
        <v>Materials</v>
      </c>
      <c r="I25" s="31">
        <f>INDEX(DATA!$A$1:$K$5711,MATCH(SUMA!V11,DATA!$K:$K,0),6)</f>
        <v>0.46899999999999997</v>
      </c>
      <c r="J25" s="35">
        <f>DASH!I25/SUMA!$Y$7</f>
        <v>0.45815820581861144</v>
      </c>
      <c r="K25" s="36">
        <f>I25/SUMA!$Y$8</f>
        <v>0.42318663406682977</v>
      </c>
    </row>
    <row r="26" spans="2:11" x14ac:dyDescent="0.3">
      <c r="E26" s="26" t="str">
        <f>INDEX(DATA!$A$1:$K$5711,MATCH(SUMA!V12,DATA!$K:$K,0),2)</f>
        <v>Sinopec Shanghai-Spons Adr</v>
      </c>
      <c r="F26" s="28" t="str">
        <f>INDEX(DATA!$A$1:$L$5711,MATCH(SUMA!V12,DATA!$K:$K,0),12)</f>
        <v>SHI SP</v>
      </c>
      <c r="G26" s="28">
        <f>INDEX(DATA!$A$1:$K$5711,MATCH(SUMA!V12,DATA!$K:$K,0),4)</f>
        <v>5064</v>
      </c>
      <c r="H26" s="28" t="str">
        <f>INDEX(DATA!$A$1:$K$5711,MATCH(SUMA!V12,DATA!$K:$K,0),3)</f>
        <v>Materials</v>
      </c>
      <c r="I26" s="31">
        <f>INDEX(DATA!$A$1:$K$5711,MATCH(SUMA!V12,DATA!$K:$K,0),6)</f>
        <v>0.59599999999999997</v>
      </c>
      <c r="J26" s="35">
        <f>DASH!I26/SUMA!$Y$7</f>
        <v>0.5822223681618176</v>
      </c>
      <c r="K26" s="36">
        <f>I26/SUMA!$Y$8</f>
        <v>0.53778088252415901</v>
      </c>
    </row>
    <row r="27" spans="2:11" x14ac:dyDescent="0.3">
      <c r="E27" s="26" t="str">
        <f>INDEX(DATA!$A$1:$K$5711,MATCH(SUMA!V13,DATA!$K:$K,0),2)</f>
        <v>Straits Trading Co Ltd</v>
      </c>
      <c r="F27" s="28" t="str">
        <f>INDEX(DATA!$A$1:$L$5711,MATCH(SUMA!V13,DATA!$K:$K,0),12)</f>
        <v>STRTR SP</v>
      </c>
      <c r="G27" s="28">
        <f>INDEX(DATA!$A$1:$K$5711,MATCH(SUMA!V13,DATA!$K:$K,0),4)</f>
        <v>454</v>
      </c>
      <c r="H27" s="28" t="str">
        <f>INDEX(DATA!$A$1:$K$5711,MATCH(SUMA!V13,DATA!$K:$K,0),3)</f>
        <v>Materials</v>
      </c>
      <c r="I27" s="31">
        <f>INDEX(DATA!$A$1:$K$5711,MATCH(SUMA!V13,DATA!$K:$K,0),6)</f>
        <v>0.41799999999999998</v>
      </c>
      <c r="J27" s="35">
        <f>DASH!I27/SUMA!$Y$7</f>
        <v>0.40833716424771771</v>
      </c>
      <c r="K27" s="36">
        <f>I27/SUMA!$Y$8</f>
        <v>0.37716847130050074</v>
      </c>
    </row>
    <row r="28" spans="2:11" x14ac:dyDescent="0.3">
      <c r="E28" s="26" t="str">
        <f>INDEX(DATA!$A$1:$K$5711,MATCH(SUMA!V14,DATA!$K:$K,0),2)</f>
        <v>China Sunsine Chemical Hldgs</v>
      </c>
      <c r="F28" s="28" t="str">
        <f>INDEX(DATA!$A$1:$L$5711,MATCH(SUMA!V14,DATA!$K:$K,0),12)</f>
        <v>CSSC SP</v>
      </c>
      <c r="G28" s="28">
        <f>INDEX(DATA!$A$1:$K$5711,MATCH(SUMA!V14,DATA!$K:$K,0),4)</f>
        <v>205</v>
      </c>
      <c r="H28" s="28" t="str">
        <f>INDEX(DATA!$A$1:$K$5711,MATCH(SUMA!V14,DATA!$K:$K,0),3)</f>
        <v>Materials</v>
      </c>
      <c r="I28" s="31">
        <f>INDEX(DATA!$A$1:$K$5711,MATCH(SUMA!V14,DATA!$K:$K,0),6)</f>
        <v>0.55900000000000005</v>
      </c>
      <c r="J28" s="35">
        <f>DASH!I28/SUMA!$Y$7</f>
        <v>0.54607769094371827</v>
      </c>
      <c r="K28" s="36">
        <f>I28/SUMA!$Y$8</f>
        <v>0.50439515659564582</v>
      </c>
    </row>
    <row r="29" spans="2:11" x14ac:dyDescent="0.3">
      <c r="E29" s="26" t="str">
        <f>INDEX(DATA!$A$1:$K$5711,MATCH(SUMA!V15,DATA!$K:$K,0),2)</f>
        <v>Nsl Ltd</v>
      </c>
      <c r="F29" s="28" t="str">
        <f>INDEX(DATA!$A$1:$L$5711,MATCH(SUMA!V15,DATA!$K:$K,0),12)</f>
        <v>NSL SP</v>
      </c>
      <c r="G29" s="28">
        <f>INDEX(DATA!$A$1:$K$5711,MATCH(SUMA!V15,DATA!$K:$K,0),4)</f>
        <v>181</v>
      </c>
      <c r="H29" s="28" t="str">
        <f>INDEX(DATA!$A$1:$K$5711,MATCH(SUMA!V15,DATA!$K:$K,0),3)</f>
        <v>Materials</v>
      </c>
      <c r="I29" s="31">
        <f>INDEX(DATA!$A$1:$K$5711,MATCH(SUMA!V15,DATA!$K:$K,0),6)</f>
        <v>0.505</v>
      </c>
      <c r="J29" s="35">
        <f>DASH!I29/SUMA!$Y$7</f>
        <v>0.49332599986865416</v>
      </c>
      <c r="K29" s="36">
        <f>I29/SUMA!$Y$8</f>
        <v>0.45567004307835624</v>
      </c>
    </row>
    <row r="30" spans="2:11" x14ac:dyDescent="0.3">
      <c r="E30" s="26" t="str">
        <f>INDEX(DATA!$A$1:$K$5711,MATCH(SUMA!V16,DATA!$K:$K,0),2)</f>
        <v>Meghmani Organics Ltd-Sdr</v>
      </c>
      <c r="F30" s="28" t="str">
        <f>INDEX(DATA!$A$1:$L$5711,MATCH(SUMA!V16,DATA!$K:$K,0),12)</f>
        <v>MEGH SP</v>
      </c>
      <c r="G30" s="28">
        <f>INDEX(DATA!$A$1:$K$5711,MATCH(SUMA!V16,DATA!$K:$K,0),4)</f>
        <v>157</v>
      </c>
      <c r="H30" s="28" t="str">
        <f>INDEX(DATA!$A$1:$K$5711,MATCH(SUMA!V16,DATA!$K:$K,0),3)</f>
        <v>Materials</v>
      </c>
      <c r="I30" s="31">
        <f>INDEX(DATA!$A$1:$K$5711,MATCH(SUMA!V16,DATA!$K:$K,0),6)</f>
        <v>0.91600000000000004</v>
      </c>
      <c r="J30" s="35">
        <f>DASH!I30/SUMA!$Y$7</f>
        <v>0.89482498193997473</v>
      </c>
      <c r="K30" s="36">
        <f>I30/SUMA!$Y$8</f>
        <v>0.82652229595994908</v>
      </c>
    </row>
    <row r="31" spans="2:11" x14ac:dyDescent="0.3">
      <c r="E31" s="26" t="str">
        <f>INDEX(DATA!$A$1:$K$5711,MATCH(SUMA!V17,DATA!$K:$K,0),2)</f>
        <v>International Cement Group L</v>
      </c>
      <c r="F31" s="28" t="str">
        <f>INDEX(DATA!$A$1:$L$5711,MATCH(SUMA!V17,DATA!$K:$K,0),12)</f>
        <v>ICG SP</v>
      </c>
      <c r="G31" s="28">
        <f>INDEX(DATA!$A$1:$K$5711,MATCH(SUMA!V17,DATA!$K:$K,0),4)</f>
        <v>97</v>
      </c>
      <c r="H31" s="28" t="str">
        <f>INDEX(DATA!$A$1:$K$5711,MATCH(SUMA!V17,DATA!$K:$K,0),3)</f>
        <v>Materials</v>
      </c>
      <c r="I31" s="31">
        <f>INDEX(DATA!$A$1:$K$5711,MATCH(SUMA!V17,DATA!$K:$K,0),6)</f>
        <v>0.67100000000000004</v>
      </c>
      <c r="J31" s="35">
        <f>DASH!I31/SUMA!$Y$7</f>
        <v>0.65548860576607315</v>
      </c>
      <c r="K31" s="36">
        <f>I31/SUMA!$Y$8</f>
        <v>0.60545465129817233</v>
      </c>
    </row>
    <row r="32" spans="2:11" x14ac:dyDescent="0.3">
      <c r="E32" s="26" t="str">
        <f>INDEX(DATA!$A$1:$K$5711,MATCH(SUMA!V18,DATA!$K:$K,0),2)</f>
        <v>United Global Ltd</v>
      </c>
      <c r="F32" s="28" t="str">
        <f>INDEX(DATA!$A$1:$L$5711,MATCH(SUMA!V18,DATA!$K:$K,0),12)</f>
        <v>UTG SP</v>
      </c>
      <c r="G32" s="28">
        <f>INDEX(DATA!$A$1:$K$5711,MATCH(SUMA!V18,DATA!$K:$K,0),4)</f>
        <v>96</v>
      </c>
      <c r="H32" s="28" t="str">
        <f>INDEX(DATA!$A$1:$K$5711,MATCH(SUMA!V18,DATA!$K:$K,0),3)</f>
        <v>Materials</v>
      </c>
      <c r="I32" s="31">
        <f>INDEX(DATA!$A$1:$K$5711,MATCH(SUMA!V18,DATA!$K:$K,0),6)</f>
        <v>0.93300000000000005</v>
      </c>
      <c r="J32" s="35">
        <f>DASH!I32/SUMA!$Y$7</f>
        <v>0.91143199579693934</v>
      </c>
      <c r="K32" s="36">
        <f>I32/SUMA!$Y$8</f>
        <v>0.84186168354872548</v>
      </c>
    </row>
    <row r="33" spans="5:11" x14ac:dyDescent="0.3">
      <c r="E33" s="26" t="str">
        <f>INDEX(DATA!$A$1:$K$5711,MATCH(SUMA!V19,DATA!$K:$K,0),2)</f>
        <v>Avarga Ltd</v>
      </c>
      <c r="F33" s="28" t="str">
        <f>INDEX(DATA!$A$1:$L$5711,MATCH(SUMA!V19,DATA!$K:$K,0),12)</f>
        <v>AVARGA SP</v>
      </c>
      <c r="G33" s="28">
        <f>INDEX(DATA!$A$1:$K$5711,MATCH(SUMA!V19,DATA!$K:$K,0),4)</f>
        <v>86</v>
      </c>
      <c r="H33" s="28" t="str">
        <f>INDEX(DATA!$A$1:$K$5711,MATCH(SUMA!V19,DATA!$K:$K,0),3)</f>
        <v>Materials</v>
      </c>
      <c r="I33" s="31">
        <f>INDEX(DATA!$A$1:$K$5711,MATCH(SUMA!V19,DATA!$K:$K,0),6)</f>
        <v>0.61399999999999999</v>
      </c>
      <c r="J33" s="35">
        <f>DASH!I33/SUMA!$Y$7</f>
        <v>0.59980626518683888</v>
      </c>
      <c r="K33" s="36">
        <f>I33/SUMA!$Y$8</f>
        <v>0.55402258702992224</v>
      </c>
    </row>
    <row r="34" spans="5:11" x14ac:dyDescent="0.3">
      <c r="E34" s="26" t="str">
        <f>INDEX(DATA!$A$1:$K$5711,MATCH(SUMA!V20,DATA!$K:$K,0),2)</f>
        <v>Engro Corp Ltd</v>
      </c>
      <c r="F34" s="28" t="str">
        <f>INDEX(DATA!$A$1:$L$5711,MATCH(SUMA!V20,DATA!$K:$K,0),12)</f>
        <v>EGCL SP</v>
      </c>
      <c r="G34" s="28">
        <f>INDEX(DATA!$A$1:$K$5711,MATCH(SUMA!V20,DATA!$K:$K,0),4)</f>
        <v>74</v>
      </c>
      <c r="H34" s="28" t="str">
        <f>INDEX(DATA!$A$1:$K$5711,MATCH(SUMA!V20,DATA!$K:$K,0),3)</f>
        <v>Materials</v>
      </c>
      <c r="I34" s="31">
        <f>INDEX(DATA!$A$1:$K$5711,MATCH(SUMA!V20,DATA!$K:$K,0),6)</f>
        <v>0.41699999999999998</v>
      </c>
      <c r="J34" s="35">
        <f>DASH!I34/SUMA!$Y$7</f>
        <v>0.40736028107966094</v>
      </c>
      <c r="K34" s="36">
        <f>I34/SUMA!$Y$8</f>
        <v>0.37626615438351391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71E3877-01D0-42F0-84F1-0E6ACB103D00}">
          <x14:formula1>
            <xm:f>CONT!$E$3:$E$6</xm:f>
          </x14:formula1>
          <xm:sqref>C3</xm:sqref>
        </x14:dataValidation>
        <x14:dataValidation type="list" allowBlank="1" showInputMessage="1" showErrorMessage="1" xr:uid="{8EFFE3C3-41F9-4738-8350-FB12C5142781}">
          <x14:formula1>
            <xm:f>CONT!$B$3:$B$14</xm:f>
          </x14:formula1>
          <xm:sqref>C4</xm:sqref>
        </x14:dataValidation>
        <x14:dataValidation type="list" allowBlank="1" showInputMessage="1" showErrorMessage="1" xr:uid="{7C1E16C4-B10C-4445-8EBF-C18F82559740}">
          <x14:formula1>
            <xm:f>CONT!$G$3:$G$6</xm:f>
          </x14:formula1>
          <xm:sqref>C5:C6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8DBE7-11C5-46EC-BA79-AF16DC498A48}">
  <dimension ref="A1:L5711"/>
  <sheetViews>
    <sheetView topLeftCell="E1" workbookViewId="0">
      <pane ySplit="1" topLeftCell="A715" activePane="bottomLeft" state="frozen"/>
      <selection activeCell="C1" sqref="C1"/>
      <selection pane="bottomLeft" activeCell="L2" sqref="L2"/>
    </sheetView>
  </sheetViews>
  <sheetFormatPr defaultRowHeight="12.5" x14ac:dyDescent="0.25"/>
  <cols>
    <col min="1" max="1" width="17.453125" bestFit="1" customWidth="1"/>
    <col min="2" max="2" width="26.6328125" bestFit="1" customWidth="1"/>
    <col min="3" max="3" width="20.1796875" bestFit="1" customWidth="1"/>
    <col min="4" max="4" width="17.90625" bestFit="1" customWidth="1"/>
    <col min="5" max="6" width="8" bestFit="1" customWidth="1"/>
    <col min="8" max="8" width="15.36328125" bestFit="1" customWidth="1"/>
    <col min="9" max="9" width="11.54296875" bestFit="1" customWidth="1"/>
    <col min="10" max="10" width="14" style="4" bestFit="1" customWidth="1"/>
    <col min="11" max="11" width="8.08984375" style="4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11432</v>
      </c>
      <c r="K1" s="4" t="s">
        <v>11430</v>
      </c>
      <c r="L1" t="s">
        <v>17155</v>
      </c>
    </row>
    <row r="2" spans="1:12" x14ac:dyDescent="0.25">
      <c r="A2" t="s">
        <v>9</v>
      </c>
      <c r="B2" t="s">
        <v>10</v>
      </c>
      <c r="C2" t="s">
        <v>11</v>
      </c>
      <c r="D2" s="1">
        <v>26241</v>
      </c>
      <c r="E2">
        <v>9.08</v>
      </c>
      <c r="F2">
        <v>0.95</v>
      </c>
      <c r="G2">
        <v>0.38</v>
      </c>
      <c r="H2">
        <v>5.77</v>
      </c>
      <c r="I2" t="s">
        <v>12</v>
      </c>
      <c r="J2" s="4" t="str">
        <f t="shared" ref="J2:J65" si="0">IF(AND(I2=selected_country_code,C2= selected_sector_code),D2,"na")</f>
        <v>na</v>
      </c>
      <c r="K2" s="4">
        <f>IFERROR(RANK(J2,$J$2:$J$5711,0),0)</f>
        <v>0</v>
      </c>
      <c r="L2" t="s">
        <v>11445</v>
      </c>
    </row>
    <row r="3" spans="1:12" x14ac:dyDescent="0.25">
      <c r="A3" t="s">
        <v>13</v>
      </c>
      <c r="B3" t="s">
        <v>14</v>
      </c>
      <c r="C3" t="s">
        <v>15</v>
      </c>
      <c r="D3" s="1">
        <v>22092</v>
      </c>
      <c r="E3">
        <v>27.08</v>
      </c>
      <c r="F3">
        <v>4.37</v>
      </c>
      <c r="G3">
        <v>11.08</v>
      </c>
      <c r="H3">
        <v>17.440000000000001</v>
      </c>
      <c r="I3" t="s">
        <v>12</v>
      </c>
      <c r="J3" s="4" t="str">
        <f t="shared" si="0"/>
        <v>na</v>
      </c>
      <c r="K3" s="4">
        <f t="shared" ref="K3:K66" si="1">IFERROR(RANK(J3,$J$2:$J$5711,0),0)</f>
        <v>0</v>
      </c>
      <c r="L3" t="s">
        <v>11446</v>
      </c>
    </row>
    <row r="4" spans="1:12" x14ac:dyDescent="0.25">
      <c r="A4" t="s">
        <v>16</v>
      </c>
      <c r="B4" t="s">
        <v>17</v>
      </c>
      <c r="C4" t="s">
        <v>18</v>
      </c>
      <c r="D4" s="1">
        <v>18119</v>
      </c>
      <c r="E4">
        <v>18.86</v>
      </c>
      <c r="F4">
        <v>8.5</v>
      </c>
      <c r="G4">
        <v>3.25</v>
      </c>
      <c r="H4">
        <v>8.5</v>
      </c>
      <c r="I4" t="s">
        <v>12</v>
      </c>
      <c r="J4" s="4" t="str">
        <f t="shared" si="0"/>
        <v>na</v>
      </c>
      <c r="K4" s="4">
        <f t="shared" si="1"/>
        <v>0</v>
      </c>
      <c r="L4" t="s">
        <v>11447</v>
      </c>
    </row>
    <row r="5" spans="1:12" x14ac:dyDescent="0.25">
      <c r="A5" t="s">
        <v>19</v>
      </c>
      <c r="B5" t="s">
        <v>20</v>
      </c>
      <c r="C5" t="s">
        <v>21</v>
      </c>
      <c r="D5" s="1">
        <v>16574</v>
      </c>
      <c r="E5">
        <v>25.33</v>
      </c>
      <c r="F5">
        <v>5.77</v>
      </c>
      <c r="G5">
        <v>0.98</v>
      </c>
      <c r="H5">
        <v>15.15</v>
      </c>
      <c r="I5" t="s">
        <v>12</v>
      </c>
      <c r="J5" s="4" t="str">
        <f t="shared" si="0"/>
        <v>na</v>
      </c>
      <c r="K5" s="4">
        <f t="shared" si="1"/>
        <v>0</v>
      </c>
      <c r="L5" t="s">
        <v>11448</v>
      </c>
    </row>
    <row r="6" spans="1:12" x14ac:dyDescent="0.25">
      <c r="A6" t="s">
        <v>22</v>
      </c>
      <c r="B6" t="s">
        <v>23</v>
      </c>
      <c r="C6" t="s">
        <v>24</v>
      </c>
      <c r="D6" s="1">
        <v>11759</v>
      </c>
      <c r="E6">
        <v>11.69</v>
      </c>
      <c r="F6">
        <v>1.34</v>
      </c>
      <c r="G6">
        <v>0.85</v>
      </c>
      <c r="H6">
        <v>11.74</v>
      </c>
      <c r="I6" t="s">
        <v>12</v>
      </c>
      <c r="J6" s="4" t="str">
        <f t="shared" si="0"/>
        <v>na</v>
      </c>
      <c r="K6" s="4">
        <f t="shared" si="1"/>
        <v>0</v>
      </c>
      <c r="L6" t="s">
        <v>11449</v>
      </c>
    </row>
    <row r="7" spans="1:12" x14ac:dyDescent="0.25">
      <c r="A7" t="s">
        <v>25</v>
      </c>
      <c r="B7" t="s">
        <v>26</v>
      </c>
      <c r="C7" t="s">
        <v>27</v>
      </c>
      <c r="D7" s="1">
        <v>9734</v>
      </c>
      <c r="E7">
        <v>64.95</v>
      </c>
      <c r="F7">
        <v>8.27</v>
      </c>
      <c r="G7">
        <v>10.58</v>
      </c>
      <c r="H7">
        <v>48.95</v>
      </c>
      <c r="I7" t="s">
        <v>12</v>
      </c>
      <c r="J7" s="4" t="str">
        <f t="shared" si="0"/>
        <v>na</v>
      </c>
      <c r="K7" s="4">
        <f t="shared" si="1"/>
        <v>0</v>
      </c>
      <c r="L7" t="s">
        <v>11450</v>
      </c>
    </row>
    <row r="8" spans="1:12" x14ac:dyDescent="0.25">
      <c r="A8" t="s">
        <v>28</v>
      </c>
      <c r="B8" t="s">
        <v>29</v>
      </c>
      <c r="C8" t="s">
        <v>30</v>
      </c>
      <c r="D8" s="1">
        <v>9247</v>
      </c>
      <c r="E8">
        <v>18.86</v>
      </c>
      <c r="F8">
        <v>3.53</v>
      </c>
      <c r="G8">
        <v>3.54</v>
      </c>
      <c r="H8">
        <v>12.75</v>
      </c>
      <c r="I8" t="s">
        <v>12</v>
      </c>
      <c r="J8" s="4" t="str">
        <f t="shared" si="0"/>
        <v>na</v>
      </c>
      <c r="K8" s="4">
        <f t="shared" si="1"/>
        <v>0</v>
      </c>
      <c r="L8" t="s">
        <v>11451</v>
      </c>
    </row>
    <row r="9" spans="1:12" x14ac:dyDescent="0.25">
      <c r="A9" t="s">
        <v>31</v>
      </c>
      <c r="B9" t="s">
        <v>32</v>
      </c>
      <c r="C9" t="s">
        <v>11</v>
      </c>
      <c r="D9" s="1">
        <v>7841</v>
      </c>
      <c r="E9">
        <v>5.2</v>
      </c>
      <c r="F9">
        <v>0.71</v>
      </c>
      <c r="G9">
        <v>1.31</v>
      </c>
      <c r="H9">
        <v>1.97</v>
      </c>
      <c r="I9" t="s">
        <v>12</v>
      </c>
      <c r="J9" s="4" t="str">
        <f t="shared" si="0"/>
        <v>na</v>
      </c>
      <c r="K9" s="4">
        <f t="shared" si="1"/>
        <v>0</v>
      </c>
      <c r="L9" t="s">
        <v>11452</v>
      </c>
    </row>
    <row r="10" spans="1:12" x14ac:dyDescent="0.25">
      <c r="A10" t="s">
        <v>33</v>
      </c>
      <c r="B10" t="s">
        <v>34</v>
      </c>
      <c r="C10" t="s">
        <v>35</v>
      </c>
      <c r="D10" s="1">
        <v>6889</v>
      </c>
      <c r="E10">
        <v>5.4</v>
      </c>
      <c r="F10">
        <v>0.54</v>
      </c>
      <c r="G10">
        <v>1.03</v>
      </c>
      <c r="H10" t="s">
        <v>36</v>
      </c>
      <c r="I10" t="s">
        <v>12</v>
      </c>
      <c r="J10" s="4" t="str">
        <f t="shared" si="0"/>
        <v>na</v>
      </c>
      <c r="K10" s="4">
        <f t="shared" si="1"/>
        <v>0</v>
      </c>
      <c r="L10" t="s">
        <v>11453</v>
      </c>
    </row>
    <row r="11" spans="1:12" x14ac:dyDescent="0.25">
      <c r="A11" t="s">
        <v>37</v>
      </c>
      <c r="B11" t="s">
        <v>38</v>
      </c>
      <c r="C11" t="s">
        <v>35</v>
      </c>
      <c r="D11" s="1">
        <v>6476</v>
      </c>
      <c r="E11">
        <v>5.28</v>
      </c>
      <c r="F11">
        <v>0.5</v>
      </c>
      <c r="G11">
        <v>1.01</v>
      </c>
      <c r="H11" t="s">
        <v>36</v>
      </c>
      <c r="I11" t="s">
        <v>12</v>
      </c>
      <c r="J11" s="4" t="str">
        <f t="shared" si="0"/>
        <v>na</v>
      </c>
      <c r="K11" s="4">
        <f t="shared" si="1"/>
        <v>0</v>
      </c>
      <c r="L11" t="s">
        <v>11454</v>
      </c>
    </row>
    <row r="12" spans="1:12" x14ac:dyDescent="0.25">
      <c r="A12" t="s">
        <v>39</v>
      </c>
      <c r="B12" t="s">
        <v>40</v>
      </c>
      <c r="C12" t="s">
        <v>21</v>
      </c>
      <c r="D12" s="1">
        <v>6382</v>
      </c>
      <c r="E12">
        <v>11.29</v>
      </c>
      <c r="F12">
        <v>1.1100000000000001</v>
      </c>
      <c r="G12">
        <v>0.37</v>
      </c>
      <c r="H12">
        <v>11.14</v>
      </c>
      <c r="I12" t="s">
        <v>12</v>
      </c>
      <c r="J12" s="4" t="str">
        <f t="shared" si="0"/>
        <v>na</v>
      </c>
      <c r="K12" s="4">
        <f t="shared" si="1"/>
        <v>0</v>
      </c>
      <c r="L12" t="s">
        <v>11455</v>
      </c>
    </row>
    <row r="13" spans="1:12" x14ac:dyDescent="0.25">
      <c r="A13" t="s">
        <v>41</v>
      </c>
      <c r="B13" t="s">
        <v>42</v>
      </c>
      <c r="C13" t="s">
        <v>35</v>
      </c>
      <c r="D13" s="1">
        <v>5729</v>
      </c>
      <c r="E13">
        <v>5.08</v>
      </c>
      <c r="F13">
        <v>0.43</v>
      </c>
      <c r="G13">
        <v>0.99</v>
      </c>
      <c r="H13" t="s">
        <v>36</v>
      </c>
      <c r="I13" t="s">
        <v>12</v>
      </c>
      <c r="J13" s="4" t="str">
        <f t="shared" si="0"/>
        <v>na</v>
      </c>
      <c r="K13" s="4">
        <f t="shared" si="1"/>
        <v>0</v>
      </c>
      <c r="L13" t="s">
        <v>11456</v>
      </c>
    </row>
    <row r="14" spans="1:12" x14ac:dyDescent="0.25">
      <c r="A14" t="s">
        <v>43</v>
      </c>
      <c r="B14" t="s">
        <v>44</v>
      </c>
      <c r="C14" t="s">
        <v>45</v>
      </c>
      <c r="D14" s="1">
        <v>5613</v>
      </c>
      <c r="E14">
        <v>15.78</v>
      </c>
      <c r="F14">
        <v>2.57</v>
      </c>
      <c r="G14">
        <v>5.04</v>
      </c>
      <c r="H14">
        <v>10.81</v>
      </c>
      <c r="I14" t="s">
        <v>12</v>
      </c>
      <c r="J14" s="4" t="str">
        <f t="shared" si="0"/>
        <v>na</v>
      </c>
      <c r="K14" s="4">
        <f t="shared" si="1"/>
        <v>0</v>
      </c>
      <c r="L14" t="s">
        <v>11457</v>
      </c>
    </row>
    <row r="15" spans="1:12" x14ac:dyDescent="0.25">
      <c r="A15" t="s">
        <v>46</v>
      </c>
      <c r="B15" t="s">
        <v>47</v>
      </c>
      <c r="C15" t="s">
        <v>21</v>
      </c>
      <c r="D15" s="1">
        <v>4924</v>
      </c>
      <c r="E15">
        <v>25.02</v>
      </c>
      <c r="F15">
        <v>7.77</v>
      </c>
      <c r="G15">
        <v>0.75</v>
      </c>
      <c r="H15">
        <v>15.12</v>
      </c>
      <c r="I15" t="s">
        <v>12</v>
      </c>
      <c r="J15" s="4" t="str">
        <f t="shared" si="0"/>
        <v>na</v>
      </c>
      <c r="K15" s="4">
        <f t="shared" si="1"/>
        <v>0</v>
      </c>
      <c r="L15" t="s">
        <v>11458</v>
      </c>
    </row>
    <row r="16" spans="1:12" x14ac:dyDescent="0.25">
      <c r="A16" t="s">
        <v>48</v>
      </c>
      <c r="B16" t="s">
        <v>49</v>
      </c>
      <c r="C16" t="s">
        <v>21</v>
      </c>
      <c r="D16" s="1">
        <v>4877</v>
      </c>
      <c r="E16">
        <v>21.74</v>
      </c>
      <c r="F16">
        <v>1.38</v>
      </c>
      <c r="G16">
        <v>1</v>
      </c>
      <c r="H16">
        <v>14.83</v>
      </c>
      <c r="I16" t="s">
        <v>12</v>
      </c>
      <c r="J16" s="4" t="str">
        <f t="shared" si="0"/>
        <v>na</v>
      </c>
      <c r="K16" s="4">
        <f t="shared" si="1"/>
        <v>0</v>
      </c>
      <c r="L16" t="s">
        <v>11459</v>
      </c>
    </row>
    <row r="17" spans="1:12" x14ac:dyDescent="0.25">
      <c r="A17" t="s">
        <v>50</v>
      </c>
      <c r="B17" t="s">
        <v>51</v>
      </c>
      <c r="C17" t="s">
        <v>18</v>
      </c>
      <c r="D17" s="1">
        <v>4836</v>
      </c>
      <c r="E17">
        <v>14.09</v>
      </c>
      <c r="F17">
        <v>4.53</v>
      </c>
      <c r="G17">
        <v>32.04</v>
      </c>
      <c r="H17">
        <v>724.73</v>
      </c>
      <c r="I17" t="s">
        <v>12</v>
      </c>
      <c r="J17" s="4" t="str">
        <f t="shared" si="0"/>
        <v>na</v>
      </c>
      <c r="K17" s="4">
        <f t="shared" si="1"/>
        <v>0</v>
      </c>
      <c r="L17" t="s">
        <v>11460</v>
      </c>
    </row>
    <row r="18" spans="1:12" x14ac:dyDescent="0.25">
      <c r="A18" t="s">
        <v>52</v>
      </c>
      <c r="B18" t="s">
        <v>53</v>
      </c>
      <c r="C18" t="s">
        <v>27</v>
      </c>
      <c r="D18" s="1">
        <v>4792</v>
      </c>
      <c r="E18">
        <v>24.75</v>
      </c>
      <c r="F18">
        <v>1.54</v>
      </c>
      <c r="G18">
        <v>1.49</v>
      </c>
      <c r="H18">
        <v>14.91</v>
      </c>
      <c r="I18" t="s">
        <v>12</v>
      </c>
      <c r="J18" s="4" t="str">
        <f t="shared" si="0"/>
        <v>na</v>
      </c>
      <c r="K18" s="4">
        <f t="shared" si="1"/>
        <v>0</v>
      </c>
      <c r="L18" t="s">
        <v>11461</v>
      </c>
    </row>
    <row r="19" spans="1:12" x14ac:dyDescent="0.25">
      <c r="A19" t="s">
        <v>54</v>
      </c>
      <c r="B19" t="s">
        <v>55</v>
      </c>
      <c r="C19" t="s">
        <v>35</v>
      </c>
      <c r="D19" s="1">
        <v>4751</v>
      </c>
      <c r="E19">
        <v>5.19</v>
      </c>
      <c r="F19">
        <v>0.45</v>
      </c>
      <c r="G19">
        <v>0.91</v>
      </c>
      <c r="H19" t="s">
        <v>36</v>
      </c>
      <c r="I19" t="s">
        <v>12</v>
      </c>
      <c r="J19" s="4" t="str">
        <f t="shared" si="0"/>
        <v>na</v>
      </c>
      <c r="K19" s="4">
        <f t="shared" si="1"/>
        <v>0</v>
      </c>
      <c r="L19" t="s">
        <v>11462</v>
      </c>
    </row>
    <row r="20" spans="1:12" x14ac:dyDescent="0.25">
      <c r="A20" t="s">
        <v>56</v>
      </c>
      <c r="B20" t="s">
        <v>57</v>
      </c>
      <c r="C20" t="s">
        <v>58</v>
      </c>
      <c r="D20" s="1">
        <v>4617</v>
      </c>
      <c r="E20">
        <v>11.5</v>
      </c>
      <c r="F20">
        <v>4.33</v>
      </c>
      <c r="G20">
        <v>0.6</v>
      </c>
      <c r="H20">
        <v>8.5399999999999991</v>
      </c>
      <c r="I20" t="s">
        <v>12</v>
      </c>
      <c r="J20" s="4" t="str">
        <f t="shared" si="0"/>
        <v>na</v>
      </c>
      <c r="K20" s="4">
        <f t="shared" si="1"/>
        <v>0</v>
      </c>
      <c r="L20" t="s">
        <v>11463</v>
      </c>
    </row>
    <row r="21" spans="1:12" x14ac:dyDescent="0.25">
      <c r="A21" t="s">
        <v>59</v>
      </c>
      <c r="B21" t="s">
        <v>60</v>
      </c>
      <c r="C21" t="s">
        <v>61</v>
      </c>
      <c r="D21" s="1">
        <v>4428</v>
      </c>
      <c r="E21">
        <v>7.08</v>
      </c>
      <c r="F21">
        <v>0.84</v>
      </c>
      <c r="G21">
        <v>11.13</v>
      </c>
      <c r="H21" t="s">
        <v>36</v>
      </c>
      <c r="I21" t="s">
        <v>12</v>
      </c>
      <c r="J21" s="4" t="str">
        <f t="shared" si="0"/>
        <v>na</v>
      </c>
      <c r="K21" s="4">
        <f t="shared" si="1"/>
        <v>0</v>
      </c>
      <c r="L21" t="s">
        <v>11464</v>
      </c>
    </row>
    <row r="22" spans="1:12" x14ac:dyDescent="0.25">
      <c r="A22" t="s">
        <v>62</v>
      </c>
      <c r="B22" t="s">
        <v>63</v>
      </c>
      <c r="C22" t="s">
        <v>58</v>
      </c>
      <c r="D22" s="1">
        <v>4390</v>
      </c>
      <c r="E22">
        <v>22.84</v>
      </c>
      <c r="F22">
        <v>6.72</v>
      </c>
      <c r="G22">
        <v>2.25</v>
      </c>
      <c r="H22">
        <v>14.05</v>
      </c>
      <c r="I22" t="s">
        <v>12</v>
      </c>
      <c r="J22" s="4" t="str">
        <f t="shared" si="0"/>
        <v>na</v>
      </c>
      <c r="K22" s="4">
        <f t="shared" si="1"/>
        <v>0</v>
      </c>
      <c r="L22" t="s">
        <v>11465</v>
      </c>
    </row>
    <row r="23" spans="1:12" x14ac:dyDescent="0.25">
      <c r="A23" t="s">
        <v>64</v>
      </c>
      <c r="B23" t="s">
        <v>65</v>
      </c>
      <c r="C23" t="s">
        <v>35</v>
      </c>
      <c r="D23" s="1">
        <v>4167</v>
      </c>
      <c r="E23">
        <v>4.1399999999999997</v>
      </c>
      <c r="F23">
        <v>0.5</v>
      </c>
      <c r="G23">
        <v>0.87</v>
      </c>
      <c r="H23" t="s">
        <v>36</v>
      </c>
      <c r="I23" t="s">
        <v>12</v>
      </c>
      <c r="J23" s="4" t="str">
        <f t="shared" si="0"/>
        <v>na</v>
      </c>
      <c r="K23" s="4">
        <f t="shared" si="1"/>
        <v>0</v>
      </c>
      <c r="L23" t="s">
        <v>11466</v>
      </c>
    </row>
    <row r="24" spans="1:12" x14ac:dyDescent="0.25">
      <c r="A24" t="s">
        <v>66</v>
      </c>
      <c r="B24" t="s">
        <v>67</v>
      </c>
      <c r="C24" t="s">
        <v>24</v>
      </c>
      <c r="D24" s="1">
        <v>3881</v>
      </c>
      <c r="E24">
        <v>10.61</v>
      </c>
      <c r="F24">
        <v>0.43</v>
      </c>
      <c r="G24">
        <v>0.3</v>
      </c>
      <c r="H24">
        <v>7.72</v>
      </c>
      <c r="I24" t="s">
        <v>12</v>
      </c>
      <c r="J24" s="4" t="str">
        <f t="shared" si="0"/>
        <v>na</v>
      </c>
      <c r="K24" s="4">
        <f t="shared" si="1"/>
        <v>0</v>
      </c>
      <c r="L24" t="s">
        <v>11467</v>
      </c>
    </row>
    <row r="25" spans="1:12" x14ac:dyDescent="0.25">
      <c r="A25" t="s">
        <v>68</v>
      </c>
      <c r="B25" t="s">
        <v>69</v>
      </c>
      <c r="C25" t="s">
        <v>27</v>
      </c>
      <c r="D25" s="1">
        <v>3769</v>
      </c>
      <c r="E25">
        <v>20.100000000000001</v>
      </c>
      <c r="F25">
        <v>5.23</v>
      </c>
      <c r="G25">
        <v>8.2100000000000009</v>
      </c>
      <c r="H25">
        <v>16.079999999999998</v>
      </c>
      <c r="I25" t="s">
        <v>12</v>
      </c>
      <c r="J25" s="4" t="str">
        <f t="shared" si="0"/>
        <v>na</v>
      </c>
      <c r="K25" s="4">
        <f t="shared" si="1"/>
        <v>0</v>
      </c>
      <c r="L25" t="s">
        <v>11468</v>
      </c>
    </row>
    <row r="26" spans="1:12" x14ac:dyDescent="0.25">
      <c r="A26" t="s">
        <v>70</v>
      </c>
      <c r="B26" t="s">
        <v>71</v>
      </c>
      <c r="C26" t="s">
        <v>27</v>
      </c>
      <c r="D26" s="1">
        <v>3676</v>
      </c>
      <c r="E26">
        <v>9.0299999999999994</v>
      </c>
      <c r="F26" t="s">
        <v>36</v>
      </c>
      <c r="G26">
        <v>3.78</v>
      </c>
      <c r="H26" t="s">
        <v>36</v>
      </c>
      <c r="I26" t="s">
        <v>12</v>
      </c>
      <c r="J26" s="4" t="str">
        <f t="shared" si="0"/>
        <v>na</v>
      </c>
      <c r="K26" s="4">
        <f t="shared" si="1"/>
        <v>0</v>
      </c>
      <c r="L26" t="s">
        <v>11469</v>
      </c>
    </row>
    <row r="27" spans="1:12" x14ac:dyDescent="0.25">
      <c r="A27" t="s">
        <v>72</v>
      </c>
      <c r="B27" t="s">
        <v>73</v>
      </c>
      <c r="C27" t="s">
        <v>15</v>
      </c>
      <c r="D27" s="1">
        <v>3605</v>
      </c>
      <c r="E27">
        <v>21.02</v>
      </c>
      <c r="F27">
        <v>2.4300000000000002</v>
      </c>
      <c r="G27">
        <v>2.8</v>
      </c>
      <c r="H27">
        <v>41.19</v>
      </c>
      <c r="I27" t="s">
        <v>12</v>
      </c>
      <c r="J27" s="4" t="str">
        <f t="shared" si="0"/>
        <v>na</v>
      </c>
      <c r="K27" s="4">
        <f t="shared" si="1"/>
        <v>0</v>
      </c>
      <c r="L27" t="s">
        <v>11470</v>
      </c>
    </row>
    <row r="28" spans="1:12" x14ac:dyDescent="0.25">
      <c r="A28" t="s">
        <v>74</v>
      </c>
      <c r="B28" t="s">
        <v>75</v>
      </c>
      <c r="C28" t="s">
        <v>15</v>
      </c>
      <c r="D28" s="1">
        <v>3534</v>
      </c>
      <c r="E28">
        <v>21.32</v>
      </c>
      <c r="F28">
        <v>2.98</v>
      </c>
      <c r="G28">
        <v>7.16</v>
      </c>
      <c r="H28">
        <v>14.83</v>
      </c>
      <c r="I28" t="s">
        <v>12</v>
      </c>
      <c r="J28" s="4" t="str">
        <f t="shared" si="0"/>
        <v>na</v>
      </c>
      <c r="K28" s="4">
        <f t="shared" si="1"/>
        <v>0</v>
      </c>
      <c r="L28" t="s">
        <v>11471</v>
      </c>
    </row>
    <row r="29" spans="1:12" x14ac:dyDescent="0.25">
      <c r="A29" t="s">
        <v>76</v>
      </c>
      <c r="B29" t="s">
        <v>77</v>
      </c>
      <c r="C29" t="s">
        <v>24</v>
      </c>
      <c r="D29" s="1">
        <v>3353</v>
      </c>
      <c r="E29">
        <v>25.27</v>
      </c>
      <c r="F29">
        <v>0.83</v>
      </c>
      <c r="G29">
        <v>0.3</v>
      </c>
      <c r="H29">
        <v>8.8800000000000008</v>
      </c>
      <c r="I29" t="s">
        <v>12</v>
      </c>
      <c r="J29" s="4" t="str">
        <f t="shared" si="0"/>
        <v>na</v>
      </c>
      <c r="K29" s="4">
        <f t="shared" si="1"/>
        <v>0</v>
      </c>
      <c r="L29" t="s">
        <v>11472</v>
      </c>
    </row>
    <row r="30" spans="1:12" x14ac:dyDescent="0.25">
      <c r="A30" t="s">
        <v>78</v>
      </c>
      <c r="B30" t="s">
        <v>79</v>
      </c>
      <c r="C30" t="s">
        <v>21</v>
      </c>
      <c r="D30" s="1">
        <v>3334</v>
      </c>
      <c r="E30">
        <v>32.18</v>
      </c>
      <c r="F30">
        <v>5.84</v>
      </c>
      <c r="G30">
        <v>4.08</v>
      </c>
      <c r="H30">
        <v>23.64</v>
      </c>
      <c r="I30" t="s">
        <v>12</v>
      </c>
      <c r="J30" s="4" t="str">
        <f t="shared" si="0"/>
        <v>na</v>
      </c>
      <c r="K30" s="4">
        <f t="shared" si="1"/>
        <v>0</v>
      </c>
      <c r="L30" t="s">
        <v>11473</v>
      </c>
    </row>
    <row r="31" spans="1:12" x14ac:dyDescent="0.25">
      <c r="A31" t="s">
        <v>80</v>
      </c>
      <c r="B31" t="s">
        <v>81</v>
      </c>
      <c r="C31" t="s">
        <v>58</v>
      </c>
      <c r="D31" s="1">
        <v>3155</v>
      </c>
      <c r="E31">
        <v>75.12</v>
      </c>
      <c r="F31">
        <v>1.05</v>
      </c>
      <c r="G31" t="s">
        <v>36</v>
      </c>
      <c r="H31">
        <v>23.94</v>
      </c>
      <c r="I31" t="s">
        <v>12</v>
      </c>
      <c r="J31" s="4" t="str">
        <f t="shared" si="0"/>
        <v>na</v>
      </c>
      <c r="K31" s="4">
        <f t="shared" si="1"/>
        <v>0</v>
      </c>
      <c r="L31" t="s">
        <v>11474</v>
      </c>
    </row>
    <row r="32" spans="1:12" x14ac:dyDescent="0.25">
      <c r="A32" t="s">
        <v>82</v>
      </c>
      <c r="B32" t="s">
        <v>83</v>
      </c>
      <c r="C32" t="s">
        <v>27</v>
      </c>
      <c r="D32" s="1">
        <v>3133</v>
      </c>
      <c r="E32">
        <v>44.6</v>
      </c>
      <c r="F32">
        <v>5.07</v>
      </c>
      <c r="G32">
        <v>2.3199999999999998</v>
      </c>
      <c r="H32">
        <v>14.47</v>
      </c>
      <c r="I32" t="s">
        <v>12</v>
      </c>
      <c r="J32" s="4" t="str">
        <f t="shared" si="0"/>
        <v>na</v>
      </c>
      <c r="K32" s="4">
        <f t="shared" si="1"/>
        <v>0</v>
      </c>
      <c r="L32" t="s">
        <v>11475</v>
      </c>
    </row>
    <row r="33" spans="1:12" x14ac:dyDescent="0.25">
      <c r="A33" t="s">
        <v>84</v>
      </c>
      <c r="B33" t="s">
        <v>85</v>
      </c>
      <c r="C33" t="s">
        <v>18</v>
      </c>
      <c r="D33" s="1">
        <v>3045</v>
      </c>
      <c r="E33">
        <v>17.47</v>
      </c>
      <c r="F33">
        <v>0.82</v>
      </c>
      <c r="G33">
        <v>0.73</v>
      </c>
      <c r="H33">
        <v>6.68</v>
      </c>
      <c r="I33" t="s">
        <v>12</v>
      </c>
      <c r="J33" s="4" t="str">
        <f t="shared" si="0"/>
        <v>na</v>
      </c>
      <c r="K33" s="4">
        <f t="shared" si="1"/>
        <v>0</v>
      </c>
      <c r="L33" t="s">
        <v>11476</v>
      </c>
    </row>
    <row r="34" spans="1:12" x14ac:dyDescent="0.25">
      <c r="A34" t="s">
        <v>86</v>
      </c>
      <c r="B34" t="s">
        <v>87</v>
      </c>
      <c r="C34" t="s">
        <v>30</v>
      </c>
      <c r="D34" s="1">
        <v>2725</v>
      </c>
      <c r="E34">
        <v>21.28</v>
      </c>
      <c r="F34">
        <v>4</v>
      </c>
      <c r="G34">
        <v>4.34</v>
      </c>
      <c r="H34">
        <v>14.51</v>
      </c>
      <c r="I34" t="s">
        <v>12</v>
      </c>
      <c r="J34" s="4" t="str">
        <f t="shared" si="0"/>
        <v>na</v>
      </c>
      <c r="K34" s="4">
        <f t="shared" si="1"/>
        <v>0</v>
      </c>
      <c r="L34" t="s">
        <v>11477</v>
      </c>
    </row>
    <row r="35" spans="1:12" x14ac:dyDescent="0.25">
      <c r="A35" t="s">
        <v>88</v>
      </c>
      <c r="B35" t="s">
        <v>89</v>
      </c>
      <c r="C35" t="s">
        <v>18</v>
      </c>
      <c r="D35" s="1">
        <v>2647</v>
      </c>
      <c r="E35">
        <v>16.03</v>
      </c>
      <c r="F35">
        <v>3.49</v>
      </c>
      <c r="G35">
        <v>1.07</v>
      </c>
      <c r="H35">
        <v>5.1100000000000003</v>
      </c>
      <c r="I35" t="s">
        <v>12</v>
      </c>
      <c r="J35" s="4" t="str">
        <f t="shared" si="0"/>
        <v>na</v>
      </c>
      <c r="K35" s="4">
        <f t="shared" si="1"/>
        <v>0</v>
      </c>
      <c r="L35" t="s">
        <v>11478</v>
      </c>
    </row>
    <row r="36" spans="1:12" x14ac:dyDescent="0.25">
      <c r="A36" t="s">
        <v>90</v>
      </c>
      <c r="B36" t="s">
        <v>91</v>
      </c>
      <c r="C36" t="s">
        <v>27</v>
      </c>
      <c r="D36" s="1">
        <v>2575</v>
      </c>
      <c r="E36">
        <v>13.67</v>
      </c>
      <c r="F36">
        <v>1.37</v>
      </c>
      <c r="G36">
        <v>2.13</v>
      </c>
      <c r="H36">
        <v>18.920000000000002</v>
      </c>
      <c r="I36" t="s">
        <v>12</v>
      </c>
      <c r="J36" s="4" t="str">
        <f t="shared" si="0"/>
        <v>na</v>
      </c>
      <c r="K36" s="4">
        <f t="shared" si="1"/>
        <v>0</v>
      </c>
      <c r="L36" t="s">
        <v>11479</v>
      </c>
    </row>
    <row r="37" spans="1:12" x14ac:dyDescent="0.25">
      <c r="A37" t="s">
        <v>92</v>
      </c>
      <c r="B37" t="s">
        <v>93</v>
      </c>
      <c r="C37" t="s">
        <v>35</v>
      </c>
      <c r="D37" s="1">
        <v>2399</v>
      </c>
      <c r="E37">
        <v>5.46</v>
      </c>
      <c r="F37">
        <v>0.4</v>
      </c>
      <c r="G37">
        <v>0.72</v>
      </c>
      <c r="H37" t="s">
        <v>36</v>
      </c>
      <c r="I37" t="s">
        <v>12</v>
      </c>
      <c r="J37" s="4" t="str">
        <f t="shared" si="0"/>
        <v>na</v>
      </c>
      <c r="K37" s="4">
        <f t="shared" si="1"/>
        <v>0</v>
      </c>
      <c r="L37" t="s">
        <v>11480</v>
      </c>
    </row>
    <row r="38" spans="1:12" x14ac:dyDescent="0.25">
      <c r="A38" t="s">
        <v>94</v>
      </c>
      <c r="B38" t="s">
        <v>95</v>
      </c>
      <c r="C38" t="s">
        <v>45</v>
      </c>
      <c r="D38" s="1">
        <v>2379</v>
      </c>
      <c r="E38">
        <v>7.59</v>
      </c>
      <c r="F38">
        <v>1.45</v>
      </c>
      <c r="G38">
        <v>2.5499999999999998</v>
      </c>
      <c r="H38">
        <v>12.8</v>
      </c>
      <c r="I38" t="s">
        <v>12</v>
      </c>
      <c r="J38" s="4" t="str">
        <f t="shared" si="0"/>
        <v>na</v>
      </c>
      <c r="K38" s="4">
        <f t="shared" si="1"/>
        <v>0</v>
      </c>
      <c r="L38" t="s">
        <v>11481</v>
      </c>
    </row>
    <row r="39" spans="1:12" x14ac:dyDescent="0.25">
      <c r="A39" t="s">
        <v>96</v>
      </c>
      <c r="B39" t="s">
        <v>97</v>
      </c>
      <c r="C39" t="s">
        <v>35</v>
      </c>
      <c r="D39" s="1">
        <v>2337</v>
      </c>
      <c r="E39">
        <v>17.059999999999999</v>
      </c>
      <c r="F39">
        <v>4.51</v>
      </c>
      <c r="G39">
        <v>5.68</v>
      </c>
      <c r="H39">
        <v>16.87</v>
      </c>
      <c r="I39" t="s">
        <v>12</v>
      </c>
      <c r="J39" s="4" t="str">
        <f t="shared" si="0"/>
        <v>na</v>
      </c>
      <c r="K39" s="4">
        <f t="shared" si="1"/>
        <v>0</v>
      </c>
      <c r="L39" t="s">
        <v>11482</v>
      </c>
    </row>
    <row r="40" spans="1:12" x14ac:dyDescent="0.25">
      <c r="A40" t="s">
        <v>98</v>
      </c>
      <c r="B40" t="s">
        <v>99</v>
      </c>
      <c r="C40" t="s">
        <v>58</v>
      </c>
      <c r="D40" s="1">
        <v>2291</v>
      </c>
      <c r="E40">
        <v>6.82</v>
      </c>
      <c r="F40">
        <v>0.97</v>
      </c>
      <c r="G40">
        <v>0.61</v>
      </c>
      <c r="H40">
        <v>7.45</v>
      </c>
      <c r="I40" t="s">
        <v>12</v>
      </c>
      <c r="J40" s="4" t="str">
        <f t="shared" si="0"/>
        <v>na</v>
      </c>
      <c r="K40" s="4">
        <f t="shared" si="1"/>
        <v>0</v>
      </c>
      <c r="L40" t="s">
        <v>11483</v>
      </c>
    </row>
    <row r="41" spans="1:12" x14ac:dyDescent="0.25">
      <c r="A41" t="s">
        <v>100</v>
      </c>
      <c r="B41" t="s">
        <v>101</v>
      </c>
      <c r="C41" t="s">
        <v>35</v>
      </c>
      <c r="D41" s="1">
        <v>2053</v>
      </c>
      <c r="E41">
        <v>11.91</v>
      </c>
      <c r="F41">
        <v>3.34</v>
      </c>
      <c r="G41">
        <v>3.44</v>
      </c>
      <c r="H41">
        <v>13.98</v>
      </c>
      <c r="I41" t="s">
        <v>12</v>
      </c>
      <c r="J41" s="4" t="str">
        <f t="shared" si="0"/>
        <v>na</v>
      </c>
      <c r="K41" s="4">
        <f t="shared" si="1"/>
        <v>0</v>
      </c>
      <c r="L41" t="s">
        <v>11484</v>
      </c>
    </row>
    <row r="42" spans="1:12" x14ac:dyDescent="0.25">
      <c r="A42" t="s">
        <v>102</v>
      </c>
      <c r="B42" t="s">
        <v>103</v>
      </c>
      <c r="C42" t="s">
        <v>21</v>
      </c>
      <c r="D42" s="1">
        <v>2002</v>
      </c>
      <c r="E42">
        <v>16.309999999999999</v>
      </c>
      <c r="F42">
        <v>1.32</v>
      </c>
      <c r="G42">
        <v>0.51</v>
      </c>
      <c r="H42">
        <v>13.47</v>
      </c>
      <c r="I42" t="s">
        <v>12</v>
      </c>
      <c r="J42" s="4" t="str">
        <f t="shared" si="0"/>
        <v>na</v>
      </c>
      <c r="K42" s="4">
        <f t="shared" si="1"/>
        <v>0</v>
      </c>
      <c r="L42" t="s">
        <v>11485</v>
      </c>
    </row>
    <row r="43" spans="1:12" x14ac:dyDescent="0.25">
      <c r="A43" t="s">
        <v>104</v>
      </c>
      <c r="B43" t="s">
        <v>105</v>
      </c>
      <c r="C43" t="s">
        <v>24</v>
      </c>
      <c r="D43" s="1">
        <v>1926</v>
      </c>
      <c r="E43">
        <v>29.44</v>
      </c>
      <c r="F43">
        <v>5.98</v>
      </c>
      <c r="G43">
        <v>3.76</v>
      </c>
      <c r="H43">
        <v>18.100000000000001</v>
      </c>
      <c r="I43" t="s">
        <v>12</v>
      </c>
      <c r="J43" s="4" t="str">
        <f t="shared" si="0"/>
        <v>na</v>
      </c>
      <c r="K43" s="4">
        <f t="shared" si="1"/>
        <v>0</v>
      </c>
      <c r="L43" t="s">
        <v>11486</v>
      </c>
    </row>
    <row r="44" spans="1:12" x14ac:dyDescent="0.25">
      <c r="A44" t="s">
        <v>106</v>
      </c>
      <c r="B44" t="s">
        <v>107</v>
      </c>
      <c r="C44" t="s">
        <v>21</v>
      </c>
      <c r="D44" s="1">
        <v>1893</v>
      </c>
      <c r="E44">
        <v>15.68</v>
      </c>
      <c r="F44">
        <v>2.64</v>
      </c>
      <c r="G44">
        <v>2.58</v>
      </c>
      <c r="H44">
        <v>9.1999999999999993</v>
      </c>
      <c r="I44" t="s">
        <v>12</v>
      </c>
      <c r="J44" s="4" t="str">
        <f t="shared" si="0"/>
        <v>na</v>
      </c>
      <c r="K44" s="4">
        <f t="shared" si="1"/>
        <v>0</v>
      </c>
      <c r="L44" t="s">
        <v>11487</v>
      </c>
    </row>
    <row r="45" spans="1:12" x14ac:dyDescent="0.25">
      <c r="A45" t="s">
        <v>108</v>
      </c>
      <c r="B45" t="s">
        <v>109</v>
      </c>
      <c r="C45" t="s">
        <v>11</v>
      </c>
      <c r="D45" s="1">
        <v>1859</v>
      </c>
      <c r="E45">
        <v>9.33</v>
      </c>
      <c r="F45">
        <v>0.49</v>
      </c>
      <c r="G45">
        <v>0.16</v>
      </c>
      <c r="H45">
        <v>7.71</v>
      </c>
      <c r="I45" t="s">
        <v>12</v>
      </c>
      <c r="J45" s="4" t="str">
        <f t="shared" si="0"/>
        <v>na</v>
      </c>
      <c r="K45" s="4">
        <f t="shared" si="1"/>
        <v>0</v>
      </c>
      <c r="L45" t="s">
        <v>11488</v>
      </c>
    </row>
    <row r="46" spans="1:12" x14ac:dyDescent="0.25">
      <c r="A46" t="s">
        <v>110</v>
      </c>
      <c r="B46" t="s">
        <v>111</v>
      </c>
      <c r="C46" t="s">
        <v>21</v>
      </c>
      <c r="D46" s="1">
        <v>1853</v>
      </c>
      <c r="E46">
        <v>23.57</v>
      </c>
      <c r="F46">
        <v>6.89</v>
      </c>
      <c r="G46">
        <v>3.95</v>
      </c>
      <c r="H46">
        <v>17.260000000000002</v>
      </c>
      <c r="I46" t="s">
        <v>12</v>
      </c>
      <c r="J46" s="4" t="str">
        <f t="shared" si="0"/>
        <v>na</v>
      </c>
      <c r="K46" s="4">
        <f t="shared" si="1"/>
        <v>0</v>
      </c>
      <c r="L46" t="s">
        <v>11489</v>
      </c>
    </row>
    <row r="47" spans="1:12" x14ac:dyDescent="0.25">
      <c r="A47" t="s">
        <v>112</v>
      </c>
      <c r="B47" t="s">
        <v>113</v>
      </c>
      <c r="C47" t="s">
        <v>35</v>
      </c>
      <c r="D47" s="1">
        <v>1841</v>
      </c>
      <c r="E47">
        <v>7.86</v>
      </c>
      <c r="F47">
        <v>1.64</v>
      </c>
      <c r="G47">
        <v>4.2</v>
      </c>
      <c r="H47">
        <v>15.85</v>
      </c>
      <c r="I47" t="s">
        <v>12</v>
      </c>
      <c r="J47" s="4" t="str">
        <f t="shared" si="0"/>
        <v>na</v>
      </c>
      <c r="K47" s="4">
        <f t="shared" si="1"/>
        <v>0</v>
      </c>
      <c r="L47" t="s">
        <v>11490</v>
      </c>
    </row>
    <row r="48" spans="1:12" x14ac:dyDescent="0.25">
      <c r="A48" t="s">
        <v>114</v>
      </c>
      <c r="B48" t="s">
        <v>115</v>
      </c>
      <c r="C48" t="s">
        <v>35</v>
      </c>
      <c r="D48" s="1">
        <v>1780</v>
      </c>
      <c r="E48">
        <v>14.64</v>
      </c>
      <c r="F48">
        <v>2.96</v>
      </c>
      <c r="G48">
        <v>7.01</v>
      </c>
      <c r="H48">
        <v>12.76</v>
      </c>
      <c r="I48" t="s">
        <v>12</v>
      </c>
      <c r="J48" s="4" t="str">
        <f t="shared" si="0"/>
        <v>na</v>
      </c>
      <c r="K48" s="4">
        <f t="shared" si="1"/>
        <v>0</v>
      </c>
      <c r="L48" t="s">
        <v>11491</v>
      </c>
    </row>
    <row r="49" spans="1:12" x14ac:dyDescent="0.25">
      <c r="A49" t="s">
        <v>116</v>
      </c>
      <c r="B49" t="s">
        <v>117</v>
      </c>
      <c r="C49" t="s">
        <v>61</v>
      </c>
      <c r="D49" s="1">
        <v>1776</v>
      </c>
      <c r="E49">
        <v>4.3</v>
      </c>
      <c r="F49">
        <v>0.68</v>
      </c>
      <c r="G49">
        <v>7</v>
      </c>
      <c r="H49" t="s">
        <v>36</v>
      </c>
      <c r="I49" t="s">
        <v>12</v>
      </c>
      <c r="J49" s="4" t="str">
        <f t="shared" si="0"/>
        <v>na</v>
      </c>
      <c r="K49" s="4">
        <f t="shared" si="1"/>
        <v>0</v>
      </c>
      <c r="L49" t="s">
        <v>11492</v>
      </c>
    </row>
    <row r="50" spans="1:12" x14ac:dyDescent="0.25">
      <c r="A50" t="s">
        <v>118</v>
      </c>
      <c r="B50" t="s">
        <v>119</v>
      </c>
      <c r="C50" t="s">
        <v>35</v>
      </c>
      <c r="D50" s="1">
        <v>1686</v>
      </c>
      <c r="E50">
        <v>7.48</v>
      </c>
      <c r="F50">
        <v>1.39</v>
      </c>
      <c r="G50">
        <v>2.19</v>
      </c>
      <c r="H50" t="s">
        <v>36</v>
      </c>
      <c r="I50" t="s">
        <v>12</v>
      </c>
      <c r="J50" s="4" t="str">
        <f t="shared" si="0"/>
        <v>na</v>
      </c>
      <c r="K50" s="4">
        <f t="shared" si="1"/>
        <v>0</v>
      </c>
      <c r="L50" t="s">
        <v>11493</v>
      </c>
    </row>
    <row r="51" spans="1:12" x14ac:dyDescent="0.25">
      <c r="A51" t="s">
        <v>120</v>
      </c>
      <c r="B51" t="s">
        <v>121</v>
      </c>
      <c r="C51" t="s">
        <v>45</v>
      </c>
      <c r="D51" s="1">
        <v>1626</v>
      </c>
      <c r="E51">
        <v>15.8</v>
      </c>
      <c r="F51">
        <v>1.77</v>
      </c>
      <c r="G51">
        <v>10.220000000000001</v>
      </c>
      <c r="H51" t="s">
        <v>36</v>
      </c>
      <c r="I51" t="s">
        <v>12</v>
      </c>
      <c r="J51" s="4" t="str">
        <f t="shared" si="0"/>
        <v>na</v>
      </c>
      <c r="K51" s="4">
        <f t="shared" si="1"/>
        <v>0</v>
      </c>
      <c r="L51" t="s">
        <v>11494</v>
      </c>
    </row>
    <row r="52" spans="1:12" x14ac:dyDescent="0.25">
      <c r="A52" t="s">
        <v>122</v>
      </c>
      <c r="B52" t="s">
        <v>123</v>
      </c>
      <c r="C52" t="s">
        <v>27</v>
      </c>
      <c r="D52" s="1">
        <v>1540</v>
      </c>
      <c r="E52">
        <v>15.63</v>
      </c>
      <c r="F52">
        <v>3.69</v>
      </c>
      <c r="G52">
        <v>7.9</v>
      </c>
      <c r="H52">
        <v>11.35</v>
      </c>
      <c r="I52" t="s">
        <v>12</v>
      </c>
      <c r="J52" s="4" t="str">
        <f t="shared" si="0"/>
        <v>na</v>
      </c>
      <c r="K52" s="4">
        <f t="shared" si="1"/>
        <v>0</v>
      </c>
      <c r="L52" t="s">
        <v>11495</v>
      </c>
    </row>
    <row r="53" spans="1:12" x14ac:dyDescent="0.25">
      <c r="A53" t="s">
        <v>124</v>
      </c>
      <c r="B53" t="s">
        <v>125</v>
      </c>
      <c r="C53" t="s">
        <v>18</v>
      </c>
      <c r="D53" s="1">
        <v>1411</v>
      </c>
      <c r="E53">
        <v>33.74</v>
      </c>
      <c r="F53">
        <v>2.92</v>
      </c>
      <c r="G53">
        <v>7.11</v>
      </c>
      <c r="H53">
        <v>21.98</v>
      </c>
      <c r="I53" t="s">
        <v>12</v>
      </c>
      <c r="J53" s="4" t="str">
        <f t="shared" si="0"/>
        <v>na</v>
      </c>
      <c r="K53" s="4">
        <f t="shared" si="1"/>
        <v>0</v>
      </c>
      <c r="L53" t="s">
        <v>11496</v>
      </c>
    </row>
    <row r="54" spans="1:12" x14ac:dyDescent="0.25">
      <c r="A54" t="s">
        <v>126</v>
      </c>
      <c r="B54" t="s">
        <v>127</v>
      </c>
      <c r="C54" t="s">
        <v>61</v>
      </c>
      <c r="D54" s="1">
        <v>1371</v>
      </c>
      <c r="E54">
        <v>4.45</v>
      </c>
      <c r="F54">
        <v>0.82</v>
      </c>
      <c r="G54">
        <v>21.91</v>
      </c>
      <c r="H54">
        <v>4.29</v>
      </c>
      <c r="I54" t="s">
        <v>12</v>
      </c>
      <c r="J54" s="4" t="str">
        <f t="shared" si="0"/>
        <v>na</v>
      </c>
      <c r="K54" s="4">
        <f t="shared" si="1"/>
        <v>0</v>
      </c>
      <c r="L54" t="s">
        <v>11497</v>
      </c>
    </row>
    <row r="55" spans="1:12" x14ac:dyDescent="0.25">
      <c r="A55" t="s">
        <v>128</v>
      </c>
      <c r="B55" t="s">
        <v>129</v>
      </c>
      <c r="C55" t="s">
        <v>18</v>
      </c>
      <c r="D55" s="1">
        <v>1349</v>
      </c>
      <c r="E55" t="s">
        <v>36</v>
      </c>
      <c r="F55">
        <v>19.010000000000002</v>
      </c>
      <c r="G55">
        <v>2.61</v>
      </c>
      <c r="H55">
        <v>54.77</v>
      </c>
      <c r="I55" t="s">
        <v>12</v>
      </c>
      <c r="J55" s="4" t="str">
        <f t="shared" si="0"/>
        <v>na</v>
      </c>
      <c r="K55" s="4">
        <f t="shared" si="1"/>
        <v>0</v>
      </c>
      <c r="L55" t="s">
        <v>11498</v>
      </c>
    </row>
    <row r="56" spans="1:12" x14ac:dyDescent="0.25">
      <c r="A56" t="s">
        <v>130</v>
      </c>
      <c r="B56" t="s">
        <v>131</v>
      </c>
      <c r="C56" t="s">
        <v>132</v>
      </c>
      <c r="D56" s="1">
        <v>1327</v>
      </c>
      <c r="E56">
        <v>13.99</v>
      </c>
      <c r="F56">
        <v>1.26</v>
      </c>
      <c r="G56">
        <v>0.81</v>
      </c>
      <c r="H56">
        <v>7.02</v>
      </c>
      <c r="I56" t="s">
        <v>12</v>
      </c>
      <c r="J56" s="4" t="str">
        <f t="shared" si="0"/>
        <v>na</v>
      </c>
      <c r="K56" s="4">
        <f t="shared" si="1"/>
        <v>0</v>
      </c>
      <c r="L56" t="s">
        <v>11499</v>
      </c>
    </row>
    <row r="57" spans="1:12" x14ac:dyDescent="0.25">
      <c r="A57" t="s">
        <v>133</v>
      </c>
      <c r="B57" t="s">
        <v>134</v>
      </c>
      <c r="C57" t="s">
        <v>11</v>
      </c>
      <c r="D57" s="1">
        <v>1302</v>
      </c>
      <c r="E57" t="s">
        <v>36</v>
      </c>
      <c r="F57">
        <v>0.51</v>
      </c>
      <c r="G57">
        <v>0.17</v>
      </c>
      <c r="H57">
        <v>13.18</v>
      </c>
      <c r="I57" t="s">
        <v>12</v>
      </c>
      <c r="J57" s="4" t="str">
        <f t="shared" si="0"/>
        <v>na</v>
      </c>
      <c r="K57" s="4">
        <f t="shared" si="1"/>
        <v>0</v>
      </c>
      <c r="L57" t="s">
        <v>11500</v>
      </c>
    </row>
    <row r="58" spans="1:12" x14ac:dyDescent="0.25">
      <c r="A58" t="s">
        <v>135</v>
      </c>
      <c r="B58" t="s">
        <v>136</v>
      </c>
      <c r="C58" t="s">
        <v>61</v>
      </c>
      <c r="D58" s="1">
        <v>1294</v>
      </c>
      <c r="E58" t="s">
        <v>36</v>
      </c>
      <c r="F58">
        <v>0.7</v>
      </c>
      <c r="G58">
        <v>5.91</v>
      </c>
      <c r="H58" t="s">
        <v>36</v>
      </c>
      <c r="I58" t="s">
        <v>12</v>
      </c>
      <c r="J58" s="4" t="str">
        <f t="shared" si="0"/>
        <v>na</v>
      </c>
      <c r="K58" s="4">
        <f t="shared" si="1"/>
        <v>0</v>
      </c>
      <c r="L58" t="s">
        <v>11501</v>
      </c>
    </row>
    <row r="59" spans="1:12" x14ac:dyDescent="0.25">
      <c r="A59" t="s">
        <v>137</v>
      </c>
      <c r="B59" t="s">
        <v>138</v>
      </c>
      <c r="C59" t="s">
        <v>58</v>
      </c>
      <c r="D59" s="1">
        <v>1276</v>
      </c>
      <c r="E59">
        <v>15.98</v>
      </c>
      <c r="F59">
        <v>2.91</v>
      </c>
      <c r="G59">
        <v>2.39</v>
      </c>
      <c r="H59">
        <v>8.83</v>
      </c>
      <c r="I59" t="s">
        <v>12</v>
      </c>
      <c r="J59" s="4" t="str">
        <f t="shared" si="0"/>
        <v>na</v>
      </c>
      <c r="K59" s="4">
        <f t="shared" si="1"/>
        <v>0</v>
      </c>
      <c r="L59" t="s">
        <v>11502</v>
      </c>
    </row>
    <row r="60" spans="1:12" x14ac:dyDescent="0.25">
      <c r="A60" t="s">
        <v>139</v>
      </c>
      <c r="B60" t="s">
        <v>140</v>
      </c>
      <c r="C60" t="s">
        <v>30</v>
      </c>
      <c r="D60" s="1">
        <v>1213</v>
      </c>
      <c r="E60">
        <v>19.54</v>
      </c>
      <c r="F60">
        <v>4.2</v>
      </c>
      <c r="G60">
        <v>3.1</v>
      </c>
      <c r="H60">
        <v>12.1</v>
      </c>
      <c r="I60" t="s">
        <v>12</v>
      </c>
      <c r="J60" s="4" t="str">
        <f t="shared" si="0"/>
        <v>na</v>
      </c>
      <c r="K60" s="4">
        <f t="shared" si="1"/>
        <v>0</v>
      </c>
      <c r="L60" t="s">
        <v>11503</v>
      </c>
    </row>
    <row r="61" spans="1:12" x14ac:dyDescent="0.25">
      <c r="A61" t="s">
        <v>141</v>
      </c>
      <c r="B61" t="s">
        <v>142</v>
      </c>
      <c r="C61" t="s">
        <v>58</v>
      </c>
      <c r="D61" s="1">
        <v>1186</v>
      </c>
      <c r="E61">
        <v>18.29</v>
      </c>
      <c r="F61">
        <v>2.41</v>
      </c>
      <c r="G61">
        <v>1.36</v>
      </c>
      <c r="H61">
        <v>14.31</v>
      </c>
      <c r="I61" t="s">
        <v>12</v>
      </c>
      <c r="J61" s="4" t="str">
        <f t="shared" si="0"/>
        <v>na</v>
      </c>
      <c r="K61" s="4">
        <f t="shared" si="1"/>
        <v>0</v>
      </c>
      <c r="L61" t="s">
        <v>11504</v>
      </c>
    </row>
    <row r="62" spans="1:12" x14ac:dyDescent="0.25">
      <c r="A62" t="s">
        <v>143</v>
      </c>
      <c r="B62" t="s">
        <v>144</v>
      </c>
      <c r="C62" t="s">
        <v>45</v>
      </c>
      <c r="D62" s="1">
        <v>1138</v>
      </c>
      <c r="E62">
        <v>15.88</v>
      </c>
      <c r="F62">
        <v>1.18</v>
      </c>
      <c r="G62">
        <v>14.28</v>
      </c>
      <c r="H62">
        <v>640.75</v>
      </c>
      <c r="I62" t="s">
        <v>12</v>
      </c>
      <c r="J62" s="4" t="str">
        <f t="shared" si="0"/>
        <v>na</v>
      </c>
      <c r="K62" s="4">
        <f t="shared" si="1"/>
        <v>0</v>
      </c>
      <c r="L62" t="s">
        <v>11505</v>
      </c>
    </row>
    <row r="63" spans="1:12" x14ac:dyDescent="0.25">
      <c r="A63" t="s">
        <v>145</v>
      </c>
      <c r="B63" t="s">
        <v>146</v>
      </c>
      <c r="C63" t="s">
        <v>35</v>
      </c>
      <c r="D63" s="1">
        <v>1100</v>
      </c>
      <c r="E63" t="s">
        <v>36</v>
      </c>
      <c r="F63">
        <v>0.56999999999999995</v>
      </c>
      <c r="G63" t="s">
        <v>36</v>
      </c>
      <c r="H63" t="s">
        <v>36</v>
      </c>
      <c r="I63" t="s">
        <v>12</v>
      </c>
      <c r="J63" s="4" t="str">
        <f t="shared" si="0"/>
        <v>na</v>
      </c>
      <c r="K63" s="4">
        <f t="shared" si="1"/>
        <v>0</v>
      </c>
      <c r="L63" t="s">
        <v>11506</v>
      </c>
    </row>
    <row r="64" spans="1:12" x14ac:dyDescent="0.25">
      <c r="A64" t="s">
        <v>147</v>
      </c>
      <c r="B64" t="s">
        <v>148</v>
      </c>
      <c r="C64" t="s">
        <v>18</v>
      </c>
      <c r="D64" s="1">
        <v>1086</v>
      </c>
      <c r="E64">
        <v>5.0599999999999996</v>
      </c>
      <c r="F64">
        <v>1.84</v>
      </c>
      <c r="G64">
        <v>2.0299999999999998</v>
      </c>
      <c r="H64">
        <v>0.93</v>
      </c>
      <c r="I64" t="s">
        <v>12</v>
      </c>
      <c r="J64" s="4" t="str">
        <f t="shared" si="0"/>
        <v>na</v>
      </c>
      <c r="K64" s="4">
        <f t="shared" si="1"/>
        <v>0</v>
      </c>
      <c r="L64" t="s">
        <v>11507</v>
      </c>
    </row>
    <row r="65" spans="1:12" x14ac:dyDescent="0.25">
      <c r="A65" t="s">
        <v>149</v>
      </c>
      <c r="B65" t="s">
        <v>150</v>
      </c>
      <c r="C65" t="s">
        <v>45</v>
      </c>
      <c r="D65" s="1">
        <v>1076</v>
      </c>
      <c r="E65">
        <v>18.98</v>
      </c>
      <c r="F65">
        <v>1.27</v>
      </c>
      <c r="G65">
        <v>12.17</v>
      </c>
      <c r="H65">
        <v>22.11</v>
      </c>
      <c r="I65" t="s">
        <v>12</v>
      </c>
      <c r="J65" s="4" t="str">
        <f t="shared" si="0"/>
        <v>na</v>
      </c>
      <c r="K65" s="4">
        <f t="shared" si="1"/>
        <v>0</v>
      </c>
      <c r="L65" t="s">
        <v>11508</v>
      </c>
    </row>
    <row r="66" spans="1:12" x14ac:dyDescent="0.25">
      <c r="A66" t="s">
        <v>151</v>
      </c>
      <c r="B66" t="s">
        <v>152</v>
      </c>
      <c r="C66" t="s">
        <v>27</v>
      </c>
      <c r="D66" s="1">
        <v>1074</v>
      </c>
      <c r="E66">
        <v>11.61</v>
      </c>
      <c r="F66">
        <v>0.88</v>
      </c>
      <c r="G66">
        <v>6.06</v>
      </c>
      <c r="H66">
        <v>72.739999999999995</v>
      </c>
      <c r="I66" t="s">
        <v>12</v>
      </c>
      <c r="J66" s="4" t="str">
        <f t="shared" ref="J66:J129" si="2">IF(AND(I66=selected_country_code,C66= selected_sector_code),D66,"na")</f>
        <v>na</v>
      </c>
      <c r="K66" s="4">
        <f t="shared" si="1"/>
        <v>0</v>
      </c>
      <c r="L66" t="s">
        <v>11509</v>
      </c>
    </row>
    <row r="67" spans="1:12" x14ac:dyDescent="0.25">
      <c r="A67" t="s">
        <v>153</v>
      </c>
      <c r="B67" t="s">
        <v>154</v>
      </c>
      <c r="C67" t="s">
        <v>24</v>
      </c>
      <c r="D67" s="1">
        <v>1072</v>
      </c>
      <c r="E67">
        <v>10.71</v>
      </c>
      <c r="F67">
        <v>1.08</v>
      </c>
      <c r="G67">
        <v>0.71</v>
      </c>
      <c r="H67">
        <v>7.72</v>
      </c>
      <c r="I67" t="s">
        <v>12</v>
      </c>
      <c r="J67" s="4" t="str">
        <f t="shared" si="2"/>
        <v>na</v>
      </c>
      <c r="K67" s="4">
        <f t="shared" ref="K67:K130" si="3">IFERROR(RANK(J67,$J$2:$J$5711,0),0)</f>
        <v>0</v>
      </c>
      <c r="L67" t="s">
        <v>11510</v>
      </c>
    </row>
    <row r="68" spans="1:12" x14ac:dyDescent="0.25">
      <c r="A68" t="s">
        <v>155</v>
      </c>
      <c r="B68" t="s">
        <v>156</v>
      </c>
      <c r="C68" t="s">
        <v>45</v>
      </c>
      <c r="D68" s="1">
        <v>1031</v>
      </c>
      <c r="E68">
        <v>14.07</v>
      </c>
      <c r="F68">
        <v>1.1200000000000001</v>
      </c>
      <c r="G68">
        <v>14.84</v>
      </c>
      <c r="H68" t="s">
        <v>36</v>
      </c>
      <c r="I68" t="s">
        <v>12</v>
      </c>
      <c r="J68" s="4" t="str">
        <f t="shared" si="2"/>
        <v>na</v>
      </c>
      <c r="K68" s="4">
        <f t="shared" si="3"/>
        <v>0</v>
      </c>
      <c r="L68" t="s">
        <v>11511</v>
      </c>
    </row>
    <row r="69" spans="1:12" x14ac:dyDescent="0.25">
      <c r="A69" t="s">
        <v>157</v>
      </c>
      <c r="B69" t="s">
        <v>158</v>
      </c>
      <c r="C69" t="s">
        <v>30</v>
      </c>
      <c r="D69" s="1">
        <v>1025</v>
      </c>
      <c r="E69">
        <v>23.08</v>
      </c>
      <c r="F69">
        <v>2.63</v>
      </c>
      <c r="G69">
        <v>7.29</v>
      </c>
      <c r="H69">
        <v>40.07</v>
      </c>
      <c r="I69" t="s">
        <v>12</v>
      </c>
      <c r="J69" s="4" t="str">
        <f t="shared" si="2"/>
        <v>na</v>
      </c>
      <c r="K69" s="4">
        <f t="shared" si="3"/>
        <v>0</v>
      </c>
      <c r="L69" t="s">
        <v>11512</v>
      </c>
    </row>
    <row r="70" spans="1:12" x14ac:dyDescent="0.25">
      <c r="A70" t="s">
        <v>159</v>
      </c>
      <c r="B70" t="s">
        <v>160</v>
      </c>
      <c r="C70" t="s">
        <v>45</v>
      </c>
      <c r="D70">
        <v>980</v>
      </c>
      <c r="E70">
        <v>9.65</v>
      </c>
      <c r="F70">
        <v>1.07</v>
      </c>
      <c r="G70">
        <v>2.97</v>
      </c>
      <c r="H70">
        <v>21.77</v>
      </c>
      <c r="I70" t="s">
        <v>12</v>
      </c>
      <c r="J70" s="4" t="str">
        <f t="shared" si="2"/>
        <v>na</v>
      </c>
      <c r="K70" s="4">
        <f t="shared" si="3"/>
        <v>0</v>
      </c>
      <c r="L70" t="s">
        <v>11513</v>
      </c>
    </row>
    <row r="71" spans="1:12" x14ac:dyDescent="0.25">
      <c r="A71" t="s">
        <v>161</v>
      </c>
      <c r="B71" t="s">
        <v>162</v>
      </c>
      <c r="C71" t="s">
        <v>35</v>
      </c>
      <c r="D71">
        <v>979</v>
      </c>
      <c r="E71">
        <v>5.3</v>
      </c>
      <c r="F71">
        <v>0.72</v>
      </c>
      <c r="G71">
        <v>1.25</v>
      </c>
      <c r="H71" t="s">
        <v>36</v>
      </c>
      <c r="I71" t="s">
        <v>12</v>
      </c>
      <c r="J71" s="4" t="str">
        <f t="shared" si="2"/>
        <v>na</v>
      </c>
      <c r="K71" s="4">
        <f t="shared" si="3"/>
        <v>0</v>
      </c>
      <c r="L71" t="s">
        <v>11514</v>
      </c>
    </row>
    <row r="72" spans="1:12" x14ac:dyDescent="0.25">
      <c r="A72" t="s">
        <v>163</v>
      </c>
      <c r="B72" t="s">
        <v>164</v>
      </c>
      <c r="C72" t="s">
        <v>45</v>
      </c>
      <c r="D72">
        <v>978</v>
      </c>
      <c r="E72">
        <v>15.61</v>
      </c>
      <c r="F72">
        <v>1.1399999999999999</v>
      </c>
      <c r="G72">
        <v>13.43</v>
      </c>
      <c r="H72" t="s">
        <v>36</v>
      </c>
      <c r="I72" t="s">
        <v>12</v>
      </c>
      <c r="J72" s="4" t="str">
        <f t="shared" si="2"/>
        <v>na</v>
      </c>
      <c r="K72" s="4">
        <f t="shared" si="3"/>
        <v>0</v>
      </c>
      <c r="L72" t="s">
        <v>11515</v>
      </c>
    </row>
    <row r="73" spans="1:12" x14ac:dyDescent="0.25">
      <c r="A73" t="s">
        <v>165</v>
      </c>
      <c r="B73" t="s">
        <v>166</v>
      </c>
      <c r="C73" t="s">
        <v>21</v>
      </c>
      <c r="D73">
        <v>954</v>
      </c>
      <c r="E73">
        <v>18.399999999999999</v>
      </c>
      <c r="F73">
        <v>3.74</v>
      </c>
      <c r="G73">
        <v>4.04</v>
      </c>
      <c r="H73">
        <v>11.91</v>
      </c>
      <c r="I73" t="s">
        <v>12</v>
      </c>
      <c r="J73" s="4" t="str">
        <f t="shared" si="2"/>
        <v>na</v>
      </c>
      <c r="K73" s="4">
        <f t="shared" si="3"/>
        <v>0</v>
      </c>
      <c r="L73" t="s">
        <v>11516</v>
      </c>
    </row>
    <row r="74" spans="1:12" x14ac:dyDescent="0.25">
      <c r="A74" t="s">
        <v>167</v>
      </c>
      <c r="B74" t="s">
        <v>168</v>
      </c>
      <c r="C74" t="s">
        <v>30</v>
      </c>
      <c r="D74">
        <v>886</v>
      </c>
      <c r="E74">
        <v>24.75</v>
      </c>
      <c r="F74">
        <v>4.51</v>
      </c>
      <c r="G74">
        <v>3.17</v>
      </c>
      <c r="H74">
        <v>14.37</v>
      </c>
      <c r="I74" t="s">
        <v>12</v>
      </c>
      <c r="J74" s="4" t="str">
        <f t="shared" si="2"/>
        <v>na</v>
      </c>
      <c r="K74" s="4">
        <f t="shared" si="3"/>
        <v>0</v>
      </c>
      <c r="L74" t="s">
        <v>11517</v>
      </c>
    </row>
    <row r="75" spans="1:12" x14ac:dyDescent="0.25">
      <c r="A75" t="s">
        <v>169</v>
      </c>
      <c r="B75" t="s">
        <v>170</v>
      </c>
      <c r="C75" t="s">
        <v>45</v>
      </c>
      <c r="D75">
        <v>877</v>
      </c>
      <c r="E75">
        <v>5.72</v>
      </c>
      <c r="F75">
        <v>0.83</v>
      </c>
      <c r="G75">
        <v>1.31</v>
      </c>
      <c r="H75">
        <v>6.15</v>
      </c>
      <c r="I75" t="s">
        <v>12</v>
      </c>
      <c r="J75" s="4" t="str">
        <f t="shared" si="2"/>
        <v>na</v>
      </c>
      <c r="K75" s="4">
        <f t="shared" si="3"/>
        <v>0</v>
      </c>
      <c r="L75" t="s">
        <v>11518</v>
      </c>
    </row>
    <row r="76" spans="1:12" x14ac:dyDescent="0.25">
      <c r="A76" t="s">
        <v>171</v>
      </c>
      <c r="B76" t="s">
        <v>172</v>
      </c>
      <c r="C76" t="s">
        <v>11</v>
      </c>
      <c r="D76">
        <v>816</v>
      </c>
      <c r="E76" t="s">
        <v>36</v>
      </c>
      <c r="F76">
        <v>0.36</v>
      </c>
      <c r="G76">
        <v>0.31</v>
      </c>
      <c r="H76">
        <v>9.91</v>
      </c>
      <c r="I76" t="s">
        <v>12</v>
      </c>
      <c r="J76" s="4" t="str">
        <f t="shared" si="2"/>
        <v>na</v>
      </c>
      <c r="K76" s="4">
        <f t="shared" si="3"/>
        <v>0</v>
      </c>
      <c r="L76" t="s">
        <v>11519</v>
      </c>
    </row>
    <row r="77" spans="1:12" x14ac:dyDescent="0.25">
      <c r="A77" t="s">
        <v>173</v>
      </c>
      <c r="B77" t="s">
        <v>174</v>
      </c>
      <c r="C77" t="s">
        <v>24</v>
      </c>
      <c r="D77">
        <v>811</v>
      </c>
      <c r="E77">
        <v>8.35</v>
      </c>
      <c r="F77">
        <v>1.95</v>
      </c>
      <c r="G77">
        <v>0.71</v>
      </c>
      <c r="H77">
        <v>6.96</v>
      </c>
      <c r="I77" t="s">
        <v>12</v>
      </c>
      <c r="J77" s="4" t="str">
        <f t="shared" si="2"/>
        <v>na</v>
      </c>
      <c r="K77" s="4">
        <f t="shared" si="3"/>
        <v>0</v>
      </c>
      <c r="L77" t="s">
        <v>11520</v>
      </c>
    </row>
    <row r="78" spans="1:12" x14ac:dyDescent="0.25">
      <c r="A78" t="s">
        <v>175</v>
      </c>
      <c r="B78" t="s">
        <v>176</v>
      </c>
      <c r="C78" t="s">
        <v>35</v>
      </c>
      <c r="D78">
        <v>800</v>
      </c>
      <c r="E78">
        <v>84.76</v>
      </c>
      <c r="F78">
        <v>17.27</v>
      </c>
      <c r="G78">
        <v>1.1000000000000001</v>
      </c>
      <c r="H78" t="s">
        <v>36</v>
      </c>
      <c r="I78" t="s">
        <v>12</v>
      </c>
      <c r="J78" s="4" t="str">
        <f t="shared" si="2"/>
        <v>na</v>
      </c>
      <c r="K78" s="4">
        <f t="shared" si="3"/>
        <v>0</v>
      </c>
      <c r="L78" t="s">
        <v>11521</v>
      </c>
    </row>
    <row r="79" spans="1:12" x14ac:dyDescent="0.25">
      <c r="A79" t="s">
        <v>177</v>
      </c>
      <c r="B79" t="s">
        <v>178</v>
      </c>
      <c r="C79" t="s">
        <v>27</v>
      </c>
      <c r="D79">
        <v>785</v>
      </c>
      <c r="E79">
        <v>27.33</v>
      </c>
      <c r="F79">
        <v>2.3199999999999998</v>
      </c>
      <c r="G79">
        <v>4.41</v>
      </c>
      <c r="H79">
        <v>15.45</v>
      </c>
      <c r="I79" t="s">
        <v>12</v>
      </c>
      <c r="J79" s="4" t="str">
        <f t="shared" si="2"/>
        <v>na</v>
      </c>
      <c r="K79" s="4">
        <f t="shared" si="3"/>
        <v>0</v>
      </c>
      <c r="L79" t="s">
        <v>11522</v>
      </c>
    </row>
    <row r="80" spans="1:12" x14ac:dyDescent="0.25">
      <c r="A80" t="s">
        <v>179</v>
      </c>
      <c r="B80" t="s">
        <v>180</v>
      </c>
      <c r="C80" t="s">
        <v>15</v>
      </c>
      <c r="D80">
        <v>773</v>
      </c>
      <c r="E80">
        <v>14.17</v>
      </c>
      <c r="F80">
        <v>0.92</v>
      </c>
      <c r="G80">
        <v>1.1000000000000001</v>
      </c>
      <c r="H80">
        <v>102.03</v>
      </c>
      <c r="I80" t="s">
        <v>12</v>
      </c>
      <c r="J80" s="4" t="str">
        <f t="shared" si="2"/>
        <v>na</v>
      </c>
      <c r="K80" s="4">
        <f t="shared" si="3"/>
        <v>0</v>
      </c>
      <c r="L80" t="s">
        <v>11523</v>
      </c>
    </row>
    <row r="81" spans="1:12" x14ac:dyDescent="0.25">
      <c r="A81" t="s">
        <v>181</v>
      </c>
      <c r="B81" t="s">
        <v>182</v>
      </c>
      <c r="C81" t="s">
        <v>27</v>
      </c>
      <c r="D81">
        <v>767</v>
      </c>
      <c r="E81">
        <v>5.51</v>
      </c>
      <c r="F81">
        <v>0.94</v>
      </c>
      <c r="G81">
        <v>2.4</v>
      </c>
      <c r="H81">
        <v>5.46</v>
      </c>
      <c r="I81" t="s">
        <v>12</v>
      </c>
      <c r="J81" s="4" t="str">
        <f t="shared" si="2"/>
        <v>na</v>
      </c>
      <c r="K81" s="4">
        <f t="shared" si="3"/>
        <v>0</v>
      </c>
      <c r="L81" t="s">
        <v>11524</v>
      </c>
    </row>
    <row r="82" spans="1:12" x14ac:dyDescent="0.25">
      <c r="A82" t="s">
        <v>183</v>
      </c>
      <c r="B82" t="s">
        <v>184</v>
      </c>
      <c r="C82" t="s">
        <v>35</v>
      </c>
      <c r="D82">
        <v>739</v>
      </c>
      <c r="E82">
        <v>6.46</v>
      </c>
      <c r="F82">
        <v>1.21</v>
      </c>
      <c r="G82">
        <v>1.07</v>
      </c>
      <c r="H82">
        <v>11.66</v>
      </c>
      <c r="I82" t="s">
        <v>12</v>
      </c>
      <c r="J82" s="4" t="str">
        <f t="shared" si="2"/>
        <v>na</v>
      </c>
      <c r="K82" s="4">
        <f t="shared" si="3"/>
        <v>0</v>
      </c>
      <c r="L82" t="s">
        <v>11525</v>
      </c>
    </row>
    <row r="83" spans="1:12" x14ac:dyDescent="0.25">
      <c r="A83" t="s">
        <v>185</v>
      </c>
      <c r="B83" t="s">
        <v>186</v>
      </c>
      <c r="C83" t="s">
        <v>27</v>
      </c>
      <c r="D83">
        <v>728</v>
      </c>
      <c r="E83">
        <v>13.19</v>
      </c>
      <c r="F83">
        <v>1.53</v>
      </c>
      <c r="G83">
        <v>6.94</v>
      </c>
      <c r="H83">
        <v>16.29</v>
      </c>
      <c r="I83" t="s">
        <v>12</v>
      </c>
      <c r="J83" s="4" t="str">
        <f t="shared" si="2"/>
        <v>na</v>
      </c>
      <c r="K83" s="4">
        <f t="shared" si="3"/>
        <v>0</v>
      </c>
      <c r="L83" t="s">
        <v>11526</v>
      </c>
    </row>
    <row r="84" spans="1:12" x14ac:dyDescent="0.25">
      <c r="A84" t="s">
        <v>187</v>
      </c>
      <c r="B84" t="s">
        <v>188</v>
      </c>
      <c r="C84" t="s">
        <v>27</v>
      </c>
      <c r="D84">
        <v>722</v>
      </c>
      <c r="E84">
        <v>29.29</v>
      </c>
      <c r="F84">
        <v>0.99</v>
      </c>
      <c r="G84">
        <v>2.61</v>
      </c>
      <c r="H84">
        <v>16.88</v>
      </c>
      <c r="I84" t="s">
        <v>12</v>
      </c>
      <c r="J84" s="4" t="str">
        <f t="shared" si="2"/>
        <v>na</v>
      </c>
      <c r="K84" s="4">
        <f t="shared" si="3"/>
        <v>0</v>
      </c>
      <c r="L84" t="s">
        <v>11527</v>
      </c>
    </row>
    <row r="85" spans="1:12" x14ac:dyDescent="0.25">
      <c r="A85" t="s">
        <v>189</v>
      </c>
      <c r="B85" t="s">
        <v>190</v>
      </c>
      <c r="C85" t="s">
        <v>30</v>
      </c>
      <c r="D85">
        <v>721</v>
      </c>
      <c r="E85">
        <v>32.74</v>
      </c>
      <c r="F85">
        <v>6.24</v>
      </c>
      <c r="G85">
        <v>4.47</v>
      </c>
      <c r="H85">
        <v>20.36</v>
      </c>
      <c r="I85" t="s">
        <v>12</v>
      </c>
      <c r="J85" s="4" t="str">
        <f t="shared" si="2"/>
        <v>na</v>
      </c>
      <c r="K85" s="4">
        <f t="shared" si="3"/>
        <v>0</v>
      </c>
      <c r="L85" t="s">
        <v>11528</v>
      </c>
    </row>
    <row r="86" spans="1:12" x14ac:dyDescent="0.25">
      <c r="A86" t="s">
        <v>191</v>
      </c>
      <c r="B86" t="s">
        <v>192</v>
      </c>
      <c r="C86" t="s">
        <v>35</v>
      </c>
      <c r="D86">
        <v>717</v>
      </c>
      <c r="E86">
        <v>9.4700000000000006</v>
      </c>
      <c r="F86">
        <v>0.75</v>
      </c>
      <c r="G86">
        <v>1.45</v>
      </c>
      <c r="H86" t="s">
        <v>36</v>
      </c>
      <c r="I86" t="s">
        <v>12</v>
      </c>
      <c r="J86" s="4" t="str">
        <f t="shared" si="2"/>
        <v>na</v>
      </c>
      <c r="K86" s="4">
        <f t="shared" si="3"/>
        <v>0</v>
      </c>
      <c r="L86" t="s">
        <v>11529</v>
      </c>
    </row>
    <row r="87" spans="1:12" x14ac:dyDescent="0.25">
      <c r="A87" t="s">
        <v>193</v>
      </c>
      <c r="B87" t="s">
        <v>194</v>
      </c>
      <c r="C87" t="s">
        <v>61</v>
      </c>
      <c r="D87">
        <v>703</v>
      </c>
      <c r="E87">
        <v>22.98</v>
      </c>
      <c r="F87">
        <v>1.1100000000000001</v>
      </c>
      <c r="G87" t="s">
        <v>36</v>
      </c>
      <c r="H87" t="s">
        <v>36</v>
      </c>
      <c r="I87" t="s">
        <v>12</v>
      </c>
      <c r="J87" s="4" t="str">
        <f t="shared" si="2"/>
        <v>na</v>
      </c>
      <c r="K87" s="4">
        <f t="shared" si="3"/>
        <v>0</v>
      </c>
      <c r="L87" t="s">
        <v>11530</v>
      </c>
    </row>
    <row r="88" spans="1:12" x14ac:dyDescent="0.25">
      <c r="A88" t="s">
        <v>195</v>
      </c>
      <c r="B88" t="s">
        <v>196</v>
      </c>
      <c r="C88" t="s">
        <v>45</v>
      </c>
      <c r="D88">
        <v>701</v>
      </c>
      <c r="E88">
        <v>6.24</v>
      </c>
      <c r="F88">
        <v>0.81</v>
      </c>
      <c r="G88">
        <v>1.7</v>
      </c>
      <c r="H88">
        <v>10.130000000000001</v>
      </c>
      <c r="I88" t="s">
        <v>12</v>
      </c>
      <c r="J88" s="4" t="str">
        <f t="shared" si="2"/>
        <v>na</v>
      </c>
      <c r="K88" s="4">
        <f t="shared" si="3"/>
        <v>0</v>
      </c>
      <c r="L88" t="s">
        <v>11531</v>
      </c>
    </row>
    <row r="89" spans="1:12" x14ac:dyDescent="0.25">
      <c r="A89" t="s">
        <v>197</v>
      </c>
      <c r="B89" t="s">
        <v>198</v>
      </c>
      <c r="C89" t="s">
        <v>45</v>
      </c>
      <c r="D89">
        <v>654</v>
      </c>
      <c r="E89">
        <v>15.89</v>
      </c>
      <c r="F89">
        <v>1.3</v>
      </c>
      <c r="G89">
        <v>8.5299999999999994</v>
      </c>
      <c r="H89" t="s">
        <v>36</v>
      </c>
      <c r="I89" t="s">
        <v>12</v>
      </c>
      <c r="J89" s="4" t="str">
        <f t="shared" si="2"/>
        <v>na</v>
      </c>
      <c r="K89" s="4">
        <f t="shared" si="3"/>
        <v>0</v>
      </c>
      <c r="L89" t="s">
        <v>11532</v>
      </c>
    </row>
    <row r="90" spans="1:12" x14ac:dyDescent="0.25">
      <c r="A90" t="s">
        <v>199</v>
      </c>
      <c r="B90" t="s">
        <v>200</v>
      </c>
      <c r="C90" t="s">
        <v>24</v>
      </c>
      <c r="D90">
        <v>653</v>
      </c>
      <c r="E90">
        <v>15.3</v>
      </c>
      <c r="F90">
        <v>0.46</v>
      </c>
      <c r="G90">
        <v>0.56000000000000005</v>
      </c>
      <c r="H90">
        <v>10.57</v>
      </c>
      <c r="I90" t="s">
        <v>12</v>
      </c>
      <c r="J90" s="4" t="str">
        <f t="shared" si="2"/>
        <v>na</v>
      </c>
      <c r="K90" s="4">
        <f t="shared" si="3"/>
        <v>0</v>
      </c>
      <c r="L90" t="s">
        <v>11533</v>
      </c>
    </row>
    <row r="91" spans="1:12" x14ac:dyDescent="0.25">
      <c r="A91" t="s">
        <v>201</v>
      </c>
      <c r="B91" t="s">
        <v>202</v>
      </c>
      <c r="C91" t="s">
        <v>35</v>
      </c>
      <c r="D91">
        <v>617</v>
      </c>
      <c r="E91">
        <v>4.55</v>
      </c>
      <c r="F91">
        <v>0.45</v>
      </c>
      <c r="G91">
        <v>0.41</v>
      </c>
      <c r="H91" t="s">
        <v>36</v>
      </c>
      <c r="I91" t="s">
        <v>12</v>
      </c>
      <c r="J91" s="4" t="str">
        <f t="shared" si="2"/>
        <v>na</v>
      </c>
      <c r="K91" s="4">
        <f t="shared" si="3"/>
        <v>0</v>
      </c>
      <c r="L91" t="s">
        <v>11534</v>
      </c>
    </row>
    <row r="92" spans="1:12" x14ac:dyDescent="0.25">
      <c r="A92" t="s">
        <v>203</v>
      </c>
      <c r="B92" t="s">
        <v>204</v>
      </c>
      <c r="C92" t="s">
        <v>45</v>
      </c>
      <c r="D92">
        <v>607</v>
      </c>
      <c r="E92">
        <v>3.65</v>
      </c>
      <c r="F92">
        <v>0.46</v>
      </c>
      <c r="G92">
        <v>0.49</v>
      </c>
      <c r="H92">
        <v>6.4</v>
      </c>
      <c r="I92" t="s">
        <v>12</v>
      </c>
      <c r="J92" s="4" t="str">
        <f t="shared" si="2"/>
        <v>na</v>
      </c>
      <c r="K92" s="4">
        <f t="shared" si="3"/>
        <v>0</v>
      </c>
      <c r="L92" t="s">
        <v>11535</v>
      </c>
    </row>
    <row r="93" spans="1:12" x14ac:dyDescent="0.25">
      <c r="A93" t="s">
        <v>205</v>
      </c>
      <c r="B93" t="s">
        <v>206</v>
      </c>
      <c r="C93" t="s">
        <v>24</v>
      </c>
      <c r="D93">
        <v>606</v>
      </c>
      <c r="E93">
        <v>5.36</v>
      </c>
      <c r="F93">
        <v>0.89</v>
      </c>
      <c r="G93">
        <v>1.04</v>
      </c>
      <c r="H93">
        <v>2.11</v>
      </c>
      <c r="I93" t="s">
        <v>12</v>
      </c>
      <c r="J93" s="4" t="str">
        <f t="shared" si="2"/>
        <v>na</v>
      </c>
      <c r="K93" s="4">
        <f t="shared" si="3"/>
        <v>0</v>
      </c>
      <c r="L93" t="s">
        <v>11536</v>
      </c>
    </row>
    <row r="94" spans="1:12" x14ac:dyDescent="0.25">
      <c r="A94" t="s">
        <v>207</v>
      </c>
      <c r="B94" t="s">
        <v>208</v>
      </c>
      <c r="C94" t="s">
        <v>11</v>
      </c>
      <c r="D94">
        <v>603</v>
      </c>
      <c r="E94">
        <v>11.39</v>
      </c>
      <c r="F94">
        <v>0.38</v>
      </c>
      <c r="G94">
        <v>0.1</v>
      </c>
      <c r="H94">
        <v>8.31</v>
      </c>
      <c r="I94" t="s">
        <v>12</v>
      </c>
      <c r="J94" s="4" t="str">
        <f t="shared" si="2"/>
        <v>na</v>
      </c>
      <c r="K94" s="4">
        <f t="shared" si="3"/>
        <v>0</v>
      </c>
      <c r="L94" t="s">
        <v>11537</v>
      </c>
    </row>
    <row r="95" spans="1:12" x14ac:dyDescent="0.25">
      <c r="A95" t="s">
        <v>209</v>
      </c>
      <c r="B95" t="s">
        <v>210</v>
      </c>
      <c r="C95" t="s">
        <v>35</v>
      </c>
      <c r="D95">
        <v>602</v>
      </c>
      <c r="E95">
        <v>39.35</v>
      </c>
      <c r="F95">
        <v>26.83</v>
      </c>
      <c r="G95">
        <v>7.36</v>
      </c>
      <c r="H95">
        <v>32.69</v>
      </c>
      <c r="I95" t="s">
        <v>12</v>
      </c>
      <c r="J95" s="4" t="str">
        <f t="shared" si="2"/>
        <v>na</v>
      </c>
      <c r="K95" s="4">
        <f t="shared" si="3"/>
        <v>0</v>
      </c>
      <c r="L95" t="s">
        <v>11538</v>
      </c>
    </row>
    <row r="96" spans="1:12" x14ac:dyDescent="0.25">
      <c r="A96" t="s">
        <v>211</v>
      </c>
      <c r="B96" t="s">
        <v>212</v>
      </c>
      <c r="C96" t="s">
        <v>58</v>
      </c>
      <c r="D96">
        <v>599</v>
      </c>
      <c r="E96">
        <v>11.17</v>
      </c>
      <c r="F96">
        <v>1.42</v>
      </c>
      <c r="G96">
        <v>0.94</v>
      </c>
      <c r="H96">
        <v>5.9</v>
      </c>
      <c r="I96" t="s">
        <v>12</v>
      </c>
      <c r="J96" s="4" t="str">
        <f t="shared" si="2"/>
        <v>na</v>
      </c>
      <c r="K96" s="4">
        <f t="shared" si="3"/>
        <v>0</v>
      </c>
      <c r="L96" t="s">
        <v>11539</v>
      </c>
    </row>
    <row r="97" spans="1:12" x14ac:dyDescent="0.25">
      <c r="A97" t="s">
        <v>213</v>
      </c>
      <c r="B97" t="s">
        <v>214</v>
      </c>
      <c r="C97" t="s">
        <v>45</v>
      </c>
      <c r="D97">
        <v>597</v>
      </c>
      <c r="E97">
        <v>6.67</v>
      </c>
      <c r="F97">
        <v>0.73</v>
      </c>
      <c r="G97">
        <v>1.83</v>
      </c>
      <c r="H97">
        <v>20.74</v>
      </c>
      <c r="I97" t="s">
        <v>12</v>
      </c>
      <c r="J97" s="4" t="str">
        <f t="shared" si="2"/>
        <v>na</v>
      </c>
      <c r="K97" s="4">
        <f t="shared" si="3"/>
        <v>0</v>
      </c>
      <c r="L97" t="s">
        <v>11540</v>
      </c>
    </row>
    <row r="98" spans="1:12" x14ac:dyDescent="0.25">
      <c r="A98" t="s">
        <v>215</v>
      </c>
      <c r="B98" t="s">
        <v>216</v>
      </c>
      <c r="C98" t="s">
        <v>30</v>
      </c>
      <c r="D98">
        <v>587</v>
      </c>
      <c r="E98">
        <v>16.5</v>
      </c>
      <c r="F98">
        <v>3</v>
      </c>
      <c r="G98">
        <v>1.67</v>
      </c>
      <c r="H98">
        <v>11.65</v>
      </c>
      <c r="I98" t="s">
        <v>12</v>
      </c>
      <c r="J98" s="4" t="str">
        <f t="shared" si="2"/>
        <v>na</v>
      </c>
      <c r="K98" s="4">
        <f t="shared" si="3"/>
        <v>0</v>
      </c>
      <c r="L98" t="s">
        <v>11541</v>
      </c>
    </row>
    <row r="99" spans="1:12" x14ac:dyDescent="0.25">
      <c r="A99" t="s">
        <v>217</v>
      </c>
      <c r="B99" t="s">
        <v>218</v>
      </c>
      <c r="C99" t="s">
        <v>11</v>
      </c>
      <c r="D99">
        <v>568</v>
      </c>
      <c r="E99" t="s">
        <v>36</v>
      </c>
      <c r="F99">
        <v>0.56000000000000005</v>
      </c>
      <c r="G99">
        <v>0.11</v>
      </c>
      <c r="H99" t="s">
        <v>36</v>
      </c>
      <c r="I99" t="s">
        <v>12</v>
      </c>
      <c r="J99" s="4" t="str">
        <f t="shared" si="2"/>
        <v>na</v>
      </c>
      <c r="K99" s="4">
        <f t="shared" si="3"/>
        <v>0</v>
      </c>
      <c r="L99" t="s">
        <v>11542</v>
      </c>
    </row>
    <row r="100" spans="1:12" x14ac:dyDescent="0.25">
      <c r="A100" t="s">
        <v>219</v>
      </c>
      <c r="B100" t="s">
        <v>220</v>
      </c>
      <c r="C100" t="s">
        <v>15</v>
      </c>
      <c r="D100">
        <v>554</v>
      </c>
      <c r="E100">
        <v>8.8000000000000007</v>
      </c>
      <c r="F100">
        <v>1.72</v>
      </c>
      <c r="G100">
        <v>2.68</v>
      </c>
      <c r="H100">
        <v>9.85</v>
      </c>
      <c r="I100" t="s">
        <v>12</v>
      </c>
      <c r="J100" s="4" t="str">
        <f t="shared" si="2"/>
        <v>na</v>
      </c>
      <c r="K100" s="4">
        <f t="shared" si="3"/>
        <v>0</v>
      </c>
      <c r="L100" t="s">
        <v>11543</v>
      </c>
    </row>
    <row r="101" spans="1:12" x14ac:dyDescent="0.25">
      <c r="A101" t="s">
        <v>221</v>
      </c>
      <c r="B101" t="s">
        <v>222</v>
      </c>
      <c r="C101" t="s">
        <v>35</v>
      </c>
      <c r="D101">
        <v>551</v>
      </c>
      <c r="E101">
        <v>5.67</v>
      </c>
      <c r="F101">
        <v>0.44</v>
      </c>
      <c r="G101">
        <v>1.48</v>
      </c>
      <c r="H101" t="s">
        <v>36</v>
      </c>
      <c r="I101" t="s">
        <v>12</v>
      </c>
      <c r="J101" s="4" t="str">
        <f t="shared" si="2"/>
        <v>na</v>
      </c>
      <c r="K101" s="4">
        <f t="shared" si="3"/>
        <v>0</v>
      </c>
      <c r="L101" t="s">
        <v>11544</v>
      </c>
    </row>
    <row r="102" spans="1:12" x14ac:dyDescent="0.25">
      <c r="A102" t="s">
        <v>223</v>
      </c>
      <c r="B102" t="s">
        <v>224</v>
      </c>
      <c r="C102" t="s">
        <v>58</v>
      </c>
      <c r="D102">
        <v>548</v>
      </c>
      <c r="E102">
        <v>14.69</v>
      </c>
      <c r="F102">
        <v>5.34</v>
      </c>
      <c r="G102">
        <v>0.54</v>
      </c>
      <c r="H102">
        <v>10.92</v>
      </c>
      <c r="I102" t="s">
        <v>12</v>
      </c>
      <c r="J102" s="4" t="str">
        <f t="shared" si="2"/>
        <v>na</v>
      </c>
      <c r="K102" s="4">
        <f t="shared" si="3"/>
        <v>0</v>
      </c>
      <c r="L102" t="s">
        <v>11545</v>
      </c>
    </row>
    <row r="103" spans="1:12" x14ac:dyDescent="0.25">
      <c r="A103" t="s">
        <v>225</v>
      </c>
      <c r="B103" t="s">
        <v>226</v>
      </c>
      <c r="C103" t="s">
        <v>30</v>
      </c>
      <c r="D103">
        <v>544</v>
      </c>
      <c r="E103">
        <v>22.04</v>
      </c>
      <c r="F103">
        <v>2.2999999999999998</v>
      </c>
      <c r="G103">
        <v>2.73</v>
      </c>
      <c r="H103">
        <v>19.899999999999999</v>
      </c>
      <c r="I103" t="s">
        <v>12</v>
      </c>
      <c r="J103" s="4" t="str">
        <f t="shared" si="2"/>
        <v>na</v>
      </c>
      <c r="K103" s="4">
        <f t="shared" si="3"/>
        <v>0</v>
      </c>
      <c r="L103" t="s">
        <v>11546</v>
      </c>
    </row>
    <row r="104" spans="1:12" x14ac:dyDescent="0.25">
      <c r="A104" t="s">
        <v>227</v>
      </c>
      <c r="B104" t="s">
        <v>228</v>
      </c>
      <c r="C104" t="s">
        <v>45</v>
      </c>
      <c r="D104">
        <v>541</v>
      </c>
      <c r="E104">
        <v>8.4</v>
      </c>
      <c r="F104">
        <v>1</v>
      </c>
      <c r="G104">
        <v>1.05</v>
      </c>
      <c r="H104">
        <v>11.29</v>
      </c>
      <c r="I104" t="s">
        <v>12</v>
      </c>
      <c r="J104" s="4" t="str">
        <f t="shared" si="2"/>
        <v>na</v>
      </c>
      <c r="K104" s="4">
        <f t="shared" si="3"/>
        <v>0</v>
      </c>
      <c r="L104" t="s">
        <v>11547</v>
      </c>
    </row>
    <row r="105" spans="1:12" x14ac:dyDescent="0.25">
      <c r="A105" t="s">
        <v>229</v>
      </c>
      <c r="B105" t="s">
        <v>230</v>
      </c>
      <c r="C105" t="s">
        <v>21</v>
      </c>
      <c r="D105">
        <v>537</v>
      </c>
      <c r="E105">
        <v>12.35</v>
      </c>
      <c r="F105">
        <v>2.02</v>
      </c>
      <c r="G105">
        <v>0.74</v>
      </c>
      <c r="H105">
        <v>8.18</v>
      </c>
      <c r="I105" t="s">
        <v>12</v>
      </c>
      <c r="J105" s="4" t="str">
        <f t="shared" si="2"/>
        <v>na</v>
      </c>
      <c r="K105" s="4">
        <f t="shared" si="3"/>
        <v>0</v>
      </c>
      <c r="L105" t="s">
        <v>11548</v>
      </c>
    </row>
    <row r="106" spans="1:12" x14ac:dyDescent="0.25">
      <c r="A106" t="s">
        <v>231</v>
      </c>
      <c r="B106" t="s">
        <v>232</v>
      </c>
      <c r="C106" t="s">
        <v>15</v>
      </c>
      <c r="D106">
        <v>532</v>
      </c>
      <c r="E106">
        <v>11.39</v>
      </c>
      <c r="F106">
        <v>1.19</v>
      </c>
      <c r="G106">
        <v>0.52</v>
      </c>
      <c r="H106">
        <v>5.46</v>
      </c>
      <c r="I106" t="s">
        <v>12</v>
      </c>
      <c r="J106" s="4" t="str">
        <f t="shared" si="2"/>
        <v>na</v>
      </c>
      <c r="K106" s="4">
        <f t="shared" si="3"/>
        <v>0</v>
      </c>
      <c r="L106" t="s">
        <v>11549</v>
      </c>
    </row>
    <row r="107" spans="1:12" x14ac:dyDescent="0.25">
      <c r="A107" t="s">
        <v>233</v>
      </c>
      <c r="B107" t="s">
        <v>234</v>
      </c>
      <c r="C107" t="s">
        <v>132</v>
      </c>
      <c r="D107">
        <v>530</v>
      </c>
      <c r="E107">
        <v>9.32</v>
      </c>
      <c r="F107">
        <v>0.82</v>
      </c>
      <c r="G107">
        <v>0.83</v>
      </c>
      <c r="H107">
        <v>3.63</v>
      </c>
      <c r="I107" t="s">
        <v>12</v>
      </c>
      <c r="J107" s="4" t="str">
        <f t="shared" si="2"/>
        <v>na</v>
      </c>
      <c r="K107" s="4">
        <f t="shared" si="3"/>
        <v>0</v>
      </c>
      <c r="L107" t="s">
        <v>11550</v>
      </c>
    </row>
    <row r="108" spans="1:12" x14ac:dyDescent="0.25">
      <c r="A108" t="s">
        <v>235</v>
      </c>
      <c r="B108" t="s">
        <v>236</v>
      </c>
      <c r="C108" t="s">
        <v>45</v>
      </c>
      <c r="D108">
        <v>522</v>
      </c>
      <c r="E108">
        <v>11.8</v>
      </c>
      <c r="F108">
        <v>0.62</v>
      </c>
      <c r="G108">
        <v>0.78</v>
      </c>
      <c r="H108">
        <v>11.51</v>
      </c>
      <c r="I108" t="s">
        <v>12</v>
      </c>
      <c r="J108" s="4" t="str">
        <f t="shared" si="2"/>
        <v>na</v>
      </c>
      <c r="K108" s="4">
        <f t="shared" si="3"/>
        <v>0</v>
      </c>
      <c r="L108" t="s">
        <v>11551</v>
      </c>
    </row>
    <row r="109" spans="1:12" x14ac:dyDescent="0.25">
      <c r="A109" t="s">
        <v>237</v>
      </c>
      <c r="B109" t="s">
        <v>238</v>
      </c>
      <c r="C109" t="s">
        <v>35</v>
      </c>
      <c r="D109">
        <v>519</v>
      </c>
      <c r="E109">
        <v>9.7100000000000009</v>
      </c>
      <c r="F109">
        <v>0.37</v>
      </c>
      <c r="G109">
        <v>0.71</v>
      </c>
      <c r="H109" t="s">
        <v>36</v>
      </c>
      <c r="I109" t="s">
        <v>12</v>
      </c>
      <c r="J109" s="4" t="str">
        <f t="shared" si="2"/>
        <v>na</v>
      </c>
      <c r="K109" s="4">
        <f t="shared" si="3"/>
        <v>0</v>
      </c>
      <c r="L109" t="s">
        <v>11552</v>
      </c>
    </row>
    <row r="110" spans="1:12" x14ac:dyDescent="0.25">
      <c r="A110" t="s">
        <v>239</v>
      </c>
      <c r="B110" t="s">
        <v>240</v>
      </c>
      <c r="C110" t="s">
        <v>21</v>
      </c>
      <c r="D110">
        <v>508</v>
      </c>
      <c r="E110">
        <v>11.16</v>
      </c>
      <c r="F110">
        <v>1.52</v>
      </c>
      <c r="G110">
        <v>0.51</v>
      </c>
      <c r="H110">
        <v>7.24</v>
      </c>
      <c r="I110" t="s">
        <v>12</v>
      </c>
      <c r="J110" s="4" t="str">
        <f t="shared" si="2"/>
        <v>na</v>
      </c>
      <c r="K110" s="4">
        <f t="shared" si="3"/>
        <v>0</v>
      </c>
      <c r="L110" t="s">
        <v>11553</v>
      </c>
    </row>
    <row r="111" spans="1:12" x14ac:dyDescent="0.25">
      <c r="A111" t="s">
        <v>241</v>
      </c>
      <c r="B111" t="s">
        <v>242</v>
      </c>
      <c r="C111" t="s">
        <v>58</v>
      </c>
      <c r="D111">
        <v>489</v>
      </c>
      <c r="E111" t="s">
        <v>36</v>
      </c>
      <c r="F111">
        <v>0.71</v>
      </c>
      <c r="G111">
        <v>0.28000000000000003</v>
      </c>
      <c r="H111">
        <v>17.07</v>
      </c>
      <c r="I111" t="s">
        <v>12</v>
      </c>
      <c r="J111" s="4" t="str">
        <f t="shared" si="2"/>
        <v>na</v>
      </c>
      <c r="K111" s="4">
        <f t="shared" si="3"/>
        <v>0</v>
      </c>
      <c r="L111" t="s">
        <v>11554</v>
      </c>
    </row>
    <row r="112" spans="1:12" x14ac:dyDescent="0.25">
      <c r="A112" t="s">
        <v>243</v>
      </c>
      <c r="B112" t="s">
        <v>244</v>
      </c>
      <c r="C112" t="s">
        <v>30</v>
      </c>
      <c r="D112">
        <v>487</v>
      </c>
      <c r="E112">
        <v>31.82</v>
      </c>
      <c r="F112">
        <v>1.79</v>
      </c>
      <c r="G112">
        <v>1.8</v>
      </c>
      <c r="H112">
        <v>16.649999999999999</v>
      </c>
      <c r="I112" t="s">
        <v>12</v>
      </c>
      <c r="J112" s="4" t="str">
        <f t="shared" si="2"/>
        <v>na</v>
      </c>
      <c r="K112" s="4">
        <f t="shared" si="3"/>
        <v>0</v>
      </c>
      <c r="L112" t="s">
        <v>11555</v>
      </c>
    </row>
    <row r="113" spans="1:12" x14ac:dyDescent="0.25">
      <c r="A113" t="s">
        <v>245</v>
      </c>
      <c r="B113" t="s">
        <v>246</v>
      </c>
      <c r="C113" t="s">
        <v>58</v>
      </c>
      <c r="D113">
        <v>481</v>
      </c>
      <c r="E113">
        <v>9.75</v>
      </c>
      <c r="F113">
        <v>2.29</v>
      </c>
      <c r="G113">
        <v>0.13</v>
      </c>
      <c r="H113">
        <v>4.1100000000000003</v>
      </c>
      <c r="I113" t="s">
        <v>12</v>
      </c>
      <c r="J113" s="4" t="str">
        <f t="shared" si="2"/>
        <v>na</v>
      </c>
      <c r="K113" s="4">
        <f t="shared" si="3"/>
        <v>0</v>
      </c>
      <c r="L113" t="s">
        <v>11556</v>
      </c>
    </row>
    <row r="114" spans="1:12" x14ac:dyDescent="0.25">
      <c r="A114" t="s">
        <v>247</v>
      </c>
      <c r="B114" t="s">
        <v>248</v>
      </c>
      <c r="C114" t="s">
        <v>132</v>
      </c>
      <c r="D114">
        <v>478</v>
      </c>
      <c r="E114">
        <v>15.91</v>
      </c>
      <c r="F114">
        <v>1.28</v>
      </c>
      <c r="G114">
        <v>1.24</v>
      </c>
      <c r="H114">
        <v>8.57</v>
      </c>
      <c r="I114" t="s">
        <v>12</v>
      </c>
      <c r="J114" s="4" t="str">
        <f t="shared" si="2"/>
        <v>na</v>
      </c>
      <c r="K114" s="4">
        <f t="shared" si="3"/>
        <v>0</v>
      </c>
      <c r="L114" t="s">
        <v>11557</v>
      </c>
    </row>
    <row r="115" spans="1:12" x14ac:dyDescent="0.25">
      <c r="A115" t="s">
        <v>249</v>
      </c>
      <c r="B115" t="s">
        <v>250</v>
      </c>
      <c r="C115" t="s">
        <v>27</v>
      </c>
      <c r="D115">
        <v>469</v>
      </c>
      <c r="E115">
        <v>7.29</v>
      </c>
      <c r="F115">
        <v>1.1499999999999999</v>
      </c>
      <c r="G115">
        <v>8.4</v>
      </c>
      <c r="H115">
        <v>35.700000000000003</v>
      </c>
      <c r="I115" t="s">
        <v>12</v>
      </c>
      <c r="J115" s="4" t="str">
        <f t="shared" si="2"/>
        <v>na</v>
      </c>
      <c r="K115" s="4">
        <f t="shared" si="3"/>
        <v>0</v>
      </c>
      <c r="L115" t="s">
        <v>11558</v>
      </c>
    </row>
    <row r="116" spans="1:12" x14ac:dyDescent="0.25">
      <c r="A116" t="s">
        <v>251</v>
      </c>
      <c r="B116" t="s">
        <v>252</v>
      </c>
      <c r="C116" t="s">
        <v>27</v>
      </c>
      <c r="D116">
        <v>466</v>
      </c>
      <c r="E116">
        <v>14.28</v>
      </c>
      <c r="F116">
        <v>1.39</v>
      </c>
      <c r="G116">
        <v>3.22</v>
      </c>
      <c r="H116">
        <v>9.6300000000000008</v>
      </c>
      <c r="I116" t="s">
        <v>12</v>
      </c>
      <c r="J116" s="4" t="str">
        <f t="shared" si="2"/>
        <v>na</v>
      </c>
      <c r="K116" s="4">
        <f t="shared" si="3"/>
        <v>0</v>
      </c>
      <c r="L116" t="s">
        <v>11559</v>
      </c>
    </row>
    <row r="117" spans="1:12" x14ac:dyDescent="0.25">
      <c r="A117" t="s">
        <v>253</v>
      </c>
      <c r="B117" t="s">
        <v>254</v>
      </c>
      <c r="C117" t="s">
        <v>35</v>
      </c>
      <c r="D117">
        <v>462</v>
      </c>
      <c r="E117">
        <v>7.58</v>
      </c>
      <c r="F117">
        <v>1.97</v>
      </c>
      <c r="G117">
        <v>3.56</v>
      </c>
      <c r="H117">
        <v>16.27</v>
      </c>
      <c r="I117" t="s">
        <v>12</v>
      </c>
      <c r="J117" s="4" t="str">
        <f t="shared" si="2"/>
        <v>na</v>
      </c>
      <c r="K117" s="4">
        <f t="shared" si="3"/>
        <v>0</v>
      </c>
      <c r="L117" t="s">
        <v>11560</v>
      </c>
    </row>
    <row r="118" spans="1:12" x14ac:dyDescent="0.25">
      <c r="A118" t="s">
        <v>255</v>
      </c>
      <c r="B118" t="s">
        <v>256</v>
      </c>
      <c r="C118" t="s">
        <v>58</v>
      </c>
      <c r="D118">
        <v>447</v>
      </c>
      <c r="E118">
        <v>8.52</v>
      </c>
      <c r="F118">
        <v>0.8</v>
      </c>
      <c r="G118">
        <v>0.44</v>
      </c>
      <c r="H118">
        <v>6.05</v>
      </c>
      <c r="I118" t="s">
        <v>12</v>
      </c>
      <c r="J118" s="4" t="str">
        <f t="shared" si="2"/>
        <v>na</v>
      </c>
      <c r="K118" s="4">
        <f t="shared" si="3"/>
        <v>0</v>
      </c>
      <c r="L118" t="s">
        <v>11561</v>
      </c>
    </row>
    <row r="119" spans="1:12" x14ac:dyDescent="0.25">
      <c r="A119" t="s">
        <v>257</v>
      </c>
      <c r="B119" t="s">
        <v>258</v>
      </c>
      <c r="C119" t="s">
        <v>45</v>
      </c>
      <c r="D119">
        <v>446</v>
      </c>
      <c r="E119">
        <v>12.2</v>
      </c>
      <c r="F119">
        <v>1.1299999999999999</v>
      </c>
      <c r="G119">
        <v>9.17</v>
      </c>
      <c r="H119">
        <v>12.61</v>
      </c>
      <c r="I119" t="s">
        <v>12</v>
      </c>
      <c r="J119" s="4" t="str">
        <f t="shared" si="2"/>
        <v>na</v>
      </c>
      <c r="K119" s="4">
        <f t="shared" si="3"/>
        <v>0</v>
      </c>
      <c r="L119" t="s">
        <v>11562</v>
      </c>
    </row>
    <row r="120" spans="1:12" x14ac:dyDescent="0.25">
      <c r="A120" t="s">
        <v>259</v>
      </c>
      <c r="B120" t="s">
        <v>260</v>
      </c>
      <c r="C120" t="s">
        <v>11</v>
      </c>
      <c r="D120">
        <v>433</v>
      </c>
      <c r="E120">
        <v>10.28</v>
      </c>
      <c r="F120">
        <v>1.26</v>
      </c>
      <c r="G120">
        <v>0.21</v>
      </c>
      <c r="H120">
        <v>8.9</v>
      </c>
      <c r="I120" t="s">
        <v>12</v>
      </c>
      <c r="J120" s="4" t="str">
        <f t="shared" si="2"/>
        <v>na</v>
      </c>
      <c r="K120" s="4">
        <f t="shared" si="3"/>
        <v>0</v>
      </c>
      <c r="L120" t="s">
        <v>11563</v>
      </c>
    </row>
    <row r="121" spans="1:12" x14ac:dyDescent="0.25">
      <c r="A121" t="s">
        <v>261</v>
      </c>
      <c r="B121" t="s">
        <v>262</v>
      </c>
      <c r="C121" t="s">
        <v>45</v>
      </c>
      <c r="D121">
        <v>431</v>
      </c>
      <c r="E121">
        <v>8.5</v>
      </c>
      <c r="F121">
        <v>0.3</v>
      </c>
      <c r="G121">
        <v>1.94</v>
      </c>
      <c r="H121" t="s">
        <v>36</v>
      </c>
      <c r="I121" t="s">
        <v>12</v>
      </c>
      <c r="J121" s="4" t="str">
        <f t="shared" si="2"/>
        <v>na</v>
      </c>
      <c r="K121" s="4">
        <f t="shared" si="3"/>
        <v>0</v>
      </c>
      <c r="L121" t="s">
        <v>11564</v>
      </c>
    </row>
    <row r="122" spans="1:12" x14ac:dyDescent="0.25">
      <c r="A122" t="s">
        <v>263</v>
      </c>
      <c r="B122" t="s">
        <v>264</v>
      </c>
      <c r="C122" t="s">
        <v>27</v>
      </c>
      <c r="D122">
        <v>424</v>
      </c>
      <c r="E122">
        <v>5.12</v>
      </c>
      <c r="F122">
        <v>0.99</v>
      </c>
      <c r="G122">
        <v>2.6</v>
      </c>
      <c r="H122">
        <v>4.5199999999999996</v>
      </c>
      <c r="I122" t="s">
        <v>12</v>
      </c>
      <c r="J122" s="4" t="str">
        <f t="shared" si="2"/>
        <v>na</v>
      </c>
      <c r="K122" s="4">
        <f t="shared" si="3"/>
        <v>0</v>
      </c>
      <c r="L122" t="s">
        <v>11565</v>
      </c>
    </row>
    <row r="123" spans="1:12" x14ac:dyDescent="0.25">
      <c r="A123" t="s">
        <v>265</v>
      </c>
      <c r="B123" t="s">
        <v>266</v>
      </c>
      <c r="C123" t="s">
        <v>11</v>
      </c>
      <c r="D123">
        <v>409</v>
      </c>
      <c r="E123" t="s">
        <v>36</v>
      </c>
      <c r="F123">
        <v>0.6</v>
      </c>
      <c r="G123">
        <v>0.08</v>
      </c>
      <c r="H123" t="s">
        <v>36</v>
      </c>
      <c r="I123" t="s">
        <v>12</v>
      </c>
      <c r="J123" s="4" t="str">
        <f t="shared" si="2"/>
        <v>na</v>
      </c>
      <c r="K123" s="4">
        <f t="shared" si="3"/>
        <v>0</v>
      </c>
      <c r="L123" t="s">
        <v>11566</v>
      </c>
    </row>
    <row r="124" spans="1:12" x14ac:dyDescent="0.25">
      <c r="A124" t="s">
        <v>267</v>
      </c>
      <c r="B124" t="s">
        <v>268</v>
      </c>
      <c r="C124" t="s">
        <v>35</v>
      </c>
      <c r="D124">
        <v>409</v>
      </c>
      <c r="E124">
        <v>10.14</v>
      </c>
      <c r="F124">
        <v>2.66</v>
      </c>
      <c r="G124">
        <v>2.29</v>
      </c>
      <c r="H124" t="s">
        <v>36</v>
      </c>
      <c r="I124" t="s">
        <v>12</v>
      </c>
      <c r="J124" s="4" t="str">
        <f t="shared" si="2"/>
        <v>na</v>
      </c>
      <c r="K124" s="4">
        <f t="shared" si="3"/>
        <v>0</v>
      </c>
      <c r="L124" t="s">
        <v>11567</v>
      </c>
    </row>
    <row r="125" spans="1:12" x14ac:dyDescent="0.25">
      <c r="A125" t="s">
        <v>269</v>
      </c>
      <c r="B125" t="s">
        <v>270</v>
      </c>
      <c r="C125" t="s">
        <v>58</v>
      </c>
      <c r="D125">
        <v>408</v>
      </c>
      <c r="E125">
        <v>12.11</v>
      </c>
      <c r="F125">
        <v>1.88</v>
      </c>
      <c r="G125">
        <v>1.0900000000000001</v>
      </c>
      <c r="H125">
        <v>5.58</v>
      </c>
      <c r="I125" t="s">
        <v>12</v>
      </c>
      <c r="J125" s="4" t="str">
        <f t="shared" si="2"/>
        <v>na</v>
      </c>
      <c r="K125" s="4">
        <f t="shared" si="3"/>
        <v>0</v>
      </c>
      <c r="L125" t="s">
        <v>11568</v>
      </c>
    </row>
    <row r="126" spans="1:12" x14ac:dyDescent="0.25">
      <c r="A126" t="s">
        <v>271</v>
      </c>
      <c r="B126" t="s">
        <v>272</v>
      </c>
      <c r="C126" t="s">
        <v>24</v>
      </c>
      <c r="D126">
        <v>365</v>
      </c>
      <c r="E126">
        <v>8.1999999999999993</v>
      </c>
      <c r="F126">
        <v>0.63</v>
      </c>
      <c r="G126">
        <v>1.49</v>
      </c>
      <c r="H126">
        <v>4.59</v>
      </c>
      <c r="I126" t="s">
        <v>12</v>
      </c>
      <c r="J126" s="4" t="str">
        <f t="shared" si="2"/>
        <v>na</v>
      </c>
      <c r="K126" s="4">
        <f t="shared" si="3"/>
        <v>0</v>
      </c>
      <c r="L126" t="s">
        <v>11569</v>
      </c>
    </row>
    <row r="127" spans="1:12" x14ac:dyDescent="0.25">
      <c r="A127" t="s">
        <v>273</v>
      </c>
      <c r="B127" t="s">
        <v>274</v>
      </c>
      <c r="C127" t="s">
        <v>18</v>
      </c>
      <c r="D127">
        <v>364</v>
      </c>
      <c r="E127">
        <v>10.11</v>
      </c>
      <c r="F127">
        <v>1.83</v>
      </c>
      <c r="G127">
        <v>1.1000000000000001</v>
      </c>
      <c r="H127">
        <v>5.75</v>
      </c>
      <c r="I127" t="s">
        <v>12</v>
      </c>
      <c r="J127" s="4" t="str">
        <f t="shared" si="2"/>
        <v>na</v>
      </c>
      <c r="K127" s="4">
        <f t="shared" si="3"/>
        <v>0</v>
      </c>
      <c r="L127" t="s">
        <v>11570</v>
      </c>
    </row>
    <row r="128" spans="1:12" x14ac:dyDescent="0.25">
      <c r="A128" t="s">
        <v>275</v>
      </c>
      <c r="B128" t="s">
        <v>276</v>
      </c>
      <c r="C128" t="s">
        <v>45</v>
      </c>
      <c r="D128">
        <v>360</v>
      </c>
      <c r="E128">
        <v>3.81</v>
      </c>
      <c r="F128">
        <v>0.44</v>
      </c>
      <c r="G128">
        <v>0.49</v>
      </c>
      <c r="H128">
        <v>12.96</v>
      </c>
      <c r="I128" t="s">
        <v>12</v>
      </c>
      <c r="J128" s="4" t="str">
        <f t="shared" si="2"/>
        <v>na</v>
      </c>
      <c r="K128" s="4">
        <f t="shared" si="3"/>
        <v>0</v>
      </c>
      <c r="L128" t="s">
        <v>11571</v>
      </c>
    </row>
    <row r="129" spans="1:12" x14ac:dyDescent="0.25">
      <c r="A129" t="s">
        <v>277</v>
      </c>
      <c r="B129" t="s">
        <v>278</v>
      </c>
      <c r="C129" t="s">
        <v>15</v>
      </c>
      <c r="D129">
        <v>359</v>
      </c>
      <c r="E129">
        <v>12.62</v>
      </c>
      <c r="F129">
        <v>1.83</v>
      </c>
      <c r="G129">
        <v>3.08</v>
      </c>
      <c r="H129">
        <v>9.24</v>
      </c>
      <c r="I129" t="s">
        <v>12</v>
      </c>
      <c r="J129" s="4" t="str">
        <f t="shared" si="2"/>
        <v>na</v>
      </c>
      <c r="K129" s="4">
        <f t="shared" si="3"/>
        <v>0</v>
      </c>
      <c r="L129" t="s">
        <v>11572</v>
      </c>
    </row>
    <row r="130" spans="1:12" x14ac:dyDescent="0.25">
      <c r="A130" t="s">
        <v>279</v>
      </c>
      <c r="B130" t="s">
        <v>280</v>
      </c>
      <c r="C130" t="s">
        <v>45</v>
      </c>
      <c r="D130">
        <v>358</v>
      </c>
      <c r="E130">
        <v>5.61</v>
      </c>
      <c r="F130">
        <v>0.95</v>
      </c>
      <c r="G130">
        <v>8.66</v>
      </c>
      <c r="H130" t="s">
        <v>36</v>
      </c>
      <c r="I130" t="s">
        <v>12</v>
      </c>
      <c r="J130" s="4" t="str">
        <f t="shared" ref="J130:J193" si="4">IF(AND(I130=selected_country_code,C130= selected_sector_code),D130,"na")</f>
        <v>na</v>
      </c>
      <c r="K130" s="4">
        <f t="shared" si="3"/>
        <v>0</v>
      </c>
      <c r="L130" t="s">
        <v>11573</v>
      </c>
    </row>
    <row r="131" spans="1:12" x14ac:dyDescent="0.25">
      <c r="A131" t="s">
        <v>281</v>
      </c>
      <c r="B131" t="s">
        <v>282</v>
      </c>
      <c r="C131" t="s">
        <v>15</v>
      </c>
      <c r="D131">
        <v>356</v>
      </c>
      <c r="E131">
        <v>16.37</v>
      </c>
      <c r="F131">
        <v>3.27</v>
      </c>
      <c r="G131" t="s">
        <v>36</v>
      </c>
      <c r="H131" t="s">
        <v>36</v>
      </c>
      <c r="I131" t="s">
        <v>12</v>
      </c>
      <c r="J131" s="4" t="str">
        <f t="shared" si="4"/>
        <v>na</v>
      </c>
      <c r="K131" s="4">
        <f t="shared" ref="K131:K194" si="5">IFERROR(RANK(J131,$J$2:$J$5711,0),0)</f>
        <v>0</v>
      </c>
      <c r="L131" t="s">
        <v>11574</v>
      </c>
    </row>
    <row r="132" spans="1:12" x14ac:dyDescent="0.25">
      <c r="A132" t="s">
        <v>283</v>
      </c>
      <c r="B132" t="s">
        <v>284</v>
      </c>
      <c r="C132" t="s">
        <v>35</v>
      </c>
      <c r="D132">
        <v>354</v>
      </c>
      <c r="E132">
        <v>37.71</v>
      </c>
      <c r="F132">
        <v>0.65</v>
      </c>
      <c r="G132">
        <v>2.57</v>
      </c>
      <c r="H132" t="s">
        <v>36</v>
      </c>
      <c r="I132" t="s">
        <v>12</v>
      </c>
      <c r="J132" s="4" t="str">
        <f t="shared" si="4"/>
        <v>na</v>
      </c>
      <c r="K132" s="4">
        <f t="shared" si="5"/>
        <v>0</v>
      </c>
      <c r="L132" t="s">
        <v>11575</v>
      </c>
    </row>
    <row r="133" spans="1:12" x14ac:dyDescent="0.25">
      <c r="A133" t="s">
        <v>285</v>
      </c>
      <c r="B133" t="s">
        <v>286</v>
      </c>
      <c r="C133" t="s">
        <v>35</v>
      </c>
      <c r="D133">
        <v>353</v>
      </c>
      <c r="E133">
        <v>6.08</v>
      </c>
      <c r="F133">
        <v>1.36</v>
      </c>
      <c r="G133">
        <v>1.08</v>
      </c>
      <c r="H133" t="s">
        <v>36</v>
      </c>
      <c r="I133" t="s">
        <v>12</v>
      </c>
      <c r="J133" s="4" t="str">
        <f t="shared" si="4"/>
        <v>na</v>
      </c>
      <c r="K133" s="4">
        <f t="shared" si="5"/>
        <v>0</v>
      </c>
      <c r="L133" t="s">
        <v>11576</v>
      </c>
    </row>
    <row r="134" spans="1:12" x14ac:dyDescent="0.25">
      <c r="A134" t="s">
        <v>287</v>
      </c>
      <c r="B134" t="s">
        <v>288</v>
      </c>
      <c r="C134" t="s">
        <v>18</v>
      </c>
      <c r="D134">
        <v>345</v>
      </c>
      <c r="E134">
        <v>14.3</v>
      </c>
      <c r="F134">
        <v>1.69</v>
      </c>
      <c r="G134">
        <v>2.17</v>
      </c>
      <c r="H134">
        <v>5.71</v>
      </c>
      <c r="I134" t="s">
        <v>12</v>
      </c>
      <c r="J134" s="4" t="str">
        <f t="shared" si="4"/>
        <v>na</v>
      </c>
      <c r="K134" s="4">
        <f t="shared" si="5"/>
        <v>0</v>
      </c>
      <c r="L134" t="s">
        <v>11577</v>
      </c>
    </row>
    <row r="135" spans="1:12" x14ac:dyDescent="0.25">
      <c r="A135" t="s">
        <v>289</v>
      </c>
      <c r="B135" t="s">
        <v>290</v>
      </c>
      <c r="C135" t="s">
        <v>21</v>
      </c>
      <c r="D135">
        <v>344</v>
      </c>
      <c r="E135">
        <v>9</v>
      </c>
      <c r="F135">
        <v>0.79</v>
      </c>
      <c r="G135">
        <v>0.64</v>
      </c>
      <c r="H135">
        <v>6.77</v>
      </c>
      <c r="I135" t="s">
        <v>12</v>
      </c>
      <c r="J135" s="4" t="str">
        <f t="shared" si="4"/>
        <v>na</v>
      </c>
      <c r="K135" s="4">
        <f t="shared" si="5"/>
        <v>0</v>
      </c>
      <c r="L135" t="s">
        <v>11578</v>
      </c>
    </row>
    <row r="136" spans="1:12" x14ac:dyDescent="0.25">
      <c r="A136" t="s">
        <v>291</v>
      </c>
      <c r="B136" t="s">
        <v>292</v>
      </c>
      <c r="C136" t="s">
        <v>21</v>
      </c>
      <c r="D136">
        <v>343</v>
      </c>
      <c r="E136">
        <v>48.98</v>
      </c>
      <c r="F136">
        <v>1.46</v>
      </c>
      <c r="G136">
        <v>0.69</v>
      </c>
      <c r="H136">
        <v>9.6199999999999992</v>
      </c>
      <c r="I136" t="s">
        <v>12</v>
      </c>
      <c r="J136" s="4" t="str">
        <f t="shared" si="4"/>
        <v>na</v>
      </c>
      <c r="K136" s="4">
        <f t="shared" si="5"/>
        <v>0</v>
      </c>
      <c r="L136" t="s">
        <v>11579</v>
      </c>
    </row>
    <row r="137" spans="1:12" x14ac:dyDescent="0.25">
      <c r="A137" t="s">
        <v>293</v>
      </c>
      <c r="B137" t="s">
        <v>294</v>
      </c>
      <c r="C137" t="s">
        <v>45</v>
      </c>
      <c r="D137">
        <v>334</v>
      </c>
      <c r="E137">
        <v>12.45</v>
      </c>
      <c r="F137">
        <v>1.25</v>
      </c>
      <c r="G137">
        <v>9.09</v>
      </c>
      <c r="H137" t="s">
        <v>36</v>
      </c>
      <c r="I137" t="s">
        <v>12</v>
      </c>
      <c r="J137" s="4" t="str">
        <f t="shared" si="4"/>
        <v>na</v>
      </c>
      <c r="K137" s="4">
        <f t="shared" si="5"/>
        <v>0</v>
      </c>
      <c r="L137" t="s">
        <v>11580</v>
      </c>
    </row>
    <row r="138" spans="1:12" x14ac:dyDescent="0.25">
      <c r="A138" t="s">
        <v>295</v>
      </c>
      <c r="B138" t="s">
        <v>296</v>
      </c>
      <c r="C138" t="s">
        <v>58</v>
      </c>
      <c r="D138">
        <v>329</v>
      </c>
      <c r="E138">
        <v>13.23</v>
      </c>
      <c r="F138">
        <v>0.47</v>
      </c>
      <c r="G138">
        <v>0.85</v>
      </c>
      <c r="H138">
        <v>20.92</v>
      </c>
      <c r="I138" t="s">
        <v>12</v>
      </c>
      <c r="J138" s="4" t="str">
        <f t="shared" si="4"/>
        <v>na</v>
      </c>
      <c r="K138" s="4">
        <f t="shared" si="5"/>
        <v>0</v>
      </c>
      <c r="L138" t="s">
        <v>11581</v>
      </c>
    </row>
    <row r="139" spans="1:12" x14ac:dyDescent="0.25">
      <c r="A139" t="s">
        <v>297</v>
      </c>
      <c r="B139" t="s">
        <v>298</v>
      </c>
      <c r="C139" t="s">
        <v>45</v>
      </c>
      <c r="D139">
        <v>325</v>
      </c>
      <c r="E139">
        <v>5.85</v>
      </c>
      <c r="F139">
        <v>0.73</v>
      </c>
      <c r="G139">
        <v>1.72</v>
      </c>
      <c r="H139">
        <v>9.81</v>
      </c>
      <c r="I139" t="s">
        <v>12</v>
      </c>
      <c r="J139" s="4" t="str">
        <f t="shared" si="4"/>
        <v>na</v>
      </c>
      <c r="K139" s="4">
        <f t="shared" si="5"/>
        <v>0</v>
      </c>
      <c r="L139" t="s">
        <v>11582</v>
      </c>
    </row>
    <row r="140" spans="1:12" x14ac:dyDescent="0.25">
      <c r="A140" t="s">
        <v>299</v>
      </c>
      <c r="B140" t="s">
        <v>300</v>
      </c>
      <c r="C140" t="s">
        <v>15</v>
      </c>
      <c r="D140">
        <v>322</v>
      </c>
      <c r="E140">
        <v>9.07</v>
      </c>
      <c r="F140">
        <v>0.51</v>
      </c>
      <c r="G140">
        <v>0.99</v>
      </c>
      <c r="H140">
        <v>6.55</v>
      </c>
      <c r="I140" t="s">
        <v>12</v>
      </c>
      <c r="J140" s="4" t="str">
        <f t="shared" si="4"/>
        <v>na</v>
      </c>
      <c r="K140" s="4">
        <f t="shared" si="5"/>
        <v>0</v>
      </c>
      <c r="L140" t="s">
        <v>11583</v>
      </c>
    </row>
    <row r="141" spans="1:12" x14ac:dyDescent="0.25">
      <c r="A141" t="s">
        <v>301</v>
      </c>
      <c r="B141" t="s">
        <v>302</v>
      </c>
      <c r="C141" t="s">
        <v>24</v>
      </c>
      <c r="D141">
        <v>308</v>
      </c>
      <c r="E141">
        <v>10.91</v>
      </c>
      <c r="F141">
        <v>1.02</v>
      </c>
      <c r="G141">
        <v>1.1399999999999999</v>
      </c>
      <c r="H141">
        <v>2.97</v>
      </c>
      <c r="I141" t="s">
        <v>12</v>
      </c>
      <c r="J141" s="4" t="str">
        <f t="shared" si="4"/>
        <v>na</v>
      </c>
      <c r="K141" s="4">
        <f t="shared" si="5"/>
        <v>0</v>
      </c>
      <c r="L141" t="s">
        <v>11584</v>
      </c>
    </row>
    <row r="142" spans="1:12" x14ac:dyDescent="0.25">
      <c r="A142" t="s">
        <v>303</v>
      </c>
      <c r="B142" t="s">
        <v>304</v>
      </c>
      <c r="C142" t="s">
        <v>11</v>
      </c>
      <c r="D142">
        <v>306</v>
      </c>
      <c r="E142">
        <v>9.8000000000000007</v>
      </c>
      <c r="F142">
        <v>1.45</v>
      </c>
      <c r="G142">
        <v>1.88</v>
      </c>
      <c r="H142">
        <v>7.39</v>
      </c>
      <c r="I142" t="s">
        <v>12</v>
      </c>
      <c r="J142" s="4" t="str">
        <f t="shared" si="4"/>
        <v>na</v>
      </c>
      <c r="K142" s="4">
        <f t="shared" si="5"/>
        <v>0</v>
      </c>
      <c r="L142" t="s">
        <v>11585</v>
      </c>
    </row>
    <row r="143" spans="1:12" x14ac:dyDescent="0.25">
      <c r="A143" t="s">
        <v>305</v>
      </c>
      <c r="B143" t="s">
        <v>306</v>
      </c>
      <c r="C143" t="s">
        <v>58</v>
      </c>
      <c r="D143">
        <v>301</v>
      </c>
      <c r="E143">
        <v>11.26</v>
      </c>
      <c r="F143">
        <v>1.49</v>
      </c>
      <c r="G143">
        <v>0.46</v>
      </c>
      <c r="H143">
        <v>11.84</v>
      </c>
      <c r="I143" t="s">
        <v>12</v>
      </c>
      <c r="J143" s="4" t="str">
        <f t="shared" si="4"/>
        <v>na</v>
      </c>
      <c r="K143" s="4">
        <f t="shared" si="5"/>
        <v>0</v>
      </c>
      <c r="L143" t="s">
        <v>11586</v>
      </c>
    </row>
    <row r="144" spans="1:12" x14ac:dyDescent="0.25">
      <c r="A144" t="s">
        <v>307</v>
      </c>
      <c r="B144" t="s">
        <v>308</v>
      </c>
      <c r="C144" t="s">
        <v>45</v>
      </c>
      <c r="D144">
        <v>293</v>
      </c>
      <c r="E144">
        <v>10.56</v>
      </c>
      <c r="F144">
        <v>0.93</v>
      </c>
      <c r="G144">
        <v>6.77</v>
      </c>
      <c r="H144" t="s">
        <v>36</v>
      </c>
      <c r="I144" t="s">
        <v>12</v>
      </c>
      <c r="J144" s="4" t="str">
        <f t="shared" si="4"/>
        <v>na</v>
      </c>
      <c r="K144" s="4">
        <f t="shared" si="5"/>
        <v>0</v>
      </c>
      <c r="L144" t="s">
        <v>11587</v>
      </c>
    </row>
    <row r="145" spans="1:12" x14ac:dyDescent="0.25">
      <c r="A145" t="s">
        <v>309</v>
      </c>
      <c r="B145" t="s">
        <v>310</v>
      </c>
      <c r="C145" t="s">
        <v>24</v>
      </c>
      <c r="D145">
        <v>292</v>
      </c>
      <c r="E145">
        <v>10.71</v>
      </c>
      <c r="F145">
        <v>0.91</v>
      </c>
      <c r="G145">
        <v>0.89</v>
      </c>
      <c r="H145">
        <v>7.07</v>
      </c>
      <c r="I145" t="s">
        <v>12</v>
      </c>
      <c r="J145" s="4" t="str">
        <f t="shared" si="4"/>
        <v>na</v>
      </c>
      <c r="K145" s="4">
        <f t="shared" si="5"/>
        <v>0</v>
      </c>
      <c r="L145" t="s">
        <v>11588</v>
      </c>
    </row>
    <row r="146" spans="1:12" x14ac:dyDescent="0.25">
      <c r="A146" t="s">
        <v>311</v>
      </c>
      <c r="B146" t="s">
        <v>312</v>
      </c>
      <c r="C146" t="s">
        <v>58</v>
      </c>
      <c r="D146">
        <v>290</v>
      </c>
      <c r="E146">
        <v>4.83</v>
      </c>
      <c r="F146">
        <v>0.56000000000000005</v>
      </c>
      <c r="G146">
        <v>0.62</v>
      </c>
      <c r="H146">
        <v>1.8</v>
      </c>
      <c r="I146" t="s">
        <v>12</v>
      </c>
      <c r="J146" s="4" t="str">
        <f t="shared" si="4"/>
        <v>na</v>
      </c>
      <c r="K146" s="4">
        <f t="shared" si="5"/>
        <v>0</v>
      </c>
      <c r="L146" t="s">
        <v>11589</v>
      </c>
    </row>
    <row r="147" spans="1:12" x14ac:dyDescent="0.25">
      <c r="A147" t="s">
        <v>313</v>
      </c>
      <c r="B147" t="s">
        <v>314</v>
      </c>
      <c r="C147" t="s">
        <v>30</v>
      </c>
      <c r="D147">
        <v>286</v>
      </c>
      <c r="E147" t="s">
        <v>36</v>
      </c>
      <c r="F147">
        <v>1.05</v>
      </c>
      <c r="G147">
        <v>3.04</v>
      </c>
      <c r="H147">
        <v>23.08</v>
      </c>
      <c r="I147" t="s">
        <v>12</v>
      </c>
      <c r="J147" s="4" t="str">
        <f t="shared" si="4"/>
        <v>na</v>
      </c>
      <c r="K147" s="4">
        <f t="shared" si="5"/>
        <v>0</v>
      </c>
      <c r="L147" t="s">
        <v>11590</v>
      </c>
    </row>
    <row r="148" spans="1:12" x14ac:dyDescent="0.25">
      <c r="A148" t="s">
        <v>315</v>
      </c>
      <c r="B148" t="s">
        <v>316</v>
      </c>
      <c r="C148" t="s">
        <v>15</v>
      </c>
      <c r="D148">
        <v>283</v>
      </c>
      <c r="E148">
        <v>9.23</v>
      </c>
      <c r="F148">
        <v>2.79</v>
      </c>
      <c r="G148">
        <v>1.1100000000000001</v>
      </c>
      <c r="H148">
        <v>6.75</v>
      </c>
      <c r="I148" t="s">
        <v>12</v>
      </c>
      <c r="J148" s="4" t="str">
        <f t="shared" si="4"/>
        <v>na</v>
      </c>
      <c r="K148" s="4">
        <f t="shared" si="5"/>
        <v>0</v>
      </c>
      <c r="L148" t="s">
        <v>11591</v>
      </c>
    </row>
    <row r="149" spans="1:12" x14ac:dyDescent="0.25">
      <c r="A149" t="s">
        <v>317</v>
      </c>
      <c r="B149" t="s">
        <v>318</v>
      </c>
      <c r="C149" t="s">
        <v>27</v>
      </c>
      <c r="D149">
        <v>276</v>
      </c>
      <c r="E149">
        <v>4.22</v>
      </c>
      <c r="F149">
        <v>0.57999999999999996</v>
      </c>
      <c r="G149">
        <v>1.45</v>
      </c>
      <c r="H149">
        <v>6.33</v>
      </c>
      <c r="I149" t="s">
        <v>12</v>
      </c>
      <c r="J149" s="4" t="str">
        <f t="shared" si="4"/>
        <v>na</v>
      </c>
      <c r="K149" s="4">
        <f t="shared" si="5"/>
        <v>0</v>
      </c>
      <c r="L149" t="s">
        <v>11592</v>
      </c>
    </row>
    <row r="150" spans="1:12" x14ac:dyDescent="0.25">
      <c r="A150" t="s">
        <v>319</v>
      </c>
      <c r="B150" t="s">
        <v>320</v>
      </c>
      <c r="C150" t="s">
        <v>30</v>
      </c>
      <c r="D150">
        <v>276</v>
      </c>
      <c r="E150">
        <v>36.28</v>
      </c>
      <c r="F150">
        <v>2.27</v>
      </c>
      <c r="G150">
        <v>2.33</v>
      </c>
      <c r="H150">
        <v>14.52</v>
      </c>
      <c r="I150" t="s">
        <v>12</v>
      </c>
      <c r="J150" s="4" t="str">
        <f t="shared" si="4"/>
        <v>na</v>
      </c>
      <c r="K150" s="4">
        <f t="shared" si="5"/>
        <v>0</v>
      </c>
      <c r="L150" t="s">
        <v>11593</v>
      </c>
    </row>
    <row r="151" spans="1:12" x14ac:dyDescent="0.25">
      <c r="A151" t="s">
        <v>321</v>
      </c>
      <c r="B151" t="s">
        <v>322</v>
      </c>
      <c r="C151" t="s">
        <v>45</v>
      </c>
      <c r="D151">
        <v>272</v>
      </c>
      <c r="E151">
        <v>11.43</v>
      </c>
      <c r="F151">
        <v>1.29</v>
      </c>
      <c r="G151">
        <v>8.32</v>
      </c>
      <c r="H151" t="s">
        <v>36</v>
      </c>
      <c r="I151" t="s">
        <v>12</v>
      </c>
      <c r="J151" s="4" t="str">
        <f t="shared" si="4"/>
        <v>na</v>
      </c>
      <c r="K151" s="4">
        <f t="shared" si="5"/>
        <v>0</v>
      </c>
      <c r="L151" t="s">
        <v>11594</v>
      </c>
    </row>
    <row r="152" spans="1:12" x14ac:dyDescent="0.25">
      <c r="A152" t="s">
        <v>323</v>
      </c>
      <c r="B152" t="s">
        <v>324</v>
      </c>
      <c r="C152" t="s">
        <v>18</v>
      </c>
      <c r="D152">
        <v>270</v>
      </c>
      <c r="E152">
        <v>23.5</v>
      </c>
      <c r="F152">
        <v>5.15</v>
      </c>
      <c r="G152">
        <v>2.36</v>
      </c>
      <c r="H152">
        <v>7.61</v>
      </c>
      <c r="I152" t="s">
        <v>12</v>
      </c>
      <c r="J152" s="4" t="str">
        <f t="shared" si="4"/>
        <v>na</v>
      </c>
      <c r="K152" s="4">
        <f t="shared" si="5"/>
        <v>0</v>
      </c>
      <c r="L152" t="s">
        <v>11595</v>
      </c>
    </row>
    <row r="153" spans="1:12" x14ac:dyDescent="0.25">
      <c r="A153" t="s">
        <v>325</v>
      </c>
      <c r="B153" t="s">
        <v>326</v>
      </c>
      <c r="C153" t="s">
        <v>58</v>
      </c>
      <c r="D153">
        <v>259</v>
      </c>
      <c r="E153">
        <v>12.31</v>
      </c>
      <c r="F153">
        <v>0.92</v>
      </c>
      <c r="G153">
        <v>3.17</v>
      </c>
      <c r="H153">
        <v>5.31</v>
      </c>
      <c r="I153" t="s">
        <v>12</v>
      </c>
      <c r="J153" s="4" t="str">
        <f t="shared" si="4"/>
        <v>na</v>
      </c>
      <c r="K153" s="4">
        <f t="shared" si="5"/>
        <v>0</v>
      </c>
      <c r="L153" t="s">
        <v>11596</v>
      </c>
    </row>
    <row r="154" spans="1:12" x14ac:dyDescent="0.25">
      <c r="A154" t="s">
        <v>327</v>
      </c>
      <c r="B154" t="s">
        <v>328</v>
      </c>
      <c r="C154" t="s">
        <v>24</v>
      </c>
      <c r="D154">
        <v>256</v>
      </c>
      <c r="E154">
        <v>3.26</v>
      </c>
      <c r="F154">
        <v>0.66</v>
      </c>
      <c r="G154">
        <v>0.57999999999999996</v>
      </c>
      <c r="H154">
        <v>3.44</v>
      </c>
      <c r="I154" t="s">
        <v>12</v>
      </c>
      <c r="J154" s="4" t="str">
        <f t="shared" si="4"/>
        <v>na</v>
      </c>
      <c r="K154" s="4">
        <f t="shared" si="5"/>
        <v>0</v>
      </c>
      <c r="L154" t="s">
        <v>11597</v>
      </c>
    </row>
    <row r="155" spans="1:12" x14ac:dyDescent="0.25">
      <c r="A155" t="s">
        <v>329</v>
      </c>
      <c r="B155" t="s">
        <v>330</v>
      </c>
      <c r="C155" t="s">
        <v>45</v>
      </c>
      <c r="D155">
        <v>256</v>
      </c>
      <c r="E155">
        <v>7.08</v>
      </c>
      <c r="F155">
        <v>0.46</v>
      </c>
      <c r="G155">
        <v>0.66</v>
      </c>
      <c r="H155">
        <v>14.25</v>
      </c>
      <c r="I155" t="s">
        <v>12</v>
      </c>
      <c r="J155" s="4" t="str">
        <f t="shared" si="4"/>
        <v>na</v>
      </c>
      <c r="K155" s="4">
        <f t="shared" si="5"/>
        <v>0</v>
      </c>
      <c r="L155" t="s">
        <v>11598</v>
      </c>
    </row>
    <row r="156" spans="1:12" x14ac:dyDescent="0.25">
      <c r="A156" t="s">
        <v>331</v>
      </c>
      <c r="B156" t="s">
        <v>332</v>
      </c>
      <c r="C156" t="s">
        <v>15</v>
      </c>
      <c r="D156">
        <v>252</v>
      </c>
      <c r="E156">
        <v>23.64</v>
      </c>
      <c r="F156">
        <v>0.27</v>
      </c>
      <c r="G156">
        <v>0.33</v>
      </c>
      <c r="H156">
        <v>6.85</v>
      </c>
      <c r="I156" t="s">
        <v>12</v>
      </c>
      <c r="J156" s="4" t="str">
        <f t="shared" si="4"/>
        <v>na</v>
      </c>
      <c r="K156" s="4">
        <f t="shared" si="5"/>
        <v>0</v>
      </c>
      <c r="L156" t="s">
        <v>11599</v>
      </c>
    </row>
    <row r="157" spans="1:12" x14ac:dyDescent="0.25">
      <c r="A157" t="s">
        <v>333</v>
      </c>
      <c r="B157" t="s">
        <v>334</v>
      </c>
      <c r="C157" t="s">
        <v>45</v>
      </c>
      <c r="D157">
        <v>249</v>
      </c>
      <c r="E157">
        <v>2.72</v>
      </c>
      <c r="F157">
        <v>0.85</v>
      </c>
      <c r="G157">
        <v>0.62</v>
      </c>
      <c r="H157">
        <v>4.8099999999999996</v>
      </c>
      <c r="I157" t="s">
        <v>12</v>
      </c>
      <c r="J157" s="4" t="str">
        <f t="shared" si="4"/>
        <v>na</v>
      </c>
      <c r="K157" s="4">
        <f t="shared" si="5"/>
        <v>0</v>
      </c>
      <c r="L157" t="s">
        <v>11600</v>
      </c>
    </row>
    <row r="158" spans="1:12" x14ac:dyDescent="0.25">
      <c r="A158" t="s">
        <v>335</v>
      </c>
      <c r="B158" t="s">
        <v>336</v>
      </c>
      <c r="C158" t="s">
        <v>45</v>
      </c>
      <c r="D158">
        <v>247</v>
      </c>
      <c r="E158">
        <v>3.38</v>
      </c>
      <c r="F158">
        <v>0.27</v>
      </c>
      <c r="G158">
        <v>0.33</v>
      </c>
      <c r="H158">
        <v>22.75</v>
      </c>
      <c r="I158" t="s">
        <v>12</v>
      </c>
      <c r="J158" s="4" t="str">
        <f t="shared" si="4"/>
        <v>na</v>
      </c>
      <c r="K158" s="4">
        <f t="shared" si="5"/>
        <v>0</v>
      </c>
      <c r="L158" t="s">
        <v>11601</v>
      </c>
    </row>
    <row r="159" spans="1:12" x14ac:dyDescent="0.25">
      <c r="A159" t="s">
        <v>337</v>
      </c>
      <c r="B159" t="s">
        <v>338</v>
      </c>
      <c r="C159" t="s">
        <v>45</v>
      </c>
      <c r="D159">
        <v>245</v>
      </c>
      <c r="E159">
        <v>3.95</v>
      </c>
      <c r="F159">
        <v>0.59</v>
      </c>
      <c r="G159">
        <v>5.51</v>
      </c>
      <c r="H159">
        <v>28.46</v>
      </c>
      <c r="I159" t="s">
        <v>12</v>
      </c>
      <c r="J159" s="4" t="str">
        <f t="shared" si="4"/>
        <v>na</v>
      </c>
      <c r="K159" s="4">
        <f t="shared" si="5"/>
        <v>0</v>
      </c>
      <c r="L159" t="s">
        <v>11602</v>
      </c>
    </row>
    <row r="160" spans="1:12" x14ac:dyDescent="0.25">
      <c r="A160" t="s">
        <v>339</v>
      </c>
      <c r="B160" t="s">
        <v>340</v>
      </c>
      <c r="C160" t="s">
        <v>45</v>
      </c>
      <c r="D160">
        <v>243</v>
      </c>
      <c r="E160">
        <v>8.9</v>
      </c>
      <c r="F160">
        <v>0.84</v>
      </c>
      <c r="G160">
        <v>6.45</v>
      </c>
      <c r="H160" t="s">
        <v>36</v>
      </c>
      <c r="I160" t="s">
        <v>12</v>
      </c>
      <c r="J160" s="4" t="str">
        <f t="shared" si="4"/>
        <v>na</v>
      </c>
      <c r="K160" s="4">
        <f t="shared" si="5"/>
        <v>0</v>
      </c>
      <c r="L160" t="s">
        <v>11603</v>
      </c>
    </row>
    <row r="161" spans="1:12" x14ac:dyDescent="0.25">
      <c r="A161" t="s">
        <v>341</v>
      </c>
      <c r="B161" t="s">
        <v>342</v>
      </c>
      <c r="C161" t="s">
        <v>45</v>
      </c>
      <c r="D161">
        <v>241</v>
      </c>
      <c r="E161">
        <v>11.77</v>
      </c>
      <c r="F161">
        <v>1.23</v>
      </c>
      <c r="G161">
        <v>8.0500000000000007</v>
      </c>
      <c r="H161">
        <v>14.61</v>
      </c>
      <c r="I161" t="s">
        <v>12</v>
      </c>
      <c r="J161" s="4" t="str">
        <f t="shared" si="4"/>
        <v>na</v>
      </c>
      <c r="K161" s="4">
        <f t="shared" si="5"/>
        <v>0</v>
      </c>
      <c r="L161" t="s">
        <v>11604</v>
      </c>
    </row>
    <row r="162" spans="1:12" x14ac:dyDescent="0.25">
      <c r="A162" t="s">
        <v>343</v>
      </c>
      <c r="B162" t="s">
        <v>344</v>
      </c>
      <c r="C162" t="s">
        <v>21</v>
      </c>
      <c r="D162">
        <v>238</v>
      </c>
      <c r="E162">
        <v>17.79</v>
      </c>
      <c r="F162">
        <v>3.34</v>
      </c>
      <c r="G162">
        <v>2.73</v>
      </c>
      <c r="H162">
        <v>10.75</v>
      </c>
      <c r="I162" t="s">
        <v>12</v>
      </c>
      <c r="J162" s="4" t="str">
        <f t="shared" si="4"/>
        <v>na</v>
      </c>
      <c r="K162" s="4">
        <f t="shared" si="5"/>
        <v>0</v>
      </c>
      <c r="L162" t="s">
        <v>11605</v>
      </c>
    </row>
    <row r="163" spans="1:12" x14ac:dyDescent="0.25">
      <c r="A163" t="s">
        <v>345</v>
      </c>
      <c r="B163" t="s">
        <v>346</v>
      </c>
      <c r="C163" t="s">
        <v>21</v>
      </c>
      <c r="D163">
        <v>236</v>
      </c>
      <c r="E163" t="s">
        <v>36</v>
      </c>
      <c r="F163">
        <v>0.88</v>
      </c>
      <c r="G163">
        <v>0.66</v>
      </c>
      <c r="H163">
        <v>16.84</v>
      </c>
      <c r="I163" t="s">
        <v>12</v>
      </c>
      <c r="J163" s="4" t="str">
        <f t="shared" si="4"/>
        <v>na</v>
      </c>
      <c r="K163" s="4">
        <f t="shared" si="5"/>
        <v>0</v>
      </c>
      <c r="L163" t="s">
        <v>11606</v>
      </c>
    </row>
    <row r="164" spans="1:12" x14ac:dyDescent="0.25">
      <c r="A164" t="s">
        <v>347</v>
      </c>
      <c r="B164" t="s">
        <v>348</v>
      </c>
      <c r="C164" t="s">
        <v>45</v>
      </c>
      <c r="D164">
        <v>230</v>
      </c>
      <c r="E164">
        <v>3.71</v>
      </c>
      <c r="F164">
        <v>0.45</v>
      </c>
      <c r="G164">
        <v>0.43</v>
      </c>
      <c r="H164">
        <v>10.27</v>
      </c>
      <c r="I164" t="s">
        <v>12</v>
      </c>
      <c r="J164" s="4" t="str">
        <f t="shared" si="4"/>
        <v>na</v>
      </c>
      <c r="K164" s="4">
        <f t="shared" si="5"/>
        <v>0</v>
      </c>
      <c r="L164" t="s">
        <v>11607</v>
      </c>
    </row>
    <row r="165" spans="1:12" x14ac:dyDescent="0.25">
      <c r="A165" t="s">
        <v>349</v>
      </c>
      <c r="B165" t="s">
        <v>350</v>
      </c>
      <c r="C165" t="s">
        <v>58</v>
      </c>
      <c r="D165">
        <v>227</v>
      </c>
      <c r="E165">
        <v>9.82</v>
      </c>
      <c r="F165">
        <v>1.1299999999999999</v>
      </c>
      <c r="G165">
        <v>0.71</v>
      </c>
      <c r="H165">
        <v>5.01</v>
      </c>
      <c r="I165" t="s">
        <v>12</v>
      </c>
      <c r="J165" s="4" t="str">
        <f t="shared" si="4"/>
        <v>na</v>
      </c>
      <c r="K165" s="4">
        <f t="shared" si="5"/>
        <v>0</v>
      </c>
      <c r="L165" t="s">
        <v>11608</v>
      </c>
    </row>
    <row r="166" spans="1:12" x14ac:dyDescent="0.25">
      <c r="A166" t="s">
        <v>351</v>
      </c>
      <c r="B166" t="s">
        <v>352</v>
      </c>
      <c r="C166" t="s">
        <v>35</v>
      </c>
      <c r="D166">
        <v>220</v>
      </c>
      <c r="E166">
        <v>7.28</v>
      </c>
      <c r="F166">
        <v>1.1599999999999999</v>
      </c>
      <c r="G166">
        <v>2.15</v>
      </c>
      <c r="H166">
        <v>4.84</v>
      </c>
      <c r="I166" t="s">
        <v>12</v>
      </c>
      <c r="J166" s="4" t="str">
        <f t="shared" si="4"/>
        <v>na</v>
      </c>
      <c r="K166" s="4">
        <f t="shared" si="5"/>
        <v>0</v>
      </c>
      <c r="L166" t="s">
        <v>11609</v>
      </c>
    </row>
    <row r="167" spans="1:12" x14ac:dyDescent="0.25">
      <c r="A167" t="s">
        <v>353</v>
      </c>
      <c r="B167" t="s">
        <v>354</v>
      </c>
      <c r="C167" t="s">
        <v>27</v>
      </c>
      <c r="D167">
        <v>218</v>
      </c>
      <c r="E167">
        <v>3.89</v>
      </c>
      <c r="F167">
        <v>0.51</v>
      </c>
      <c r="G167">
        <v>0.57999999999999996</v>
      </c>
      <c r="H167">
        <v>7.22</v>
      </c>
      <c r="I167" t="s">
        <v>12</v>
      </c>
      <c r="J167" s="4" t="str">
        <f t="shared" si="4"/>
        <v>na</v>
      </c>
      <c r="K167" s="4">
        <f t="shared" si="5"/>
        <v>0</v>
      </c>
      <c r="L167" t="s">
        <v>11610</v>
      </c>
    </row>
    <row r="168" spans="1:12" x14ac:dyDescent="0.25">
      <c r="A168" t="s">
        <v>355</v>
      </c>
      <c r="B168" t="s">
        <v>356</v>
      </c>
      <c r="C168" t="s">
        <v>15</v>
      </c>
      <c r="D168">
        <v>214</v>
      </c>
      <c r="E168" t="s">
        <v>36</v>
      </c>
      <c r="F168">
        <v>0.59</v>
      </c>
      <c r="G168">
        <v>0.04</v>
      </c>
      <c r="H168">
        <v>24.11</v>
      </c>
      <c r="I168" t="s">
        <v>12</v>
      </c>
      <c r="J168" s="4" t="str">
        <f t="shared" si="4"/>
        <v>na</v>
      </c>
      <c r="K168" s="4">
        <f t="shared" si="5"/>
        <v>0</v>
      </c>
      <c r="L168" t="s">
        <v>11611</v>
      </c>
    </row>
    <row r="169" spans="1:12" x14ac:dyDescent="0.25">
      <c r="A169" t="s">
        <v>357</v>
      </c>
      <c r="B169" t="s">
        <v>358</v>
      </c>
      <c r="C169" t="s">
        <v>45</v>
      </c>
      <c r="D169">
        <v>211</v>
      </c>
      <c r="E169">
        <v>16.440000000000001</v>
      </c>
      <c r="F169">
        <v>1.39</v>
      </c>
      <c r="G169">
        <v>10.9</v>
      </c>
      <c r="H169" t="s">
        <v>36</v>
      </c>
      <c r="I169" t="s">
        <v>12</v>
      </c>
      <c r="J169" s="4" t="str">
        <f t="shared" si="4"/>
        <v>na</v>
      </c>
      <c r="K169" s="4">
        <f t="shared" si="5"/>
        <v>0</v>
      </c>
      <c r="L169" t="s">
        <v>11612</v>
      </c>
    </row>
    <row r="170" spans="1:12" x14ac:dyDescent="0.25">
      <c r="A170" t="s">
        <v>359</v>
      </c>
      <c r="B170" t="s">
        <v>360</v>
      </c>
      <c r="C170" t="s">
        <v>21</v>
      </c>
      <c r="D170">
        <v>211</v>
      </c>
      <c r="E170">
        <v>19.41</v>
      </c>
      <c r="F170">
        <v>3.32</v>
      </c>
      <c r="G170">
        <v>1.35</v>
      </c>
      <c r="H170">
        <v>13.53</v>
      </c>
      <c r="I170" t="s">
        <v>12</v>
      </c>
      <c r="J170" s="4" t="str">
        <f t="shared" si="4"/>
        <v>na</v>
      </c>
      <c r="K170" s="4">
        <f t="shared" si="5"/>
        <v>0</v>
      </c>
      <c r="L170" t="s">
        <v>11613</v>
      </c>
    </row>
    <row r="171" spans="1:12" x14ac:dyDescent="0.25">
      <c r="A171" t="s">
        <v>361</v>
      </c>
      <c r="B171" t="s">
        <v>362</v>
      </c>
      <c r="C171" t="s">
        <v>58</v>
      </c>
      <c r="D171">
        <v>209</v>
      </c>
      <c r="E171">
        <v>81.94</v>
      </c>
      <c r="F171">
        <v>1.43</v>
      </c>
      <c r="G171">
        <v>1.31</v>
      </c>
      <c r="H171">
        <v>7.57</v>
      </c>
      <c r="I171" t="s">
        <v>12</v>
      </c>
      <c r="J171" s="4" t="str">
        <f t="shared" si="4"/>
        <v>na</v>
      </c>
      <c r="K171" s="4">
        <f t="shared" si="5"/>
        <v>0</v>
      </c>
      <c r="L171" t="s">
        <v>11614</v>
      </c>
    </row>
    <row r="172" spans="1:12" x14ac:dyDescent="0.25">
      <c r="A172" t="s">
        <v>363</v>
      </c>
      <c r="B172" t="s">
        <v>364</v>
      </c>
      <c r="C172" t="s">
        <v>58</v>
      </c>
      <c r="D172">
        <v>206</v>
      </c>
      <c r="E172">
        <v>29.78</v>
      </c>
      <c r="F172">
        <v>3.54</v>
      </c>
      <c r="G172">
        <v>5.88</v>
      </c>
      <c r="H172">
        <v>16.850000000000001</v>
      </c>
      <c r="I172" t="s">
        <v>12</v>
      </c>
      <c r="J172" s="4" t="str">
        <f t="shared" si="4"/>
        <v>na</v>
      </c>
      <c r="K172" s="4">
        <f t="shared" si="5"/>
        <v>0</v>
      </c>
      <c r="L172" t="s">
        <v>11615</v>
      </c>
    </row>
    <row r="173" spans="1:12" x14ac:dyDescent="0.25">
      <c r="A173" t="s">
        <v>365</v>
      </c>
      <c r="B173" t="s">
        <v>366</v>
      </c>
      <c r="C173" t="s">
        <v>21</v>
      </c>
      <c r="D173">
        <v>202</v>
      </c>
      <c r="E173">
        <v>15.09</v>
      </c>
      <c r="F173">
        <v>1.72</v>
      </c>
      <c r="G173">
        <v>1.86</v>
      </c>
      <c r="H173">
        <v>8.42</v>
      </c>
      <c r="I173" t="s">
        <v>12</v>
      </c>
      <c r="J173" s="4" t="str">
        <f t="shared" si="4"/>
        <v>na</v>
      </c>
      <c r="K173" s="4">
        <f t="shared" si="5"/>
        <v>0</v>
      </c>
      <c r="L173" t="s">
        <v>11616</v>
      </c>
    </row>
    <row r="174" spans="1:12" x14ac:dyDescent="0.25">
      <c r="A174" t="s">
        <v>367</v>
      </c>
      <c r="B174" t="s">
        <v>368</v>
      </c>
      <c r="C174" t="s">
        <v>18</v>
      </c>
      <c r="D174">
        <v>201</v>
      </c>
      <c r="E174" t="s">
        <v>36</v>
      </c>
      <c r="F174">
        <v>1.1399999999999999</v>
      </c>
      <c r="G174">
        <v>0.77</v>
      </c>
      <c r="H174">
        <v>2.73</v>
      </c>
      <c r="I174" t="s">
        <v>12</v>
      </c>
      <c r="J174" s="4" t="str">
        <f t="shared" si="4"/>
        <v>na</v>
      </c>
      <c r="K174" s="4">
        <f t="shared" si="5"/>
        <v>0</v>
      </c>
      <c r="L174" t="s">
        <v>11617</v>
      </c>
    </row>
    <row r="175" spans="1:12" x14ac:dyDescent="0.25">
      <c r="A175" t="s">
        <v>369</v>
      </c>
      <c r="B175" t="s">
        <v>370</v>
      </c>
      <c r="C175" t="s">
        <v>21</v>
      </c>
      <c r="D175">
        <v>199</v>
      </c>
      <c r="E175">
        <v>6.86</v>
      </c>
      <c r="F175">
        <v>0.34</v>
      </c>
      <c r="G175">
        <v>0.36</v>
      </c>
      <c r="H175">
        <v>9.35</v>
      </c>
      <c r="I175" t="s">
        <v>12</v>
      </c>
      <c r="J175" s="4" t="str">
        <f t="shared" si="4"/>
        <v>na</v>
      </c>
      <c r="K175" s="4">
        <f t="shared" si="5"/>
        <v>0</v>
      </c>
      <c r="L175" t="s">
        <v>11618</v>
      </c>
    </row>
    <row r="176" spans="1:12" x14ac:dyDescent="0.25">
      <c r="A176" t="s">
        <v>371</v>
      </c>
      <c r="B176" t="s">
        <v>372</v>
      </c>
      <c r="C176" t="s">
        <v>30</v>
      </c>
      <c r="D176">
        <v>197</v>
      </c>
      <c r="E176">
        <v>15.3</v>
      </c>
      <c r="F176">
        <v>2.89</v>
      </c>
      <c r="G176">
        <v>2.81</v>
      </c>
      <c r="H176">
        <v>9.82</v>
      </c>
      <c r="I176" t="s">
        <v>12</v>
      </c>
      <c r="J176" s="4" t="str">
        <f t="shared" si="4"/>
        <v>na</v>
      </c>
      <c r="K176" s="4">
        <f t="shared" si="5"/>
        <v>0</v>
      </c>
      <c r="L176" t="s">
        <v>11619</v>
      </c>
    </row>
    <row r="177" spans="1:12" x14ac:dyDescent="0.25">
      <c r="A177" t="s">
        <v>373</v>
      </c>
      <c r="B177" t="s">
        <v>374</v>
      </c>
      <c r="C177" t="s">
        <v>21</v>
      </c>
      <c r="D177">
        <v>193</v>
      </c>
      <c r="E177">
        <v>18.010000000000002</v>
      </c>
      <c r="F177">
        <v>0.7</v>
      </c>
      <c r="G177">
        <v>3.19</v>
      </c>
      <c r="H177">
        <v>180.34</v>
      </c>
      <c r="I177" t="s">
        <v>12</v>
      </c>
      <c r="J177" s="4" t="str">
        <f t="shared" si="4"/>
        <v>na</v>
      </c>
      <c r="K177" s="4">
        <f t="shared" si="5"/>
        <v>0</v>
      </c>
      <c r="L177" t="s">
        <v>11620</v>
      </c>
    </row>
    <row r="178" spans="1:12" x14ac:dyDescent="0.25">
      <c r="A178" t="s">
        <v>375</v>
      </c>
      <c r="B178" t="s">
        <v>376</v>
      </c>
      <c r="C178" t="s">
        <v>132</v>
      </c>
      <c r="D178">
        <v>190</v>
      </c>
      <c r="E178">
        <v>14.67</v>
      </c>
      <c r="F178">
        <v>0.39</v>
      </c>
      <c r="G178">
        <v>0.06</v>
      </c>
      <c r="H178">
        <v>5.15</v>
      </c>
      <c r="I178" t="s">
        <v>12</v>
      </c>
      <c r="J178" s="4" t="str">
        <f t="shared" si="4"/>
        <v>na</v>
      </c>
      <c r="K178" s="4">
        <f t="shared" si="5"/>
        <v>0</v>
      </c>
      <c r="L178" t="s">
        <v>11621</v>
      </c>
    </row>
    <row r="179" spans="1:12" x14ac:dyDescent="0.25">
      <c r="A179" t="s">
        <v>377</v>
      </c>
      <c r="B179" t="s">
        <v>378</v>
      </c>
      <c r="C179" t="s">
        <v>45</v>
      </c>
      <c r="D179">
        <v>186</v>
      </c>
      <c r="E179">
        <v>9.26</v>
      </c>
      <c r="F179">
        <v>0.93</v>
      </c>
      <c r="G179">
        <v>7.81</v>
      </c>
      <c r="H179" t="s">
        <v>36</v>
      </c>
      <c r="I179" t="s">
        <v>12</v>
      </c>
      <c r="J179" s="4" t="str">
        <f t="shared" si="4"/>
        <v>na</v>
      </c>
      <c r="K179" s="4">
        <f t="shared" si="5"/>
        <v>0</v>
      </c>
      <c r="L179" t="s">
        <v>11622</v>
      </c>
    </row>
    <row r="180" spans="1:12" x14ac:dyDescent="0.25">
      <c r="A180" t="s">
        <v>379</v>
      </c>
      <c r="B180" t="s">
        <v>380</v>
      </c>
      <c r="C180" t="s">
        <v>58</v>
      </c>
      <c r="D180">
        <v>182</v>
      </c>
      <c r="E180">
        <v>18.25</v>
      </c>
      <c r="F180">
        <v>1.24</v>
      </c>
      <c r="G180">
        <v>1.4</v>
      </c>
      <c r="H180">
        <v>7.91</v>
      </c>
      <c r="I180" t="s">
        <v>12</v>
      </c>
      <c r="J180" s="4" t="str">
        <f t="shared" si="4"/>
        <v>na</v>
      </c>
      <c r="K180" s="4">
        <f t="shared" si="5"/>
        <v>0</v>
      </c>
      <c r="L180" t="s">
        <v>11623</v>
      </c>
    </row>
    <row r="181" spans="1:12" x14ac:dyDescent="0.25">
      <c r="A181" t="s">
        <v>381</v>
      </c>
      <c r="B181" t="s">
        <v>382</v>
      </c>
      <c r="C181" t="s">
        <v>45</v>
      </c>
      <c r="D181">
        <v>179</v>
      </c>
      <c r="E181">
        <v>9.74</v>
      </c>
      <c r="F181">
        <v>0.99</v>
      </c>
      <c r="G181">
        <v>4.47</v>
      </c>
      <c r="H181">
        <v>11.02</v>
      </c>
      <c r="I181" t="s">
        <v>12</v>
      </c>
      <c r="J181" s="4" t="str">
        <f t="shared" si="4"/>
        <v>na</v>
      </c>
      <c r="K181" s="4">
        <f t="shared" si="5"/>
        <v>0</v>
      </c>
      <c r="L181" t="s">
        <v>11624</v>
      </c>
    </row>
    <row r="182" spans="1:12" x14ac:dyDescent="0.25">
      <c r="A182" t="s">
        <v>383</v>
      </c>
      <c r="B182" t="s">
        <v>384</v>
      </c>
      <c r="C182" t="s">
        <v>58</v>
      </c>
      <c r="D182">
        <v>179</v>
      </c>
      <c r="E182">
        <v>12.52</v>
      </c>
      <c r="F182">
        <v>0.97</v>
      </c>
      <c r="G182">
        <v>0.87</v>
      </c>
      <c r="H182">
        <v>8.15</v>
      </c>
      <c r="I182" t="s">
        <v>12</v>
      </c>
      <c r="J182" s="4" t="str">
        <f t="shared" si="4"/>
        <v>na</v>
      </c>
      <c r="K182" s="4">
        <f t="shared" si="5"/>
        <v>0</v>
      </c>
      <c r="L182" t="s">
        <v>11625</v>
      </c>
    </row>
    <row r="183" spans="1:12" x14ac:dyDescent="0.25">
      <c r="A183" t="s">
        <v>385</v>
      </c>
      <c r="B183" t="s">
        <v>386</v>
      </c>
      <c r="C183" t="s">
        <v>18</v>
      </c>
      <c r="D183">
        <v>176</v>
      </c>
      <c r="E183">
        <v>16.440000000000001</v>
      </c>
      <c r="F183">
        <v>4.7699999999999996</v>
      </c>
      <c r="G183">
        <v>0.84</v>
      </c>
      <c r="H183">
        <v>8.0500000000000007</v>
      </c>
      <c r="I183" t="s">
        <v>12</v>
      </c>
      <c r="J183" s="4" t="str">
        <f t="shared" si="4"/>
        <v>na</v>
      </c>
      <c r="K183" s="4">
        <f t="shared" si="5"/>
        <v>0</v>
      </c>
      <c r="L183" t="s">
        <v>11626</v>
      </c>
    </row>
    <row r="184" spans="1:12" x14ac:dyDescent="0.25">
      <c r="A184" t="s">
        <v>387</v>
      </c>
      <c r="B184" t="s">
        <v>388</v>
      </c>
      <c r="C184" t="s">
        <v>45</v>
      </c>
      <c r="D184">
        <v>175</v>
      </c>
      <c r="E184">
        <v>7.95</v>
      </c>
      <c r="F184">
        <v>0.63</v>
      </c>
      <c r="G184">
        <v>2.42</v>
      </c>
      <c r="H184">
        <v>1.49</v>
      </c>
      <c r="I184" t="s">
        <v>12</v>
      </c>
      <c r="J184" s="4" t="str">
        <f t="shared" si="4"/>
        <v>na</v>
      </c>
      <c r="K184" s="4">
        <f t="shared" si="5"/>
        <v>0</v>
      </c>
      <c r="L184" t="s">
        <v>11627</v>
      </c>
    </row>
    <row r="185" spans="1:12" x14ac:dyDescent="0.25">
      <c r="A185" t="s">
        <v>389</v>
      </c>
      <c r="B185" t="s">
        <v>390</v>
      </c>
      <c r="C185" t="s">
        <v>58</v>
      </c>
      <c r="D185">
        <v>175</v>
      </c>
      <c r="E185">
        <v>16.989999999999998</v>
      </c>
      <c r="F185">
        <v>0.99</v>
      </c>
      <c r="G185">
        <v>1.17</v>
      </c>
      <c r="H185">
        <v>13.02</v>
      </c>
      <c r="I185" t="s">
        <v>12</v>
      </c>
      <c r="J185" s="4" t="str">
        <f t="shared" si="4"/>
        <v>na</v>
      </c>
      <c r="K185" s="4">
        <f t="shared" si="5"/>
        <v>0</v>
      </c>
      <c r="L185" t="s">
        <v>11628</v>
      </c>
    </row>
    <row r="186" spans="1:12" x14ac:dyDescent="0.25">
      <c r="A186" t="s">
        <v>391</v>
      </c>
      <c r="B186" t="s">
        <v>392</v>
      </c>
      <c r="C186" t="s">
        <v>30</v>
      </c>
      <c r="D186">
        <v>174</v>
      </c>
      <c r="E186">
        <v>14.14</v>
      </c>
      <c r="F186">
        <v>4.0199999999999996</v>
      </c>
      <c r="G186">
        <v>3.17</v>
      </c>
      <c r="H186">
        <v>9.32</v>
      </c>
      <c r="I186" t="s">
        <v>12</v>
      </c>
      <c r="J186" s="4" t="str">
        <f t="shared" si="4"/>
        <v>na</v>
      </c>
      <c r="K186" s="4">
        <f t="shared" si="5"/>
        <v>0</v>
      </c>
      <c r="L186" t="s">
        <v>11629</v>
      </c>
    </row>
    <row r="187" spans="1:12" x14ac:dyDescent="0.25">
      <c r="A187" t="s">
        <v>393</v>
      </c>
      <c r="B187" t="s">
        <v>394</v>
      </c>
      <c r="C187" t="s">
        <v>58</v>
      </c>
      <c r="D187">
        <v>173</v>
      </c>
      <c r="E187">
        <v>13.55</v>
      </c>
      <c r="F187">
        <v>3.01</v>
      </c>
      <c r="G187">
        <v>1.71</v>
      </c>
      <c r="H187">
        <v>10.53</v>
      </c>
      <c r="I187" t="s">
        <v>12</v>
      </c>
      <c r="J187" s="4" t="str">
        <f t="shared" si="4"/>
        <v>na</v>
      </c>
      <c r="K187" s="4">
        <f t="shared" si="5"/>
        <v>0</v>
      </c>
      <c r="L187" t="s">
        <v>11630</v>
      </c>
    </row>
    <row r="188" spans="1:12" x14ac:dyDescent="0.25">
      <c r="A188" t="s">
        <v>395</v>
      </c>
      <c r="B188" t="s">
        <v>396</v>
      </c>
      <c r="C188" t="s">
        <v>35</v>
      </c>
      <c r="D188">
        <v>173</v>
      </c>
      <c r="E188">
        <v>8.33</v>
      </c>
      <c r="F188">
        <v>0.86</v>
      </c>
      <c r="G188">
        <v>0.51</v>
      </c>
      <c r="H188" t="s">
        <v>36</v>
      </c>
      <c r="I188" t="s">
        <v>12</v>
      </c>
      <c r="J188" s="4" t="str">
        <f t="shared" si="4"/>
        <v>na</v>
      </c>
      <c r="K188" s="4">
        <f t="shared" si="5"/>
        <v>0</v>
      </c>
      <c r="L188" t="s">
        <v>11631</v>
      </c>
    </row>
    <row r="189" spans="1:12" x14ac:dyDescent="0.25">
      <c r="A189" t="s">
        <v>397</v>
      </c>
      <c r="B189" t="s">
        <v>398</v>
      </c>
      <c r="C189" t="s">
        <v>24</v>
      </c>
      <c r="D189">
        <v>171</v>
      </c>
      <c r="E189">
        <v>60.56</v>
      </c>
      <c r="F189">
        <v>0.57999999999999996</v>
      </c>
      <c r="G189">
        <v>0.43</v>
      </c>
      <c r="H189">
        <v>5.53</v>
      </c>
      <c r="I189" t="s">
        <v>12</v>
      </c>
      <c r="J189" s="4" t="str">
        <f t="shared" si="4"/>
        <v>na</v>
      </c>
      <c r="K189" s="4">
        <f t="shared" si="5"/>
        <v>0</v>
      </c>
      <c r="L189" t="s">
        <v>11632</v>
      </c>
    </row>
    <row r="190" spans="1:12" x14ac:dyDescent="0.25">
      <c r="A190" t="s">
        <v>399</v>
      </c>
      <c r="B190" t="s">
        <v>400</v>
      </c>
      <c r="C190" t="s">
        <v>35</v>
      </c>
      <c r="D190">
        <v>169</v>
      </c>
      <c r="E190">
        <v>6.18</v>
      </c>
      <c r="F190">
        <v>0.99</v>
      </c>
      <c r="G190">
        <v>1.61</v>
      </c>
      <c r="H190">
        <v>20.57</v>
      </c>
      <c r="I190" t="s">
        <v>12</v>
      </c>
      <c r="J190" s="4" t="str">
        <f t="shared" si="4"/>
        <v>na</v>
      </c>
      <c r="K190" s="4">
        <f t="shared" si="5"/>
        <v>0</v>
      </c>
      <c r="L190" t="s">
        <v>11633</v>
      </c>
    </row>
    <row r="191" spans="1:12" x14ac:dyDescent="0.25">
      <c r="A191" t="s">
        <v>401</v>
      </c>
      <c r="B191" t="s">
        <v>402</v>
      </c>
      <c r="C191" t="s">
        <v>24</v>
      </c>
      <c r="D191">
        <v>169</v>
      </c>
      <c r="E191">
        <v>2.61</v>
      </c>
      <c r="F191">
        <v>0.63</v>
      </c>
      <c r="G191">
        <v>2.31</v>
      </c>
      <c r="H191">
        <v>1.9</v>
      </c>
      <c r="I191" t="s">
        <v>12</v>
      </c>
      <c r="J191" s="4" t="str">
        <f t="shared" si="4"/>
        <v>na</v>
      </c>
      <c r="K191" s="4">
        <f t="shared" si="5"/>
        <v>0</v>
      </c>
      <c r="L191" t="s">
        <v>11634</v>
      </c>
    </row>
    <row r="192" spans="1:12" x14ac:dyDescent="0.25">
      <c r="A192" t="s">
        <v>403</v>
      </c>
      <c r="B192" t="s">
        <v>404</v>
      </c>
      <c r="C192" t="s">
        <v>30</v>
      </c>
      <c r="D192">
        <v>169</v>
      </c>
      <c r="E192">
        <v>33.119999999999997</v>
      </c>
      <c r="F192">
        <v>1.5</v>
      </c>
      <c r="G192">
        <v>1.44</v>
      </c>
      <c r="H192">
        <v>14.81</v>
      </c>
      <c r="I192" t="s">
        <v>12</v>
      </c>
      <c r="J192" s="4" t="str">
        <f t="shared" si="4"/>
        <v>na</v>
      </c>
      <c r="K192" s="4">
        <f t="shared" si="5"/>
        <v>0</v>
      </c>
      <c r="L192" t="s">
        <v>11635</v>
      </c>
    </row>
    <row r="193" spans="1:12" x14ac:dyDescent="0.25">
      <c r="A193" t="s">
        <v>405</v>
      </c>
      <c r="B193" t="s">
        <v>406</v>
      </c>
      <c r="C193" t="s">
        <v>27</v>
      </c>
      <c r="D193">
        <v>168</v>
      </c>
      <c r="E193">
        <v>9.98</v>
      </c>
      <c r="F193">
        <v>1.45</v>
      </c>
      <c r="G193">
        <v>3.72</v>
      </c>
      <c r="H193">
        <v>12.47</v>
      </c>
      <c r="I193" t="s">
        <v>12</v>
      </c>
      <c r="J193" s="4" t="str">
        <f t="shared" si="4"/>
        <v>na</v>
      </c>
      <c r="K193" s="4">
        <f t="shared" si="5"/>
        <v>0</v>
      </c>
      <c r="L193" t="s">
        <v>11636</v>
      </c>
    </row>
    <row r="194" spans="1:12" x14ac:dyDescent="0.25">
      <c r="A194" t="s">
        <v>407</v>
      </c>
      <c r="B194" t="s">
        <v>408</v>
      </c>
      <c r="C194" t="s">
        <v>45</v>
      </c>
      <c r="D194">
        <v>167</v>
      </c>
      <c r="E194" t="s">
        <v>36</v>
      </c>
      <c r="F194" t="s">
        <v>36</v>
      </c>
      <c r="G194" t="s">
        <v>36</v>
      </c>
      <c r="H194" t="s">
        <v>36</v>
      </c>
      <c r="I194" t="s">
        <v>12</v>
      </c>
      <c r="J194" s="4" t="str">
        <f t="shared" ref="J194:J257" si="6">IF(AND(I194=selected_country_code,C194= selected_sector_code),D194,"na")</f>
        <v>na</v>
      </c>
      <c r="K194" s="4">
        <f t="shared" si="5"/>
        <v>0</v>
      </c>
      <c r="L194" t="s">
        <v>11637</v>
      </c>
    </row>
    <row r="195" spans="1:12" x14ac:dyDescent="0.25">
      <c r="A195" t="s">
        <v>409</v>
      </c>
      <c r="B195" t="s">
        <v>410</v>
      </c>
      <c r="C195" t="s">
        <v>58</v>
      </c>
      <c r="D195">
        <v>165</v>
      </c>
      <c r="E195" t="s">
        <v>36</v>
      </c>
      <c r="F195" t="s">
        <v>36</v>
      </c>
      <c r="G195">
        <v>0.94</v>
      </c>
      <c r="H195">
        <v>14.93</v>
      </c>
      <c r="I195" t="s">
        <v>12</v>
      </c>
      <c r="J195" s="4" t="str">
        <f t="shared" si="6"/>
        <v>na</v>
      </c>
      <c r="K195" s="4">
        <f t="shared" ref="K195:K258" si="7">IFERROR(RANK(J195,$J$2:$J$5711,0),0)</f>
        <v>0</v>
      </c>
      <c r="L195" t="s">
        <v>11638</v>
      </c>
    </row>
    <row r="196" spans="1:12" x14ac:dyDescent="0.25">
      <c r="A196" t="s">
        <v>411</v>
      </c>
      <c r="B196" t="s">
        <v>412</v>
      </c>
      <c r="C196" t="s">
        <v>58</v>
      </c>
      <c r="D196">
        <v>165</v>
      </c>
      <c r="E196">
        <v>17.440000000000001</v>
      </c>
      <c r="F196">
        <v>1.47</v>
      </c>
      <c r="G196">
        <v>1.46</v>
      </c>
      <c r="H196">
        <v>10.24</v>
      </c>
      <c r="I196" t="s">
        <v>12</v>
      </c>
      <c r="J196" s="4" t="str">
        <f t="shared" si="6"/>
        <v>na</v>
      </c>
      <c r="K196" s="4">
        <f t="shared" si="7"/>
        <v>0</v>
      </c>
      <c r="L196" t="s">
        <v>11639</v>
      </c>
    </row>
    <row r="197" spans="1:12" x14ac:dyDescent="0.25">
      <c r="A197" t="s">
        <v>413</v>
      </c>
      <c r="B197" t="s">
        <v>414</v>
      </c>
      <c r="C197" t="s">
        <v>21</v>
      </c>
      <c r="D197">
        <v>163</v>
      </c>
      <c r="E197">
        <v>12.2</v>
      </c>
      <c r="F197">
        <v>0.83</v>
      </c>
      <c r="G197">
        <v>0.97</v>
      </c>
      <c r="H197">
        <v>6.02</v>
      </c>
      <c r="I197" t="s">
        <v>12</v>
      </c>
      <c r="J197" s="4" t="str">
        <f t="shared" si="6"/>
        <v>na</v>
      </c>
      <c r="K197" s="4">
        <f t="shared" si="7"/>
        <v>0</v>
      </c>
      <c r="L197" t="s">
        <v>11640</v>
      </c>
    </row>
    <row r="198" spans="1:12" x14ac:dyDescent="0.25">
      <c r="A198" t="s">
        <v>415</v>
      </c>
      <c r="B198" t="s">
        <v>416</v>
      </c>
      <c r="C198" t="s">
        <v>24</v>
      </c>
      <c r="D198">
        <v>163</v>
      </c>
      <c r="E198">
        <v>10</v>
      </c>
      <c r="F198">
        <v>1.07</v>
      </c>
      <c r="G198">
        <v>0.46</v>
      </c>
      <c r="H198">
        <v>6.39</v>
      </c>
      <c r="I198" t="s">
        <v>12</v>
      </c>
      <c r="J198" s="4" t="str">
        <f t="shared" si="6"/>
        <v>na</v>
      </c>
      <c r="K198" s="4">
        <f t="shared" si="7"/>
        <v>0</v>
      </c>
      <c r="L198" t="s">
        <v>11641</v>
      </c>
    </row>
    <row r="199" spans="1:12" x14ac:dyDescent="0.25">
      <c r="A199" t="s">
        <v>417</v>
      </c>
      <c r="B199" t="s">
        <v>418</v>
      </c>
      <c r="C199" t="s">
        <v>15</v>
      </c>
      <c r="D199">
        <v>162</v>
      </c>
      <c r="E199" t="s">
        <v>36</v>
      </c>
      <c r="F199">
        <v>0.26</v>
      </c>
      <c r="G199">
        <v>0.13</v>
      </c>
      <c r="H199">
        <v>24.5</v>
      </c>
      <c r="I199" t="s">
        <v>12</v>
      </c>
      <c r="J199" s="4" t="str">
        <f t="shared" si="6"/>
        <v>na</v>
      </c>
      <c r="K199" s="4">
        <f t="shared" si="7"/>
        <v>0</v>
      </c>
      <c r="L199" t="s">
        <v>11642</v>
      </c>
    </row>
    <row r="200" spans="1:12" x14ac:dyDescent="0.25">
      <c r="A200" t="s">
        <v>419</v>
      </c>
      <c r="B200" t="s">
        <v>420</v>
      </c>
      <c r="C200" t="s">
        <v>58</v>
      </c>
      <c r="D200">
        <v>162</v>
      </c>
      <c r="E200" t="s">
        <v>36</v>
      </c>
      <c r="F200">
        <v>20.03</v>
      </c>
      <c r="G200">
        <v>4.0599999999999996</v>
      </c>
      <c r="H200" t="s">
        <v>36</v>
      </c>
      <c r="I200" t="s">
        <v>12</v>
      </c>
      <c r="J200" s="4" t="str">
        <f t="shared" si="6"/>
        <v>na</v>
      </c>
      <c r="K200" s="4">
        <f t="shared" si="7"/>
        <v>0</v>
      </c>
      <c r="L200" t="s">
        <v>11643</v>
      </c>
    </row>
    <row r="201" spans="1:12" x14ac:dyDescent="0.25">
      <c r="A201" t="s">
        <v>421</v>
      </c>
      <c r="B201" t="s">
        <v>422</v>
      </c>
      <c r="C201" t="s">
        <v>18</v>
      </c>
      <c r="D201">
        <v>161</v>
      </c>
      <c r="E201" t="s">
        <v>36</v>
      </c>
      <c r="F201">
        <v>2.64</v>
      </c>
      <c r="G201">
        <v>2.4700000000000002</v>
      </c>
      <c r="H201">
        <v>10.49</v>
      </c>
      <c r="I201" t="s">
        <v>12</v>
      </c>
      <c r="J201" s="4" t="str">
        <f t="shared" si="6"/>
        <v>na</v>
      </c>
      <c r="K201" s="4">
        <f t="shared" si="7"/>
        <v>0</v>
      </c>
      <c r="L201" t="s">
        <v>11644</v>
      </c>
    </row>
    <row r="202" spans="1:12" x14ac:dyDescent="0.25">
      <c r="A202" t="s">
        <v>423</v>
      </c>
      <c r="B202" t="s">
        <v>424</v>
      </c>
      <c r="C202" t="s">
        <v>15</v>
      </c>
      <c r="D202">
        <v>159</v>
      </c>
      <c r="E202">
        <v>14.01</v>
      </c>
      <c r="F202">
        <v>1.64</v>
      </c>
      <c r="G202">
        <v>1.45</v>
      </c>
      <c r="H202">
        <v>14.12</v>
      </c>
      <c r="I202" t="s">
        <v>12</v>
      </c>
      <c r="J202" s="4" t="str">
        <f t="shared" si="6"/>
        <v>na</v>
      </c>
      <c r="K202" s="4">
        <f t="shared" si="7"/>
        <v>0</v>
      </c>
      <c r="L202" t="s">
        <v>11645</v>
      </c>
    </row>
    <row r="203" spans="1:12" x14ac:dyDescent="0.25">
      <c r="A203" t="s">
        <v>425</v>
      </c>
      <c r="B203" t="s">
        <v>426</v>
      </c>
      <c r="C203" t="s">
        <v>24</v>
      </c>
      <c r="D203">
        <v>159</v>
      </c>
      <c r="E203">
        <v>9.74</v>
      </c>
      <c r="F203">
        <v>0.94</v>
      </c>
      <c r="G203">
        <v>0.94</v>
      </c>
      <c r="H203">
        <v>3.47</v>
      </c>
      <c r="I203" t="s">
        <v>12</v>
      </c>
      <c r="J203" s="4" t="str">
        <f t="shared" si="6"/>
        <v>na</v>
      </c>
      <c r="K203" s="4">
        <f t="shared" si="7"/>
        <v>0</v>
      </c>
      <c r="L203" t="s">
        <v>11646</v>
      </c>
    </row>
    <row r="204" spans="1:12" x14ac:dyDescent="0.25">
      <c r="A204" t="s">
        <v>427</v>
      </c>
      <c r="B204" t="s">
        <v>428</v>
      </c>
      <c r="C204" t="s">
        <v>58</v>
      </c>
      <c r="D204">
        <v>158</v>
      </c>
      <c r="E204">
        <v>16.600000000000001</v>
      </c>
      <c r="F204">
        <v>2.11</v>
      </c>
      <c r="G204">
        <v>0.72</v>
      </c>
      <c r="H204">
        <v>6.31</v>
      </c>
      <c r="I204" t="s">
        <v>12</v>
      </c>
      <c r="J204" s="4" t="str">
        <f t="shared" si="6"/>
        <v>na</v>
      </c>
      <c r="K204" s="4">
        <f t="shared" si="7"/>
        <v>0</v>
      </c>
      <c r="L204" t="s">
        <v>11647</v>
      </c>
    </row>
    <row r="205" spans="1:12" x14ac:dyDescent="0.25">
      <c r="A205" t="s">
        <v>429</v>
      </c>
      <c r="B205" t="s">
        <v>430</v>
      </c>
      <c r="C205" t="s">
        <v>45</v>
      </c>
      <c r="D205">
        <v>152</v>
      </c>
      <c r="E205" t="s">
        <v>36</v>
      </c>
      <c r="F205">
        <v>1.06</v>
      </c>
      <c r="G205">
        <v>10.79</v>
      </c>
      <c r="H205" t="s">
        <v>36</v>
      </c>
      <c r="I205" t="s">
        <v>12</v>
      </c>
      <c r="J205" s="4" t="str">
        <f t="shared" si="6"/>
        <v>na</v>
      </c>
      <c r="K205" s="4">
        <f t="shared" si="7"/>
        <v>0</v>
      </c>
      <c r="L205" t="s">
        <v>11648</v>
      </c>
    </row>
    <row r="206" spans="1:12" x14ac:dyDescent="0.25">
      <c r="A206" t="s">
        <v>431</v>
      </c>
      <c r="B206" t="s">
        <v>432</v>
      </c>
      <c r="C206" t="s">
        <v>58</v>
      </c>
      <c r="D206">
        <v>151</v>
      </c>
      <c r="E206">
        <v>13.44</v>
      </c>
      <c r="F206">
        <v>0.41</v>
      </c>
      <c r="G206">
        <v>0.82</v>
      </c>
      <c r="H206">
        <v>9.6</v>
      </c>
      <c r="I206" t="s">
        <v>12</v>
      </c>
      <c r="J206" s="4" t="str">
        <f t="shared" si="6"/>
        <v>na</v>
      </c>
      <c r="K206" s="4">
        <f t="shared" si="7"/>
        <v>0</v>
      </c>
      <c r="L206" t="s">
        <v>11649</v>
      </c>
    </row>
    <row r="207" spans="1:12" x14ac:dyDescent="0.25">
      <c r="A207" t="s">
        <v>433</v>
      </c>
      <c r="B207" t="s">
        <v>434</v>
      </c>
      <c r="C207" t="s">
        <v>132</v>
      </c>
      <c r="D207">
        <v>150</v>
      </c>
      <c r="E207">
        <v>15.22</v>
      </c>
      <c r="F207">
        <v>3.31</v>
      </c>
      <c r="G207">
        <v>0.76</v>
      </c>
      <c r="H207">
        <v>6.34</v>
      </c>
      <c r="I207" t="s">
        <v>12</v>
      </c>
      <c r="J207" s="4" t="str">
        <f t="shared" si="6"/>
        <v>na</v>
      </c>
      <c r="K207" s="4">
        <f t="shared" si="7"/>
        <v>0</v>
      </c>
      <c r="L207" t="s">
        <v>11650</v>
      </c>
    </row>
    <row r="208" spans="1:12" x14ac:dyDescent="0.25">
      <c r="A208" t="s">
        <v>435</v>
      </c>
      <c r="B208" t="s">
        <v>436</v>
      </c>
      <c r="C208" t="s">
        <v>45</v>
      </c>
      <c r="D208">
        <v>150</v>
      </c>
      <c r="E208">
        <v>1.61</v>
      </c>
      <c r="F208">
        <v>0.9</v>
      </c>
      <c r="G208">
        <v>0.33</v>
      </c>
      <c r="H208">
        <v>3.27</v>
      </c>
      <c r="I208" t="s">
        <v>12</v>
      </c>
      <c r="J208" s="4" t="str">
        <f t="shared" si="6"/>
        <v>na</v>
      </c>
      <c r="K208" s="4">
        <f t="shared" si="7"/>
        <v>0</v>
      </c>
      <c r="L208" t="s">
        <v>11651</v>
      </c>
    </row>
    <row r="209" spans="1:12" x14ac:dyDescent="0.25">
      <c r="A209" t="s">
        <v>437</v>
      </c>
      <c r="B209" t="s">
        <v>438</v>
      </c>
      <c r="C209" t="s">
        <v>30</v>
      </c>
      <c r="D209">
        <v>149</v>
      </c>
      <c r="E209">
        <v>17.22</v>
      </c>
      <c r="F209">
        <v>1.21</v>
      </c>
      <c r="G209">
        <v>1.71</v>
      </c>
      <c r="H209">
        <v>6.74</v>
      </c>
      <c r="I209" t="s">
        <v>12</v>
      </c>
      <c r="J209" s="4" t="str">
        <f t="shared" si="6"/>
        <v>na</v>
      </c>
      <c r="K209" s="4">
        <f t="shared" si="7"/>
        <v>0</v>
      </c>
      <c r="L209" t="s">
        <v>11652</v>
      </c>
    </row>
    <row r="210" spans="1:12" x14ac:dyDescent="0.25">
      <c r="A210" t="s">
        <v>439</v>
      </c>
      <c r="B210" t="s">
        <v>440</v>
      </c>
      <c r="C210" t="s">
        <v>61</v>
      </c>
      <c r="D210">
        <v>149</v>
      </c>
      <c r="E210" t="s">
        <v>36</v>
      </c>
      <c r="F210" t="s">
        <v>36</v>
      </c>
      <c r="G210" t="s">
        <v>36</v>
      </c>
      <c r="H210" t="s">
        <v>36</v>
      </c>
      <c r="I210" t="s">
        <v>12</v>
      </c>
      <c r="J210" s="4" t="str">
        <f t="shared" si="6"/>
        <v>na</v>
      </c>
      <c r="K210" s="4">
        <f t="shared" si="7"/>
        <v>0</v>
      </c>
      <c r="L210" t="s">
        <v>11653</v>
      </c>
    </row>
    <row r="211" spans="1:12" x14ac:dyDescent="0.25">
      <c r="A211" t="s">
        <v>441</v>
      </c>
      <c r="B211" t="s">
        <v>442</v>
      </c>
      <c r="C211" t="s">
        <v>45</v>
      </c>
      <c r="D211">
        <v>145</v>
      </c>
      <c r="E211">
        <v>5.95</v>
      </c>
      <c r="F211">
        <v>0.7</v>
      </c>
      <c r="G211">
        <v>5.86</v>
      </c>
      <c r="H211" t="s">
        <v>36</v>
      </c>
      <c r="I211" t="s">
        <v>12</v>
      </c>
      <c r="J211" s="4" t="str">
        <f t="shared" si="6"/>
        <v>na</v>
      </c>
      <c r="K211" s="4">
        <f t="shared" si="7"/>
        <v>0</v>
      </c>
      <c r="L211" t="s">
        <v>11654</v>
      </c>
    </row>
    <row r="212" spans="1:12" x14ac:dyDescent="0.25">
      <c r="A212" t="s">
        <v>443</v>
      </c>
      <c r="B212" t="s">
        <v>444</v>
      </c>
      <c r="C212" t="s">
        <v>45</v>
      </c>
      <c r="D212">
        <v>144</v>
      </c>
      <c r="E212" t="s">
        <v>36</v>
      </c>
      <c r="F212">
        <v>1.37</v>
      </c>
      <c r="G212">
        <v>1.63</v>
      </c>
      <c r="H212">
        <v>410.33</v>
      </c>
      <c r="I212" t="s">
        <v>12</v>
      </c>
      <c r="J212" s="4" t="str">
        <f t="shared" si="6"/>
        <v>na</v>
      </c>
      <c r="K212" s="4">
        <f t="shared" si="7"/>
        <v>0</v>
      </c>
      <c r="L212" t="s">
        <v>11655</v>
      </c>
    </row>
    <row r="213" spans="1:12" x14ac:dyDescent="0.25">
      <c r="A213" t="s">
        <v>445</v>
      </c>
      <c r="B213" t="s">
        <v>446</v>
      </c>
      <c r="C213" t="s">
        <v>21</v>
      </c>
      <c r="D213">
        <v>143</v>
      </c>
      <c r="E213">
        <v>11.32</v>
      </c>
      <c r="F213">
        <v>1.74</v>
      </c>
      <c r="G213">
        <v>1.39</v>
      </c>
      <c r="H213">
        <v>4.72</v>
      </c>
      <c r="I213" t="s">
        <v>12</v>
      </c>
      <c r="J213" s="4" t="str">
        <f t="shared" si="6"/>
        <v>na</v>
      </c>
      <c r="K213" s="4">
        <f t="shared" si="7"/>
        <v>0</v>
      </c>
      <c r="L213" t="s">
        <v>11656</v>
      </c>
    </row>
    <row r="214" spans="1:12" x14ac:dyDescent="0.25">
      <c r="A214" t="s">
        <v>447</v>
      </c>
      <c r="B214" t="s">
        <v>448</v>
      </c>
      <c r="C214" t="s">
        <v>58</v>
      </c>
      <c r="D214">
        <v>142</v>
      </c>
      <c r="E214">
        <v>33.979999999999997</v>
      </c>
      <c r="F214">
        <v>2.93</v>
      </c>
      <c r="G214">
        <v>0.97</v>
      </c>
      <c r="H214">
        <v>12.62</v>
      </c>
      <c r="I214" t="s">
        <v>12</v>
      </c>
      <c r="J214" s="4" t="str">
        <f t="shared" si="6"/>
        <v>na</v>
      </c>
      <c r="K214" s="4">
        <f t="shared" si="7"/>
        <v>0</v>
      </c>
      <c r="L214" t="s">
        <v>11657</v>
      </c>
    </row>
    <row r="215" spans="1:12" x14ac:dyDescent="0.25">
      <c r="A215" t="s">
        <v>449</v>
      </c>
      <c r="B215" t="s">
        <v>450</v>
      </c>
      <c r="C215" t="s">
        <v>24</v>
      </c>
      <c r="D215">
        <v>141</v>
      </c>
      <c r="E215">
        <v>8.11</v>
      </c>
      <c r="F215">
        <v>2.06</v>
      </c>
      <c r="G215">
        <v>0.98</v>
      </c>
      <c r="H215">
        <v>5.33</v>
      </c>
      <c r="I215" t="s">
        <v>12</v>
      </c>
      <c r="J215" s="4" t="str">
        <f t="shared" si="6"/>
        <v>na</v>
      </c>
      <c r="K215" s="4">
        <f t="shared" si="7"/>
        <v>0</v>
      </c>
      <c r="L215" t="s">
        <v>11658</v>
      </c>
    </row>
    <row r="216" spans="1:12" x14ac:dyDescent="0.25">
      <c r="A216" t="s">
        <v>451</v>
      </c>
      <c r="B216" t="s">
        <v>452</v>
      </c>
      <c r="C216" t="s">
        <v>45</v>
      </c>
      <c r="D216">
        <v>141</v>
      </c>
      <c r="E216">
        <v>3.69</v>
      </c>
      <c r="F216">
        <v>0.35</v>
      </c>
      <c r="G216">
        <v>0.46</v>
      </c>
      <c r="H216">
        <v>7.05</v>
      </c>
      <c r="I216" t="s">
        <v>12</v>
      </c>
      <c r="J216" s="4" t="str">
        <f t="shared" si="6"/>
        <v>na</v>
      </c>
      <c r="K216" s="4">
        <f t="shared" si="7"/>
        <v>0</v>
      </c>
      <c r="L216" t="s">
        <v>11659</v>
      </c>
    </row>
    <row r="217" spans="1:12" x14ac:dyDescent="0.25">
      <c r="A217" t="s">
        <v>453</v>
      </c>
      <c r="B217" t="s">
        <v>454</v>
      </c>
      <c r="C217" t="s">
        <v>58</v>
      </c>
      <c r="D217">
        <v>141</v>
      </c>
      <c r="E217">
        <v>12.12</v>
      </c>
      <c r="F217">
        <v>0.85</v>
      </c>
      <c r="G217">
        <v>0.57999999999999996</v>
      </c>
      <c r="H217">
        <v>32.67</v>
      </c>
      <c r="I217" t="s">
        <v>12</v>
      </c>
      <c r="J217" s="4" t="str">
        <f t="shared" si="6"/>
        <v>na</v>
      </c>
      <c r="K217" s="4">
        <f t="shared" si="7"/>
        <v>0</v>
      </c>
      <c r="L217" t="s">
        <v>11660</v>
      </c>
    </row>
    <row r="218" spans="1:12" x14ac:dyDescent="0.25">
      <c r="A218" t="s">
        <v>455</v>
      </c>
      <c r="B218" t="s">
        <v>456</v>
      </c>
      <c r="C218" t="s">
        <v>132</v>
      </c>
      <c r="D218">
        <v>141</v>
      </c>
      <c r="E218" t="s">
        <v>36</v>
      </c>
      <c r="F218">
        <v>0.62</v>
      </c>
      <c r="G218" t="s">
        <v>36</v>
      </c>
      <c r="H218" t="s">
        <v>36</v>
      </c>
      <c r="I218" t="s">
        <v>12</v>
      </c>
      <c r="J218" s="4" t="str">
        <f t="shared" si="6"/>
        <v>na</v>
      </c>
      <c r="K218" s="4">
        <f t="shared" si="7"/>
        <v>0</v>
      </c>
      <c r="L218" t="s">
        <v>11661</v>
      </c>
    </row>
    <row r="219" spans="1:12" x14ac:dyDescent="0.25">
      <c r="A219" t="s">
        <v>457</v>
      </c>
      <c r="B219" t="s">
        <v>458</v>
      </c>
      <c r="C219" t="s">
        <v>15</v>
      </c>
      <c r="D219">
        <v>139</v>
      </c>
      <c r="E219">
        <v>26.67</v>
      </c>
      <c r="F219">
        <v>0.56000000000000005</v>
      </c>
      <c r="G219">
        <v>0.43</v>
      </c>
      <c r="H219">
        <v>5.52</v>
      </c>
      <c r="I219" t="s">
        <v>12</v>
      </c>
      <c r="J219" s="4" t="str">
        <f t="shared" si="6"/>
        <v>na</v>
      </c>
      <c r="K219" s="4">
        <f t="shared" si="7"/>
        <v>0</v>
      </c>
      <c r="L219" t="s">
        <v>11662</v>
      </c>
    </row>
    <row r="220" spans="1:12" x14ac:dyDescent="0.25">
      <c r="A220" t="s">
        <v>459</v>
      </c>
      <c r="B220" t="s">
        <v>460</v>
      </c>
      <c r="C220" t="s">
        <v>132</v>
      </c>
      <c r="D220">
        <v>138</v>
      </c>
      <c r="E220">
        <v>9.1999999999999993</v>
      </c>
      <c r="F220">
        <v>1.34</v>
      </c>
      <c r="G220">
        <v>0.51</v>
      </c>
      <c r="H220" t="s">
        <v>36</v>
      </c>
      <c r="I220" t="s">
        <v>12</v>
      </c>
      <c r="J220" s="4" t="str">
        <f t="shared" si="6"/>
        <v>na</v>
      </c>
      <c r="K220" s="4">
        <f t="shared" si="7"/>
        <v>0</v>
      </c>
      <c r="L220" t="s">
        <v>11663</v>
      </c>
    </row>
    <row r="221" spans="1:12" x14ac:dyDescent="0.25">
      <c r="A221" t="s">
        <v>461</v>
      </c>
      <c r="B221" t="s">
        <v>462</v>
      </c>
      <c r="C221" t="s">
        <v>24</v>
      </c>
      <c r="D221">
        <v>137</v>
      </c>
      <c r="E221">
        <v>5.16</v>
      </c>
      <c r="F221">
        <v>1.4</v>
      </c>
      <c r="G221">
        <v>1.3</v>
      </c>
      <c r="H221">
        <v>3.46</v>
      </c>
      <c r="I221" t="s">
        <v>12</v>
      </c>
      <c r="J221" s="4" t="str">
        <f t="shared" si="6"/>
        <v>na</v>
      </c>
      <c r="K221" s="4">
        <f t="shared" si="7"/>
        <v>0</v>
      </c>
      <c r="L221" t="s">
        <v>11664</v>
      </c>
    </row>
    <row r="222" spans="1:12" x14ac:dyDescent="0.25">
      <c r="A222" t="s">
        <v>463</v>
      </c>
      <c r="B222" t="s">
        <v>464</v>
      </c>
      <c r="C222" t="s">
        <v>45</v>
      </c>
      <c r="D222">
        <v>137</v>
      </c>
      <c r="E222">
        <v>9.6300000000000008</v>
      </c>
      <c r="F222">
        <v>0.87</v>
      </c>
      <c r="G222">
        <v>4.6500000000000004</v>
      </c>
      <c r="H222" t="s">
        <v>36</v>
      </c>
      <c r="I222" t="s">
        <v>12</v>
      </c>
      <c r="J222" s="4" t="str">
        <f t="shared" si="6"/>
        <v>na</v>
      </c>
      <c r="K222" s="4">
        <f t="shared" si="7"/>
        <v>0</v>
      </c>
      <c r="L222" t="s">
        <v>11665</v>
      </c>
    </row>
    <row r="223" spans="1:12" x14ac:dyDescent="0.25">
      <c r="A223" t="s">
        <v>465</v>
      </c>
      <c r="B223" t="s">
        <v>466</v>
      </c>
      <c r="C223" t="s">
        <v>45</v>
      </c>
      <c r="D223">
        <v>137</v>
      </c>
      <c r="E223" t="s">
        <v>36</v>
      </c>
      <c r="F223">
        <v>1.1000000000000001</v>
      </c>
      <c r="G223">
        <v>8.6999999999999993</v>
      </c>
      <c r="H223" t="s">
        <v>36</v>
      </c>
      <c r="I223" t="s">
        <v>12</v>
      </c>
      <c r="J223" s="4" t="str">
        <f t="shared" si="6"/>
        <v>na</v>
      </c>
      <c r="K223" s="4">
        <f t="shared" si="7"/>
        <v>0</v>
      </c>
      <c r="L223" t="s">
        <v>11666</v>
      </c>
    </row>
    <row r="224" spans="1:12" x14ac:dyDescent="0.25">
      <c r="A224" t="s">
        <v>467</v>
      </c>
      <c r="B224" t="s">
        <v>468</v>
      </c>
      <c r="C224" t="s">
        <v>45</v>
      </c>
      <c r="D224">
        <v>136</v>
      </c>
      <c r="E224">
        <v>3.02</v>
      </c>
      <c r="F224">
        <v>0.4</v>
      </c>
      <c r="G224" t="s">
        <v>36</v>
      </c>
      <c r="H224">
        <v>1.89</v>
      </c>
      <c r="I224" t="s">
        <v>12</v>
      </c>
      <c r="J224" s="4" t="str">
        <f t="shared" si="6"/>
        <v>na</v>
      </c>
      <c r="K224" s="4">
        <f t="shared" si="7"/>
        <v>0</v>
      </c>
      <c r="L224" t="s">
        <v>11667</v>
      </c>
    </row>
    <row r="225" spans="1:12" x14ac:dyDescent="0.25">
      <c r="A225" t="s">
        <v>469</v>
      </c>
      <c r="B225" t="s">
        <v>470</v>
      </c>
      <c r="C225" t="s">
        <v>27</v>
      </c>
      <c r="D225">
        <v>135</v>
      </c>
      <c r="E225">
        <v>4.47</v>
      </c>
      <c r="F225">
        <v>0.67</v>
      </c>
      <c r="G225">
        <v>2.5499999999999998</v>
      </c>
      <c r="H225">
        <v>21.13</v>
      </c>
      <c r="I225" t="s">
        <v>12</v>
      </c>
      <c r="J225" s="4" t="str">
        <f t="shared" si="6"/>
        <v>na</v>
      </c>
      <c r="K225" s="4">
        <f t="shared" si="7"/>
        <v>0</v>
      </c>
      <c r="L225" t="s">
        <v>11668</v>
      </c>
    </row>
    <row r="226" spans="1:12" x14ac:dyDescent="0.25">
      <c r="A226" t="s">
        <v>471</v>
      </c>
      <c r="B226" t="s">
        <v>472</v>
      </c>
      <c r="C226" t="s">
        <v>18</v>
      </c>
      <c r="D226">
        <v>135</v>
      </c>
      <c r="E226" t="s">
        <v>36</v>
      </c>
      <c r="F226">
        <v>1.37</v>
      </c>
      <c r="G226">
        <v>1.53</v>
      </c>
      <c r="H226">
        <v>5.73</v>
      </c>
      <c r="I226" t="s">
        <v>12</v>
      </c>
      <c r="J226" s="4" t="str">
        <f t="shared" si="6"/>
        <v>na</v>
      </c>
      <c r="K226" s="4">
        <f t="shared" si="7"/>
        <v>0</v>
      </c>
      <c r="L226" t="s">
        <v>11669</v>
      </c>
    </row>
    <row r="227" spans="1:12" x14ac:dyDescent="0.25">
      <c r="A227" t="s">
        <v>473</v>
      </c>
      <c r="B227" t="s">
        <v>474</v>
      </c>
      <c r="C227" t="s">
        <v>15</v>
      </c>
      <c r="D227">
        <v>133</v>
      </c>
      <c r="E227">
        <v>6.01</v>
      </c>
      <c r="F227">
        <v>0.54</v>
      </c>
      <c r="G227">
        <v>0.36</v>
      </c>
      <c r="H227">
        <v>5.73</v>
      </c>
      <c r="I227" t="s">
        <v>12</v>
      </c>
      <c r="J227" s="4" t="str">
        <f t="shared" si="6"/>
        <v>na</v>
      </c>
      <c r="K227" s="4">
        <f t="shared" si="7"/>
        <v>0</v>
      </c>
      <c r="L227" t="s">
        <v>11670</v>
      </c>
    </row>
    <row r="228" spans="1:12" x14ac:dyDescent="0.25">
      <c r="A228" t="s">
        <v>475</v>
      </c>
      <c r="B228" t="s">
        <v>476</v>
      </c>
      <c r="C228" t="s">
        <v>24</v>
      </c>
      <c r="D228">
        <v>132</v>
      </c>
      <c r="E228">
        <v>14.02</v>
      </c>
      <c r="F228">
        <v>0.85</v>
      </c>
      <c r="G228">
        <v>1.45</v>
      </c>
      <c r="H228">
        <v>3.72</v>
      </c>
      <c r="I228" t="s">
        <v>12</v>
      </c>
      <c r="J228" s="4" t="str">
        <f t="shared" si="6"/>
        <v>na</v>
      </c>
      <c r="K228" s="4">
        <f t="shared" si="7"/>
        <v>0</v>
      </c>
      <c r="L228" t="s">
        <v>11671</v>
      </c>
    </row>
    <row r="229" spans="1:12" x14ac:dyDescent="0.25">
      <c r="A229" t="s">
        <v>477</v>
      </c>
      <c r="B229" t="s">
        <v>478</v>
      </c>
      <c r="C229" t="s">
        <v>132</v>
      </c>
      <c r="D229">
        <v>132</v>
      </c>
      <c r="E229">
        <v>11.08</v>
      </c>
      <c r="F229">
        <v>1.26</v>
      </c>
      <c r="G229">
        <v>0.28000000000000003</v>
      </c>
      <c r="H229">
        <v>7.11</v>
      </c>
      <c r="I229" t="s">
        <v>12</v>
      </c>
      <c r="J229" s="4" t="str">
        <f t="shared" si="6"/>
        <v>na</v>
      </c>
      <c r="K229" s="4">
        <f t="shared" si="7"/>
        <v>0</v>
      </c>
      <c r="L229" t="s">
        <v>11672</v>
      </c>
    </row>
    <row r="230" spans="1:12" x14ac:dyDescent="0.25">
      <c r="A230" t="s">
        <v>479</v>
      </c>
      <c r="B230" t="s">
        <v>480</v>
      </c>
      <c r="C230" t="s">
        <v>24</v>
      </c>
      <c r="D230">
        <v>130</v>
      </c>
      <c r="E230" t="s">
        <v>36</v>
      </c>
      <c r="F230">
        <v>0.19</v>
      </c>
      <c r="G230">
        <v>0.56000000000000005</v>
      </c>
      <c r="H230" t="s">
        <v>36</v>
      </c>
      <c r="I230" t="s">
        <v>12</v>
      </c>
      <c r="J230" s="4" t="str">
        <f t="shared" si="6"/>
        <v>na</v>
      </c>
      <c r="K230" s="4">
        <f t="shared" si="7"/>
        <v>0</v>
      </c>
      <c r="L230" t="s">
        <v>11673</v>
      </c>
    </row>
    <row r="231" spans="1:12" x14ac:dyDescent="0.25">
      <c r="A231" t="s">
        <v>481</v>
      </c>
      <c r="B231" t="s">
        <v>482</v>
      </c>
      <c r="C231" t="s">
        <v>45</v>
      </c>
      <c r="D231">
        <v>129</v>
      </c>
      <c r="E231">
        <v>4.08</v>
      </c>
      <c r="F231">
        <v>0.23</v>
      </c>
      <c r="G231">
        <v>0.53</v>
      </c>
      <c r="H231">
        <v>11.12</v>
      </c>
      <c r="I231" t="s">
        <v>12</v>
      </c>
      <c r="J231" s="4" t="str">
        <f t="shared" si="6"/>
        <v>na</v>
      </c>
      <c r="K231" s="4">
        <f t="shared" si="7"/>
        <v>0</v>
      </c>
      <c r="L231" t="s">
        <v>11674</v>
      </c>
    </row>
    <row r="232" spans="1:12" x14ac:dyDescent="0.25">
      <c r="A232" t="s">
        <v>483</v>
      </c>
      <c r="B232" t="s">
        <v>484</v>
      </c>
      <c r="C232" t="s">
        <v>35</v>
      </c>
      <c r="D232">
        <v>126</v>
      </c>
      <c r="E232">
        <v>9.57</v>
      </c>
      <c r="F232">
        <v>0.74</v>
      </c>
      <c r="G232">
        <v>0.45</v>
      </c>
      <c r="H232" t="s">
        <v>36</v>
      </c>
      <c r="I232" t="s">
        <v>12</v>
      </c>
      <c r="J232" s="4" t="str">
        <f t="shared" si="6"/>
        <v>na</v>
      </c>
      <c r="K232" s="4">
        <f t="shared" si="7"/>
        <v>0</v>
      </c>
      <c r="L232" t="s">
        <v>11675</v>
      </c>
    </row>
    <row r="233" spans="1:12" x14ac:dyDescent="0.25">
      <c r="A233" t="s">
        <v>485</v>
      </c>
      <c r="B233" t="s">
        <v>486</v>
      </c>
      <c r="C233" t="s">
        <v>45</v>
      </c>
      <c r="D233">
        <v>126</v>
      </c>
      <c r="E233">
        <v>9.6999999999999993</v>
      </c>
      <c r="F233">
        <v>0.89</v>
      </c>
      <c r="G233">
        <v>6.46</v>
      </c>
      <c r="H233" t="s">
        <v>36</v>
      </c>
      <c r="I233" t="s">
        <v>12</v>
      </c>
      <c r="J233" s="4" t="str">
        <f t="shared" si="6"/>
        <v>na</v>
      </c>
      <c r="K233" s="4">
        <f t="shared" si="7"/>
        <v>0</v>
      </c>
      <c r="L233" t="s">
        <v>11676</v>
      </c>
    </row>
    <row r="234" spans="1:12" x14ac:dyDescent="0.25">
      <c r="A234" t="s">
        <v>487</v>
      </c>
      <c r="B234" t="s">
        <v>488</v>
      </c>
      <c r="C234" t="s">
        <v>15</v>
      </c>
      <c r="D234">
        <v>125</v>
      </c>
      <c r="E234" t="s">
        <v>36</v>
      </c>
      <c r="F234">
        <v>0.33</v>
      </c>
      <c r="G234">
        <v>0.91</v>
      </c>
      <c r="H234">
        <v>9.6300000000000008</v>
      </c>
      <c r="I234" t="s">
        <v>12</v>
      </c>
      <c r="J234" s="4" t="str">
        <f t="shared" si="6"/>
        <v>na</v>
      </c>
      <c r="K234" s="4">
        <f t="shared" si="7"/>
        <v>0</v>
      </c>
      <c r="L234" t="s">
        <v>11677</v>
      </c>
    </row>
    <row r="235" spans="1:12" x14ac:dyDescent="0.25">
      <c r="A235" t="s">
        <v>489</v>
      </c>
      <c r="B235" t="s">
        <v>490</v>
      </c>
      <c r="C235" t="s">
        <v>15</v>
      </c>
      <c r="D235">
        <v>123</v>
      </c>
      <c r="E235" t="s">
        <v>36</v>
      </c>
      <c r="F235">
        <v>0.3</v>
      </c>
      <c r="G235">
        <v>0.06</v>
      </c>
      <c r="H235">
        <v>7.83</v>
      </c>
      <c r="I235" t="s">
        <v>12</v>
      </c>
      <c r="J235" s="4" t="str">
        <f t="shared" si="6"/>
        <v>na</v>
      </c>
      <c r="K235" s="4">
        <f t="shared" si="7"/>
        <v>0</v>
      </c>
      <c r="L235" t="s">
        <v>11678</v>
      </c>
    </row>
    <row r="236" spans="1:12" x14ac:dyDescent="0.25">
      <c r="A236" t="s">
        <v>491</v>
      </c>
      <c r="B236" t="s">
        <v>492</v>
      </c>
      <c r="C236" t="s">
        <v>35</v>
      </c>
      <c r="D236">
        <v>121</v>
      </c>
      <c r="E236" t="s">
        <v>36</v>
      </c>
      <c r="F236">
        <v>0.72</v>
      </c>
      <c r="G236">
        <v>1.57</v>
      </c>
      <c r="H236">
        <v>15.45</v>
      </c>
      <c r="I236" t="s">
        <v>12</v>
      </c>
      <c r="J236" s="4" t="str">
        <f t="shared" si="6"/>
        <v>na</v>
      </c>
      <c r="K236" s="4">
        <f t="shared" si="7"/>
        <v>0</v>
      </c>
      <c r="L236" t="s">
        <v>11679</v>
      </c>
    </row>
    <row r="237" spans="1:12" x14ac:dyDescent="0.25">
      <c r="A237" t="s">
        <v>493</v>
      </c>
      <c r="B237" t="s">
        <v>494</v>
      </c>
      <c r="C237" t="s">
        <v>45</v>
      </c>
      <c r="D237">
        <v>120</v>
      </c>
      <c r="E237">
        <v>12.49</v>
      </c>
      <c r="F237">
        <v>0.37</v>
      </c>
      <c r="G237">
        <v>0.45</v>
      </c>
      <c r="H237">
        <v>336.33</v>
      </c>
      <c r="I237" t="s">
        <v>12</v>
      </c>
      <c r="J237" s="4" t="str">
        <f t="shared" si="6"/>
        <v>na</v>
      </c>
      <c r="K237" s="4">
        <f t="shared" si="7"/>
        <v>0</v>
      </c>
      <c r="L237" t="s">
        <v>11680</v>
      </c>
    </row>
    <row r="238" spans="1:12" x14ac:dyDescent="0.25">
      <c r="A238" t="s">
        <v>495</v>
      </c>
      <c r="B238" t="s">
        <v>496</v>
      </c>
      <c r="C238" t="s">
        <v>27</v>
      </c>
      <c r="D238">
        <v>120</v>
      </c>
      <c r="E238" t="s">
        <v>36</v>
      </c>
      <c r="F238">
        <v>1.87</v>
      </c>
      <c r="G238">
        <v>11.47</v>
      </c>
      <c r="H238">
        <v>354.3</v>
      </c>
      <c r="I238" t="s">
        <v>12</v>
      </c>
      <c r="J238" s="4" t="str">
        <f t="shared" si="6"/>
        <v>na</v>
      </c>
      <c r="K238" s="4">
        <f t="shared" si="7"/>
        <v>0</v>
      </c>
      <c r="L238" t="s">
        <v>11681</v>
      </c>
    </row>
    <row r="239" spans="1:12" x14ac:dyDescent="0.25">
      <c r="A239" t="s">
        <v>497</v>
      </c>
      <c r="B239" t="s">
        <v>498</v>
      </c>
      <c r="C239" t="s">
        <v>27</v>
      </c>
      <c r="D239">
        <v>119</v>
      </c>
      <c r="E239">
        <v>30.91</v>
      </c>
      <c r="F239">
        <v>1.42</v>
      </c>
      <c r="G239">
        <v>0.87</v>
      </c>
      <c r="H239">
        <v>9.43</v>
      </c>
      <c r="I239" t="s">
        <v>12</v>
      </c>
      <c r="J239" s="4" t="str">
        <f t="shared" si="6"/>
        <v>na</v>
      </c>
      <c r="K239" s="4">
        <f t="shared" si="7"/>
        <v>0</v>
      </c>
      <c r="L239" t="s">
        <v>11682</v>
      </c>
    </row>
    <row r="240" spans="1:12" x14ac:dyDescent="0.25">
      <c r="A240" t="s">
        <v>499</v>
      </c>
      <c r="B240" t="s">
        <v>500</v>
      </c>
      <c r="C240" t="s">
        <v>132</v>
      </c>
      <c r="D240">
        <v>117</v>
      </c>
      <c r="E240">
        <v>25.45</v>
      </c>
      <c r="F240">
        <v>3.18</v>
      </c>
      <c r="G240">
        <v>6.36</v>
      </c>
      <c r="H240">
        <v>17.27</v>
      </c>
      <c r="I240" t="s">
        <v>12</v>
      </c>
      <c r="J240" s="4" t="str">
        <f t="shared" si="6"/>
        <v>na</v>
      </c>
      <c r="K240" s="4">
        <f t="shared" si="7"/>
        <v>0</v>
      </c>
      <c r="L240" t="s">
        <v>11683</v>
      </c>
    </row>
    <row r="241" spans="1:12" x14ac:dyDescent="0.25">
      <c r="A241" t="s">
        <v>501</v>
      </c>
      <c r="B241" t="s">
        <v>502</v>
      </c>
      <c r="C241" t="s">
        <v>45</v>
      </c>
      <c r="D241">
        <v>116</v>
      </c>
      <c r="E241">
        <v>19.510000000000002</v>
      </c>
      <c r="F241">
        <v>1.03</v>
      </c>
      <c r="G241">
        <v>7.54</v>
      </c>
      <c r="H241" t="s">
        <v>36</v>
      </c>
      <c r="I241" t="s">
        <v>12</v>
      </c>
      <c r="J241" s="4" t="str">
        <f t="shared" si="6"/>
        <v>na</v>
      </c>
      <c r="K241" s="4">
        <f t="shared" si="7"/>
        <v>0</v>
      </c>
      <c r="L241" t="s">
        <v>11684</v>
      </c>
    </row>
    <row r="242" spans="1:12" x14ac:dyDescent="0.25">
      <c r="A242" t="s">
        <v>503</v>
      </c>
      <c r="B242" t="s">
        <v>504</v>
      </c>
      <c r="C242" t="s">
        <v>58</v>
      </c>
      <c r="D242">
        <v>115</v>
      </c>
      <c r="E242">
        <v>5.64</v>
      </c>
      <c r="F242">
        <v>0.76</v>
      </c>
      <c r="G242">
        <v>0.34</v>
      </c>
      <c r="H242">
        <v>5.09</v>
      </c>
      <c r="I242" t="s">
        <v>12</v>
      </c>
      <c r="J242" s="4" t="str">
        <f t="shared" si="6"/>
        <v>na</v>
      </c>
      <c r="K242" s="4">
        <f t="shared" si="7"/>
        <v>0</v>
      </c>
      <c r="L242" t="s">
        <v>11685</v>
      </c>
    </row>
    <row r="243" spans="1:12" x14ac:dyDescent="0.25">
      <c r="A243" t="s">
        <v>505</v>
      </c>
      <c r="B243" t="s">
        <v>506</v>
      </c>
      <c r="C243" t="s">
        <v>45</v>
      </c>
      <c r="D243">
        <v>114</v>
      </c>
      <c r="E243">
        <v>11.21</v>
      </c>
      <c r="F243">
        <v>1.75</v>
      </c>
      <c r="G243">
        <v>6.51</v>
      </c>
      <c r="H243" t="s">
        <v>36</v>
      </c>
      <c r="I243" t="s">
        <v>12</v>
      </c>
      <c r="J243" s="4" t="str">
        <f t="shared" si="6"/>
        <v>na</v>
      </c>
      <c r="K243" s="4">
        <f t="shared" si="7"/>
        <v>0</v>
      </c>
      <c r="L243" t="s">
        <v>11686</v>
      </c>
    </row>
    <row r="244" spans="1:12" x14ac:dyDescent="0.25">
      <c r="A244" t="s">
        <v>507</v>
      </c>
      <c r="B244" t="s">
        <v>508</v>
      </c>
      <c r="C244" t="s">
        <v>45</v>
      </c>
      <c r="D244">
        <v>113</v>
      </c>
      <c r="E244">
        <v>11.79</v>
      </c>
      <c r="F244">
        <v>1</v>
      </c>
      <c r="G244">
        <v>9.27</v>
      </c>
      <c r="H244" t="s">
        <v>36</v>
      </c>
      <c r="I244" t="s">
        <v>12</v>
      </c>
      <c r="J244" s="4" t="str">
        <f t="shared" si="6"/>
        <v>na</v>
      </c>
      <c r="K244" s="4">
        <f t="shared" si="7"/>
        <v>0</v>
      </c>
      <c r="L244" t="s">
        <v>11687</v>
      </c>
    </row>
    <row r="245" spans="1:12" x14ac:dyDescent="0.25">
      <c r="A245" t="s">
        <v>509</v>
      </c>
      <c r="B245" t="s">
        <v>510</v>
      </c>
      <c r="C245" t="s">
        <v>58</v>
      </c>
      <c r="D245">
        <v>112</v>
      </c>
      <c r="E245">
        <v>14.66</v>
      </c>
      <c r="F245">
        <v>3.34</v>
      </c>
      <c r="G245">
        <v>1.79</v>
      </c>
      <c r="H245">
        <v>9.5299999999999994</v>
      </c>
      <c r="I245" t="s">
        <v>12</v>
      </c>
      <c r="J245" s="4" t="str">
        <f t="shared" si="6"/>
        <v>na</v>
      </c>
      <c r="K245" s="4">
        <f t="shared" si="7"/>
        <v>0</v>
      </c>
      <c r="L245" t="s">
        <v>11688</v>
      </c>
    </row>
    <row r="246" spans="1:12" x14ac:dyDescent="0.25">
      <c r="A246" t="s">
        <v>511</v>
      </c>
      <c r="B246" t="s">
        <v>512</v>
      </c>
      <c r="C246" t="s">
        <v>21</v>
      </c>
      <c r="D246">
        <v>109</v>
      </c>
      <c r="E246">
        <v>7.43</v>
      </c>
      <c r="F246">
        <v>0.92</v>
      </c>
      <c r="G246">
        <v>0.56000000000000005</v>
      </c>
      <c r="H246">
        <v>4.4800000000000004</v>
      </c>
      <c r="I246" t="s">
        <v>12</v>
      </c>
      <c r="J246" s="4" t="str">
        <f t="shared" si="6"/>
        <v>na</v>
      </c>
      <c r="K246" s="4">
        <f t="shared" si="7"/>
        <v>0</v>
      </c>
      <c r="L246" t="s">
        <v>11689</v>
      </c>
    </row>
    <row r="247" spans="1:12" x14ac:dyDescent="0.25">
      <c r="A247" t="s">
        <v>513</v>
      </c>
      <c r="B247" t="s">
        <v>514</v>
      </c>
      <c r="C247" t="s">
        <v>21</v>
      </c>
      <c r="D247">
        <v>109</v>
      </c>
      <c r="E247">
        <v>15.54</v>
      </c>
      <c r="F247">
        <v>1.1000000000000001</v>
      </c>
      <c r="G247">
        <v>0.77</v>
      </c>
      <c r="H247">
        <v>6.6</v>
      </c>
      <c r="I247" t="s">
        <v>12</v>
      </c>
      <c r="J247" s="4" t="str">
        <f t="shared" si="6"/>
        <v>na</v>
      </c>
      <c r="K247" s="4">
        <f t="shared" si="7"/>
        <v>0</v>
      </c>
      <c r="L247" t="s">
        <v>11690</v>
      </c>
    </row>
    <row r="248" spans="1:12" x14ac:dyDescent="0.25">
      <c r="A248" t="s">
        <v>515</v>
      </c>
      <c r="B248" t="s">
        <v>516</v>
      </c>
      <c r="C248" t="s">
        <v>15</v>
      </c>
      <c r="D248">
        <v>109</v>
      </c>
      <c r="E248">
        <v>6.1</v>
      </c>
      <c r="F248">
        <v>0.19</v>
      </c>
      <c r="G248">
        <v>0.22</v>
      </c>
      <c r="H248">
        <v>6.32</v>
      </c>
      <c r="I248" t="s">
        <v>12</v>
      </c>
      <c r="J248" s="4" t="str">
        <f t="shared" si="6"/>
        <v>na</v>
      </c>
      <c r="K248" s="4">
        <f t="shared" si="7"/>
        <v>0</v>
      </c>
      <c r="L248" t="s">
        <v>11691</v>
      </c>
    </row>
    <row r="249" spans="1:12" x14ac:dyDescent="0.25">
      <c r="A249" t="s">
        <v>517</v>
      </c>
      <c r="B249" t="s">
        <v>518</v>
      </c>
      <c r="C249" t="s">
        <v>45</v>
      </c>
      <c r="D249">
        <v>109</v>
      </c>
      <c r="E249">
        <v>3.98</v>
      </c>
      <c r="F249">
        <v>0.54</v>
      </c>
      <c r="G249">
        <v>0.76</v>
      </c>
      <c r="H249">
        <v>5.79</v>
      </c>
      <c r="I249" t="s">
        <v>12</v>
      </c>
      <c r="J249" s="4" t="str">
        <f t="shared" si="6"/>
        <v>na</v>
      </c>
      <c r="K249" s="4">
        <f t="shared" si="7"/>
        <v>0</v>
      </c>
      <c r="L249" t="s">
        <v>11692</v>
      </c>
    </row>
    <row r="250" spans="1:12" x14ac:dyDescent="0.25">
      <c r="A250" t="s">
        <v>519</v>
      </c>
      <c r="B250" t="s">
        <v>520</v>
      </c>
      <c r="C250" t="s">
        <v>45</v>
      </c>
      <c r="D250">
        <v>108</v>
      </c>
      <c r="E250" s="2">
        <v>1489.86</v>
      </c>
      <c r="F250">
        <v>1.4</v>
      </c>
      <c r="G250">
        <v>6.72</v>
      </c>
      <c r="H250">
        <v>36.44</v>
      </c>
      <c r="I250" t="s">
        <v>12</v>
      </c>
      <c r="J250" s="4" t="str">
        <f t="shared" si="6"/>
        <v>na</v>
      </c>
      <c r="K250" s="4">
        <f t="shared" si="7"/>
        <v>0</v>
      </c>
      <c r="L250" t="s">
        <v>11693</v>
      </c>
    </row>
    <row r="251" spans="1:12" x14ac:dyDescent="0.25">
      <c r="A251" t="s">
        <v>521</v>
      </c>
      <c r="B251" t="s">
        <v>522</v>
      </c>
      <c r="C251" t="s">
        <v>21</v>
      </c>
      <c r="D251">
        <v>107</v>
      </c>
      <c r="E251" t="s">
        <v>36</v>
      </c>
      <c r="F251">
        <v>0.75</v>
      </c>
      <c r="G251">
        <v>4.47</v>
      </c>
      <c r="H251" t="s">
        <v>36</v>
      </c>
      <c r="I251" t="s">
        <v>12</v>
      </c>
      <c r="J251" s="4" t="str">
        <f t="shared" si="6"/>
        <v>na</v>
      </c>
      <c r="K251" s="4">
        <f t="shared" si="7"/>
        <v>0</v>
      </c>
      <c r="L251" t="s">
        <v>11694</v>
      </c>
    </row>
    <row r="252" spans="1:12" x14ac:dyDescent="0.25">
      <c r="A252" t="s">
        <v>523</v>
      </c>
      <c r="B252" t="s">
        <v>524</v>
      </c>
      <c r="C252" t="s">
        <v>132</v>
      </c>
      <c r="D252">
        <v>106</v>
      </c>
      <c r="E252">
        <v>8.67</v>
      </c>
      <c r="F252">
        <v>1.18</v>
      </c>
      <c r="G252">
        <v>0.48</v>
      </c>
      <c r="H252">
        <v>5.96</v>
      </c>
      <c r="I252" t="s">
        <v>12</v>
      </c>
      <c r="J252" s="4" t="str">
        <f t="shared" si="6"/>
        <v>na</v>
      </c>
      <c r="K252" s="4">
        <f t="shared" si="7"/>
        <v>0</v>
      </c>
      <c r="L252" t="s">
        <v>11695</v>
      </c>
    </row>
    <row r="253" spans="1:12" x14ac:dyDescent="0.25">
      <c r="A253" t="s">
        <v>525</v>
      </c>
      <c r="B253" t="s">
        <v>526</v>
      </c>
      <c r="C253" t="s">
        <v>35</v>
      </c>
      <c r="D253">
        <v>105</v>
      </c>
      <c r="E253">
        <v>6.54</v>
      </c>
      <c r="F253">
        <v>0.62</v>
      </c>
      <c r="G253">
        <v>0.89</v>
      </c>
      <c r="H253">
        <v>7.1</v>
      </c>
      <c r="I253" t="s">
        <v>12</v>
      </c>
      <c r="J253" s="4" t="str">
        <f t="shared" si="6"/>
        <v>na</v>
      </c>
      <c r="K253" s="4">
        <f t="shared" si="7"/>
        <v>0</v>
      </c>
      <c r="L253" t="s">
        <v>11696</v>
      </c>
    </row>
    <row r="254" spans="1:12" x14ac:dyDescent="0.25">
      <c r="A254" t="s">
        <v>527</v>
      </c>
      <c r="B254" t="s">
        <v>528</v>
      </c>
      <c r="C254" t="s">
        <v>21</v>
      </c>
      <c r="D254">
        <v>103</v>
      </c>
      <c r="E254">
        <v>7.55</v>
      </c>
      <c r="F254">
        <v>1.1399999999999999</v>
      </c>
      <c r="G254">
        <v>0.49</v>
      </c>
      <c r="H254">
        <v>4.8600000000000003</v>
      </c>
      <c r="I254" t="s">
        <v>12</v>
      </c>
      <c r="J254" s="4" t="str">
        <f t="shared" si="6"/>
        <v>na</v>
      </c>
      <c r="K254" s="4">
        <f t="shared" si="7"/>
        <v>0</v>
      </c>
      <c r="L254" t="s">
        <v>11697</v>
      </c>
    </row>
    <row r="255" spans="1:12" x14ac:dyDescent="0.25">
      <c r="A255" t="s">
        <v>529</v>
      </c>
      <c r="B255" t="s">
        <v>530</v>
      </c>
      <c r="C255" t="s">
        <v>15</v>
      </c>
      <c r="D255">
        <v>103</v>
      </c>
      <c r="E255" t="s">
        <v>36</v>
      </c>
      <c r="F255">
        <v>0.53</v>
      </c>
      <c r="G255">
        <v>0.35</v>
      </c>
      <c r="H255" t="s">
        <v>36</v>
      </c>
      <c r="I255" t="s">
        <v>12</v>
      </c>
      <c r="J255" s="4" t="str">
        <f t="shared" si="6"/>
        <v>na</v>
      </c>
      <c r="K255" s="4">
        <f t="shared" si="7"/>
        <v>0</v>
      </c>
      <c r="L255" t="s">
        <v>11698</v>
      </c>
    </row>
    <row r="256" spans="1:12" x14ac:dyDescent="0.25">
      <c r="A256" t="s">
        <v>531</v>
      </c>
      <c r="B256" t="s">
        <v>532</v>
      </c>
      <c r="C256" t="s">
        <v>24</v>
      </c>
      <c r="D256">
        <v>102</v>
      </c>
      <c r="E256">
        <v>5.49</v>
      </c>
      <c r="F256">
        <v>1.1499999999999999</v>
      </c>
      <c r="G256">
        <v>0.99</v>
      </c>
      <c r="H256">
        <v>3.76</v>
      </c>
      <c r="I256" t="s">
        <v>12</v>
      </c>
      <c r="J256" s="4" t="str">
        <f t="shared" si="6"/>
        <v>na</v>
      </c>
      <c r="K256" s="4">
        <f t="shared" si="7"/>
        <v>0</v>
      </c>
      <c r="L256" t="s">
        <v>11699</v>
      </c>
    </row>
    <row r="257" spans="1:12" x14ac:dyDescent="0.25">
      <c r="A257" t="s">
        <v>533</v>
      </c>
      <c r="B257" t="s">
        <v>534</v>
      </c>
      <c r="C257" t="s">
        <v>132</v>
      </c>
      <c r="D257">
        <v>101</v>
      </c>
      <c r="E257">
        <v>5.85</v>
      </c>
      <c r="F257">
        <v>1</v>
      </c>
      <c r="G257">
        <v>0.09</v>
      </c>
      <c r="H257">
        <v>13.71</v>
      </c>
      <c r="I257" t="s">
        <v>12</v>
      </c>
      <c r="J257" s="4" t="str">
        <f t="shared" si="6"/>
        <v>na</v>
      </c>
      <c r="K257" s="4">
        <f t="shared" si="7"/>
        <v>0</v>
      </c>
      <c r="L257" t="s">
        <v>11700</v>
      </c>
    </row>
    <row r="258" spans="1:12" x14ac:dyDescent="0.25">
      <c r="A258" t="s">
        <v>535</v>
      </c>
      <c r="B258" t="s">
        <v>536</v>
      </c>
      <c r="C258" t="s">
        <v>21</v>
      </c>
      <c r="D258">
        <v>101</v>
      </c>
      <c r="E258">
        <v>11.48</v>
      </c>
      <c r="F258">
        <v>0.82</v>
      </c>
      <c r="G258">
        <v>0.64</v>
      </c>
      <c r="H258">
        <v>5.96</v>
      </c>
      <c r="I258" t="s">
        <v>12</v>
      </c>
      <c r="J258" s="4" t="str">
        <f t="shared" ref="J258:J321" si="8">IF(AND(I258=selected_country_code,C258= selected_sector_code),D258,"na")</f>
        <v>na</v>
      </c>
      <c r="K258" s="4">
        <f t="shared" si="7"/>
        <v>0</v>
      </c>
      <c r="L258" t="s">
        <v>11701</v>
      </c>
    </row>
    <row r="259" spans="1:12" x14ac:dyDescent="0.25">
      <c r="A259" t="s">
        <v>537</v>
      </c>
      <c r="B259" t="s">
        <v>538</v>
      </c>
      <c r="C259" t="s">
        <v>15</v>
      </c>
      <c r="D259">
        <v>100</v>
      </c>
      <c r="E259">
        <v>8.7100000000000009</v>
      </c>
      <c r="F259">
        <v>0.86</v>
      </c>
      <c r="G259">
        <v>2.31</v>
      </c>
      <c r="H259">
        <v>2.4</v>
      </c>
      <c r="I259" t="s">
        <v>12</v>
      </c>
      <c r="J259" s="4" t="str">
        <f t="shared" si="8"/>
        <v>na</v>
      </c>
      <c r="K259" s="4">
        <f t="shared" ref="K259:K322" si="9">IFERROR(RANK(J259,$J$2:$J$5711,0),0)</f>
        <v>0</v>
      </c>
      <c r="L259" t="s">
        <v>11702</v>
      </c>
    </row>
    <row r="260" spans="1:12" x14ac:dyDescent="0.25">
      <c r="A260" t="s">
        <v>539</v>
      </c>
      <c r="B260" t="s">
        <v>540</v>
      </c>
      <c r="C260" t="s">
        <v>58</v>
      </c>
      <c r="D260">
        <v>100</v>
      </c>
      <c r="E260">
        <v>3.61</v>
      </c>
      <c r="F260">
        <v>0.45</v>
      </c>
      <c r="G260">
        <v>0.4</v>
      </c>
      <c r="H260">
        <v>0.83</v>
      </c>
      <c r="I260" t="s">
        <v>12</v>
      </c>
      <c r="J260" s="4" t="str">
        <f t="shared" si="8"/>
        <v>na</v>
      </c>
      <c r="K260" s="4">
        <f t="shared" si="9"/>
        <v>0</v>
      </c>
      <c r="L260" t="s">
        <v>11703</v>
      </c>
    </row>
    <row r="261" spans="1:12" x14ac:dyDescent="0.25">
      <c r="A261" t="s">
        <v>541</v>
      </c>
      <c r="B261" t="s">
        <v>542</v>
      </c>
      <c r="C261" t="s">
        <v>58</v>
      </c>
      <c r="D261">
        <v>98</v>
      </c>
      <c r="E261">
        <v>21.95</v>
      </c>
      <c r="F261">
        <v>3.39</v>
      </c>
      <c r="G261">
        <v>3.31</v>
      </c>
      <c r="H261">
        <v>9.9</v>
      </c>
      <c r="I261" t="s">
        <v>12</v>
      </c>
      <c r="J261" s="4" t="str">
        <f t="shared" si="8"/>
        <v>na</v>
      </c>
      <c r="K261" s="4">
        <f t="shared" si="9"/>
        <v>0</v>
      </c>
      <c r="L261" t="s">
        <v>11704</v>
      </c>
    </row>
    <row r="262" spans="1:12" x14ac:dyDescent="0.25">
      <c r="A262" t="s">
        <v>543</v>
      </c>
      <c r="B262" t="s">
        <v>544</v>
      </c>
      <c r="C262" t="s">
        <v>45</v>
      </c>
      <c r="D262">
        <v>96</v>
      </c>
      <c r="E262">
        <v>2.92</v>
      </c>
      <c r="F262">
        <v>0.23</v>
      </c>
      <c r="G262">
        <v>0.15</v>
      </c>
      <c r="H262">
        <v>11.13</v>
      </c>
      <c r="I262" t="s">
        <v>12</v>
      </c>
      <c r="J262" s="4" t="str">
        <f t="shared" si="8"/>
        <v>na</v>
      </c>
      <c r="K262" s="4">
        <f t="shared" si="9"/>
        <v>0</v>
      </c>
      <c r="L262" t="s">
        <v>11705</v>
      </c>
    </row>
    <row r="263" spans="1:12" x14ac:dyDescent="0.25">
      <c r="A263" t="s">
        <v>545</v>
      </c>
      <c r="B263" t="s">
        <v>546</v>
      </c>
      <c r="C263" t="s">
        <v>24</v>
      </c>
      <c r="D263">
        <v>94</v>
      </c>
      <c r="E263">
        <v>9.1300000000000008</v>
      </c>
      <c r="F263">
        <v>1.1599999999999999</v>
      </c>
      <c r="G263">
        <v>1.48</v>
      </c>
      <c r="H263">
        <v>5.97</v>
      </c>
      <c r="I263" t="s">
        <v>12</v>
      </c>
      <c r="J263" s="4" t="str">
        <f t="shared" si="8"/>
        <v>na</v>
      </c>
      <c r="K263" s="4">
        <f t="shared" si="9"/>
        <v>0</v>
      </c>
      <c r="L263" t="s">
        <v>11706</v>
      </c>
    </row>
    <row r="264" spans="1:12" x14ac:dyDescent="0.25">
      <c r="A264" t="s">
        <v>547</v>
      </c>
      <c r="B264" t="s">
        <v>548</v>
      </c>
      <c r="C264" t="s">
        <v>18</v>
      </c>
      <c r="D264">
        <v>93</v>
      </c>
      <c r="E264">
        <v>6.7</v>
      </c>
      <c r="F264">
        <v>0.82</v>
      </c>
      <c r="G264">
        <v>0.33</v>
      </c>
      <c r="H264">
        <v>4.0599999999999996</v>
      </c>
      <c r="I264" t="s">
        <v>12</v>
      </c>
      <c r="J264" s="4" t="str">
        <f t="shared" si="8"/>
        <v>na</v>
      </c>
      <c r="K264" s="4">
        <f t="shared" si="9"/>
        <v>0</v>
      </c>
      <c r="L264" t="s">
        <v>11707</v>
      </c>
    </row>
    <row r="265" spans="1:12" x14ac:dyDescent="0.25">
      <c r="A265" t="s">
        <v>549</v>
      </c>
      <c r="B265" t="s">
        <v>550</v>
      </c>
      <c r="C265" t="s">
        <v>24</v>
      </c>
      <c r="D265">
        <v>93</v>
      </c>
      <c r="E265" t="s">
        <v>36</v>
      </c>
      <c r="F265">
        <v>0.34</v>
      </c>
      <c r="G265">
        <v>0.21</v>
      </c>
      <c r="H265">
        <v>5.04</v>
      </c>
      <c r="I265" t="s">
        <v>12</v>
      </c>
      <c r="J265" s="4" t="str">
        <f t="shared" si="8"/>
        <v>na</v>
      </c>
      <c r="K265" s="4">
        <f t="shared" si="9"/>
        <v>0</v>
      </c>
      <c r="L265" t="s">
        <v>11708</v>
      </c>
    </row>
    <row r="266" spans="1:12" x14ac:dyDescent="0.25">
      <c r="A266" t="s">
        <v>551</v>
      </c>
      <c r="B266" t="s">
        <v>552</v>
      </c>
      <c r="C266" t="s">
        <v>24</v>
      </c>
      <c r="D266">
        <v>92</v>
      </c>
      <c r="E266">
        <v>12.34</v>
      </c>
      <c r="F266">
        <v>0.81</v>
      </c>
      <c r="G266">
        <v>0.42</v>
      </c>
      <c r="H266">
        <v>10.98</v>
      </c>
      <c r="I266" t="s">
        <v>12</v>
      </c>
      <c r="J266" s="4" t="str">
        <f t="shared" si="8"/>
        <v>na</v>
      </c>
      <c r="K266" s="4">
        <f t="shared" si="9"/>
        <v>0</v>
      </c>
      <c r="L266" t="s">
        <v>11709</v>
      </c>
    </row>
    <row r="267" spans="1:12" x14ac:dyDescent="0.25">
      <c r="A267" t="s">
        <v>553</v>
      </c>
      <c r="B267" t="s">
        <v>554</v>
      </c>
      <c r="C267" t="s">
        <v>24</v>
      </c>
      <c r="D267">
        <v>92</v>
      </c>
      <c r="E267">
        <v>9.83</v>
      </c>
      <c r="F267">
        <v>1.02</v>
      </c>
      <c r="G267">
        <v>0.15</v>
      </c>
      <c r="H267">
        <v>11.33</v>
      </c>
      <c r="I267" t="s">
        <v>12</v>
      </c>
      <c r="J267" s="4" t="str">
        <f t="shared" si="8"/>
        <v>na</v>
      </c>
      <c r="K267" s="4">
        <f t="shared" si="9"/>
        <v>0</v>
      </c>
      <c r="L267" t="s">
        <v>11710</v>
      </c>
    </row>
    <row r="268" spans="1:12" x14ac:dyDescent="0.25">
      <c r="A268" t="s">
        <v>555</v>
      </c>
      <c r="B268" t="s">
        <v>556</v>
      </c>
      <c r="C268" t="s">
        <v>21</v>
      </c>
      <c r="D268">
        <v>92</v>
      </c>
      <c r="E268">
        <v>10.79</v>
      </c>
      <c r="F268">
        <v>1.79</v>
      </c>
      <c r="G268">
        <v>0.72</v>
      </c>
      <c r="H268">
        <v>6.42</v>
      </c>
      <c r="I268" t="s">
        <v>12</v>
      </c>
      <c r="J268" s="4" t="str">
        <f t="shared" si="8"/>
        <v>na</v>
      </c>
      <c r="K268" s="4">
        <f t="shared" si="9"/>
        <v>0</v>
      </c>
      <c r="L268" t="s">
        <v>11711</v>
      </c>
    </row>
    <row r="269" spans="1:12" x14ac:dyDescent="0.25">
      <c r="A269" t="s">
        <v>557</v>
      </c>
      <c r="B269" t="s">
        <v>558</v>
      </c>
      <c r="C269" t="s">
        <v>18</v>
      </c>
      <c r="D269">
        <v>90</v>
      </c>
      <c r="E269">
        <v>17.54</v>
      </c>
      <c r="F269">
        <v>0.71</v>
      </c>
      <c r="G269">
        <v>0.95</v>
      </c>
      <c r="H269">
        <v>4.4000000000000004</v>
      </c>
      <c r="I269" t="s">
        <v>12</v>
      </c>
      <c r="J269" s="4" t="str">
        <f t="shared" si="8"/>
        <v>na</v>
      </c>
      <c r="K269" s="4">
        <f t="shared" si="9"/>
        <v>0</v>
      </c>
      <c r="L269" t="s">
        <v>11712</v>
      </c>
    </row>
    <row r="270" spans="1:12" x14ac:dyDescent="0.25">
      <c r="A270" t="s">
        <v>559</v>
      </c>
      <c r="B270" t="s">
        <v>560</v>
      </c>
      <c r="C270" t="s">
        <v>35</v>
      </c>
      <c r="D270">
        <v>90</v>
      </c>
      <c r="E270">
        <v>37.86</v>
      </c>
      <c r="F270">
        <v>0.54</v>
      </c>
      <c r="G270">
        <v>3.43</v>
      </c>
      <c r="H270">
        <v>10</v>
      </c>
      <c r="I270" t="s">
        <v>12</v>
      </c>
      <c r="J270" s="4" t="str">
        <f t="shared" si="8"/>
        <v>na</v>
      </c>
      <c r="K270" s="4">
        <f t="shared" si="9"/>
        <v>0</v>
      </c>
      <c r="L270" t="s">
        <v>11713</v>
      </c>
    </row>
    <row r="271" spans="1:12" x14ac:dyDescent="0.25">
      <c r="A271" t="s">
        <v>561</v>
      </c>
      <c r="B271" t="s">
        <v>562</v>
      </c>
      <c r="C271" t="s">
        <v>30</v>
      </c>
      <c r="D271">
        <v>90</v>
      </c>
      <c r="E271">
        <v>14.74</v>
      </c>
      <c r="F271">
        <v>2.27</v>
      </c>
      <c r="G271">
        <v>1.18</v>
      </c>
      <c r="H271">
        <v>7.44</v>
      </c>
      <c r="I271" t="s">
        <v>12</v>
      </c>
      <c r="J271" s="4" t="str">
        <f t="shared" si="8"/>
        <v>na</v>
      </c>
      <c r="K271" s="4">
        <f t="shared" si="9"/>
        <v>0</v>
      </c>
      <c r="L271" t="s">
        <v>11714</v>
      </c>
    </row>
    <row r="272" spans="1:12" x14ac:dyDescent="0.25">
      <c r="A272" t="s">
        <v>563</v>
      </c>
      <c r="B272" t="s">
        <v>564</v>
      </c>
      <c r="C272" t="s">
        <v>18</v>
      </c>
      <c r="D272">
        <v>90</v>
      </c>
      <c r="E272">
        <v>18.149999999999999</v>
      </c>
      <c r="F272">
        <v>0.65</v>
      </c>
      <c r="G272">
        <v>1.04</v>
      </c>
      <c r="H272">
        <v>1.41</v>
      </c>
      <c r="I272" t="s">
        <v>12</v>
      </c>
      <c r="J272" s="4" t="str">
        <f t="shared" si="8"/>
        <v>na</v>
      </c>
      <c r="K272" s="4">
        <f t="shared" si="9"/>
        <v>0</v>
      </c>
      <c r="L272" t="s">
        <v>11715</v>
      </c>
    </row>
    <row r="273" spans="1:12" x14ac:dyDescent="0.25">
      <c r="A273" t="s">
        <v>565</v>
      </c>
      <c r="B273" t="s">
        <v>566</v>
      </c>
      <c r="C273" t="s">
        <v>15</v>
      </c>
      <c r="D273">
        <v>88</v>
      </c>
      <c r="E273" t="s">
        <v>36</v>
      </c>
      <c r="F273" t="s">
        <v>36</v>
      </c>
      <c r="G273">
        <v>0.12</v>
      </c>
      <c r="H273" t="s">
        <v>36</v>
      </c>
      <c r="I273" t="s">
        <v>12</v>
      </c>
      <c r="J273" s="4" t="str">
        <f t="shared" si="8"/>
        <v>na</v>
      </c>
      <c r="K273" s="4">
        <f t="shared" si="9"/>
        <v>0</v>
      </c>
      <c r="L273" t="s">
        <v>11716</v>
      </c>
    </row>
    <row r="274" spans="1:12" x14ac:dyDescent="0.25">
      <c r="A274" t="s">
        <v>567</v>
      </c>
      <c r="B274" t="s">
        <v>568</v>
      </c>
      <c r="C274" t="s">
        <v>21</v>
      </c>
      <c r="D274">
        <v>87</v>
      </c>
      <c r="E274">
        <v>16.32</v>
      </c>
      <c r="F274">
        <v>0.85</v>
      </c>
      <c r="G274">
        <v>1.05</v>
      </c>
      <c r="H274">
        <v>10.87</v>
      </c>
      <c r="I274" t="s">
        <v>12</v>
      </c>
      <c r="J274" s="4" t="str">
        <f t="shared" si="8"/>
        <v>na</v>
      </c>
      <c r="K274" s="4">
        <f t="shared" si="9"/>
        <v>0</v>
      </c>
      <c r="L274" t="s">
        <v>11717</v>
      </c>
    </row>
    <row r="275" spans="1:12" x14ac:dyDescent="0.25">
      <c r="A275" t="s">
        <v>569</v>
      </c>
      <c r="B275" t="s">
        <v>570</v>
      </c>
      <c r="C275" t="s">
        <v>15</v>
      </c>
      <c r="D275">
        <v>86</v>
      </c>
      <c r="E275">
        <v>6.85</v>
      </c>
      <c r="F275">
        <v>1.71</v>
      </c>
      <c r="G275">
        <v>0.93</v>
      </c>
      <c r="H275">
        <v>4.82</v>
      </c>
      <c r="I275" t="s">
        <v>12</v>
      </c>
      <c r="J275" s="4" t="str">
        <f t="shared" si="8"/>
        <v>na</v>
      </c>
      <c r="K275" s="4">
        <f t="shared" si="9"/>
        <v>0</v>
      </c>
      <c r="L275" t="s">
        <v>11718</v>
      </c>
    </row>
    <row r="276" spans="1:12" x14ac:dyDescent="0.25">
      <c r="A276" t="s">
        <v>571</v>
      </c>
      <c r="B276" t="s">
        <v>572</v>
      </c>
      <c r="C276" t="s">
        <v>45</v>
      </c>
      <c r="D276">
        <v>85</v>
      </c>
      <c r="E276">
        <v>11.48</v>
      </c>
      <c r="F276">
        <v>0.95</v>
      </c>
      <c r="G276">
        <v>4.58</v>
      </c>
      <c r="H276">
        <v>5.48</v>
      </c>
      <c r="I276" t="s">
        <v>12</v>
      </c>
      <c r="J276" s="4" t="str">
        <f t="shared" si="8"/>
        <v>na</v>
      </c>
      <c r="K276" s="4">
        <f t="shared" si="9"/>
        <v>0</v>
      </c>
      <c r="L276" t="s">
        <v>11719</v>
      </c>
    </row>
    <row r="277" spans="1:12" x14ac:dyDescent="0.25">
      <c r="A277" t="s">
        <v>573</v>
      </c>
      <c r="B277" t="s">
        <v>574</v>
      </c>
      <c r="C277" t="s">
        <v>35</v>
      </c>
      <c r="D277">
        <v>85</v>
      </c>
      <c r="E277">
        <v>5.21</v>
      </c>
      <c r="F277">
        <v>1.06</v>
      </c>
      <c r="G277">
        <v>1.45</v>
      </c>
      <c r="H277">
        <v>4.93</v>
      </c>
      <c r="I277" t="s">
        <v>12</v>
      </c>
      <c r="J277" s="4" t="str">
        <f t="shared" si="8"/>
        <v>na</v>
      </c>
      <c r="K277" s="4">
        <f t="shared" si="9"/>
        <v>0</v>
      </c>
      <c r="L277" t="s">
        <v>11720</v>
      </c>
    </row>
    <row r="278" spans="1:12" x14ac:dyDescent="0.25">
      <c r="A278" t="s">
        <v>575</v>
      </c>
      <c r="B278" t="s">
        <v>576</v>
      </c>
      <c r="C278" t="s">
        <v>18</v>
      </c>
      <c r="D278">
        <v>85</v>
      </c>
      <c r="E278">
        <v>12.97</v>
      </c>
      <c r="F278">
        <v>0.78</v>
      </c>
      <c r="G278">
        <v>0.71</v>
      </c>
      <c r="H278">
        <v>5.33</v>
      </c>
      <c r="I278" t="s">
        <v>12</v>
      </c>
      <c r="J278" s="4" t="str">
        <f t="shared" si="8"/>
        <v>na</v>
      </c>
      <c r="K278" s="4">
        <f t="shared" si="9"/>
        <v>0</v>
      </c>
      <c r="L278" t="s">
        <v>11721</v>
      </c>
    </row>
    <row r="279" spans="1:12" x14ac:dyDescent="0.25">
      <c r="A279" t="s">
        <v>577</v>
      </c>
      <c r="B279" t="s">
        <v>578</v>
      </c>
      <c r="C279" t="s">
        <v>45</v>
      </c>
      <c r="D279">
        <v>82</v>
      </c>
      <c r="E279">
        <v>2.99</v>
      </c>
      <c r="F279">
        <v>0.44</v>
      </c>
      <c r="G279">
        <v>0.52</v>
      </c>
      <c r="H279">
        <v>6.05</v>
      </c>
      <c r="I279" t="s">
        <v>12</v>
      </c>
      <c r="J279" s="4" t="str">
        <f t="shared" si="8"/>
        <v>na</v>
      </c>
      <c r="K279" s="4">
        <f t="shared" si="9"/>
        <v>0</v>
      </c>
      <c r="L279" t="s">
        <v>11722</v>
      </c>
    </row>
    <row r="280" spans="1:12" x14ac:dyDescent="0.25">
      <c r="A280" t="s">
        <v>579</v>
      </c>
      <c r="B280" t="s">
        <v>580</v>
      </c>
      <c r="C280" t="s">
        <v>24</v>
      </c>
      <c r="D280">
        <v>81</v>
      </c>
      <c r="E280">
        <v>4.8</v>
      </c>
      <c r="F280">
        <v>0.86</v>
      </c>
      <c r="G280">
        <v>0.2</v>
      </c>
      <c r="H280">
        <v>9.09</v>
      </c>
      <c r="I280" t="s">
        <v>12</v>
      </c>
      <c r="J280" s="4" t="str">
        <f t="shared" si="8"/>
        <v>na</v>
      </c>
      <c r="K280" s="4">
        <f t="shared" si="9"/>
        <v>0</v>
      </c>
      <c r="L280" t="s">
        <v>11723</v>
      </c>
    </row>
    <row r="281" spans="1:12" x14ac:dyDescent="0.25">
      <c r="A281" t="s">
        <v>581</v>
      </c>
      <c r="B281" t="s">
        <v>582</v>
      </c>
      <c r="C281" t="s">
        <v>11</v>
      </c>
      <c r="D281">
        <v>80</v>
      </c>
      <c r="E281">
        <v>6.17</v>
      </c>
      <c r="F281">
        <v>0.59</v>
      </c>
      <c r="G281">
        <v>0.28000000000000003</v>
      </c>
      <c r="H281">
        <v>3.21</v>
      </c>
      <c r="I281" t="s">
        <v>12</v>
      </c>
      <c r="J281" s="4" t="str">
        <f t="shared" si="8"/>
        <v>na</v>
      </c>
      <c r="K281" s="4">
        <f t="shared" si="9"/>
        <v>0</v>
      </c>
      <c r="L281" t="s">
        <v>11724</v>
      </c>
    </row>
    <row r="282" spans="1:12" x14ac:dyDescent="0.25">
      <c r="A282" t="s">
        <v>583</v>
      </c>
      <c r="B282" t="s">
        <v>584</v>
      </c>
      <c r="C282" t="s">
        <v>132</v>
      </c>
      <c r="D282">
        <v>80</v>
      </c>
      <c r="E282" t="s">
        <v>36</v>
      </c>
      <c r="F282">
        <v>0.46</v>
      </c>
      <c r="G282">
        <v>0.23</v>
      </c>
      <c r="H282">
        <v>1.38</v>
      </c>
      <c r="I282" t="s">
        <v>12</v>
      </c>
      <c r="J282" s="4" t="str">
        <f t="shared" si="8"/>
        <v>na</v>
      </c>
      <c r="K282" s="4">
        <f t="shared" si="9"/>
        <v>0</v>
      </c>
      <c r="L282" t="s">
        <v>11725</v>
      </c>
    </row>
    <row r="283" spans="1:12" x14ac:dyDescent="0.25">
      <c r="A283" t="s">
        <v>585</v>
      </c>
      <c r="B283" t="s">
        <v>586</v>
      </c>
      <c r="C283" t="s">
        <v>45</v>
      </c>
      <c r="D283">
        <v>79</v>
      </c>
      <c r="E283">
        <v>14.09</v>
      </c>
      <c r="F283">
        <v>0.38</v>
      </c>
      <c r="G283">
        <v>0.61</v>
      </c>
      <c r="H283">
        <v>10.66</v>
      </c>
      <c r="I283" t="s">
        <v>12</v>
      </c>
      <c r="J283" s="4" t="str">
        <f t="shared" si="8"/>
        <v>na</v>
      </c>
      <c r="K283" s="4">
        <f t="shared" si="9"/>
        <v>0</v>
      </c>
      <c r="L283" t="s">
        <v>11726</v>
      </c>
    </row>
    <row r="284" spans="1:12" x14ac:dyDescent="0.25">
      <c r="A284" t="s">
        <v>587</v>
      </c>
      <c r="B284" t="s">
        <v>588</v>
      </c>
      <c r="C284" t="s">
        <v>15</v>
      </c>
      <c r="D284">
        <v>79</v>
      </c>
      <c r="E284">
        <v>53.21</v>
      </c>
      <c r="F284">
        <v>0.65</v>
      </c>
      <c r="G284">
        <v>1.18</v>
      </c>
      <c r="H284">
        <v>7.13</v>
      </c>
      <c r="I284" t="s">
        <v>12</v>
      </c>
      <c r="J284" s="4" t="str">
        <f t="shared" si="8"/>
        <v>na</v>
      </c>
      <c r="K284" s="4">
        <f t="shared" si="9"/>
        <v>0</v>
      </c>
      <c r="L284" t="s">
        <v>11727</v>
      </c>
    </row>
    <row r="285" spans="1:12" x14ac:dyDescent="0.25">
      <c r="A285" t="s">
        <v>589</v>
      </c>
      <c r="B285" t="s">
        <v>590</v>
      </c>
      <c r="C285" t="s">
        <v>35</v>
      </c>
      <c r="D285">
        <v>78</v>
      </c>
      <c r="E285">
        <v>6.84</v>
      </c>
      <c r="F285">
        <v>0.54</v>
      </c>
      <c r="G285">
        <v>1.31</v>
      </c>
      <c r="H285">
        <v>3.38</v>
      </c>
      <c r="I285" t="s">
        <v>12</v>
      </c>
      <c r="J285" s="4" t="str">
        <f t="shared" si="8"/>
        <v>na</v>
      </c>
      <c r="K285" s="4">
        <f t="shared" si="9"/>
        <v>0</v>
      </c>
      <c r="L285" t="s">
        <v>11728</v>
      </c>
    </row>
    <row r="286" spans="1:12" x14ac:dyDescent="0.25">
      <c r="A286" t="s">
        <v>591</v>
      </c>
      <c r="B286" t="s">
        <v>592</v>
      </c>
      <c r="C286" t="s">
        <v>24</v>
      </c>
      <c r="D286">
        <v>78</v>
      </c>
      <c r="E286" t="s">
        <v>36</v>
      </c>
      <c r="F286">
        <v>0.41</v>
      </c>
      <c r="G286">
        <v>0.14000000000000001</v>
      </c>
      <c r="H286" t="s">
        <v>36</v>
      </c>
      <c r="I286" t="s">
        <v>12</v>
      </c>
      <c r="J286" s="4" t="str">
        <f t="shared" si="8"/>
        <v>na</v>
      </c>
      <c r="K286" s="4">
        <f t="shared" si="9"/>
        <v>0</v>
      </c>
      <c r="L286" t="s">
        <v>11729</v>
      </c>
    </row>
    <row r="287" spans="1:12" x14ac:dyDescent="0.25">
      <c r="A287" t="s">
        <v>593</v>
      </c>
      <c r="B287" t="s">
        <v>594</v>
      </c>
      <c r="C287" t="s">
        <v>30</v>
      </c>
      <c r="D287">
        <v>78</v>
      </c>
      <c r="E287">
        <v>25.67</v>
      </c>
      <c r="F287">
        <v>1.91</v>
      </c>
      <c r="G287">
        <v>3.09</v>
      </c>
      <c r="H287">
        <v>12.7</v>
      </c>
      <c r="I287" t="s">
        <v>12</v>
      </c>
      <c r="J287" s="4" t="str">
        <f t="shared" si="8"/>
        <v>na</v>
      </c>
      <c r="K287" s="4">
        <f t="shared" si="9"/>
        <v>0</v>
      </c>
      <c r="L287" t="s">
        <v>11730</v>
      </c>
    </row>
    <row r="288" spans="1:12" x14ac:dyDescent="0.25">
      <c r="A288" t="s">
        <v>595</v>
      </c>
      <c r="B288" t="s">
        <v>596</v>
      </c>
      <c r="C288" t="s">
        <v>21</v>
      </c>
      <c r="D288">
        <v>77</v>
      </c>
      <c r="E288" t="s">
        <v>36</v>
      </c>
      <c r="F288">
        <v>1.56</v>
      </c>
      <c r="G288">
        <v>1.4</v>
      </c>
      <c r="H288" t="s">
        <v>36</v>
      </c>
      <c r="I288" t="s">
        <v>12</v>
      </c>
      <c r="J288" s="4" t="str">
        <f t="shared" si="8"/>
        <v>na</v>
      </c>
      <c r="K288" s="4">
        <f t="shared" si="9"/>
        <v>0</v>
      </c>
      <c r="L288" t="s">
        <v>11731</v>
      </c>
    </row>
    <row r="289" spans="1:12" x14ac:dyDescent="0.25">
      <c r="A289" t="s">
        <v>597</v>
      </c>
      <c r="B289" t="s">
        <v>598</v>
      </c>
      <c r="C289" t="s">
        <v>45</v>
      </c>
      <c r="D289">
        <v>77</v>
      </c>
      <c r="E289">
        <v>20</v>
      </c>
      <c r="F289">
        <v>1.05</v>
      </c>
      <c r="G289">
        <v>12.4</v>
      </c>
      <c r="H289" t="s">
        <v>36</v>
      </c>
      <c r="I289" t="s">
        <v>12</v>
      </c>
      <c r="J289" s="4" t="str">
        <f t="shared" si="8"/>
        <v>na</v>
      </c>
      <c r="K289" s="4">
        <f t="shared" si="9"/>
        <v>0</v>
      </c>
      <c r="L289" t="s">
        <v>11732</v>
      </c>
    </row>
    <row r="290" spans="1:12" x14ac:dyDescent="0.25">
      <c r="A290" t="s">
        <v>599</v>
      </c>
      <c r="B290" t="s">
        <v>600</v>
      </c>
      <c r="C290" t="s">
        <v>18</v>
      </c>
      <c r="D290">
        <v>76</v>
      </c>
      <c r="E290" t="s">
        <v>36</v>
      </c>
      <c r="F290">
        <v>0.22</v>
      </c>
      <c r="G290">
        <v>0.53</v>
      </c>
      <c r="H290">
        <v>2.04</v>
      </c>
      <c r="I290" t="s">
        <v>12</v>
      </c>
      <c r="J290" s="4" t="str">
        <f t="shared" si="8"/>
        <v>na</v>
      </c>
      <c r="K290" s="4">
        <f t="shared" si="9"/>
        <v>0</v>
      </c>
      <c r="L290" t="s">
        <v>11733</v>
      </c>
    </row>
    <row r="291" spans="1:12" x14ac:dyDescent="0.25">
      <c r="A291" t="s">
        <v>601</v>
      </c>
      <c r="B291" t="s">
        <v>602</v>
      </c>
      <c r="C291" t="s">
        <v>15</v>
      </c>
      <c r="D291">
        <v>76</v>
      </c>
      <c r="E291">
        <v>14.62</v>
      </c>
      <c r="F291">
        <v>1.99</v>
      </c>
      <c r="G291">
        <v>0.89</v>
      </c>
      <c r="H291">
        <v>10.27</v>
      </c>
      <c r="I291" t="s">
        <v>12</v>
      </c>
      <c r="J291" s="4" t="str">
        <f t="shared" si="8"/>
        <v>na</v>
      </c>
      <c r="K291" s="4">
        <f t="shared" si="9"/>
        <v>0</v>
      </c>
      <c r="L291" t="s">
        <v>11734</v>
      </c>
    </row>
    <row r="292" spans="1:12" x14ac:dyDescent="0.25">
      <c r="A292" t="s">
        <v>603</v>
      </c>
      <c r="B292" t="s">
        <v>604</v>
      </c>
      <c r="C292" t="s">
        <v>15</v>
      </c>
      <c r="D292">
        <v>74</v>
      </c>
      <c r="E292">
        <v>10.119999999999999</v>
      </c>
      <c r="F292">
        <v>1.43</v>
      </c>
      <c r="G292">
        <v>0.88</v>
      </c>
      <c r="H292">
        <v>5.63</v>
      </c>
      <c r="I292" t="s">
        <v>12</v>
      </c>
      <c r="J292" s="4" t="str">
        <f t="shared" si="8"/>
        <v>na</v>
      </c>
      <c r="K292" s="4">
        <f t="shared" si="9"/>
        <v>0</v>
      </c>
      <c r="L292" t="s">
        <v>11735</v>
      </c>
    </row>
    <row r="293" spans="1:12" x14ac:dyDescent="0.25">
      <c r="A293" t="s">
        <v>605</v>
      </c>
      <c r="B293" t="s">
        <v>606</v>
      </c>
      <c r="C293" t="s">
        <v>15</v>
      </c>
      <c r="D293">
        <v>74</v>
      </c>
      <c r="E293">
        <v>2.63</v>
      </c>
      <c r="F293">
        <v>0.86</v>
      </c>
      <c r="G293">
        <v>1.91</v>
      </c>
      <c r="H293">
        <v>14.69</v>
      </c>
      <c r="I293" t="s">
        <v>12</v>
      </c>
      <c r="J293" s="4" t="str">
        <f t="shared" si="8"/>
        <v>na</v>
      </c>
      <c r="K293" s="4">
        <f t="shared" si="9"/>
        <v>0</v>
      </c>
      <c r="L293" t="s">
        <v>11736</v>
      </c>
    </row>
    <row r="294" spans="1:12" x14ac:dyDescent="0.25">
      <c r="A294" t="s">
        <v>607</v>
      </c>
      <c r="B294" t="s">
        <v>608</v>
      </c>
      <c r="C294" t="s">
        <v>15</v>
      </c>
      <c r="D294">
        <v>74</v>
      </c>
      <c r="E294">
        <v>14.3</v>
      </c>
      <c r="F294">
        <v>1.27</v>
      </c>
      <c r="G294">
        <v>2.2599999999999998</v>
      </c>
      <c r="H294">
        <v>4.67</v>
      </c>
      <c r="I294" t="s">
        <v>12</v>
      </c>
      <c r="J294" s="4" t="str">
        <f t="shared" si="8"/>
        <v>na</v>
      </c>
      <c r="K294" s="4">
        <f t="shared" si="9"/>
        <v>0</v>
      </c>
      <c r="L294" t="s">
        <v>11737</v>
      </c>
    </row>
    <row r="295" spans="1:12" x14ac:dyDescent="0.25">
      <c r="A295" t="s">
        <v>609</v>
      </c>
      <c r="B295" t="s">
        <v>610</v>
      </c>
      <c r="C295" t="s">
        <v>35</v>
      </c>
      <c r="D295">
        <v>74</v>
      </c>
      <c r="E295">
        <v>9.66</v>
      </c>
      <c r="F295">
        <v>0.56000000000000005</v>
      </c>
      <c r="G295">
        <v>0.84</v>
      </c>
      <c r="H295">
        <v>10.44</v>
      </c>
      <c r="I295" t="s">
        <v>12</v>
      </c>
      <c r="J295" s="4" t="str">
        <f t="shared" si="8"/>
        <v>na</v>
      </c>
      <c r="K295" s="4">
        <f t="shared" si="9"/>
        <v>0</v>
      </c>
      <c r="L295" t="s">
        <v>11738</v>
      </c>
    </row>
    <row r="296" spans="1:12" x14ac:dyDescent="0.25">
      <c r="A296" t="s">
        <v>611</v>
      </c>
      <c r="B296" t="s">
        <v>612</v>
      </c>
      <c r="C296" t="s">
        <v>11</v>
      </c>
      <c r="D296">
        <v>74</v>
      </c>
      <c r="E296">
        <v>7.9</v>
      </c>
      <c r="F296">
        <v>1.06</v>
      </c>
      <c r="G296">
        <v>0.79</v>
      </c>
      <c r="H296">
        <v>9.33</v>
      </c>
      <c r="I296" t="s">
        <v>12</v>
      </c>
      <c r="J296" s="4" t="str">
        <f t="shared" si="8"/>
        <v>na</v>
      </c>
      <c r="K296" s="4">
        <f t="shared" si="9"/>
        <v>0</v>
      </c>
      <c r="L296" t="s">
        <v>11739</v>
      </c>
    </row>
    <row r="297" spans="1:12" x14ac:dyDescent="0.25">
      <c r="A297" t="s">
        <v>613</v>
      </c>
      <c r="B297" t="s">
        <v>614</v>
      </c>
      <c r="C297" t="s">
        <v>21</v>
      </c>
      <c r="D297">
        <v>73</v>
      </c>
      <c r="E297">
        <v>34.799999999999997</v>
      </c>
      <c r="F297">
        <v>0.48</v>
      </c>
      <c r="G297">
        <v>0.33</v>
      </c>
      <c r="H297">
        <v>3.69</v>
      </c>
      <c r="I297" t="s">
        <v>12</v>
      </c>
      <c r="J297" s="4" t="str">
        <f t="shared" si="8"/>
        <v>na</v>
      </c>
      <c r="K297" s="4">
        <f t="shared" si="9"/>
        <v>0</v>
      </c>
      <c r="L297" t="s">
        <v>11740</v>
      </c>
    </row>
    <row r="298" spans="1:12" x14ac:dyDescent="0.25">
      <c r="A298" t="s">
        <v>615</v>
      </c>
      <c r="B298" t="s">
        <v>616</v>
      </c>
      <c r="C298" t="s">
        <v>45</v>
      </c>
      <c r="D298">
        <v>72</v>
      </c>
      <c r="E298">
        <v>7.26</v>
      </c>
      <c r="F298">
        <v>0.59</v>
      </c>
      <c r="G298">
        <v>5.78</v>
      </c>
      <c r="H298">
        <v>7.86</v>
      </c>
      <c r="I298" t="s">
        <v>12</v>
      </c>
      <c r="J298" s="4" t="str">
        <f t="shared" si="8"/>
        <v>na</v>
      </c>
      <c r="K298" s="4">
        <f t="shared" si="9"/>
        <v>0</v>
      </c>
      <c r="L298" t="s">
        <v>11741</v>
      </c>
    </row>
    <row r="299" spans="1:12" x14ac:dyDescent="0.25">
      <c r="A299" t="s">
        <v>617</v>
      </c>
      <c r="B299" t="s">
        <v>618</v>
      </c>
      <c r="C299" t="s">
        <v>30</v>
      </c>
      <c r="D299">
        <v>72</v>
      </c>
      <c r="E299">
        <v>14.44</v>
      </c>
      <c r="F299">
        <v>2.56</v>
      </c>
      <c r="G299">
        <v>2.63</v>
      </c>
      <c r="H299">
        <v>8.31</v>
      </c>
      <c r="I299" t="s">
        <v>12</v>
      </c>
      <c r="J299" s="4" t="str">
        <f t="shared" si="8"/>
        <v>na</v>
      </c>
      <c r="K299" s="4">
        <f t="shared" si="9"/>
        <v>0</v>
      </c>
      <c r="L299" t="s">
        <v>11742</v>
      </c>
    </row>
    <row r="300" spans="1:12" x14ac:dyDescent="0.25">
      <c r="A300" t="s">
        <v>619</v>
      </c>
      <c r="B300" t="s">
        <v>620</v>
      </c>
      <c r="C300" t="s">
        <v>15</v>
      </c>
      <c r="D300">
        <v>71</v>
      </c>
      <c r="E300">
        <v>8.16</v>
      </c>
      <c r="F300">
        <v>2.14</v>
      </c>
      <c r="G300">
        <v>1.47</v>
      </c>
      <c r="H300">
        <v>5.0599999999999996</v>
      </c>
      <c r="I300" t="s">
        <v>12</v>
      </c>
      <c r="J300" s="4" t="str">
        <f t="shared" si="8"/>
        <v>na</v>
      </c>
      <c r="K300" s="4">
        <f t="shared" si="9"/>
        <v>0</v>
      </c>
      <c r="L300" t="s">
        <v>11743</v>
      </c>
    </row>
    <row r="301" spans="1:12" x14ac:dyDescent="0.25">
      <c r="A301" t="s">
        <v>621</v>
      </c>
      <c r="B301" t="s">
        <v>622</v>
      </c>
      <c r="C301" t="s">
        <v>132</v>
      </c>
      <c r="D301">
        <v>70</v>
      </c>
      <c r="E301" t="s">
        <v>36</v>
      </c>
      <c r="F301">
        <v>0.48</v>
      </c>
      <c r="G301">
        <v>0.18</v>
      </c>
      <c r="H301" t="s">
        <v>36</v>
      </c>
      <c r="I301" t="s">
        <v>12</v>
      </c>
      <c r="J301" s="4" t="str">
        <f t="shared" si="8"/>
        <v>na</v>
      </c>
      <c r="K301" s="4">
        <f t="shared" si="9"/>
        <v>0</v>
      </c>
      <c r="L301" t="s">
        <v>11744</v>
      </c>
    </row>
    <row r="302" spans="1:12" x14ac:dyDescent="0.25">
      <c r="A302" t="s">
        <v>623</v>
      </c>
      <c r="B302" t="s">
        <v>624</v>
      </c>
      <c r="C302" t="s">
        <v>58</v>
      </c>
      <c r="D302">
        <v>70</v>
      </c>
      <c r="E302">
        <v>11.86</v>
      </c>
      <c r="F302">
        <v>1.36</v>
      </c>
      <c r="G302">
        <v>0.79</v>
      </c>
      <c r="H302">
        <v>5.74</v>
      </c>
      <c r="I302" t="s">
        <v>12</v>
      </c>
      <c r="J302" s="4" t="str">
        <f t="shared" si="8"/>
        <v>na</v>
      </c>
      <c r="K302" s="4">
        <f t="shared" si="9"/>
        <v>0</v>
      </c>
      <c r="L302" t="s">
        <v>11745</v>
      </c>
    </row>
    <row r="303" spans="1:12" x14ac:dyDescent="0.25">
      <c r="A303" t="s">
        <v>625</v>
      </c>
      <c r="B303" t="s">
        <v>626</v>
      </c>
      <c r="C303" t="s">
        <v>58</v>
      </c>
      <c r="D303">
        <v>69</v>
      </c>
      <c r="E303">
        <v>8.02</v>
      </c>
      <c r="F303">
        <v>0.66</v>
      </c>
      <c r="G303">
        <v>0.94</v>
      </c>
      <c r="H303">
        <v>5.46</v>
      </c>
      <c r="I303" t="s">
        <v>12</v>
      </c>
      <c r="J303" s="4" t="str">
        <f t="shared" si="8"/>
        <v>na</v>
      </c>
      <c r="K303" s="4">
        <f t="shared" si="9"/>
        <v>0</v>
      </c>
      <c r="L303" t="s">
        <v>11746</v>
      </c>
    </row>
    <row r="304" spans="1:12" x14ac:dyDescent="0.25">
      <c r="A304" t="s">
        <v>627</v>
      </c>
      <c r="B304" t="s">
        <v>628</v>
      </c>
      <c r="C304" t="s">
        <v>45</v>
      </c>
      <c r="D304">
        <v>69</v>
      </c>
      <c r="E304">
        <v>7.71</v>
      </c>
      <c r="F304">
        <v>0.48</v>
      </c>
      <c r="G304">
        <v>7.51</v>
      </c>
      <c r="H304" t="s">
        <v>36</v>
      </c>
      <c r="I304" t="s">
        <v>12</v>
      </c>
      <c r="J304" s="4" t="str">
        <f t="shared" si="8"/>
        <v>na</v>
      </c>
      <c r="K304" s="4">
        <f t="shared" si="9"/>
        <v>0</v>
      </c>
      <c r="L304" t="s">
        <v>11747</v>
      </c>
    </row>
    <row r="305" spans="1:12" x14ac:dyDescent="0.25">
      <c r="A305" t="s">
        <v>629</v>
      </c>
      <c r="B305" t="s">
        <v>630</v>
      </c>
      <c r="C305" t="s">
        <v>24</v>
      </c>
      <c r="D305">
        <v>69</v>
      </c>
      <c r="E305">
        <v>6.49</v>
      </c>
      <c r="F305">
        <v>0.63</v>
      </c>
      <c r="G305">
        <v>0.72</v>
      </c>
      <c r="H305">
        <v>2.0099999999999998</v>
      </c>
      <c r="I305" t="s">
        <v>12</v>
      </c>
      <c r="J305" s="4" t="str">
        <f t="shared" si="8"/>
        <v>na</v>
      </c>
      <c r="K305" s="4">
        <f t="shared" si="9"/>
        <v>0</v>
      </c>
      <c r="L305" t="s">
        <v>11748</v>
      </c>
    </row>
    <row r="306" spans="1:12" x14ac:dyDescent="0.25">
      <c r="A306" t="s">
        <v>631</v>
      </c>
      <c r="B306" t="s">
        <v>632</v>
      </c>
      <c r="C306" t="s">
        <v>58</v>
      </c>
      <c r="D306">
        <v>69</v>
      </c>
      <c r="E306" t="s">
        <v>36</v>
      </c>
      <c r="F306">
        <v>0.3</v>
      </c>
      <c r="G306" t="s">
        <v>36</v>
      </c>
      <c r="H306" t="s">
        <v>36</v>
      </c>
      <c r="I306" t="s">
        <v>12</v>
      </c>
      <c r="J306" s="4" t="str">
        <f t="shared" si="8"/>
        <v>na</v>
      </c>
      <c r="K306" s="4">
        <f t="shared" si="9"/>
        <v>0</v>
      </c>
      <c r="L306" t="s">
        <v>11749</v>
      </c>
    </row>
    <row r="307" spans="1:12" x14ac:dyDescent="0.25">
      <c r="A307" t="s">
        <v>633</v>
      </c>
      <c r="B307" t="s">
        <v>634</v>
      </c>
      <c r="C307" t="s">
        <v>58</v>
      </c>
      <c r="D307">
        <v>68</v>
      </c>
      <c r="E307" t="s">
        <v>36</v>
      </c>
      <c r="F307">
        <v>0.31</v>
      </c>
      <c r="G307">
        <v>0.12</v>
      </c>
      <c r="H307">
        <v>11.04</v>
      </c>
      <c r="I307" t="s">
        <v>12</v>
      </c>
      <c r="J307" s="4" t="str">
        <f t="shared" si="8"/>
        <v>na</v>
      </c>
      <c r="K307" s="4">
        <f t="shared" si="9"/>
        <v>0</v>
      </c>
      <c r="L307" t="s">
        <v>11750</v>
      </c>
    </row>
    <row r="308" spans="1:12" x14ac:dyDescent="0.25">
      <c r="A308" t="s">
        <v>635</v>
      </c>
      <c r="B308" t="s">
        <v>636</v>
      </c>
      <c r="C308" t="s">
        <v>11</v>
      </c>
      <c r="D308">
        <v>68</v>
      </c>
      <c r="E308">
        <v>4.34</v>
      </c>
      <c r="F308">
        <v>1.1399999999999999</v>
      </c>
      <c r="G308">
        <v>0.87</v>
      </c>
      <c r="H308">
        <v>5.73</v>
      </c>
      <c r="I308" t="s">
        <v>12</v>
      </c>
      <c r="J308" s="4" t="str">
        <f t="shared" si="8"/>
        <v>na</v>
      </c>
      <c r="K308" s="4">
        <f t="shared" si="9"/>
        <v>0</v>
      </c>
      <c r="L308" t="s">
        <v>11751</v>
      </c>
    </row>
    <row r="309" spans="1:12" x14ac:dyDescent="0.25">
      <c r="A309" t="s">
        <v>637</v>
      </c>
      <c r="B309" t="s">
        <v>638</v>
      </c>
      <c r="C309" t="s">
        <v>30</v>
      </c>
      <c r="D309">
        <v>68</v>
      </c>
      <c r="E309">
        <v>19.420000000000002</v>
      </c>
      <c r="F309">
        <v>1.56</v>
      </c>
      <c r="G309">
        <v>1.41</v>
      </c>
      <c r="H309">
        <v>11.02</v>
      </c>
      <c r="I309" t="s">
        <v>12</v>
      </c>
      <c r="J309" s="4" t="str">
        <f t="shared" si="8"/>
        <v>na</v>
      </c>
      <c r="K309" s="4">
        <f t="shared" si="9"/>
        <v>0</v>
      </c>
      <c r="L309" t="s">
        <v>11752</v>
      </c>
    </row>
    <row r="310" spans="1:12" x14ac:dyDescent="0.25">
      <c r="A310" t="s">
        <v>639</v>
      </c>
      <c r="B310" t="s">
        <v>640</v>
      </c>
      <c r="C310" t="s">
        <v>24</v>
      </c>
      <c r="D310">
        <v>68</v>
      </c>
      <c r="E310">
        <v>5.72</v>
      </c>
      <c r="F310">
        <v>1.18</v>
      </c>
      <c r="G310">
        <v>0.66</v>
      </c>
      <c r="H310">
        <v>5.94</v>
      </c>
      <c r="I310" t="s">
        <v>12</v>
      </c>
      <c r="J310" s="4" t="str">
        <f t="shared" si="8"/>
        <v>na</v>
      </c>
      <c r="K310" s="4">
        <f t="shared" si="9"/>
        <v>0</v>
      </c>
      <c r="L310" t="s">
        <v>11753</v>
      </c>
    </row>
    <row r="311" spans="1:12" x14ac:dyDescent="0.25">
      <c r="A311" t="s">
        <v>641</v>
      </c>
      <c r="B311" t="s">
        <v>642</v>
      </c>
      <c r="C311" t="s">
        <v>45</v>
      </c>
      <c r="D311">
        <v>68</v>
      </c>
      <c r="E311" t="s">
        <v>36</v>
      </c>
      <c r="F311">
        <v>0.37</v>
      </c>
      <c r="G311">
        <v>1.47</v>
      </c>
      <c r="H311" t="s">
        <v>36</v>
      </c>
      <c r="I311" t="s">
        <v>12</v>
      </c>
      <c r="J311" s="4" t="str">
        <f t="shared" si="8"/>
        <v>na</v>
      </c>
      <c r="K311" s="4">
        <f t="shared" si="9"/>
        <v>0</v>
      </c>
      <c r="L311" t="s">
        <v>11754</v>
      </c>
    </row>
    <row r="312" spans="1:12" x14ac:dyDescent="0.25">
      <c r="A312" t="s">
        <v>643</v>
      </c>
      <c r="B312" t="s">
        <v>644</v>
      </c>
      <c r="C312" t="s">
        <v>30</v>
      </c>
      <c r="D312">
        <v>67</v>
      </c>
      <c r="E312">
        <v>16.239999999999998</v>
      </c>
      <c r="F312">
        <v>1.33</v>
      </c>
      <c r="G312">
        <v>1.3</v>
      </c>
      <c r="H312">
        <v>6.71</v>
      </c>
      <c r="I312" t="s">
        <v>12</v>
      </c>
      <c r="J312" s="4" t="str">
        <f t="shared" si="8"/>
        <v>na</v>
      </c>
      <c r="K312" s="4">
        <f t="shared" si="9"/>
        <v>0</v>
      </c>
      <c r="L312" t="s">
        <v>11755</v>
      </c>
    </row>
    <row r="313" spans="1:12" x14ac:dyDescent="0.25">
      <c r="A313" t="s">
        <v>645</v>
      </c>
      <c r="B313" t="s">
        <v>646</v>
      </c>
      <c r="C313" t="s">
        <v>30</v>
      </c>
      <c r="D313">
        <v>66</v>
      </c>
      <c r="E313">
        <v>9.9600000000000009</v>
      </c>
      <c r="F313">
        <v>1.53</v>
      </c>
      <c r="G313">
        <v>0.86</v>
      </c>
      <c r="H313">
        <v>15.87</v>
      </c>
      <c r="I313" t="s">
        <v>12</v>
      </c>
      <c r="J313" s="4" t="str">
        <f t="shared" si="8"/>
        <v>na</v>
      </c>
      <c r="K313" s="4">
        <f t="shared" si="9"/>
        <v>0</v>
      </c>
      <c r="L313" t="s">
        <v>11756</v>
      </c>
    </row>
    <row r="314" spans="1:12" x14ac:dyDescent="0.25">
      <c r="A314" t="s">
        <v>647</v>
      </c>
      <c r="B314" t="s">
        <v>648</v>
      </c>
      <c r="C314" t="s">
        <v>58</v>
      </c>
      <c r="D314">
        <v>66</v>
      </c>
      <c r="E314">
        <v>22.56</v>
      </c>
      <c r="F314">
        <v>1.36</v>
      </c>
      <c r="G314">
        <v>2.5299999999999998</v>
      </c>
      <c r="H314">
        <v>14.78</v>
      </c>
      <c r="I314" t="s">
        <v>12</v>
      </c>
      <c r="J314" s="4" t="str">
        <f t="shared" si="8"/>
        <v>na</v>
      </c>
      <c r="K314" s="4">
        <f t="shared" si="9"/>
        <v>0</v>
      </c>
      <c r="L314" t="s">
        <v>11757</v>
      </c>
    </row>
    <row r="315" spans="1:12" x14ac:dyDescent="0.25">
      <c r="A315" t="s">
        <v>649</v>
      </c>
      <c r="B315" t="s">
        <v>650</v>
      </c>
      <c r="C315" t="s">
        <v>61</v>
      </c>
      <c r="D315">
        <v>65</v>
      </c>
      <c r="E315">
        <v>10.88</v>
      </c>
      <c r="F315">
        <v>0.63</v>
      </c>
      <c r="G315">
        <v>8.6</v>
      </c>
      <c r="H315" t="s">
        <v>36</v>
      </c>
      <c r="I315" t="s">
        <v>12</v>
      </c>
      <c r="J315" s="4" t="str">
        <f t="shared" si="8"/>
        <v>na</v>
      </c>
      <c r="K315" s="4">
        <f t="shared" si="9"/>
        <v>0</v>
      </c>
      <c r="L315" t="s">
        <v>11758</v>
      </c>
    </row>
    <row r="316" spans="1:12" x14ac:dyDescent="0.25">
      <c r="A316" t="s">
        <v>651</v>
      </c>
      <c r="B316" t="s">
        <v>652</v>
      </c>
      <c r="C316" t="s">
        <v>21</v>
      </c>
      <c r="D316">
        <v>64</v>
      </c>
      <c r="E316">
        <v>10.19</v>
      </c>
      <c r="F316">
        <v>0.53</v>
      </c>
      <c r="G316">
        <v>0.56999999999999995</v>
      </c>
      <c r="H316" t="s">
        <v>36</v>
      </c>
      <c r="I316" t="s">
        <v>12</v>
      </c>
      <c r="J316" s="4" t="str">
        <f t="shared" si="8"/>
        <v>na</v>
      </c>
      <c r="K316" s="4">
        <f t="shared" si="9"/>
        <v>0</v>
      </c>
      <c r="L316" t="s">
        <v>11759</v>
      </c>
    </row>
    <row r="317" spans="1:12" x14ac:dyDescent="0.25">
      <c r="A317" t="s">
        <v>653</v>
      </c>
      <c r="B317" t="s">
        <v>654</v>
      </c>
      <c r="C317" t="s">
        <v>15</v>
      </c>
      <c r="D317">
        <v>64</v>
      </c>
      <c r="E317">
        <v>7.61</v>
      </c>
      <c r="F317">
        <v>0.94</v>
      </c>
      <c r="G317">
        <v>0.48</v>
      </c>
      <c r="H317">
        <v>8.02</v>
      </c>
      <c r="I317" t="s">
        <v>12</v>
      </c>
      <c r="J317" s="4" t="str">
        <f t="shared" si="8"/>
        <v>na</v>
      </c>
      <c r="K317" s="4">
        <f t="shared" si="9"/>
        <v>0</v>
      </c>
      <c r="L317" t="s">
        <v>11760</v>
      </c>
    </row>
    <row r="318" spans="1:12" x14ac:dyDescent="0.25">
      <c r="A318" t="s">
        <v>655</v>
      </c>
      <c r="B318" t="s">
        <v>656</v>
      </c>
      <c r="C318" t="s">
        <v>61</v>
      </c>
      <c r="D318">
        <v>63</v>
      </c>
      <c r="E318">
        <v>20</v>
      </c>
      <c r="F318">
        <v>2.4700000000000002</v>
      </c>
      <c r="G318">
        <v>1.2</v>
      </c>
      <c r="H318">
        <v>12.22</v>
      </c>
      <c r="I318" t="s">
        <v>12</v>
      </c>
      <c r="J318" s="4" t="str">
        <f t="shared" si="8"/>
        <v>na</v>
      </c>
      <c r="K318" s="4">
        <f t="shared" si="9"/>
        <v>0</v>
      </c>
      <c r="L318" t="s">
        <v>11761</v>
      </c>
    </row>
    <row r="319" spans="1:12" x14ac:dyDescent="0.25">
      <c r="A319" t="s">
        <v>657</v>
      </c>
      <c r="B319" t="s">
        <v>658</v>
      </c>
      <c r="C319" t="s">
        <v>61</v>
      </c>
      <c r="D319">
        <v>61</v>
      </c>
      <c r="E319">
        <v>13.9</v>
      </c>
      <c r="F319">
        <v>0.8</v>
      </c>
      <c r="G319">
        <v>6.42</v>
      </c>
      <c r="H319" t="s">
        <v>36</v>
      </c>
      <c r="I319" t="s">
        <v>12</v>
      </c>
      <c r="J319" s="4" t="str">
        <f t="shared" si="8"/>
        <v>na</v>
      </c>
      <c r="K319" s="4">
        <f t="shared" si="9"/>
        <v>0</v>
      </c>
      <c r="L319" t="s">
        <v>11762</v>
      </c>
    </row>
    <row r="320" spans="1:12" x14ac:dyDescent="0.25">
      <c r="A320" t="s">
        <v>659</v>
      </c>
      <c r="B320" t="s">
        <v>660</v>
      </c>
      <c r="C320" t="s">
        <v>45</v>
      </c>
      <c r="D320">
        <v>61</v>
      </c>
      <c r="E320">
        <v>16.29</v>
      </c>
      <c r="F320">
        <v>0.6</v>
      </c>
      <c r="G320">
        <v>6.21</v>
      </c>
      <c r="H320" t="s">
        <v>36</v>
      </c>
      <c r="I320" t="s">
        <v>12</v>
      </c>
      <c r="J320" s="4" t="str">
        <f t="shared" si="8"/>
        <v>na</v>
      </c>
      <c r="K320" s="4">
        <f t="shared" si="9"/>
        <v>0</v>
      </c>
      <c r="L320" t="s">
        <v>11763</v>
      </c>
    </row>
    <row r="321" spans="1:12" x14ac:dyDescent="0.25">
      <c r="A321" t="s">
        <v>661</v>
      </c>
      <c r="B321" t="s">
        <v>662</v>
      </c>
      <c r="C321" t="s">
        <v>15</v>
      </c>
      <c r="D321">
        <v>60</v>
      </c>
      <c r="E321">
        <v>11.04</v>
      </c>
      <c r="F321">
        <v>2.39</v>
      </c>
      <c r="G321">
        <v>1.58</v>
      </c>
      <c r="H321">
        <v>7.72</v>
      </c>
      <c r="I321" t="s">
        <v>12</v>
      </c>
      <c r="J321" s="4" t="str">
        <f t="shared" si="8"/>
        <v>na</v>
      </c>
      <c r="K321" s="4">
        <f t="shared" si="9"/>
        <v>0</v>
      </c>
      <c r="L321" t="s">
        <v>11764</v>
      </c>
    </row>
    <row r="322" spans="1:12" x14ac:dyDescent="0.25">
      <c r="A322" t="s">
        <v>663</v>
      </c>
      <c r="B322" t="s">
        <v>664</v>
      </c>
      <c r="C322" t="s">
        <v>15</v>
      </c>
      <c r="D322">
        <v>60</v>
      </c>
      <c r="E322">
        <v>2.69</v>
      </c>
      <c r="F322">
        <v>0.6</v>
      </c>
      <c r="G322">
        <v>0.28999999999999998</v>
      </c>
      <c r="H322">
        <v>1.35</v>
      </c>
      <c r="I322" t="s">
        <v>12</v>
      </c>
      <c r="J322" s="4" t="str">
        <f t="shared" ref="J322:J385" si="10">IF(AND(I322=selected_country_code,C322= selected_sector_code),D322,"na")</f>
        <v>na</v>
      </c>
      <c r="K322" s="4">
        <f t="shared" si="9"/>
        <v>0</v>
      </c>
      <c r="L322" t="s">
        <v>11765</v>
      </c>
    </row>
    <row r="323" spans="1:12" x14ac:dyDescent="0.25">
      <c r="A323" t="s">
        <v>665</v>
      </c>
      <c r="B323" t="s">
        <v>666</v>
      </c>
      <c r="C323" t="s">
        <v>21</v>
      </c>
      <c r="D323">
        <v>60</v>
      </c>
      <c r="E323" t="s">
        <v>36</v>
      </c>
      <c r="F323">
        <v>1.08</v>
      </c>
      <c r="G323">
        <v>0.4</v>
      </c>
      <c r="H323">
        <v>72.14</v>
      </c>
      <c r="I323" t="s">
        <v>12</v>
      </c>
      <c r="J323" s="4" t="str">
        <f t="shared" si="10"/>
        <v>na</v>
      </c>
      <c r="K323" s="4">
        <f t="shared" ref="K323:K386" si="11">IFERROR(RANK(J323,$J$2:$J$5711,0),0)</f>
        <v>0</v>
      </c>
      <c r="L323" t="s">
        <v>11766</v>
      </c>
    </row>
    <row r="324" spans="1:12" x14ac:dyDescent="0.25">
      <c r="A324" t="s">
        <v>667</v>
      </c>
      <c r="B324" t="s">
        <v>668</v>
      </c>
      <c r="C324" t="s">
        <v>45</v>
      </c>
      <c r="D324">
        <v>60</v>
      </c>
      <c r="E324">
        <v>44.41</v>
      </c>
      <c r="F324">
        <v>0.31</v>
      </c>
      <c r="G324">
        <v>0.57999999999999996</v>
      </c>
      <c r="H324">
        <v>8.98</v>
      </c>
      <c r="I324" t="s">
        <v>12</v>
      </c>
      <c r="J324" s="4" t="str">
        <f t="shared" si="10"/>
        <v>na</v>
      </c>
      <c r="K324" s="4">
        <f t="shared" si="11"/>
        <v>0</v>
      </c>
      <c r="L324" t="s">
        <v>11767</v>
      </c>
    </row>
    <row r="325" spans="1:12" x14ac:dyDescent="0.25">
      <c r="A325" t="s">
        <v>669</v>
      </c>
      <c r="B325" t="s">
        <v>670</v>
      </c>
      <c r="C325" t="s">
        <v>15</v>
      </c>
      <c r="D325">
        <v>59</v>
      </c>
      <c r="E325">
        <v>8.67</v>
      </c>
      <c r="F325">
        <v>0.93</v>
      </c>
      <c r="G325">
        <v>1</v>
      </c>
      <c r="H325">
        <v>3.39</v>
      </c>
      <c r="I325" t="s">
        <v>12</v>
      </c>
      <c r="J325" s="4" t="str">
        <f t="shared" si="10"/>
        <v>na</v>
      </c>
      <c r="K325" s="4">
        <f t="shared" si="11"/>
        <v>0</v>
      </c>
      <c r="L325" t="s">
        <v>11768</v>
      </c>
    </row>
    <row r="326" spans="1:12" x14ac:dyDescent="0.25">
      <c r="A326" t="s">
        <v>671</v>
      </c>
      <c r="B326" t="s">
        <v>672</v>
      </c>
      <c r="C326" t="s">
        <v>58</v>
      </c>
      <c r="D326">
        <v>59</v>
      </c>
      <c r="E326">
        <v>12.7</v>
      </c>
      <c r="F326">
        <v>0.55000000000000004</v>
      </c>
      <c r="G326">
        <v>0.38</v>
      </c>
      <c r="H326">
        <v>1.2</v>
      </c>
      <c r="I326" t="s">
        <v>12</v>
      </c>
      <c r="J326" s="4" t="str">
        <f t="shared" si="10"/>
        <v>na</v>
      </c>
      <c r="K326" s="4">
        <f t="shared" si="11"/>
        <v>0</v>
      </c>
      <c r="L326" t="s">
        <v>11769</v>
      </c>
    </row>
    <row r="327" spans="1:12" x14ac:dyDescent="0.25">
      <c r="A327" t="s">
        <v>673</v>
      </c>
      <c r="B327" t="s">
        <v>674</v>
      </c>
      <c r="C327" t="s">
        <v>21</v>
      </c>
      <c r="D327">
        <v>59</v>
      </c>
      <c r="E327">
        <v>32.03</v>
      </c>
      <c r="F327">
        <v>3.21</v>
      </c>
      <c r="G327">
        <v>7.51</v>
      </c>
      <c r="H327">
        <v>16.91</v>
      </c>
      <c r="I327" t="s">
        <v>12</v>
      </c>
      <c r="J327" s="4" t="str">
        <f t="shared" si="10"/>
        <v>na</v>
      </c>
      <c r="K327" s="4">
        <f t="shared" si="11"/>
        <v>0</v>
      </c>
      <c r="L327" t="s">
        <v>11770</v>
      </c>
    </row>
    <row r="328" spans="1:12" x14ac:dyDescent="0.25">
      <c r="A328" t="s">
        <v>675</v>
      </c>
      <c r="B328" t="s">
        <v>676</v>
      </c>
      <c r="C328" t="s">
        <v>58</v>
      </c>
      <c r="D328">
        <v>59</v>
      </c>
      <c r="E328">
        <v>24.47</v>
      </c>
      <c r="F328">
        <v>0.57999999999999996</v>
      </c>
      <c r="G328">
        <v>1.35</v>
      </c>
      <c r="H328">
        <v>44.41</v>
      </c>
      <c r="I328" t="s">
        <v>12</v>
      </c>
      <c r="J328" s="4" t="str">
        <f t="shared" si="10"/>
        <v>na</v>
      </c>
      <c r="K328" s="4">
        <f t="shared" si="11"/>
        <v>0</v>
      </c>
      <c r="L328" t="s">
        <v>11771</v>
      </c>
    </row>
    <row r="329" spans="1:12" x14ac:dyDescent="0.25">
      <c r="A329" t="s">
        <v>677</v>
      </c>
      <c r="B329" t="s">
        <v>678</v>
      </c>
      <c r="C329" t="s">
        <v>132</v>
      </c>
      <c r="D329">
        <v>58</v>
      </c>
      <c r="E329">
        <v>4.3600000000000003</v>
      </c>
      <c r="F329">
        <v>0.77</v>
      </c>
      <c r="G329">
        <v>0.09</v>
      </c>
      <c r="H329">
        <v>6.1</v>
      </c>
      <c r="I329" t="s">
        <v>12</v>
      </c>
      <c r="J329" s="4" t="str">
        <f t="shared" si="10"/>
        <v>na</v>
      </c>
      <c r="K329" s="4">
        <f t="shared" si="11"/>
        <v>0</v>
      </c>
      <c r="L329" t="s">
        <v>11772</v>
      </c>
    </row>
    <row r="330" spans="1:12" x14ac:dyDescent="0.25">
      <c r="A330" t="s">
        <v>679</v>
      </c>
      <c r="B330" t="s">
        <v>680</v>
      </c>
      <c r="C330" t="s">
        <v>35</v>
      </c>
      <c r="D330">
        <v>58</v>
      </c>
      <c r="E330">
        <v>64.52</v>
      </c>
      <c r="F330">
        <v>0.92</v>
      </c>
      <c r="G330">
        <v>0.76</v>
      </c>
      <c r="H330" t="s">
        <v>36</v>
      </c>
      <c r="I330" t="s">
        <v>12</v>
      </c>
      <c r="J330" s="4" t="str">
        <f t="shared" si="10"/>
        <v>na</v>
      </c>
      <c r="K330" s="4">
        <f t="shared" si="11"/>
        <v>0</v>
      </c>
      <c r="L330" t="s">
        <v>11773</v>
      </c>
    </row>
    <row r="331" spans="1:12" x14ac:dyDescent="0.25">
      <c r="A331" t="s">
        <v>681</v>
      </c>
      <c r="B331" t="s">
        <v>682</v>
      </c>
      <c r="C331" t="s">
        <v>58</v>
      </c>
      <c r="D331">
        <v>58</v>
      </c>
      <c r="E331">
        <v>17.079999999999998</v>
      </c>
      <c r="F331">
        <v>1.29</v>
      </c>
      <c r="G331">
        <v>0.59</v>
      </c>
      <c r="H331">
        <v>4.8600000000000003</v>
      </c>
      <c r="I331" t="s">
        <v>12</v>
      </c>
      <c r="J331" s="4" t="str">
        <f t="shared" si="10"/>
        <v>na</v>
      </c>
      <c r="K331" s="4">
        <f t="shared" si="11"/>
        <v>0</v>
      </c>
      <c r="L331" t="s">
        <v>11774</v>
      </c>
    </row>
    <row r="332" spans="1:12" x14ac:dyDescent="0.25">
      <c r="A332" t="s">
        <v>683</v>
      </c>
      <c r="B332" t="s">
        <v>684</v>
      </c>
      <c r="C332" t="s">
        <v>132</v>
      </c>
      <c r="D332">
        <v>58</v>
      </c>
      <c r="E332">
        <v>8.5</v>
      </c>
      <c r="F332">
        <v>1.03</v>
      </c>
      <c r="G332">
        <v>0.51</v>
      </c>
      <c r="H332">
        <v>5.73</v>
      </c>
      <c r="I332" t="s">
        <v>12</v>
      </c>
      <c r="J332" s="4" t="str">
        <f t="shared" si="10"/>
        <v>na</v>
      </c>
      <c r="K332" s="4">
        <f t="shared" si="11"/>
        <v>0</v>
      </c>
      <c r="L332" t="s">
        <v>11775</v>
      </c>
    </row>
    <row r="333" spans="1:12" x14ac:dyDescent="0.25">
      <c r="A333" t="s">
        <v>685</v>
      </c>
      <c r="B333" t="s">
        <v>686</v>
      </c>
      <c r="C333" t="s">
        <v>45</v>
      </c>
      <c r="D333">
        <v>58</v>
      </c>
      <c r="E333">
        <v>11.3</v>
      </c>
      <c r="F333">
        <v>0.52</v>
      </c>
      <c r="G333">
        <v>5.58</v>
      </c>
      <c r="H333" t="s">
        <v>36</v>
      </c>
      <c r="I333" t="s">
        <v>12</v>
      </c>
      <c r="J333" s="4" t="str">
        <f t="shared" si="10"/>
        <v>na</v>
      </c>
      <c r="K333" s="4">
        <f t="shared" si="11"/>
        <v>0</v>
      </c>
      <c r="L333" t="s">
        <v>11776</v>
      </c>
    </row>
    <row r="334" spans="1:12" x14ac:dyDescent="0.25">
      <c r="A334" t="s">
        <v>687</v>
      </c>
      <c r="B334" t="s">
        <v>688</v>
      </c>
      <c r="C334" t="s">
        <v>61</v>
      </c>
      <c r="D334">
        <v>57</v>
      </c>
      <c r="E334" t="s">
        <v>36</v>
      </c>
      <c r="F334">
        <v>0.64</v>
      </c>
      <c r="G334" t="s">
        <v>36</v>
      </c>
      <c r="H334">
        <v>1.39</v>
      </c>
      <c r="I334" t="s">
        <v>12</v>
      </c>
      <c r="J334" s="4" t="str">
        <f t="shared" si="10"/>
        <v>na</v>
      </c>
      <c r="K334" s="4">
        <f t="shared" si="11"/>
        <v>0</v>
      </c>
      <c r="L334" t="s">
        <v>11777</v>
      </c>
    </row>
    <row r="335" spans="1:12" x14ac:dyDescent="0.25">
      <c r="A335" t="s">
        <v>689</v>
      </c>
      <c r="B335" t="s">
        <v>690</v>
      </c>
      <c r="C335" t="s">
        <v>21</v>
      </c>
      <c r="D335">
        <v>57</v>
      </c>
      <c r="E335">
        <v>6.7</v>
      </c>
      <c r="F335">
        <v>1.72</v>
      </c>
      <c r="G335">
        <v>1.1599999999999999</v>
      </c>
      <c r="H335">
        <v>5.67</v>
      </c>
      <c r="I335" t="s">
        <v>12</v>
      </c>
      <c r="J335" s="4" t="str">
        <f t="shared" si="10"/>
        <v>na</v>
      </c>
      <c r="K335" s="4">
        <f t="shared" si="11"/>
        <v>0</v>
      </c>
      <c r="L335" t="s">
        <v>11778</v>
      </c>
    </row>
    <row r="336" spans="1:12" x14ac:dyDescent="0.25">
      <c r="A336" t="s">
        <v>691</v>
      </c>
      <c r="B336" t="s">
        <v>692</v>
      </c>
      <c r="C336" t="s">
        <v>18</v>
      </c>
      <c r="D336">
        <v>57</v>
      </c>
      <c r="E336">
        <v>111.59</v>
      </c>
      <c r="F336">
        <v>3.56</v>
      </c>
      <c r="G336">
        <v>4.05</v>
      </c>
      <c r="H336">
        <v>5.75</v>
      </c>
      <c r="I336" t="s">
        <v>12</v>
      </c>
      <c r="J336" s="4" t="str">
        <f t="shared" si="10"/>
        <v>na</v>
      </c>
      <c r="K336" s="4">
        <f t="shared" si="11"/>
        <v>0</v>
      </c>
      <c r="L336" t="s">
        <v>11779</v>
      </c>
    </row>
    <row r="337" spans="1:12" x14ac:dyDescent="0.25">
      <c r="A337" t="s">
        <v>693</v>
      </c>
      <c r="B337" t="s">
        <v>694</v>
      </c>
      <c r="C337" t="s">
        <v>58</v>
      </c>
      <c r="D337">
        <v>56</v>
      </c>
      <c r="E337" t="s">
        <v>36</v>
      </c>
      <c r="F337">
        <v>0.38</v>
      </c>
      <c r="G337">
        <v>0.52</v>
      </c>
      <c r="H337">
        <v>19.86</v>
      </c>
      <c r="I337" t="s">
        <v>12</v>
      </c>
      <c r="J337" s="4" t="str">
        <f t="shared" si="10"/>
        <v>na</v>
      </c>
      <c r="K337" s="4">
        <f t="shared" si="11"/>
        <v>0</v>
      </c>
      <c r="L337" t="s">
        <v>11780</v>
      </c>
    </row>
    <row r="338" spans="1:12" x14ac:dyDescent="0.25">
      <c r="A338" t="s">
        <v>695</v>
      </c>
      <c r="B338" t="s">
        <v>696</v>
      </c>
      <c r="C338" t="s">
        <v>35</v>
      </c>
      <c r="D338">
        <v>55</v>
      </c>
      <c r="E338">
        <v>7.16</v>
      </c>
      <c r="F338">
        <v>1.29</v>
      </c>
      <c r="G338">
        <v>2.4300000000000002</v>
      </c>
      <c r="H338">
        <v>9.5299999999999994</v>
      </c>
      <c r="I338" t="s">
        <v>12</v>
      </c>
      <c r="J338" s="4" t="str">
        <f t="shared" si="10"/>
        <v>na</v>
      </c>
      <c r="K338" s="4">
        <f t="shared" si="11"/>
        <v>0</v>
      </c>
      <c r="L338" t="s">
        <v>11781</v>
      </c>
    </row>
    <row r="339" spans="1:12" x14ac:dyDescent="0.25">
      <c r="A339" t="s">
        <v>697</v>
      </c>
      <c r="B339" t="s">
        <v>698</v>
      </c>
      <c r="C339" t="s">
        <v>24</v>
      </c>
      <c r="D339">
        <v>54</v>
      </c>
      <c r="E339" t="s">
        <v>36</v>
      </c>
      <c r="F339">
        <v>0.21</v>
      </c>
      <c r="G339">
        <v>0.09</v>
      </c>
      <c r="H339">
        <v>4.18</v>
      </c>
      <c r="I339" t="s">
        <v>12</v>
      </c>
      <c r="J339" s="4" t="str">
        <f t="shared" si="10"/>
        <v>na</v>
      </c>
      <c r="K339" s="4">
        <f t="shared" si="11"/>
        <v>0</v>
      </c>
      <c r="L339" t="s">
        <v>11782</v>
      </c>
    </row>
    <row r="340" spans="1:12" x14ac:dyDescent="0.25">
      <c r="A340" t="s">
        <v>699</v>
      </c>
      <c r="B340" t="s">
        <v>700</v>
      </c>
      <c r="C340" t="s">
        <v>11</v>
      </c>
      <c r="D340">
        <v>54</v>
      </c>
      <c r="E340">
        <v>4.47</v>
      </c>
      <c r="F340">
        <v>0.46</v>
      </c>
      <c r="G340">
        <v>0.06</v>
      </c>
      <c r="H340">
        <v>2.65</v>
      </c>
      <c r="I340" t="s">
        <v>12</v>
      </c>
      <c r="J340" s="4" t="str">
        <f t="shared" si="10"/>
        <v>na</v>
      </c>
      <c r="K340" s="4">
        <f t="shared" si="11"/>
        <v>0</v>
      </c>
      <c r="L340" t="s">
        <v>11783</v>
      </c>
    </row>
    <row r="341" spans="1:12" x14ac:dyDescent="0.25">
      <c r="A341" t="s">
        <v>701</v>
      </c>
      <c r="B341" t="s">
        <v>702</v>
      </c>
      <c r="C341" t="s">
        <v>45</v>
      </c>
      <c r="D341">
        <v>54</v>
      </c>
      <c r="E341" t="s">
        <v>36</v>
      </c>
      <c r="F341">
        <v>0.39</v>
      </c>
      <c r="G341">
        <v>7.45</v>
      </c>
      <c r="H341" t="s">
        <v>36</v>
      </c>
      <c r="I341" t="s">
        <v>12</v>
      </c>
      <c r="J341" s="4" t="str">
        <f t="shared" si="10"/>
        <v>na</v>
      </c>
      <c r="K341" s="4">
        <f t="shared" si="11"/>
        <v>0</v>
      </c>
      <c r="L341" t="s">
        <v>11784</v>
      </c>
    </row>
    <row r="342" spans="1:12" x14ac:dyDescent="0.25">
      <c r="A342" t="s">
        <v>703</v>
      </c>
      <c r="B342" t="s">
        <v>704</v>
      </c>
      <c r="C342" t="s">
        <v>24</v>
      </c>
      <c r="D342">
        <v>53</v>
      </c>
      <c r="E342">
        <v>9.15</v>
      </c>
      <c r="F342">
        <v>0.82</v>
      </c>
      <c r="G342">
        <v>0.8</v>
      </c>
      <c r="H342">
        <v>2.84</v>
      </c>
      <c r="I342" t="s">
        <v>12</v>
      </c>
      <c r="J342" s="4" t="str">
        <f t="shared" si="10"/>
        <v>na</v>
      </c>
      <c r="K342" s="4">
        <f t="shared" si="11"/>
        <v>0</v>
      </c>
      <c r="L342" t="s">
        <v>11785</v>
      </c>
    </row>
    <row r="343" spans="1:12" x14ac:dyDescent="0.25">
      <c r="A343" t="s">
        <v>705</v>
      </c>
      <c r="B343" t="s">
        <v>706</v>
      </c>
      <c r="C343" t="s">
        <v>45</v>
      </c>
      <c r="D343">
        <v>52</v>
      </c>
      <c r="E343">
        <v>5.1100000000000003</v>
      </c>
      <c r="F343">
        <v>0.3</v>
      </c>
      <c r="G343">
        <v>0.28999999999999998</v>
      </c>
      <c r="H343">
        <v>11.05</v>
      </c>
      <c r="I343" t="s">
        <v>12</v>
      </c>
      <c r="J343" s="4" t="str">
        <f t="shared" si="10"/>
        <v>na</v>
      </c>
      <c r="K343" s="4">
        <f t="shared" si="11"/>
        <v>0</v>
      </c>
      <c r="L343" t="s">
        <v>11786</v>
      </c>
    </row>
    <row r="344" spans="1:12" x14ac:dyDescent="0.25">
      <c r="A344" t="s">
        <v>707</v>
      </c>
      <c r="B344" t="s">
        <v>708</v>
      </c>
      <c r="C344" t="s">
        <v>15</v>
      </c>
      <c r="D344">
        <v>52</v>
      </c>
      <c r="E344">
        <v>4.26</v>
      </c>
      <c r="F344">
        <v>0.69</v>
      </c>
      <c r="G344">
        <v>0.67</v>
      </c>
      <c r="H344">
        <v>6.43</v>
      </c>
      <c r="I344" t="s">
        <v>12</v>
      </c>
      <c r="J344" s="4" t="str">
        <f t="shared" si="10"/>
        <v>na</v>
      </c>
      <c r="K344" s="4">
        <f t="shared" si="11"/>
        <v>0</v>
      </c>
      <c r="L344" t="s">
        <v>11787</v>
      </c>
    </row>
    <row r="345" spans="1:12" x14ac:dyDescent="0.25">
      <c r="A345" t="s">
        <v>709</v>
      </c>
      <c r="B345" t="s">
        <v>710</v>
      </c>
      <c r="C345" t="s">
        <v>21</v>
      </c>
      <c r="D345">
        <v>52</v>
      </c>
      <c r="E345">
        <v>11.71</v>
      </c>
      <c r="F345">
        <v>0.65</v>
      </c>
      <c r="G345">
        <v>0.65</v>
      </c>
      <c r="H345">
        <v>2.08</v>
      </c>
      <c r="I345" t="s">
        <v>12</v>
      </c>
      <c r="J345" s="4" t="str">
        <f t="shared" si="10"/>
        <v>na</v>
      </c>
      <c r="K345" s="4">
        <f t="shared" si="11"/>
        <v>0</v>
      </c>
      <c r="L345" t="s">
        <v>11788</v>
      </c>
    </row>
    <row r="346" spans="1:12" x14ac:dyDescent="0.25">
      <c r="A346" t="s">
        <v>711</v>
      </c>
      <c r="B346" t="s">
        <v>712</v>
      </c>
      <c r="C346" t="s">
        <v>11</v>
      </c>
      <c r="D346">
        <v>52</v>
      </c>
      <c r="E346">
        <v>5.74</v>
      </c>
      <c r="F346">
        <v>1.29</v>
      </c>
      <c r="G346">
        <v>0.12</v>
      </c>
      <c r="H346">
        <v>1.31</v>
      </c>
      <c r="I346" t="s">
        <v>12</v>
      </c>
      <c r="J346" s="4" t="str">
        <f t="shared" si="10"/>
        <v>na</v>
      </c>
      <c r="K346" s="4">
        <f t="shared" si="11"/>
        <v>0</v>
      </c>
      <c r="L346" t="s">
        <v>11789</v>
      </c>
    </row>
    <row r="347" spans="1:12" x14ac:dyDescent="0.25">
      <c r="A347" t="s">
        <v>713</v>
      </c>
      <c r="B347" t="s">
        <v>714</v>
      </c>
      <c r="C347" t="s">
        <v>45</v>
      </c>
      <c r="D347">
        <v>52</v>
      </c>
      <c r="E347">
        <v>8.39</v>
      </c>
      <c r="F347">
        <v>0.79</v>
      </c>
      <c r="G347">
        <v>6.59</v>
      </c>
      <c r="H347" t="s">
        <v>36</v>
      </c>
      <c r="I347" t="s">
        <v>12</v>
      </c>
      <c r="J347" s="4" t="str">
        <f t="shared" si="10"/>
        <v>na</v>
      </c>
      <c r="K347" s="4">
        <f t="shared" si="11"/>
        <v>0</v>
      </c>
      <c r="L347" t="s">
        <v>11790</v>
      </c>
    </row>
    <row r="348" spans="1:12" x14ac:dyDescent="0.25">
      <c r="A348" t="s">
        <v>715</v>
      </c>
      <c r="B348" t="s">
        <v>716</v>
      </c>
      <c r="C348" t="s">
        <v>45</v>
      </c>
      <c r="D348">
        <v>52</v>
      </c>
      <c r="E348" t="s">
        <v>36</v>
      </c>
      <c r="F348">
        <v>0.51</v>
      </c>
      <c r="G348">
        <v>3.08</v>
      </c>
      <c r="H348">
        <v>13.81</v>
      </c>
      <c r="I348" t="s">
        <v>12</v>
      </c>
      <c r="J348" s="4" t="str">
        <f t="shared" si="10"/>
        <v>na</v>
      </c>
      <c r="K348" s="4">
        <f t="shared" si="11"/>
        <v>0</v>
      </c>
      <c r="L348" t="s">
        <v>11791</v>
      </c>
    </row>
    <row r="349" spans="1:12" x14ac:dyDescent="0.25">
      <c r="A349" t="s">
        <v>717</v>
      </c>
      <c r="B349" t="s">
        <v>718</v>
      </c>
      <c r="C349" t="s">
        <v>35</v>
      </c>
      <c r="D349">
        <v>52</v>
      </c>
      <c r="E349">
        <v>15.96</v>
      </c>
      <c r="F349">
        <v>0.55000000000000004</v>
      </c>
      <c r="G349">
        <v>0.42</v>
      </c>
      <c r="H349" t="s">
        <v>36</v>
      </c>
      <c r="I349" t="s">
        <v>12</v>
      </c>
      <c r="J349" s="4" t="str">
        <f t="shared" si="10"/>
        <v>na</v>
      </c>
      <c r="K349" s="4">
        <f t="shared" si="11"/>
        <v>0</v>
      </c>
      <c r="L349" t="s">
        <v>11792</v>
      </c>
    </row>
    <row r="350" spans="1:12" x14ac:dyDescent="0.25">
      <c r="A350" t="s">
        <v>719</v>
      </c>
      <c r="B350" t="s">
        <v>720</v>
      </c>
      <c r="C350" t="s">
        <v>15</v>
      </c>
      <c r="D350">
        <v>51</v>
      </c>
      <c r="E350">
        <v>16.440000000000001</v>
      </c>
      <c r="F350">
        <v>2.54</v>
      </c>
      <c r="G350">
        <v>4.58</v>
      </c>
      <c r="H350">
        <v>9.4700000000000006</v>
      </c>
      <c r="I350" t="s">
        <v>12</v>
      </c>
      <c r="J350" s="4" t="str">
        <f t="shared" si="10"/>
        <v>na</v>
      </c>
      <c r="K350" s="4">
        <f t="shared" si="11"/>
        <v>0</v>
      </c>
      <c r="L350" t="s">
        <v>11793</v>
      </c>
    </row>
    <row r="351" spans="1:12" x14ac:dyDescent="0.25">
      <c r="A351" t="s">
        <v>721</v>
      </c>
      <c r="B351" t="s">
        <v>722</v>
      </c>
      <c r="C351" t="s">
        <v>61</v>
      </c>
      <c r="D351">
        <v>51</v>
      </c>
      <c r="E351">
        <v>18.07</v>
      </c>
      <c r="F351">
        <v>0.86</v>
      </c>
      <c r="G351">
        <v>10.4</v>
      </c>
      <c r="H351" t="s">
        <v>36</v>
      </c>
      <c r="I351" t="s">
        <v>12</v>
      </c>
      <c r="J351" s="4" t="str">
        <f t="shared" si="10"/>
        <v>na</v>
      </c>
      <c r="K351" s="4">
        <f t="shared" si="11"/>
        <v>0</v>
      </c>
      <c r="L351" t="s">
        <v>11794</v>
      </c>
    </row>
    <row r="352" spans="1:12" x14ac:dyDescent="0.25">
      <c r="A352" t="s">
        <v>723</v>
      </c>
      <c r="B352" t="s">
        <v>724</v>
      </c>
      <c r="C352" t="s">
        <v>15</v>
      </c>
      <c r="D352">
        <v>50</v>
      </c>
      <c r="E352">
        <v>21.42</v>
      </c>
      <c r="F352">
        <v>0.39</v>
      </c>
      <c r="G352">
        <v>0.28000000000000003</v>
      </c>
      <c r="H352">
        <v>6.65</v>
      </c>
      <c r="I352" t="s">
        <v>12</v>
      </c>
      <c r="J352" s="4" t="str">
        <f t="shared" si="10"/>
        <v>na</v>
      </c>
      <c r="K352" s="4">
        <f t="shared" si="11"/>
        <v>0</v>
      </c>
      <c r="L352" t="s">
        <v>11795</v>
      </c>
    </row>
    <row r="353" spans="1:12" x14ac:dyDescent="0.25">
      <c r="A353" t="s">
        <v>725</v>
      </c>
      <c r="B353" t="s">
        <v>726</v>
      </c>
      <c r="C353" t="s">
        <v>58</v>
      </c>
      <c r="D353">
        <v>50</v>
      </c>
      <c r="E353">
        <v>33.090000000000003</v>
      </c>
      <c r="F353">
        <v>1.25</v>
      </c>
      <c r="G353">
        <v>9.89</v>
      </c>
      <c r="H353">
        <v>21.41</v>
      </c>
      <c r="I353" t="s">
        <v>12</v>
      </c>
      <c r="J353" s="4" t="str">
        <f t="shared" si="10"/>
        <v>na</v>
      </c>
      <c r="K353" s="4">
        <f t="shared" si="11"/>
        <v>0</v>
      </c>
      <c r="L353" t="s">
        <v>11796</v>
      </c>
    </row>
    <row r="354" spans="1:12" x14ac:dyDescent="0.25">
      <c r="A354" t="s">
        <v>727</v>
      </c>
      <c r="B354" t="s">
        <v>728</v>
      </c>
      <c r="C354" t="s">
        <v>58</v>
      </c>
      <c r="D354">
        <v>49</v>
      </c>
      <c r="E354">
        <v>8.2200000000000006</v>
      </c>
      <c r="F354">
        <v>0.68</v>
      </c>
      <c r="G354">
        <v>0.87</v>
      </c>
      <c r="H354" t="s">
        <v>36</v>
      </c>
      <c r="I354" t="s">
        <v>12</v>
      </c>
      <c r="J354" s="4" t="str">
        <f t="shared" si="10"/>
        <v>na</v>
      </c>
      <c r="K354" s="4">
        <f t="shared" si="11"/>
        <v>0</v>
      </c>
      <c r="L354" t="s">
        <v>11797</v>
      </c>
    </row>
    <row r="355" spans="1:12" x14ac:dyDescent="0.25">
      <c r="A355" t="s">
        <v>729</v>
      </c>
      <c r="B355" t="s">
        <v>730</v>
      </c>
      <c r="C355" t="s">
        <v>45</v>
      </c>
      <c r="D355">
        <v>49</v>
      </c>
      <c r="E355">
        <v>11.36</v>
      </c>
      <c r="F355">
        <v>0.91</v>
      </c>
      <c r="G355">
        <v>13</v>
      </c>
      <c r="H355" t="s">
        <v>36</v>
      </c>
      <c r="I355" t="s">
        <v>12</v>
      </c>
      <c r="J355" s="4" t="str">
        <f t="shared" si="10"/>
        <v>na</v>
      </c>
      <c r="K355" s="4">
        <f t="shared" si="11"/>
        <v>0</v>
      </c>
      <c r="L355" t="s">
        <v>11798</v>
      </c>
    </row>
    <row r="356" spans="1:12" x14ac:dyDescent="0.25">
      <c r="A356" t="s">
        <v>731</v>
      </c>
      <c r="B356" t="s">
        <v>732</v>
      </c>
      <c r="C356" t="s">
        <v>18</v>
      </c>
      <c r="D356">
        <v>49</v>
      </c>
      <c r="E356">
        <v>16.559999999999999</v>
      </c>
      <c r="F356">
        <v>1.31</v>
      </c>
      <c r="G356">
        <v>2.21</v>
      </c>
      <c r="H356">
        <v>16.37</v>
      </c>
      <c r="I356" t="s">
        <v>12</v>
      </c>
      <c r="J356" s="4" t="str">
        <f t="shared" si="10"/>
        <v>na</v>
      </c>
      <c r="K356" s="4">
        <f t="shared" si="11"/>
        <v>0</v>
      </c>
      <c r="L356" t="s">
        <v>11799</v>
      </c>
    </row>
    <row r="357" spans="1:12" x14ac:dyDescent="0.25">
      <c r="A357" t="s">
        <v>733</v>
      </c>
      <c r="B357" t="s">
        <v>734</v>
      </c>
      <c r="C357" t="s">
        <v>15</v>
      </c>
      <c r="D357">
        <v>48</v>
      </c>
      <c r="E357">
        <v>5.43</v>
      </c>
      <c r="F357">
        <v>0.28000000000000003</v>
      </c>
      <c r="G357">
        <v>0.18</v>
      </c>
      <c r="H357">
        <v>2.56</v>
      </c>
      <c r="I357" t="s">
        <v>12</v>
      </c>
      <c r="J357" s="4" t="str">
        <f t="shared" si="10"/>
        <v>na</v>
      </c>
      <c r="K357" s="4">
        <f t="shared" si="11"/>
        <v>0</v>
      </c>
      <c r="L357" t="s">
        <v>11800</v>
      </c>
    </row>
    <row r="358" spans="1:12" x14ac:dyDescent="0.25">
      <c r="A358" t="s">
        <v>735</v>
      </c>
      <c r="B358" t="s">
        <v>736</v>
      </c>
      <c r="C358" t="s">
        <v>24</v>
      </c>
      <c r="D358">
        <v>48</v>
      </c>
      <c r="E358">
        <v>6.39</v>
      </c>
      <c r="F358">
        <v>0.86</v>
      </c>
      <c r="G358">
        <v>0.52</v>
      </c>
      <c r="H358">
        <v>2.63</v>
      </c>
      <c r="I358" t="s">
        <v>12</v>
      </c>
      <c r="J358" s="4" t="str">
        <f t="shared" si="10"/>
        <v>na</v>
      </c>
      <c r="K358" s="4">
        <f t="shared" si="11"/>
        <v>0</v>
      </c>
      <c r="L358" t="s">
        <v>11801</v>
      </c>
    </row>
    <row r="359" spans="1:12" x14ac:dyDescent="0.25">
      <c r="A359" t="s">
        <v>737</v>
      </c>
      <c r="B359" t="s">
        <v>738</v>
      </c>
      <c r="C359" t="s">
        <v>15</v>
      </c>
      <c r="D359">
        <v>48</v>
      </c>
      <c r="E359" t="s">
        <v>36</v>
      </c>
      <c r="F359">
        <v>1.03</v>
      </c>
      <c r="G359">
        <v>1.69</v>
      </c>
      <c r="H359">
        <v>43.02</v>
      </c>
      <c r="I359" t="s">
        <v>12</v>
      </c>
      <c r="J359" s="4" t="str">
        <f t="shared" si="10"/>
        <v>na</v>
      </c>
      <c r="K359" s="4">
        <f t="shared" si="11"/>
        <v>0</v>
      </c>
      <c r="L359" t="s">
        <v>11802</v>
      </c>
    </row>
    <row r="360" spans="1:12" x14ac:dyDescent="0.25">
      <c r="A360" t="s">
        <v>739</v>
      </c>
      <c r="B360" t="s">
        <v>740</v>
      </c>
      <c r="C360" t="s">
        <v>21</v>
      </c>
      <c r="D360">
        <v>48</v>
      </c>
      <c r="E360">
        <v>18.03</v>
      </c>
      <c r="F360">
        <v>1.45</v>
      </c>
      <c r="G360">
        <v>1.02</v>
      </c>
      <c r="H360">
        <v>7.17</v>
      </c>
      <c r="I360" t="s">
        <v>12</v>
      </c>
      <c r="J360" s="4" t="str">
        <f t="shared" si="10"/>
        <v>na</v>
      </c>
      <c r="K360" s="4">
        <f t="shared" si="11"/>
        <v>0</v>
      </c>
      <c r="L360" t="s">
        <v>11803</v>
      </c>
    </row>
    <row r="361" spans="1:12" x14ac:dyDescent="0.25">
      <c r="A361" t="s">
        <v>741</v>
      </c>
      <c r="B361" t="s">
        <v>742</v>
      </c>
      <c r="C361" t="s">
        <v>15</v>
      </c>
      <c r="D361">
        <v>48</v>
      </c>
      <c r="E361">
        <v>8.4600000000000009</v>
      </c>
      <c r="F361">
        <v>0.68</v>
      </c>
      <c r="G361">
        <v>0.76</v>
      </c>
      <c r="H361">
        <v>4.54</v>
      </c>
      <c r="I361" t="s">
        <v>12</v>
      </c>
      <c r="J361" s="4" t="str">
        <f t="shared" si="10"/>
        <v>na</v>
      </c>
      <c r="K361" s="4">
        <f t="shared" si="11"/>
        <v>0</v>
      </c>
      <c r="L361" t="s">
        <v>11804</v>
      </c>
    </row>
    <row r="362" spans="1:12" x14ac:dyDescent="0.25">
      <c r="A362" t="s">
        <v>743</v>
      </c>
      <c r="B362" t="s">
        <v>744</v>
      </c>
      <c r="C362" t="s">
        <v>35</v>
      </c>
      <c r="D362">
        <v>48</v>
      </c>
      <c r="E362">
        <v>11.89</v>
      </c>
      <c r="F362">
        <v>1.41</v>
      </c>
      <c r="G362">
        <v>1.7</v>
      </c>
      <c r="H362">
        <v>7.95</v>
      </c>
      <c r="I362" t="s">
        <v>12</v>
      </c>
      <c r="J362" s="4" t="str">
        <f t="shared" si="10"/>
        <v>na</v>
      </c>
      <c r="K362" s="4">
        <f t="shared" si="11"/>
        <v>0</v>
      </c>
      <c r="L362" t="s">
        <v>11805</v>
      </c>
    </row>
    <row r="363" spans="1:12" x14ac:dyDescent="0.25">
      <c r="A363" t="s">
        <v>745</v>
      </c>
      <c r="B363" t="s">
        <v>746</v>
      </c>
      <c r="C363" t="s">
        <v>45</v>
      </c>
      <c r="D363">
        <v>47</v>
      </c>
      <c r="E363">
        <v>12.57</v>
      </c>
      <c r="F363">
        <v>0.35</v>
      </c>
      <c r="G363">
        <v>0.86</v>
      </c>
      <c r="H363">
        <v>13.76</v>
      </c>
      <c r="I363" t="s">
        <v>12</v>
      </c>
      <c r="J363" s="4" t="str">
        <f t="shared" si="10"/>
        <v>na</v>
      </c>
      <c r="K363" s="4">
        <f t="shared" si="11"/>
        <v>0</v>
      </c>
      <c r="L363" t="s">
        <v>11806</v>
      </c>
    </row>
    <row r="364" spans="1:12" x14ac:dyDescent="0.25">
      <c r="A364" t="s">
        <v>747</v>
      </c>
      <c r="B364" t="s">
        <v>748</v>
      </c>
      <c r="C364" t="s">
        <v>21</v>
      </c>
      <c r="D364">
        <v>47</v>
      </c>
      <c r="E364">
        <v>12.19</v>
      </c>
      <c r="F364">
        <v>0.56999999999999995</v>
      </c>
      <c r="G364">
        <v>0.19</v>
      </c>
      <c r="H364">
        <v>8.0500000000000007</v>
      </c>
      <c r="I364" t="s">
        <v>12</v>
      </c>
      <c r="J364" s="4" t="str">
        <f t="shared" si="10"/>
        <v>na</v>
      </c>
      <c r="K364" s="4">
        <f t="shared" si="11"/>
        <v>0</v>
      </c>
      <c r="L364" t="s">
        <v>11807</v>
      </c>
    </row>
    <row r="365" spans="1:12" x14ac:dyDescent="0.25">
      <c r="A365" t="s">
        <v>749</v>
      </c>
      <c r="B365" t="s">
        <v>750</v>
      </c>
      <c r="C365" t="s">
        <v>24</v>
      </c>
      <c r="D365">
        <v>47</v>
      </c>
      <c r="E365" t="s">
        <v>36</v>
      </c>
      <c r="F365">
        <v>1.6</v>
      </c>
      <c r="G365">
        <v>1.26</v>
      </c>
      <c r="H365" t="s">
        <v>36</v>
      </c>
      <c r="I365" t="s">
        <v>12</v>
      </c>
      <c r="J365" s="4" t="str">
        <f t="shared" si="10"/>
        <v>na</v>
      </c>
      <c r="K365" s="4">
        <f t="shared" si="11"/>
        <v>0</v>
      </c>
      <c r="L365" t="s">
        <v>11808</v>
      </c>
    </row>
    <row r="366" spans="1:12" x14ac:dyDescent="0.25">
      <c r="A366" t="s">
        <v>751</v>
      </c>
      <c r="B366" t="s">
        <v>752</v>
      </c>
      <c r="C366" t="s">
        <v>45</v>
      </c>
      <c r="D366">
        <v>47</v>
      </c>
      <c r="E366">
        <v>53.89</v>
      </c>
      <c r="F366">
        <v>0.34</v>
      </c>
      <c r="G366">
        <v>0.56999999999999995</v>
      </c>
      <c r="H366">
        <v>29.84</v>
      </c>
      <c r="I366" t="s">
        <v>12</v>
      </c>
      <c r="J366" s="4" t="str">
        <f t="shared" si="10"/>
        <v>na</v>
      </c>
      <c r="K366" s="4">
        <f t="shared" si="11"/>
        <v>0</v>
      </c>
      <c r="L366" t="s">
        <v>11809</v>
      </c>
    </row>
    <row r="367" spans="1:12" x14ac:dyDescent="0.25">
      <c r="A367" t="s">
        <v>753</v>
      </c>
      <c r="B367" t="s">
        <v>754</v>
      </c>
      <c r="C367" t="s">
        <v>45</v>
      </c>
      <c r="D367">
        <v>47</v>
      </c>
      <c r="E367">
        <v>12.03</v>
      </c>
      <c r="F367">
        <v>0.72</v>
      </c>
      <c r="G367">
        <v>7.88</v>
      </c>
      <c r="H367" t="s">
        <v>36</v>
      </c>
      <c r="I367" t="s">
        <v>12</v>
      </c>
      <c r="J367" s="4" t="str">
        <f t="shared" si="10"/>
        <v>na</v>
      </c>
      <c r="K367" s="4">
        <f t="shared" si="11"/>
        <v>0</v>
      </c>
      <c r="L367" t="s">
        <v>11810</v>
      </c>
    </row>
    <row r="368" spans="1:12" x14ac:dyDescent="0.25">
      <c r="A368" t="s">
        <v>755</v>
      </c>
      <c r="B368" t="s">
        <v>756</v>
      </c>
      <c r="C368" t="s">
        <v>24</v>
      </c>
      <c r="D368">
        <v>47</v>
      </c>
      <c r="E368" t="s">
        <v>36</v>
      </c>
      <c r="F368">
        <v>0.09</v>
      </c>
      <c r="G368">
        <v>0.08</v>
      </c>
      <c r="H368" t="s">
        <v>36</v>
      </c>
      <c r="I368" t="s">
        <v>12</v>
      </c>
      <c r="J368" s="4" t="str">
        <f t="shared" si="10"/>
        <v>na</v>
      </c>
      <c r="K368" s="4">
        <f t="shared" si="11"/>
        <v>0</v>
      </c>
      <c r="L368" t="s">
        <v>11811</v>
      </c>
    </row>
    <row r="369" spans="1:12" x14ac:dyDescent="0.25">
      <c r="A369" t="s">
        <v>757</v>
      </c>
      <c r="B369" t="s">
        <v>758</v>
      </c>
      <c r="C369" t="s">
        <v>61</v>
      </c>
      <c r="D369">
        <v>46</v>
      </c>
      <c r="E369">
        <v>20.89</v>
      </c>
      <c r="F369">
        <v>0.47</v>
      </c>
      <c r="G369">
        <v>8.83</v>
      </c>
      <c r="H369" t="s">
        <v>36</v>
      </c>
      <c r="I369" t="s">
        <v>12</v>
      </c>
      <c r="J369" s="4" t="str">
        <f t="shared" si="10"/>
        <v>na</v>
      </c>
      <c r="K369" s="4">
        <f t="shared" si="11"/>
        <v>0</v>
      </c>
      <c r="L369" t="s">
        <v>11812</v>
      </c>
    </row>
    <row r="370" spans="1:12" x14ac:dyDescent="0.25">
      <c r="A370" t="s">
        <v>759</v>
      </c>
      <c r="B370" t="s">
        <v>760</v>
      </c>
      <c r="C370" t="s">
        <v>15</v>
      </c>
      <c r="D370">
        <v>46</v>
      </c>
      <c r="E370" t="s">
        <v>36</v>
      </c>
      <c r="F370">
        <v>0.62</v>
      </c>
      <c r="G370">
        <v>0.14000000000000001</v>
      </c>
      <c r="H370" t="s">
        <v>36</v>
      </c>
      <c r="I370" t="s">
        <v>12</v>
      </c>
      <c r="J370" s="4" t="str">
        <f t="shared" si="10"/>
        <v>na</v>
      </c>
      <c r="K370" s="4">
        <f t="shared" si="11"/>
        <v>0</v>
      </c>
      <c r="L370" t="s">
        <v>11813</v>
      </c>
    </row>
    <row r="371" spans="1:12" x14ac:dyDescent="0.25">
      <c r="A371" t="s">
        <v>761</v>
      </c>
      <c r="B371" t="s">
        <v>762</v>
      </c>
      <c r="C371" t="s">
        <v>15</v>
      </c>
      <c r="D371">
        <v>46</v>
      </c>
      <c r="E371" t="s">
        <v>36</v>
      </c>
      <c r="F371">
        <v>0.2</v>
      </c>
      <c r="G371">
        <v>0.09</v>
      </c>
      <c r="H371">
        <v>5.57</v>
      </c>
      <c r="I371" t="s">
        <v>12</v>
      </c>
      <c r="J371" s="4" t="str">
        <f t="shared" si="10"/>
        <v>na</v>
      </c>
      <c r="K371" s="4">
        <f t="shared" si="11"/>
        <v>0</v>
      </c>
      <c r="L371" t="s">
        <v>11814</v>
      </c>
    </row>
    <row r="372" spans="1:12" x14ac:dyDescent="0.25">
      <c r="A372" t="s">
        <v>763</v>
      </c>
      <c r="B372" t="s">
        <v>764</v>
      </c>
      <c r="C372" t="s">
        <v>21</v>
      </c>
      <c r="D372">
        <v>46</v>
      </c>
      <c r="E372">
        <v>20.13</v>
      </c>
      <c r="F372">
        <v>0.93</v>
      </c>
      <c r="G372">
        <v>0.26</v>
      </c>
      <c r="H372">
        <v>5.19</v>
      </c>
      <c r="I372" t="s">
        <v>12</v>
      </c>
      <c r="J372" s="4" t="str">
        <f t="shared" si="10"/>
        <v>na</v>
      </c>
      <c r="K372" s="4">
        <f t="shared" si="11"/>
        <v>0</v>
      </c>
      <c r="L372" t="s">
        <v>11815</v>
      </c>
    </row>
    <row r="373" spans="1:12" x14ac:dyDescent="0.25">
      <c r="A373" t="s">
        <v>765</v>
      </c>
      <c r="B373" t="s">
        <v>766</v>
      </c>
      <c r="C373" t="s">
        <v>58</v>
      </c>
      <c r="D373">
        <v>46</v>
      </c>
      <c r="E373">
        <v>16.57</v>
      </c>
      <c r="F373">
        <v>0.71</v>
      </c>
      <c r="G373">
        <v>0.81</v>
      </c>
      <c r="H373">
        <v>9.14</v>
      </c>
      <c r="I373" t="s">
        <v>12</v>
      </c>
      <c r="J373" s="4" t="str">
        <f t="shared" si="10"/>
        <v>na</v>
      </c>
      <c r="K373" s="4">
        <f t="shared" si="11"/>
        <v>0</v>
      </c>
      <c r="L373" t="s">
        <v>11816</v>
      </c>
    </row>
    <row r="374" spans="1:12" x14ac:dyDescent="0.25">
      <c r="A374" t="s">
        <v>767</v>
      </c>
      <c r="B374" t="s">
        <v>768</v>
      </c>
      <c r="C374" t="s">
        <v>15</v>
      </c>
      <c r="D374">
        <v>46</v>
      </c>
      <c r="E374">
        <v>9.1300000000000008</v>
      </c>
      <c r="F374">
        <v>1.1100000000000001</v>
      </c>
      <c r="G374">
        <v>0.52</v>
      </c>
      <c r="H374">
        <v>8.66</v>
      </c>
      <c r="I374" t="s">
        <v>12</v>
      </c>
      <c r="J374" s="4" t="str">
        <f t="shared" si="10"/>
        <v>na</v>
      </c>
      <c r="K374" s="4">
        <f t="shared" si="11"/>
        <v>0</v>
      </c>
      <c r="L374" t="s">
        <v>11817</v>
      </c>
    </row>
    <row r="375" spans="1:12" x14ac:dyDescent="0.25">
      <c r="A375" t="s">
        <v>769</v>
      </c>
      <c r="B375" t="s">
        <v>770</v>
      </c>
      <c r="C375" t="s">
        <v>58</v>
      </c>
      <c r="D375">
        <v>45</v>
      </c>
      <c r="E375" t="s">
        <v>36</v>
      </c>
      <c r="F375">
        <v>0.4</v>
      </c>
      <c r="G375">
        <v>0.38</v>
      </c>
      <c r="H375">
        <v>12.15</v>
      </c>
      <c r="I375" t="s">
        <v>12</v>
      </c>
      <c r="J375" s="4" t="str">
        <f t="shared" si="10"/>
        <v>na</v>
      </c>
      <c r="K375" s="4">
        <f t="shared" si="11"/>
        <v>0</v>
      </c>
      <c r="L375" t="s">
        <v>11818</v>
      </c>
    </row>
    <row r="376" spans="1:12" x14ac:dyDescent="0.25">
      <c r="A376" t="s">
        <v>771</v>
      </c>
      <c r="B376" t="s">
        <v>772</v>
      </c>
      <c r="C376" t="s">
        <v>45</v>
      </c>
      <c r="D376">
        <v>45</v>
      </c>
      <c r="E376">
        <v>10.8</v>
      </c>
      <c r="F376">
        <v>0.79</v>
      </c>
      <c r="G376">
        <v>9.8800000000000008</v>
      </c>
      <c r="H376" t="s">
        <v>36</v>
      </c>
      <c r="I376" t="s">
        <v>12</v>
      </c>
      <c r="J376" s="4" t="str">
        <f t="shared" si="10"/>
        <v>na</v>
      </c>
      <c r="K376" s="4">
        <f t="shared" si="11"/>
        <v>0</v>
      </c>
      <c r="L376" t="s">
        <v>11819</v>
      </c>
    </row>
    <row r="377" spans="1:12" x14ac:dyDescent="0.25">
      <c r="A377" t="s">
        <v>773</v>
      </c>
      <c r="B377" t="s">
        <v>774</v>
      </c>
      <c r="C377" t="s">
        <v>30</v>
      </c>
      <c r="D377">
        <v>45</v>
      </c>
      <c r="E377">
        <v>11.43</v>
      </c>
      <c r="F377">
        <v>0.83</v>
      </c>
      <c r="G377">
        <v>0.75</v>
      </c>
      <c r="H377">
        <v>5.67</v>
      </c>
      <c r="I377" t="s">
        <v>12</v>
      </c>
      <c r="J377" s="4" t="str">
        <f t="shared" si="10"/>
        <v>na</v>
      </c>
      <c r="K377" s="4">
        <f t="shared" si="11"/>
        <v>0</v>
      </c>
      <c r="L377" t="s">
        <v>11820</v>
      </c>
    </row>
    <row r="378" spans="1:12" x14ac:dyDescent="0.25">
      <c r="A378" t="s">
        <v>775</v>
      </c>
      <c r="B378" t="s">
        <v>776</v>
      </c>
      <c r="C378" t="s">
        <v>58</v>
      </c>
      <c r="D378">
        <v>44</v>
      </c>
      <c r="E378">
        <v>5.07</v>
      </c>
      <c r="F378">
        <v>0.49</v>
      </c>
      <c r="G378">
        <v>0.53</v>
      </c>
      <c r="H378">
        <v>1.5</v>
      </c>
      <c r="I378" t="s">
        <v>12</v>
      </c>
      <c r="J378" s="4" t="str">
        <f t="shared" si="10"/>
        <v>na</v>
      </c>
      <c r="K378" s="4">
        <f t="shared" si="11"/>
        <v>0</v>
      </c>
      <c r="L378" t="s">
        <v>11821</v>
      </c>
    </row>
    <row r="379" spans="1:12" x14ac:dyDescent="0.25">
      <c r="A379" t="s">
        <v>777</v>
      </c>
      <c r="B379" t="s">
        <v>778</v>
      </c>
      <c r="C379" t="s">
        <v>58</v>
      </c>
      <c r="D379">
        <v>44</v>
      </c>
      <c r="E379">
        <v>11.93</v>
      </c>
      <c r="F379">
        <v>0.63</v>
      </c>
      <c r="G379">
        <v>0.5</v>
      </c>
      <c r="H379">
        <v>4.16</v>
      </c>
      <c r="I379" t="s">
        <v>12</v>
      </c>
      <c r="J379" s="4" t="str">
        <f t="shared" si="10"/>
        <v>na</v>
      </c>
      <c r="K379" s="4">
        <f t="shared" si="11"/>
        <v>0</v>
      </c>
      <c r="L379" t="s">
        <v>11822</v>
      </c>
    </row>
    <row r="380" spans="1:12" x14ac:dyDescent="0.25">
      <c r="A380" t="s">
        <v>779</v>
      </c>
      <c r="B380" t="s">
        <v>780</v>
      </c>
      <c r="C380" t="s">
        <v>15</v>
      </c>
      <c r="D380">
        <v>44</v>
      </c>
      <c r="E380">
        <v>9.8000000000000007</v>
      </c>
      <c r="F380">
        <v>0.89</v>
      </c>
      <c r="G380">
        <v>0.55000000000000004</v>
      </c>
      <c r="H380">
        <v>5.94</v>
      </c>
      <c r="I380" t="s">
        <v>12</v>
      </c>
      <c r="J380" s="4" t="str">
        <f t="shared" si="10"/>
        <v>na</v>
      </c>
      <c r="K380" s="4">
        <f t="shared" si="11"/>
        <v>0</v>
      </c>
      <c r="L380" t="s">
        <v>11823</v>
      </c>
    </row>
    <row r="381" spans="1:12" x14ac:dyDescent="0.25">
      <c r="A381" t="s">
        <v>781</v>
      </c>
      <c r="B381" t="s">
        <v>782</v>
      </c>
      <c r="C381" t="s">
        <v>18</v>
      </c>
      <c r="D381">
        <v>44</v>
      </c>
      <c r="E381">
        <v>2.5499999999999998</v>
      </c>
      <c r="F381">
        <v>0.31</v>
      </c>
      <c r="G381">
        <v>1.24</v>
      </c>
      <c r="H381">
        <v>6.09</v>
      </c>
      <c r="I381" t="s">
        <v>12</v>
      </c>
      <c r="J381" s="4" t="str">
        <f t="shared" si="10"/>
        <v>na</v>
      </c>
      <c r="K381" s="4">
        <f t="shared" si="11"/>
        <v>0</v>
      </c>
      <c r="L381" t="s">
        <v>11824</v>
      </c>
    </row>
    <row r="382" spans="1:12" x14ac:dyDescent="0.25">
      <c r="A382" t="s">
        <v>783</v>
      </c>
      <c r="B382" t="s">
        <v>784</v>
      </c>
      <c r="C382" t="s">
        <v>15</v>
      </c>
      <c r="D382">
        <v>43</v>
      </c>
      <c r="E382">
        <v>10.74</v>
      </c>
      <c r="F382">
        <v>2.21</v>
      </c>
      <c r="G382">
        <v>1.28</v>
      </c>
      <c r="H382">
        <v>7.2</v>
      </c>
      <c r="I382" t="s">
        <v>12</v>
      </c>
      <c r="J382" s="4" t="str">
        <f t="shared" si="10"/>
        <v>na</v>
      </c>
      <c r="K382" s="4">
        <f t="shared" si="11"/>
        <v>0</v>
      </c>
      <c r="L382" t="s">
        <v>11825</v>
      </c>
    </row>
    <row r="383" spans="1:12" x14ac:dyDescent="0.25">
      <c r="A383" t="s">
        <v>785</v>
      </c>
      <c r="B383" t="s">
        <v>786</v>
      </c>
      <c r="C383" t="s">
        <v>27</v>
      </c>
      <c r="D383">
        <v>43</v>
      </c>
      <c r="E383">
        <v>7.09</v>
      </c>
      <c r="F383">
        <v>0.53</v>
      </c>
      <c r="G383">
        <v>0.48</v>
      </c>
      <c r="H383">
        <v>6.05</v>
      </c>
      <c r="I383" t="s">
        <v>12</v>
      </c>
      <c r="J383" s="4" t="str">
        <f t="shared" si="10"/>
        <v>na</v>
      </c>
      <c r="K383" s="4">
        <f t="shared" si="11"/>
        <v>0</v>
      </c>
      <c r="L383" t="s">
        <v>11826</v>
      </c>
    </row>
    <row r="384" spans="1:12" x14ac:dyDescent="0.25">
      <c r="A384" t="s">
        <v>787</v>
      </c>
      <c r="B384" t="s">
        <v>788</v>
      </c>
      <c r="C384" t="s">
        <v>15</v>
      </c>
      <c r="D384">
        <v>43</v>
      </c>
      <c r="E384">
        <v>6.1</v>
      </c>
      <c r="F384">
        <v>0.72</v>
      </c>
      <c r="G384">
        <v>0.12</v>
      </c>
      <c r="H384" t="s">
        <v>36</v>
      </c>
      <c r="I384" t="s">
        <v>12</v>
      </c>
      <c r="J384" s="4" t="str">
        <f t="shared" si="10"/>
        <v>na</v>
      </c>
      <c r="K384" s="4">
        <f t="shared" si="11"/>
        <v>0</v>
      </c>
      <c r="L384" t="s">
        <v>11827</v>
      </c>
    </row>
    <row r="385" spans="1:12" x14ac:dyDescent="0.25">
      <c r="A385" t="s">
        <v>789</v>
      </c>
      <c r="B385" t="s">
        <v>790</v>
      </c>
      <c r="C385" t="s">
        <v>132</v>
      </c>
      <c r="D385">
        <v>43</v>
      </c>
      <c r="E385" t="s">
        <v>36</v>
      </c>
      <c r="F385">
        <v>2.86</v>
      </c>
      <c r="G385">
        <v>1.31</v>
      </c>
      <c r="H385" t="s">
        <v>36</v>
      </c>
      <c r="I385" t="s">
        <v>12</v>
      </c>
      <c r="J385" s="4" t="str">
        <f t="shared" si="10"/>
        <v>na</v>
      </c>
      <c r="K385" s="4">
        <f t="shared" si="11"/>
        <v>0</v>
      </c>
      <c r="L385" t="s">
        <v>11828</v>
      </c>
    </row>
    <row r="386" spans="1:12" x14ac:dyDescent="0.25">
      <c r="A386" t="s">
        <v>791</v>
      </c>
      <c r="B386" t="s">
        <v>792</v>
      </c>
      <c r="C386" t="s">
        <v>132</v>
      </c>
      <c r="D386">
        <v>43</v>
      </c>
      <c r="E386">
        <v>6.47</v>
      </c>
      <c r="F386">
        <v>0.77</v>
      </c>
      <c r="G386">
        <v>0.19</v>
      </c>
      <c r="H386">
        <v>4.22</v>
      </c>
      <c r="I386" t="s">
        <v>12</v>
      </c>
      <c r="J386" s="4" t="str">
        <f t="shared" ref="J386:J449" si="12">IF(AND(I386=selected_country_code,C386= selected_sector_code),D386,"na")</f>
        <v>na</v>
      </c>
      <c r="K386" s="4">
        <f t="shared" si="11"/>
        <v>0</v>
      </c>
      <c r="L386" t="s">
        <v>11829</v>
      </c>
    </row>
    <row r="387" spans="1:12" x14ac:dyDescent="0.25">
      <c r="A387" t="s">
        <v>793</v>
      </c>
      <c r="B387" t="s">
        <v>794</v>
      </c>
      <c r="C387" t="s">
        <v>21</v>
      </c>
      <c r="D387">
        <v>43</v>
      </c>
      <c r="E387">
        <v>12.49</v>
      </c>
      <c r="F387">
        <v>1.29</v>
      </c>
      <c r="G387">
        <v>0.49</v>
      </c>
      <c r="H387">
        <v>8.35</v>
      </c>
      <c r="I387" t="s">
        <v>12</v>
      </c>
      <c r="J387" s="4" t="str">
        <f t="shared" si="12"/>
        <v>na</v>
      </c>
      <c r="K387" s="4">
        <f t="shared" ref="K387:K450" si="13">IFERROR(RANK(J387,$J$2:$J$5711,0),0)</f>
        <v>0</v>
      </c>
      <c r="L387" t="s">
        <v>11830</v>
      </c>
    </row>
    <row r="388" spans="1:12" x14ac:dyDescent="0.25">
      <c r="A388" t="s">
        <v>795</v>
      </c>
      <c r="B388" t="s">
        <v>796</v>
      </c>
      <c r="C388" t="s">
        <v>21</v>
      </c>
      <c r="D388">
        <v>42</v>
      </c>
      <c r="E388">
        <v>7.61</v>
      </c>
      <c r="F388">
        <v>0.38</v>
      </c>
      <c r="G388">
        <v>0.21</v>
      </c>
      <c r="H388">
        <v>7.54</v>
      </c>
      <c r="I388" t="s">
        <v>12</v>
      </c>
      <c r="J388" s="4" t="str">
        <f t="shared" si="12"/>
        <v>na</v>
      </c>
      <c r="K388" s="4">
        <f t="shared" si="13"/>
        <v>0</v>
      </c>
      <c r="L388" t="s">
        <v>11831</v>
      </c>
    </row>
    <row r="389" spans="1:12" x14ac:dyDescent="0.25">
      <c r="A389" t="s">
        <v>797</v>
      </c>
      <c r="B389" t="s">
        <v>798</v>
      </c>
      <c r="C389" t="s">
        <v>21</v>
      </c>
      <c r="D389">
        <v>42</v>
      </c>
      <c r="E389">
        <v>184.77</v>
      </c>
      <c r="F389">
        <v>0.59</v>
      </c>
      <c r="G389">
        <v>0.41</v>
      </c>
      <c r="H389">
        <v>11.42</v>
      </c>
      <c r="I389" t="s">
        <v>12</v>
      </c>
      <c r="J389" s="4" t="str">
        <f t="shared" si="12"/>
        <v>na</v>
      </c>
      <c r="K389" s="4">
        <f t="shared" si="13"/>
        <v>0</v>
      </c>
      <c r="L389" t="s">
        <v>11832</v>
      </c>
    </row>
    <row r="390" spans="1:12" x14ac:dyDescent="0.25">
      <c r="A390" t="s">
        <v>799</v>
      </c>
      <c r="B390" t="s">
        <v>800</v>
      </c>
      <c r="C390" t="s">
        <v>45</v>
      </c>
      <c r="D390">
        <v>41</v>
      </c>
      <c r="E390">
        <v>14.25</v>
      </c>
      <c r="F390">
        <v>0.71</v>
      </c>
      <c r="G390">
        <v>9.56</v>
      </c>
      <c r="H390" t="s">
        <v>36</v>
      </c>
      <c r="I390" t="s">
        <v>12</v>
      </c>
      <c r="J390" s="4" t="str">
        <f t="shared" si="12"/>
        <v>na</v>
      </c>
      <c r="K390" s="4">
        <f t="shared" si="13"/>
        <v>0</v>
      </c>
      <c r="L390" t="s">
        <v>11833</v>
      </c>
    </row>
    <row r="391" spans="1:12" x14ac:dyDescent="0.25">
      <c r="A391" t="s">
        <v>801</v>
      </c>
      <c r="B391" t="s">
        <v>802</v>
      </c>
      <c r="C391" t="s">
        <v>45</v>
      </c>
      <c r="D391">
        <v>41</v>
      </c>
      <c r="E391">
        <v>10.45</v>
      </c>
      <c r="F391">
        <v>0.7</v>
      </c>
      <c r="G391">
        <v>9.8800000000000008</v>
      </c>
      <c r="H391">
        <v>10.95</v>
      </c>
      <c r="I391" t="s">
        <v>12</v>
      </c>
      <c r="J391" s="4" t="str">
        <f t="shared" si="12"/>
        <v>na</v>
      </c>
      <c r="K391" s="4">
        <f t="shared" si="13"/>
        <v>0</v>
      </c>
      <c r="L391" t="s">
        <v>11834</v>
      </c>
    </row>
    <row r="392" spans="1:12" x14ac:dyDescent="0.25">
      <c r="A392" t="s">
        <v>803</v>
      </c>
      <c r="B392" t="s">
        <v>804</v>
      </c>
      <c r="C392" t="s">
        <v>24</v>
      </c>
      <c r="D392">
        <v>41</v>
      </c>
      <c r="E392">
        <v>6.88</v>
      </c>
      <c r="F392">
        <v>0.54</v>
      </c>
      <c r="G392">
        <v>1.0900000000000001</v>
      </c>
      <c r="H392">
        <v>5.47</v>
      </c>
      <c r="I392" t="s">
        <v>12</v>
      </c>
      <c r="J392" s="4" t="str">
        <f t="shared" si="12"/>
        <v>na</v>
      </c>
      <c r="K392" s="4">
        <f t="shared" si="13"/>
        <v>0</v>
      </c>
      <c r="L392" t="s">
        <v>11835</v>
      </c>
    </row>
    <row r="393" spans="1:12" x14ac:dyDescent="0.25">
      <c r="A393" t="s">
        <v>805</v>
      </c>
      <c r="B393" t="s">
        <v>806</v>
      </c>
      <c r="C393" t="s">
        <v>35</v>
      </c>
      <c r="D393">
        <v>41</v>
      </c>
      <c r="E393">
        <v>6.36</v>
      </c>
      <c r="F393">
        <v>0.86</v>
      </c>
      <c r="G393">
        <v>0.53</v>
      </c>
      <c r="H393" t="s">
        <v>36</v>
      </c>
      <c r="I393" t="s">
        <v>12</v>
      </c>
      <c r="J393" s="4" t="str">
        <f t="shared" si="12"/>
        <v>na</v>
      </c>
      <c r="K393" s="4">
        <f t="shared" si="13"/>
        <v>0</v>
      </c>
      <c r="L393" t="s">
        <v>11836</v>
      </c>
    </row>
    <row r="394" spans="1:12" x14ac:dyDescent="0.25">
      <c r="A394" t="s">
        <v>807</v>
      </c>
      <c r="B394" t="s">
        <v>808</v>
      </c>
      <c r="C394" t="s">
        <v>58</v>
      </c>
      <c r="D394">
        <v>41</v>
      </c>
      <c r="E394">
        <v>8.6199999999999992</v>
      </c>
      <c r="F394">
        <v>0.76</v>
      </c>
      <c r="G394">
        <v>0.78</v>
      </c>
      <c r="H394">
        <v>5.57</v>
      </c>
      <c r="I394" t="s">
        <v>12</v>
      </c>
      <c r="J394" s="4" t="str">
        <f t="shared" si="12"/>
        <v>na</v>
      </c>
      <c r="K394" s="4">
        <f t="shared" si="13"/>
        <v>0</v>
      </c>
      <c r="L394" t="s">
        <v>11837</v>
      </c>
    </row>
    <row r="395" spans="1:12" x14ac:dyDescent="0.25">
      <c r="A395" t="s">
        <v>809</v>
      </c>
      <c r="B395" t="s">
        <v>810</v>
      </c>
      <c r="C395" t="s">
        <v>45</v>
      </c>
      <c r="D395">
        <v>41</v>
      </c>
      <c r="E395" t="s">
        <v>36</v>
      </c>
      <c r="F395">
        <v>0.45</v>
      </c>
      <c r="G395" t="s">
        <v>36</v>
      </c>
      <c r="H395" t="s">
        <v>36</v>
      </c>
      <c r="I395" t="s">
        <v>12</v>
      </c>
      <c r="J395" s="4" t="str">
        <f t="shared" si="12"/>
        <v>na</v>
      </c>
      <c r="K395" s="4">
        <f t="shared" si="13"/>
        <v>0</v>
      </c>
      <c r="L395" t="s">
        <v>11838</v>
      </c>
    </row>
    <row r="396" spans="1:12" x14ac:dyDescent="0.25">
      <c r="A396" t="s">
        <v>811</v>
      </c>
      <c r="B396" t="s">
        <v>812</v>
      </c>
      <c r="C396" t="s">
        <v>24</v>
      </c>
      <c r="D396">
        <v>40</v>
      </c>
      <c r="E396" t="s">
        <v>36</v>
      </c>
      <c r="F396">
        <v>0.33</v>
      </c>
      <c r="G396">
        <v>0.14000000000000001</v>
      </c>
      <c r="H396">
        <v>5.17</v>
      </c>
      <c r="I396" t="s">
        <v>12</v>
      </c>
      <c r="J396" s="4" t="str">
        <f t="shared" si="12"/>
        <v>na</v>
      </c>
      <c r="K396" s="4">
        <f t="shared" si="13"/>
        <v>0</v>
      </c>
      <c r="L396" t="s">
        <v>11839</v>
      </c>
    </row>
    <row r="397" spans="1:12" x14ac:dyDescent="0.25">
      <c r="A397" t="s">
        <v>813</v>
      </c>
      <c r="B397" t="s">
        <v>814</v>
      </c>
      <c r="C397" t="s">
        <v>24</v>
      </c>
      <c r="D397">
        <v>40</v>
      </c>
      <c r="E397">
        <v>5.27</v>
      </c>
      <c r="F397">
        <v>0.63</v>
      </c>
      <c r="G397">
        <v>0.67</v>
      </c>
      <c r="H397">
        <v>0.89</v>
      </c>
      <c r="I397" t="s">
        <v>12</v>
      </c>
      <c r="J397" s="4" t="str">
        <f t="shared" si="12"/>
        <v>na</v>
      </c>
      <c r="K397" s="4">
        <f t="shared" si="13"/>
        <v>0</v>
      </c>
      <c r="L397" t="s">
        <v>11840</v>
      </c>
    </row>
    <row r="398" spans="1:12" x14ac:dyDescent="0.25">
      <c r="A398" t="s">
        <v>815</v>
      </c>
      <c r="B398" t="s">
        <v>816</v>
      </c>
      <c r="C398" t="s">
        <v>132</v>
      </c>
      <c r="D398">
        <v>39</v>
      </c>
      <c r="E398" t="s">
        <v>36</v>
      </c>
      <c r="F398" t="s">
        <v>36</v>
      </c>
      <c r="G398">
        <v>1.37</v>
      </c>
      <c r="H398" t="s">
        <v>36</v>
      </c>
      <c r="I398" t="s">
        <v>12</v>
      </c>
      <c r="J398" s="4" t="str">
        <f t="shared" si="12"/>
        <v>na</v>
      </c>
      <c r="K398" s="4">
        <f t="shared" si="13"/>
        <v>0</v>
      </c>
      <c r="L398" t="s">
        <v>11841</v>
      </c>
    </row>
    <row r="399" spans="1:12" x14ac:dyDescent="0.25">
      <c r="A399" t="s">
        <v>817</v>
      </c>
      <c r="B399" t="s">
        <v>818</v>
      </c>
      <c r="C399" t="s">
        <v>45</v>
      </c>
      <c r="D399">
        <v>39</v>
      </c>
      <c r="E399">
        <v>14.07</v>
      </c>
      <c r="F399">
        <v>0.64</v>
      </c>
      <c r="G399">
        <v>7.74</v>
      </c>
      <c r="H399" t="s">
        <v>36</v>
      </c>
      <c r="I399" t="s">
        <v>12</v>
      </c>
      <c r="J399" s="4" t="str">
        <f t="shared" si="12"/>
        <v>na</v>
      </c>
      <c r="K399" s="4">
        <f t="shared" si="13"/>
        <v>0</v>
      </c>
      <c r="L399" t="s">
        <v>11842</v>
      </c>
    </row>
    <row r="400" spans="1:12" x14ac:dyDescent="0.25">
      <c r="A400" t="s">
        <v>819</v>
      </c>
      <c r="B400" t="s">
        <v>820</v>
      </c>
      <c r="C400" t="s">
        <v>15</v>
      </c>
      <c r="D400">
        <v>38</v>
      </c>
      <c r="E400">
        <v>39.82</v>
      </c>
      <c r="F400">
        <v>0.79</v>
      </c>
      <c r="G400">
        <v>0.99</v>
      </c>
      <c r="H400">
        <v>5.72</v>
      </c>
      <c r="I400" t="s">
        <v>12</v>
      </c>
      <c r="J400" s="4" t="str">
        <f t="shared" si="12"/>
        <v>na</v>
      </c>
      <c r="K400" s="4">
        <f t="shared" si="13"/>
        <v>0</v>
      </c>
      <c r="L400" t="s">
        <v>11843</v>
      </c>
    </row>
    <row r="401" spans="1:12" x14ac:dyDescent="0.25">
      <c r="A401" t="s">
        <v>821</v>
      </c>
      <c r="B401" t="s">
        <v>822</v>
      </c>
      <c r="C401" t="s">
        <v>15</v>
      </c>
      <c r="D401">
        <v>38</v>
      </c>
      <c r="E401">
        <v>42.37</v>
      </c>
      <c r="F401">
        <v>1.1100000000000001</v>
      </c>
      <c r="G401">
        <v>1</v>
      </c>
      <c r="H401">
        <v>5.62</v>
      </c>
      <c r="I401" t="s">
        <v>12</v>
      </c>
      <c r="J401" s="4" t="str">
        <f t="shared" si="12"/>
        <v>na</v>
      </c>
      <c r="K401" s="4">
        <f t="shared" si="13"/>
        <v>0</v>
      </c>
      <c r="L401" t="s">
        <v>11844</v>
      </c>
    </row>
    <row r="402" spans="1:12" x14ac:dyDescent="0.25">
      <c r="A402" t="s">
        <v>823</v>
      </c>
      <c r="B402" t="s">
        <v>824</v>
      </c>
      <c r="C402" t="s">
        <v>58</v>
      </c>
      <c r="D402">
        <v>38</v>
      </c>
      <c r="E402" t="s">
        <v>36</v>
      </c>
      <c r="F402">
        <v>0.24</v>
      </c>
      <c r="G402">
        <v>0.94</v>
      </c>
      <c r="H402">
        <v>10.11</v>
      </c>
      <c r="I402" t="s">
        <v>12</v>
      </c>
      <c r="J402" s="4" t="str">
        <f t="shared" si="12"/>
        <v>na</v>
      </c>
      <c r="K402" s="4">
        <f t="shared" si="13"/>
        <v>0</v>
      </c>
      <c r="L402" t="s">
        <v>11845</v>
      </c>
    </row>
    <row r="403" spans="1:12" x14ac:dyDescent="0.25">
      <c r="A403" t="s">
        <v>825</v>
      </c>
      <c r="B403" t="s">
        <v>826</v>
      </c>
      <c r="C403" t="s">
        <v>24</v>
      </c>
      <c r="D403">
        <v>37</v>
      </c>
      <c r="E403">
        <v>350</v>
      </c>
      <c r="F403">
        <v>0.55000000000000004</v>
      </c>
      <c r="G403">
        <v>0.25</v>
      </c>
      <c r="H403">
        <v>2.94</v>
      </c>
      <c r="I403" t="s">
        <v>12</v>
      </c>
      <c r="J403" s="4" t="str">
        <f t="shared" si="12"/>
        <v>na</v>
      </c>
      <c r="K403" s="4">
        <f t="shared" si="13"/>
        <v>0</v>
      </c>
      <c r="L403" t="s">
        <v>11846</v>
      </c>
    </row>
    <row r="404" spans="1:12" x14ac:dyDescent="0.25">
      <c r="A404" t="s">
        <v>827</v>
      </c>
      <c r="B404" t="s">
        <v>828</v>
      </c>
      <c r="C404" t="s">
        <v>45</v>
      </c>
      <c r="D404">
        <v>37</v>
      </c>
      <c r="E404">
        <v>10.039999999999999</v>
      </c>
      <c r="F404">
        <v>0.52</v>
      </c>
      <c r="G404">
        <v>6.98</v>
      </c>
      <c r="H404" t="s">
        <v>36</v>
      </c>
      <c r="I404" t="s">
        <v>12</v>
      </c>
      <c r="J404" s="4" t="str">
        <f t="shared" si="12"/>
        <v>na</v>
      </c>
      <c r="K404" s="4">
        <f t="shared" si="13"/>
        <v>0</v>
      </c>
      <c r="L404" t="s">
        <v>11847</v>
      </c>
    </row>
    <row r="405" spans="1:12" x14ac:dyDescent="0.25">
      <c r="A405" t="s">
        <v>829</v>
      </c>
      <c r="B405" t="s">
        <v>830</v>
      </c>
      <c r="C405" t="s">
        <v>61</v>
      </c>
      <c r="D405">
        <v>37</v>
      </c>
      <c r="E405">
        <v>13.34</v>
      </c>
      <c r="F405">
        <v>0.77</v>
      </c>
      <c r="G405">
        <v>8.99</v>
      </c>
      <c r="H405">
        <v>11.54</v>
      </c>
      <c r="I405" t="s">
        <v>12</v>
      </c>
      <c r="J405" s="4" t="str">
        <f t="shared" si="12"/>
        <v>na</v>
      </c>
      <c r="K405" s="4">
        <f t="shared" si="13"/>
        <v>0</v>
      </c>
      <c r="L405" t="s">
        <v>11848</v>
      </c>
    </row>
    <row r="406" spans="1:12" x14ac:dyDescent="0.25">
      <c r="A406" t="s">
        <v>831</v>
      </c>
      <c r="B406" t="s">
        <v>832</v>
      </c>
      <c r="C406" t="s">
        <v>15</v>
      </c>
      <c r="D406">
        <v>37</v>
      </c>
      <c r="E406">
        <v>10.119999999999999</v>
      </c>
      <c r="F406">
        <v>1.27</v>
      </c>
      <c r="G406">
        <v>0.64</v>
      </c>
      <c r="H406">
        <v>4.8499999999999996</v>
      </c>
      <c r="I406" t="s">
        <v>12</v>
      </c>
      <c r="J406" s="4" t="str">
        <f t="shared" si="12"/>
        <v>na</v>
      </c>
      <c r="K406" s="4">
        <f t="shared" si="13"/>
        <v>0</v>
      </c>
      <c r="L406" t="s">
        <v>11849</v>
      </c>
    </row>
    <row r="407" spans="1:12" x14ac:dyDescent="0.25">
      <c r="A407" t="s">
        <v>833</v>
      </c>
      <c r="B407" t="s">
        <v>834</v>
      </c>
      <c r="C407" t="s">
        <v>21</v>
      </c>
      <c r="D407">
        <v>37</v>
      </c>
      <c r="E407" t="s">
        <v>36</v>
      </c>
      <c r="F407">
        <v>0.3</v>
      </c>
      <c r="G407">
        <v>0.16</v>
      </c>
      <c r="H407">
        <v>78.52</v>
      </c>
      <c r="I407" t="s">
        <v>12</v>
      </c>
      <c r="J407" s="4" t="str">
        <f t="shared" si="12"/>
        <v>na</v>
      </c>
      <c r="K407" s="4">
        <f t="shared" si="13"/>
        <v>0</v>
      </c>
      <c r="L407" t="s">
        <v>11850</v>
      </c>
    </row>
    <row r="408" spans="1:12" x14ac:dyDescent="0.25">
      <c r="A408" t="s">
        <v>835</v>
      </c>
      <c r="B408" t="s">
        <v>836</v>
      </c>
      <c r="C408" t="s">
        <v>11</v>
      </c>
      <c r="D408">
        <v>37</v>
      </c>
      <c r="E408">
        <v>12.12</v>
      </c>
      <c r="F408">
        <v>0.76</v>
      </c>
      <c r="G408">
        <v>338.84</v>
      </c>
      <c r="H408" t="s">
        <v>36</v>
      </c>
      <c r="I408" t="s">
        <v>12</v>
      </c>
      <c r="J408" s="4" t="str">
        <f t="shared" si="12"/>
        <v>na</v>
      </c>
      <c r="K408" s="4">
        <f t="shared" si="13"/>
        <v>0</v>
      </c>
      <c r="L408" t="s">
        <v>11851</v>
      </c>
    </row>
    <row r="409" spans="1:12" x14ac:dyDescent="0.25">
      <c r="A409" t="s">
        <v>837</v>
      </c>
      <c r="B409" t="s">
        <v>838</v>
      </c>
      <c r="C409" t="s">
        <v>35</v>
      </c>
      <c r="D409">
        <v>36</v>
      </c>
      <c r="E409">
        <v>6.66</v>
      </c>
      <c r="F409">
        <v>0.41</v>
      </c>
      <c r="G409">
        <v>0.3</v>
      </c>
      <c r="H409">
        <v>4.95</v>
      </c>
      <c r="I409" t="s">
        <v>12</v>
      </c>
      <c r="J409" s="4" t="str">
        <f t="shared" si="12"/>
        <v>na</v>
      </c>
      <c r="K409" s="4">
        <f t="shared" si="13"/>
        <v>0</v>
      </c>
      <c r="L409" t="s">
        <v>11852</v>
      </c>
    </row>
    <row r="410" spans="1:12" x14ac:dyDescent="0.25">
      <c r="A410" t="s">
        <v>839</v>
      </c>
      <c r="B410" t="s">
        <v>840</v>
      </c>
      <c r="C410" t="s">
        <v>24</v>
      </c>
      <c r="D410">
        <v>36</v>
      </c>
      <c r="E410">
        <v>9.9</v>
      </c>
      <c r="F410">
        <v>0.41</v>
      </c>
      <c r="G410">
        <v>0.27</v>
      </c>
      <c r="H410">
        <v>5.5</v>
      </c>
      <c r="I410" t="s">
        <v>12</v>
      </c>
      <c r="J410" s="4" t="str">
        <f t="shared" si="12"/>
        <v>na</v>
      </c>
      <c r="K410" s="4">
        <f t="shared" si="13"/>
        <v>0</v>
      </c>
      <c r="L410" t="s">
        <v>11853</v>
      </c>
    </row>
    <row r="411" spans="1:12" x14ac:dyDescent="0.25">
      <c r="A411" t="s">
        <v>841</v>
      </c>
      <c r="B411" t="s">
        <v>842</v>
      </c>
      <c r="C411" t="s">
        <v>132</v>
      </c>
      <c r="D411">
        <v>36</v>
      </c>
      <c r="E411">
        <v>9.2100000000000009</v>
      </c>
      <c r="F411">
        <v>0.42</v>
      </c>
      <c r="G411">
        <v>0.2</v>
      </c>
      <c r="H411">
        <v>8.1999999999999993</v>
      </c>
      <c r="I411" t="s">
        <v>12</v>
      </c>
      <c r="J411" s="4" t="str">
        <f t="shared" si="12"/>
        <v>na</v>
      </c>
      <c r="K411" s="4">
        <f t="shared" si="13"/>
        <v>0</v>
      </c>
      <c r="L411" t="s">
        <v>11854</v>
      </c>
    </row>
    <row r="412" spans="1:12" x14ac:dyDescent="0.25">
      <c r="A412" t="s">
        <v>843</v>
      </c>
      <c r="B412" t="s">
        <v>844</v>
      </c>
      <c r="C412" t="s">
        <v>61</v>
      </c>
      <c r="D412">
        <v>36</v>
      </c>
      <c r="E412">
        <v>15.58</v>
      </c>
      <c r="F412">
        <v>0.61</v>
      </c>
      <c r="G412">
        <v>13.23</v>
      </c>
      <c r="H412" t="s">
        <v>36</v>
      </c>
      <c r="I412" t="s">
        <v>12</v>
      </c>
      <c r="J412" s="4" t="str">
        <f t="shared" si="12"/>
        <v>na</v>
      </c>
      <c r="K412" s="4">
        <f t="shared" si="13"/>
        <v>0</v>
      </c>
      <c r="L412" t="s">
        <v>11855</v>
      </c>
    </row>
    <row r="413" spans="1:12" x14ac:dyDescent="0.25">
      <c r="A413" t="s">
        <v>845</v>
      </c>
      <c r="B413" t="s">
        <v>846</v>
      </c>
      <c r="C413" t="s">
        <v>58</v>
      </c>
      <c r="D413">
        <v>36</v>
      </c>
      <c r="E413">
        <v>15.85</v>
      </c>
      <c r="F413">
        <v>0.52</v>
      </c>
      <c r="G413">
        <v>1.41</v>
      </c>
      <c r="H413">
        <v>0.92</v>
      </c>
      <c r="I413" t="s">
        <v>12</v>
      </c>
      <c r="J413" s="4" t="str">
        <f t="shared" si="12"/>
        <v>na</v>
      </c>
      <c r="K413" s="4">
        <f t="shared" si="13"/>
        <v>0</v>
      </c>
      <c r="L413" t="s">
        <v>11856</v>
      </c>
    </row>
    <row r="414" spans="1:12" x14ac:dyDescent="0.25">
      <c r="A414" t="s">
        <v>847</v>
      </c>
      <c r="B414" t="s">
        <v>848</v>
      </c>
      <c r="C414" t="s">
        <v>58</v>
      </c>
      <c r="D414">
        <v>36</v>
      </c>
      <c r="E414">
        <v>10.86</v>
      </c>
      <c r="F414">
        <v>0.76</v>
      </c>
      <c r="G414">
        <v>0.56000000000000005</v>
      </c>
      <c r="H414">
        <v>9.31</v>
      </c>
      <c r="I414" t="s">
        <v>12</v>
      </c>
      <c r="J414" s="4" t="str">
        <f t="shared" si="12"/>
        <v>na</v>
      </c>
      <c r="K414" s="4">
        <f t="shared" si="13"/>
        <v>0</v>
      </c>
      <c r="L414" t="s">
        <v>11857</v>
      </c>
    </row>
    <row r="415" spans="1:12" x14ac:dyDescent="0.25">
      <c r="A415" t="s">
        <v>849</v>
      </c>
      <c r="B415" t="s">
        <v>850</v>
      </c>
      <c r="C415" t="s">
        <v>30</v>
      </c>
      <c r="D415">
        <v>36</v>
      </c>
      <c r="E415">
        <v>47.15</v>
      </c>
      <c r="F415">
        <v>2.4300000000000002</v>
      </c>
      <c r="G415">
        <v>1.23</v>
      </c>
      <c r="H415" t="s">
        <v>36</v>
      </c>
      <c r="I415" t="s">
        <v>12</v>
      </c>
      <c r="J415" s="4" t="str">
        <f t="shared" si="12"/>
        <v>na</v>
      </c>
      <c r="K415" s="4">
        <f t="shared" si="13"/>
        <v>0</v>
      </c>
      <c r="L415" t="s">
        <v>11858</v>
      </c>
    </row>
    <row r="416" spans="1:12" x14ac:dyDescent="0.25">
      <c r="A416" t="s">
        <v>851</v>
      </c>
      <c r="B416" t="s">
        <v>852</v>
      </c>
      <c r="C416" t="s">
        <v>24</v>
      </c>
      <c r="D416">
        <v>36</v>
      </c>
      <c r="E416">
        <v>13.41</v>
      </c>
      <c r="F416">
        <v>2.19</v>
      </c>
      <c r="G416">
        <v>2.0299999999999998</v>
      </c>
      <c r="H416">
        <v>9.2799999999999994</v>
      </c>
      <c r="I416" t="s">
        <v>12</v>
      </c>
      <c r="J416" s="4" t="str">
        <f t="shared" si="12"/>
        <v>na</v>
      </c>
      <c r="K416" s="4">
        <f t="shared" si="13"/>
        <v>0</v>
      </c>
      <c r="L416" t="s">
        <v>11859</v>
      </c>
    </row>
    <row r="417" spans="1:12" x14ac:dyDescent="0.25">
      <c r="A417" t="s">
        <v>853</v>
      </c>
      <c r="B417" t="s">
        <v>854</v>
      </c>
      <c r="C417" t="s">
        <v>45</v>
      </c>
      <c r="D417">
        <v>35</v>
      </c>
      <c r="E417">
        <v>21.33</v>
      </c>
      <c r="F417">
        <v>0.24</v>
      </c>
      <c r="G417">
        <v>0.8</v>
      </c>
      <c r="H417">
        <v>28.76</v>
      </c>
      <c r="I417" t="s">
        <v>12</v>
      </c>
      <c r="J417" s="4" t="str">
        <f t="shared" si="12"/>
        <v>na</v>
      </c>
      <c r="K417" s="4">
        <f t="shared" si="13"/>
        <v>0</v>
      </c>
      <c r="L417" t="s">
        <v>11860</v>
      </c>
    </row>
    <row r="418" spans="1:12" x14ac:dyDescent="0.25">
      <c r="A418" t="s">
        <v>855</v>
      </c>
      <c r="B418" t="s">
        <v>856</v>
      </c>
      <c r="C418" t="s">
        <v>15</v>
      </c>
      <c r="D418">
        <v>35</v>
      </c>
      <c r="E418">
        <v>18.75</v>
      </c>
      <c r="F418">
        <v>0.5</v>
      </c>
      <c r="G418">
        <v>0.51</v>
      </c>
      <c r="H418">
        <v>5.69</v>
      </c>
      <c r="I418" t="s">
        <v>12</v>
      </c>
      <c r="J418" s="4" t="str">
        <f t="shared" si="12"/>
        <v>na</v>
      </c>
      <c r="K418" s="4">
        <f t="shared" si="13"/>
        <v>0</v>
      </c>
      <c r="L418" t="s">
        <v>11861</v>
      </c>
    </row>
    <row r="419" spans="1:12" x14ac:dyDescent="0.25">
      <c r="A419" t="s">
        <v>857</v>
      </c>
      <c r="B419" t="s">
        <v>858</v>
      </c>
      <c r="C419" t="s">
        <v>24</v>
      </c>
      <c r="D419">
        <v>35</v>
      </c>
      <c r="E419">
        <v>16.190000000000001</v>
      </c>
      <c r="F419">
        <v>0.46</v>
      </c>
      <c r="G419">
        <v>0.12</v>
      </c>
      <c r="H419">
        <v>8.92</v>
      </c>
      <c r="I419" t="s">
        <v>12</v>
      </c>
      <c r="J419" s="4" t="str">
        <f t="shared" si="12"/>
        <v>na</v>
      </c>
      <c r="K419" s="4">
        <f t="shared" si="13"/>
        <v>0</v>
      </c>
      <c r="L419" t="s">
        <v>11862</v>
      </c>
    </row>
    <row r="420" spans="1:12" x14ac:dyDescent="0.25">
      <c r="A420" t="s">
        <v>859</v>
      </c>
      <c r="B420" t="s">
        <v>860</v>
      </c>
      <c r="C420" t="s">
        <v>132</v>
      </c>
      <c r="D420">
        <v>34</v>
      </c>
      <c r="E420">
        <v>7</v>
      </c>
      <c r="F420">
        <v>1.7</v>
      </c>
      <c r="G420">
        <v>0.4</v>
      </c>
      <c r="H420">
        <v>4.26</v>
      </c>
      <c r="I420" t="s">
        <v>12</v>
      </c>
      <c r="J420" s="4" t="str">
        <f t="shared" si="12"/>
        <v>na</v>
      </c>
      <c r="K420" s="4">
        <f t="shared" si="13"/>
        <v>0</v>
      </c>
      <c r="L420" t="s">
        <v>11863</v>
      </c>
    </row>
    <row r="421" spans="1:12" x14ac:dyDescent="0.25">
      <c r="A421" t="s">
        <v>861</v>
      </c>
      <c r="B421" t="s">
        <v>862</v>
      </c>
      <c r="C421" t="s">
        <v>45</v>
      </c>
      <c r="D421">
        <v>34</v>
      </c>
      <c r="E421" t="s">
        <v>36</v>
      </c>
      <c r="F421">
        <v>0.4</v>
      </c>
      <c r="G421">
        <v>3.33</v>
      </c>
      <c r="H421" t="s">
        <v>36</v>
      </c>
      <c r="I421" t="s">
        <v>12</v>
      </c>
      <c r="J421" s="4" t="str">
        <f t="shared" si="12"/>
        <v>na</v>
      </c>
      <c r="K421" s="4">
        <f t="shared" si="13"/>
        <v>0</v>
      </c>
      <c r="L421" t="s">
        <v>11864</v>
      </c>
    </row>
    <row r="422" spans="1:12" x14ac:dyDescent="0.25">
      <c r="A422" t="s">
        <v>863</v>
      </c>
      <c r="B422" t="s">
        <v>864</v>
      </c>
      <c r="C422" t="s">
        <v>35</v>
      </c>
      <c r="D422">
        <v>34</v>
      </c>
      <c r="E422">
        <v>55.46</v>
      </c>
      <c r="F422">
        <v>0.28999999999999998</v>
      </c>
      <c r="G422">
        <v>0.96</v>
      </c>
      <c r="H422">
        <v>1.76</v>
      </c>
      <c r="I422" t="s">
        <v>12</v>
      </c>
      <c r="J422" s="4" t="str">
        <f t="shared" si="12"/>
        <v>na</v>
      </c>
      <c r="K422" s="4">
        <f t="shared" si="13"/>
        <v>0</v>
      </c>
      <c r="L422" t="s">
        <v>11865</v>
      </c>
    </row>
    <row r="423" spans="1:12" x14ac:dyDescent="0.25">
      <c r="A423" t="s">
        <v>865</v>
      </c>
      <c r="B423" t="s">
        <v>866</v>
      </c>
      <c r="C423" t="s">
        <v>45</v>
      </c>
      <c r="D423">
        <v>34</v>
      </c>
      <c r="E423">
        <v>11.07</v>
      </c>
      <c r="F423">
        <v>0.8</v>
      </c>
      <c r="G423">
        <v>8.42</v>
      </c>
      <c r="H423" t="s">
        <v>36</v>
      </c>
      <c r="I423" t="s">
        <v>12</v>
      </c>
      <c r="J423" s="4" t="str">
        <f t="shared" si="12"/>
        <v>na</v>
      </c>
      <c r="K423" s="4">
        <f t="shared" si="13"/>
        <v>0</v>
      </c>
      <c r="L423" t="s">
        <v>11866</v>
      </c>
    </row>
    <row r="424" spans="1:12" x14ac:dyDescent="0.25">
      <c r="A424" t="s">
        <v>867</v>
      </c>
      <c r="B424" t="s">
        <v>868</v>
      </c>
      <c r="C424" t="s">
        <v>58</v>
      </c>
      <c r="D424">
        <v>34</v>
      </c>
      <c r="E424">
        <v>5.44</v>
      </c>
      <c r="F424">
        <v>0.62</v>
      </c>
      <c r="G424">
        <v>0.26</v>
      </c>
      <c r="H424">
        <v>2.97</v>
      </c>
      <c r="I424" t="s">
        <v>12</v>
      </c>
      <c r="J424" s="4" t="str">
        <f t="shared" si="12"/>
        <v>na</v>
      </c>
      <c r="K424" s="4">
        <f t="shared" si="13"/>
        <v>0</v>
      </c>
      <c r="L424" t="s">
        <v>11867</v>
      </c>
    </row>
    <row r="425" spans="1:12" x14ac:dyDescent="0.25">
      <c r="A425" t="s">
        <v>869</v>
      </c>
      <c r="B425" t="s">
        <v>870</v>
      </c>
      <c r="C425" t="s">
        <v>15</v>
      </c>
      <c r="D425">
        <v>33</v>
      </c>
      <c r="E425">
        <v>8.6300000000000008</v>
      </c>
      <c r="F425">
        <v>0.67</v>
      </c>
      <c r="G425">
        <v>0.18</v>
      </c>
      <c r="H425">
        <v>5.7</v>
      </c>
      <c r="I425" t="s">
        <v>12</v>
      </c>
      <c r="J425" s="4" t="str">
        <f t="shared" si="12"/>
        <v>na</v>
      </c>
      <c r="K425" s="4">
        <f t="shared" si="13"/>
        <v>0</v>
      </c>
      <c r="L425" t="s">
        <v>11868</v>
      </c>
    </row>
    <row r="426" spans="1:12" x14ac:dyDescent="0.25">
      <c r="A426" t="s">
        <v>871</v>
      </c>
      <c r="B426" t="s">
        <v>872</v>
      </c>
      <c r="C426" t="s">
        <v>45</v>
      </c>
      <c r="D426">
        <v>32</v>
      </c>
      <c r="E426">
        <v>63.86</v>
      </c>
      <c r="F426">
        <v>0.83</v>
      </c>
      <c r="G426">
        <v>6.8</v>
      </c>
      <c r="H426">
        <v>39.340000000000003</v>
      </c>
      <c r="I426" t="s">
        <v>12</v>
      </c>
      <c r="J426" s="4" t="str">
        <f t="shared" si="12"/>
        <v>na</v>
      </c>
      <c r="K426" s="4">
        <f t="shared" si="13"/>
        <v>0</v>
      </c>
      <c r="L426" t="s">
        <v>11869</v>
      </c>
    </row>
    <row r="427" spans="1:12" x14ac:dyDescent="0.25">
      <c r="A427" t="s">
        <v>873</v>
      </c>
      <c r="B427" t="s">
        <v>874</v>
      </c>
      <c r="C427" t="s">
        <v>24</v>
      </c>
      <c r="D427">
        <v>32</v>
      </c>
      <c r="E427" t="s">
        <v>36</v>
      </c>
      <c r="F427">
        <v>0.49</v>
      </c>
      <c r="G427">
        <v>0.2</v>
      </c>
      <c r="H427">
        <v>9.2100000000000009</v>
      </c>
      <c r="I427" t="s">
        <v>12</v>
      </c>
      <c r="J427" s="4" t="str">
        <f t="shared" si="12"/>
        <v>na</v>
      </c>
      <c r="K427" s="4">
        <f t="shared" si="13"/>
        <v>0</v>
      </c>
      <c r="L427" t="s">
        <v>11870</v>
      </c>
    </row>
    <row r="428" spans="1:12" x14ac:dyDescent="0.25">
      <c r="A428" t="s">
        <v>875</v>
      </c>
      <c r="B428" t="s">
        <v>876</v>
      </c>
      <c r="C428" t="s">
        <v>21</v>
      </c>
      <c r="D428">
        <v>31</v>
      </c>
      <c r="E428" t="s">
        <v>36</v>
      </c>
      <c r="F428">
        <v>1.1299999999999999</v>
      </c>
      <c r="G428">
        <v>0.2</v>
      </c>
      <c r="H428">
        <v>48.86</v>
      </c>
      <c r="I428" t="s">
        <v>12</v>
      </c>
      <c r="J428" s="4" t="str">
        <f t="shared" si="12"/>
        <v>na</v>
      </c>
      <c r="K428" s="4">
        <f t="shared" si="13"/>
        <v>0</v>
      </c>
      <c r="L428" t="s">
        <v>11871</v>
      </c>
    </row>
    <row r="429" spans="1:12" x14ac:dyDescent="0.25">
      <c r="A429" t="s">
        <v>877</v>
      </c>
      <c r="B429" t="s">
        <v>878</v>
      </c>
      <c r="C429" t="s">
        <v>15</v>
      </c>
      <c r="D429">
        <v>31</v>
      </c>
      <c r="E429">
        <v>8.6999999999999993</v>
      </c>
      <c r="F429">
        <v>2.08</v>
      </c>
      <c r="G429">
        <v>0.28000000000000003</v>
      </c>
      <c r="H429">
        <v>8.99</v>
      </c>
      <c r="I429" t="s">
        <v>12</v>
      </c>
      <c r="J429" s="4" t="str">
        <f t="shared" si="12"/>
        <v>na</v>
      </c>
      <c r="K429" s="4">
        <f t="shared" si="13"/>
        <v>0</v>
      </c>
      <c r="L429" t="s">
        <v>11872</v>
      </c>
    </row>
    <row r="430" spans="1:12" x14ac:dyDescent="0.25">
      <c r="A430" t="s">
        <v>879</v>
      </c>
      <c r="B430" t="s">
        <v>880</v>
      </c>
      <c r="C430" t="s">
        <v>58</v>
      </c>
      <c r="D430">
        <v>31</v>
      </c>
      <c r="E430" t="s">
        <v>36</v>
      </c>
      <c r="F430">
        <v>0.41</v>
      </c>
      <c r="G430">
        <v>0.33</v>
      </c>
      <c r="H430">
        <v>944.7</v>
      </c>
      <c r="I430" t="s">
        <v>12</v>
      </c>
      <c r="J430" s="4" t="str">
        <f t="shared" si="12"/>
        <v>na</v>
      </c>
      <c r="K430" s="4">
        <f t="shared" si="13"/>
        <v>0</v>
      </c>
      <c r="L430" t="s">
        <v>11873</v>
      </c>
    </row>
    <row r="431" spans="1:12" x14ac:dyDescent="0.25">
      <c r="A431" t="s">
        <v>881</v>
      </c>
      <c r="B431" t="s">
        <v>882</v>
      </c>
      <c r="C431" t="s">
        <v>27</v>
      </c>
      <c r="D431">
        <v>31</v>
      </c>
      <c r="E431">
        <v>11.49</v>
      </c>
      <c r="F431">
        <v>0.69</v>
      </c>
      <c r="G431">
        <v>0.88</v>
      </c>
      <c r="H431">
        <v>10.32</v>
      </c>
      <c r="I431" t="s">
        <v>12</v>
      </c>
      <c r="J431" s="4" t="str">
        <f t="shared" si="12"/>
        <v>na</v>
      </c>
      <c r="K431" s="4">
        <f t="shared" si="13"/>
        <v>0</v>
      </c>
      <c r="L431" t="s">
        <v>11874</v>
      </c>
    </row>
    <row r="432" spans="1:12" x14ac:dyDescent="0.25">
      <c r="A432" t="s">
        <v>883</v>
      </c>
      <c r="B432" t="s">
        <v>884</v>
      </c>
      <c r="C432" t="s">
        <v>24</v>
      </c>
      <c r="D432">
        <v>30</v>
      </c>
      <c r="E432">
        <v>8.7200000000000006</v>
      </c>
      <c r="F432">
        <v>0.74</v>
      </c>
      <c r="G432">
        <v>0.63</v>
      </c>
      <c r="H432">
        <v>2.85</v>
      </c>
      <c r="I432" t="s">
        <v>12</v>
      </c>
      <c r="J432" s="4" t="str">
        <f t="shared" si="12"/>
        <v>na</v>
      </c>
      <c r="K432" s="4">
        <f t="shared" si="13"/>
        <v>0</v>
      </c>
      <c r="L432" t="s">
        <v>11875</v>
      </c>
    </row>
    <row r="433" spans="1:12" x14ac:dyDescent="0.25">
      <c r="A433" t="s">
        <v>885</v>
      </c>
      <c r="B433" t="s">
        <v>886</v>
      </c>
      <c r="C433" t="s">
        <v>24</v>
      </c>
      <c r="D433">
        <v>29</v>
      </c>
      <c r="E433" t="s">
        <v>36</v>
      </c>
      <c r="F433" t="s">
        <v>36</v>
      </c>
      <c r="G433" t="s">
        <v>36</v>
      </c>
      <c r="H433" t="s">
        <v>36</v>
      </c>
      <c r="I433" t="s">
        <v>12</v>
      </c>
      <c r="J433" s="4" t="str">
        <f t="shared" si="12"/>
        <v>na</v>
      </c>
      <c r="K433" s="4">
        <f t="shared" si="13"/>
        <v>0</v>
      </c>
      <c r="L433" t="s">
        <v>11876</v>
      </c>
    </row>
    <row r="434" spans="1:12" x14ac:dyDescent="0.25">
      <c r="A434" t="s">
        <v>887</v>
      </c>
      <c r="B434" t="s">
        <v>888</v>
      </c>
      <c r="C434" t="s">
        <v>24</v>
      </c>
      <c r="D434">
        <v>29</v>
      </c>
      <c r="E434" t="s">
        <v>36</v>
      </c>
      <c r="F434">
        <v>0.21</v>
      </c>
      <c r="G434">
        <v>0.09</v>
      </c>
      <c r="H434" t="s">
        <v>36</v>
      </c>
      <c r="I434" t="s">
        <v>12</v>
      </c>
      <c r="J434" s="4" t="str">
        <f t="shared" si="12"/>
        <v>na</v>
      </c>
      <c r="K434" s="4">
        <f t="shared" si="13"/>
        <v>0</v>
      </c>
      <c r="L434" t="s">
        <v>11877</v>
      </c>
    </row>
    <row r="435" spans="1:12" x14ac:dyDescent="0.25">
      <c r="A435" t="s">
        <v>889</v>
      </c>
      <c r="B435" t="s">
        <v>890</v>
      </c>
      <c r="C435" t="s">
        <v>15</v>
      </c>
      <c r="D435">
        <v>29</v>
      </c>
      <c r="E435">
        <v>4.3099999999999996</v>
      </c>
      <c r="F435">
        <v>0.37</v>
      </c>
      <c r="G435">
        <v>0.1</v>
      </c>
      <c r="H435">
        <v>8.9600000000000009</v>
      </c>
      <c r="I435" t="s">
        <v>12</v>
      </c>
      <c r="J435" s="4" t="str">
        <f t="shared" si="12"/>
        <v>na</v>
      </c>
      <c r="K435" s="4">
        <f t="shared" si="13"/>
        <v>0</v>
      </c>
      <c r="L435" t="s">
        <v>11878</v>
      </c>
    </row>
    <row r="436" spans="1:12" x14ac:dyDescent="0.25">
      <c r="A436" t="s">
        <v>891</v>
      </c>
      <c r="B436" t="s">
        <v>892</v>
      </c>
      <c r="C436" t="s">
        <v>21</v>
      </c>
      <c r="D436">
        <v>29</v>
      </c>
      <c r="E436">
        <v>10.43</v>
      </c>
      <c r="F436">
        <v>0.79</v>
      </c>
      <c r="G436">
        <v>1.07</v>
      </c>
      <c r="H436">
        <v>4.59</v>
      </c>
      <c r="I436" t="s">
        <v>12</v>
      </c>
      <c r="J436" s="4" t="str">
        <f t="shared" si="12"/>
        <v>na</v>
      </c>
      <c r="K436" s="4">
        <f t="shared" si="13"/>
        <v>0</v>
      </c>
      <c r="L436" t="s">
        <v>11879</v>
      </c>
    </row>
    <row r="437" spans="1:12" x14ac:dyDescent="0.25">
      <c r="A437" t="s">
        <v>893</v>
      </c>
      <c r="B437" t="s">
        <v>894</v>
      </c>
      <c r="C437" t="s">
        <v>15</v>
      </c>
      <c r="D437">
        <v>29</v>
      </c>
      <c r="E437">
        <v>24.12</v>
      </c>
      <c r="F437">
        <v>0.28999999999999998</v>
      </c>
      <c r="G437">
        <v>0.32</v>
      </c>
      <c r="H437" t="s">
        <v>36</v>
      </c>
      <c r="I437" t="s">
        <v>12</v>
      </c>
      <c r="J437" s="4" t="str">
        <f t="shared" si="12"/>
        <v>na</v>
      </c>
      <c r="K437" s="4">
        <f t="shared" si="13"/>
        <v>0</v>
      </c>
      <c r="L437" t="s">
        <v>11880</v>
      </c>
    </row>
    <row r="438" spans="1:12" x14ac:dyDescent="0.25">
      <c r="A438" t="s">
        <v>895</v>
      </c>
      <c r="B438" t="s">
        <v>896</v>
      </c>
      <c r="C438" t="s">
        <v>58</v>
      </c>
      <c r="D438">
        <v>29</v>
      </c>
      <c r="E438" t="s">
        <v>36</v>
      </c>
      <c r="F438">
        <v>1</v>
      </c>
      <c r="G438">
        <v>2.29</v>
      </c>
      <c r="H438" t="s">
        <v>36</v>
      </c>
      <c r="I438" t="s">
        <v>12</v>
      </c>
      <c r="J438" s="4" t="str">
        <f t="shared" si="12"/>
        <v>na</v>
      </c>
      <c r="K438" s="4">
        <f t="shared" si="13"/>
        <v>0</v>
      </c>
      <c r="L438" t="s">
        <v>11881</v>
      </c>
    </row>
    <row r="439" spans="1:12" x14ac:dyDescent="0.25">
      <c r="A439" t="s">
        <v>897</v>
      </c>
      <c r="B439" t="s">
        <v>898</v>
      </c>
      <c r="C439" t="s">
        <v>35</v>
      </c>
      <c r="D439">
        <v>28</v>
      </c>
      <c r="E439">
        <v>8.16</v>
      </c>
      <c r="F439">
        <v>0.72</v>
      </c>
      <c r="G439">
        <v>0.24</v>
      </c>
      <c r="H439" t="s">
        <v>36</v>
      </c>
      <c r="I439" t="s">
        <v>12</v>
      </c>
      <c r="J439" s="4" t="str">
        <f t="shared" si="12"/>
        <v>na</v>
      </c>
      <c r="K439" s="4">
        <f t="shared" si="13"/>
        <v>0</v>
      </c>
      <c r="L439" t="s">
        <v>11882</v>
      </c>
    </row>
    <row r="440" spans="1:12" x14ac:dyDescent="0.25">
      <c r="A440" t="s">
        <v>899</v>
      </c>
      <c r="B440" t="s">
        <v>900</v>
      </c>
      <c r="C440" t="s">
        <v>24</v>
      </c>
      <c r="D440">
        <v>28</v>
      </c>
      <c r="E440" t="s">
        <v>36</v>
      </c>
      <c r="F440">
        <v>0.42</v>
      </c>
      <c r="G440">
        <v>0.38</v>
      </c>
      <c r="H440">
        <v>12.04</v>
      </c>
      <c r="I440" t="s">
        <v>12</v>
      </c>
      <c r="J440" s="4" t="str">
        <f t="shared" si="12"/>
        <v>na</v>
      </c>
      <c r="K440" s="4">
        <f t="shared" si="13"/>
        <v>0</v>
      </c>
      <c r="L440" t="s">
        <v>11883</v>
      </c>
    </row>
    <row r="441" spans="1:12" x14ac:dyDescent="0.25">
      <c r="A441" t="s">
        <v>901</v>
      </c>
      <c r="B441" t="s">
        <v>902</v>
      </c>
      <c r="C441" t="s">
        <v>132</v>
      </c>
      <c r="D441">
        <v>28</v>
      </c>
      <c r="E441" t="s">
        <v>36</v>
      </c>
      <c r="F441">
        <v>1.36</v>
      </c>
      <c r="G441">
        <v>1.02</v>
      </c>
      <c r="H441">
        <v>27.1</v>
      </c>
      <c r="I441" t="s">
        <v>12</v>
      </c>
      <c r="J441" s="4" t="str">
        <f t="shared" si="12"/>
        <v>na</v>
      </c>
      <c r="K441" s="4">
        <f t="shared" si="13"/>
        <v>0</v>
      </c>
      <c r="L441" t="s">
        <v>11884</v>
      </c>
    </row>
    <row r="442" spans="1:12" x14ac:dyDescent="0.25">
      <c r="A442" t="s">
        <v>903</v>
      </c>
      <c r="B442" t="s">
        <v>904</v>
      </c>
      <c r="C442" t="s">
        <v>35</v>
      </c>
      <c r="D442">
        <v>27</v>
      </c>
      <c r="E442">
        <v>3.76</v>
      </c>
      <c r="F442">
        <v>0.57999999999999996</v>
      </c>
      <c r="G442">
        <v>1.86</v>
      </c>
      <c r="H442">
        <v>7.97</v>
      </c>
      <c r="I442" t="s">
        <v>12</v>
      </c>
      <c r="J442" s="4" t="str">
        <f t="shared" si="12"/>
        <v>na</v>
      </c>
      <c r="K442" s="4">
        <f t="shared" si="13"/>
        <v>0</v>
      </c>
      <c r="L442" t="s">
        <v>11885</v>
      </c>
    </row>
    <row r="443" spans="1:12" x14ac:dyDescent="0.25">
      <c r="A443" t="s">
        <v>905</v>
      </c>
      <c r="B443" t="s">
        <v>906</v>
      </c>
      <c r="C443" t="s">
        <v>24</v>
      </c>
      <c r="D443">
        <v>27</v>
      </c>
      <c r="E443" t="s">
        <v>36</v>
      </c>
      <c r="F443">
        <v>0.79</v>
      </c>
      <c r="G443">
        <v>0.71</v>
      </c>
      <c r="H443">
        <v>38.5</v>
      </c>
      <c r="I443" t="s">
        <v>12</v>
      </c>
      <c r="J443" s="4" t="str">
        <f t="shared" si="12"/>
        <v>na</v>
      </c>
      <c r="K443" s="4">
        <f t="shared" si="13"/>
        <v>0</v>
      </c>
      <c r="L443" t="s">
        <v>11886</v>
      </c>
    </row>
    <row r="444" spans="1:12" x14ac:dyDescent="0.25">
      <c r="A444" t="s">
        <v>907</v>
      </c>
      <c r="B444" t="s">
        <v>908</v>
      </c>
      <c r="C444" t="s">
        <v>24</v>
      </c>
      <c r="D444">
        <v>27</v>
      </c>
      <c r="E444" t="s">
        <v>36</v>
      </c>
      <c r="F444">
        <v>0.19</v>
      </c>
      <c r="G444">
        <v>2.4700000000000002</v>
      </c>
      <c r="H444">
        <v>1.51</v>
      </c>
      <c r="I444" t="s">
        <v>12</v>
      </c>
      <c r="J444" s="4" t="str">
        <f t="shared" si="12"/>
        <v>na</v>
      </c>
      <c r="K444" s="4">
        <f t="shared" si="13"/>
        <v>0</v>
      </c>
      <c r="L444" t="s">
        <v>11887</v>
      </c>
    </row>
    <row r="445" spans="1:12" x14ac:dyDescent="0.25">
      <c r="A445" t="s">
        <v>909</v>
      </c>
      <c r="B445" t="s">
        <v>910</v>
      </c>
      <c r="C445" t="s">
        <v>45</v>
      </c>
      <c r="D445">
        <v>27</v>
      </c>
      <c r="E445" t="s">
        <v>36</v>
      </c>
      <c r="F445">
        <v>0.31</v>
      </c>
      <c r="G445">
        <v>14.5</v>
      </c>
      <c r="H445" t="s">
        <v>36</v>
      </c>
      <c r="I445" t="s">
        <v>12</v>
      </c>
      <c r="J445" s="4" t="str">
        <f t="shared" si="12"/>
        <v>na</v>
      </c>
      <c r="K445" s="4">
        <f t="shared" si="13"/>
        <v>0</v>
      </c>
      <c r="L445" t="s">
        <v>11888</v>
      </c>
    </row>
    <row r="446" spans="1:12" x14ac:dyDescent="0.25">
      <c r="A446" t="s">
        <v>911</v>
      </c>
      <c r="B446" t="s">
        <v>912</v>
      </c>
      <c r="C446" t="s">
        <v>21</v>
      </c>
      <c r="D446">
        <v>26</v>
      </c>
      <c r="E446">
        <v>7.58</v>
      </c>
      <c r="F446">
        <v>0.43</v>
      </c>
      <c r="G446">
        <v>0.16</v>
      </c>
      <c r="H446">
        <v>3.91</v>
      </c>
      <c r="I446" t="s">
        <v>12</v>
      </c>
      <c r="J446" s="4" t="str">
        <f t="shared" si="12"/>
        <v>na</v>
      </c>
      <c r="K446" s="4">
        <f t="shared" si="13"/>
        <v>0</v>
      </c>
      <c r="L446" t="s">
        <v>11889</v>
      </c>
    </row>
    <row r="447" spans="1:12" x14ac:dyDescent="0.25">
      <c r="A447" t="s">
        <v>913</v>
      </c>
      <c r="B447" t="s">
        <v>914</v>
      </c>
      <c r="C447" t="s">
        <v>45</v>
      </c>
      <c r="D447">
        <v>26</v>
      </c>
      <c r="E447" t="s">
        <v>36</v>
      </c>
      <c r="F447">
        <v>3.3</v>
      </c>
      <c r="G447">
        <v>0.32</v>
      </c>
      <c r="H447" t="s">
        <v>36</v>
      </c>
      <c r="I447" t="s">
        <v>12</v>
      </c>
      <c r="J447" s="4" t="str">
        <f t="shared" si="12"/>
        <v>na</v>
      </c>
      <c r="K447" s="4">
        <f t="shared" si="13"/>
        <v>0</v>
      </c>
      <c r="L447" t="s">
        <v>11890</v>
      </c>
    </row>
    <row r="448" spans="1:12" x14ac:dyDescent="0.25">
      <c r="A448" t="s">
        <v>915</v>
      </c>
      <c r="B448" t="s">
        <v>916</v>
      </c>
      <c r="C448" t="s">
        <v>15</v>
      </c>
      <c r="D448">
        <v>26</v>
      </c>
      <c r="E448">
        <v>14.75</v>
      </c>
      <c r="F448">
        <v>1.08</v>
      </c>
      <c r="G448">
        <v>0.39</v>
      </c>
      <c r="H448">
        <v>6.34</v>
      </c>
      <c r="I448" t="s">
        <v>12</v>
      </c>
      <c r="J448" s="4" t="str">
        <f t="shared" si="12"/>
        <v>na</v>
      </c>
      <c r="K448" s="4">
        <f t="shared" si="13"/>
        <v>0</v>
      </c>
      <c r="L448" t="s">
        <v>11891</v>
      </c>
    </row>
    <row r="449" spans="1:12" x14ac:dyDescent="0.25">
      <c r="A449" t="s">
        <v>917</v>
      </c>
      <c r="B449" t="s">
        <v>918</v>
      </c>
      <c r="C449" t="s">
        <v>18</v>
      </c>
      <c r="D449">
        <v>26</v>
      </c>
      <c r="E449" t="s">
        <v>36</v>
      </c>
      <c r="F449">
        <v>37.090000000000003</v>
      </c>
      <c r="G449">
        <v>1.07</v>
      </c>
      <c r="H449" t="s">
        <v>36</v>
      </c>
      <c r="I449" t="s">
        <v>12</v>
      </c>
      <c r="J449" s="4" t="str">
        <f t="shared" si="12"/>
        <v>na</v>
      </c>
      <c r="K449" s="4">
        <f t="shared" si="13"/>
        <v>0</v>
      </c>
      <c r="L449" t="s">
        <v>11892</v>
      </c>
    </row>
    <row r="450" spans="1:12" x14ac:dyDescent="0.25">
      <c r="A450" t="s">
        <v>919</v>
      </c>
      <c r="B450" t="s">
        <v>920</v>
      </c>
      <c r="C450" t="s">
        <v>45</v>
      </c>
      <c r="D450">
        <v>26</v>
      </c>
      <c r="E450" t="s">
        <v>36</v>
      </c>
      <c r="F450">
        <v>0.24</v>
      </c>
      <c r="G450">
        <v>1.33</v>
      </c>
      <c r="H450" t="s">
        <v>36</v>
      </c>
      <c r="I450" t="s">
        <v>12</v>
      </c>
      <c r="J450" s="4" t="str">
        <f t="shared" ref="J450:J513" si="14">IF(AND(I450=selected_country_code,C450= selected_sector_code),D450,"na")</f>
        <v>na</v>
      </c>
      <c r="K450" s="4">
        <f t="shared" si="13"/>
        <v>0</v>
      </c>
      <c r="L450" t="s">
        <v>11893</v>
      </c>
    </row>
    <row r="451" spans="1:12" x14ac:dyDescent="0.25">
      <c r="A451" t="s">
        <v>921</v>
      </c>
      <c r="B451" t="s">
        <v>922</v>
      </c>
      <c r="C451" t="s">
        <v>15</v>
      </c>
      <c r="D451">
        <v>26</v>
      </c>
      <c r="E451">
        <v>7.58</v>
      </c>
      <c r="F451">
        <v>1.18</v>
      </c>
      <c r="G451">
        <v>0.84</v>
      </c>
      <c r="H451">
        <v>5.1100000000000003</v>
      </c>
      <c r="I451" t="s">
        <v>12</v>
      </c>
      <c r="J451" s="4" t="str">
        <f t="shared" si="14"/>
        <v>na</v>
      </c>
      <c r="K451" s="4">
        <f t="shared" ref="K451:K514" si="15">IFERROR(RANK(J451,$J$2:$J$5711,0),0)</f>
        <v>0</v>
      </c>
      <c r="L451" t="s">
        <v>11894</v>
      </c>
    </row>
    <row r="452" spans="1:12" x14ac:dyDescent="0.25">
      <c r="A452" t="s">
        <v>923</v>
      </c>
      <c r="B452" t="s">
        <v>924</v>
      </c>
      <c r="C452" t="s">
        <v>58</v>
      </c>
      <c r="D452">
        <v>26</v>
      </c>
      <c r="E452" t="s">
        <v>36</v>
      </c>
      <c r="F452">
        <v>1.2</v>
      </c>
      <c r="G452">
        <v>3.72</v>
      </c>
      <c r="H452">
        <v>27.44</v>
      </c>
      <c r="I452" t="s">
        <v>12</v>
      </c>
      <c r="J452" s="4" t="str">
        <f t="shared" si="14"/>
        <v>na</v>
      </c>
      <c r="K452" s="4">
        <f t="shared" si="15"/>
        <v>0</v>
      </c>
      <c r="L452" t="s">
        <v>11895</v>
      </c>
    </row>
    <row r="453" spans="1:12" x14ac:dyDescent="0.25">
      <c r="A453" t="s">
        <v>925</v>
      </c>
      <c r="B453" t="s">
        <v>926</v>
      </c>
      <c r="C453" t="s">
        <v>30</v>
      </c>
      <c r="D453">
        <v>26</v>
      </c>
      <c r="E453" t="s">
        <v>36</v>
      </c>
      <c r="F453">
        <v>1</v>
      </c>
      <c r="G453">
        <v>1.1100000000000001</v>
      </c>
      <c r="H453">
        <v>28.72</v>
      </c>
      <c r="I453" t="s">
        <v>12</v>
      </c>
      <c r="J453" s="4" t="str">
        <f t="shared" si="14"/>
        <v>na</v>
      </c>
      <c r="K453" s="4">
        <f t="shared" si="15"/>
        <v>0</v>
      </c>
      <c r="L453" t="s">
        <v>11896</v>
      </c>
    </row>
    <row r="454" spans="1:12" x14ac:dyDescent="0.25">
      <c r="A454" t="s">
        <v>927</v>
      </c>
      <c r="B454" t="s">
        <v>928</v>
      </c>
      <c r="C454" t="s">
        <v>15</v>
      </c>
      <c r="D454">
        <v>25</v>
      </c>
      <c r="E454">
        <v>11.17</v>
      </c>
      <c r="F454">
        <v>0.4</v>
      </c>
      <c r="G454">
        <v>0.11</v>
      </c>
      <c r="H454">
        <v>4.57</v>
      </c>
      <c r="I454" t="s">
        <v>12</v>
      </c>
      <c r="J454" s="4" t="str">
        <f t="shared" si="14"/>
        <v>na</v>
      </c>
      <c r="K454" s="4">
        <f t="shared" si="15"/>
        <v>0</v>
      </c>
      <c r="L454" t="s">
        <v>11897</v>
      </c>
    </row>
    <row r="455" spans="1:12" x14ac:dyDescent="0.25">
      <c r="A455" t="s">
        <v>929</v>
      </c>
      <c r="B455" t="s">
        <v>930</v>
      </c>
      <c r="C455" t="s">
        <v>132</v>
      </c>
      <c r="D455">
        <v>25</v>
      </c>
      <c r="E455">
        <v>4.6500000000000004</v>
      </c>
      <c r="F455">
        <v>0.43</v>
      </c>
      <c r="G455">
        <v>0.43</v>
      </c>
      <c r="H455">
        <v>9.01</v>
      </c>
      <c r="I455" t="s">
        <v>12</v>
      </c>
      <c r="J455" s="4" t="str">
        <f t="shared" si="14"/>
        <v>na</v>
      </c>
      <c r="K455" s="4">
        <f t="shared" si="15"/>
        <v>0</v>
      </c>
      <c r="L455" t="s">
        <v>11898</v>
      </c>
    </row>
    <row r="456" spans="1:12" x14ac:dyDescent="0.25">
      <c r="A456" t="s">
        <v>931</v>
      </c>
      <c r="B456" t="s">
        <v>932</v>
      </c>
      <c r="C456" t="s">
        <v>15</v>
      </c>
      <c r="D456">
        <v>25</v>
      </c>
      <c r="E456">
        <v>7.42</v>
      </c>
      <c r="F456">
        <v>1.03</v>
      </c>
      <c r="G456">
        <v>1.08</v>
      </c>
      <c r="H456">
        <v>3.8</v>
      </c>
      <c r="I456" t="s">
        <v>12</v>
      </c>
      <c r="J456" s="4" t="str">
        <f t="shared" si="14"/>
        <v>na</v>
      </c>
      <c r="K456" s="4">
        <f t="shared" si="15"/>
        <v>0</v>
      </c>
      <c r="L456" t="s">
        <v>11899</v>
      </c>
    </row>
    <row r="457" spans="1:12" x14ac:dyDescent="0.25">
      <c r="A457" t="s">
        <v>933</v>
      </c>
      <c r="B457" t="s">
        <v>934</v>
      </c>
      <c r="C457" t="s">
        <v>21</v>
      </c>
      <c r="D457">
        <v>25</v>
      </c>
      <c r="E457">
        <v>23.46</v>
      </c>
      <c r="F457">
        <v>0.56999999999999995</v>
      </c>
      <c r="G457">
        <v>0.69</v>
      </c>
      <c r="H457">
        <v>8.9499999999999993</v>
      </c>
      <c r="I457" t="s">
        <v>12</v>
      </c>
      <c r="J457" s="4" t="str">
        <f t="shared" si="14"/>
        <v>na</v>
      </c>
      <c r="K457" s="4">
        <f t="shared" si="15"/>
        <v>0</v>
      </c>
      <c r="L457" t="s">
        <v>11900</v>
      </c>
    </row>
    <row r="458" spans="1:12" x14ac:dyDescent="0.25">
      <c r="A458" t="s">
        <v>935</v>
      </c>
      <c r="B458" t="s">
        <v>936</v>
      </c>
      <c r="C458" t="s">
        <v>15</v>
      </c>
      <c r="D458">
        <v>24</v>
      </c>
      <c r="E458">
        <v>9.4499999999999993</v>
      </c>
      <c r="F458">
        <v>0.48</v>
      </c>
      <c r="G458">
        <v>0.2</v>
      </c>
      <c r="H458">
        <v>6.17</v>
      </c>
      <c r="I458" t="s">
        <v>12</v>
      </c>
      <c r="J458" s="4" t="str">
        <f t="shared" si="14"/>
        <v>na</v>
      </c>
      <c r="K458" s="4">
        <f t="shared" si="15"/>
        <v>0</v>
      </c>
      <c r="L458" t="s">
        <v>11901</v>
      </c>
    </row>
    <row r="459" spans="1:12" x14ac:dyDescent="0.25">
      <c r="A459" t="s">
        <v>937</v>
      </c>
      <c r="B459" t="s">
        <v>938</v>
      </c>
      <c r="C459" t="s">
        <v>45</v>
      </c>
      <c r="D459">
        <v>24</v>
      </c>
      <c r="E459">
        <v>10.210000000000001</v>
      </c>
      <c r="F459">
        <v>0.35</v>
      </c>
      <c r="G459">
        <v>0.4</v>
      </c>
      <c r="H459">
        <v>6.1</v>
      </c>
      <c r="I459" t="s">
        <v>12</v>
      </c>
      <c r="J459" s="4" t="str">
        <f t="shared" si="14"/>
        <v>na</v>
      </c>
      <c r="K459" s="4">
        <f t="shared" si="15"/>
        <v>0</v>
      </c>
      <c r="L459" t="s">
        <v>11902</v>
      </c>
    </row>
    <row r="460" spans="1:12" x14ac:dyDescent="0.25">
      <c r="A460" t="s">
        <v>939</v>
      </c>
      <c r="B460" t="s">
        <v>940</v>
      </c>
      <c r="C460" t="s">
        <v>15</v>
      </c>
      <c r="D460">
        <v>24</v>
      </c>
      <c r="E460" t="s">
        <v>36</v>
      </c>
      <c r="F460">
        <v>0.22</v>
      </c>
      <c r="G460">
        <v>0.2</v>
      </c>
      <c r="H460" t="s">
        <v>36</v>
      </c>
      <c r="I460" t="s">
        <v>12</v>
      </c>
      <c r="J460" s="4" t="str">
        <f t="shared" si="14"/>
        <v>na</v>
      </c>
      <c r="K460" s="4">
        <f t="shared" si="15"/>
        <v>0</v>
      </c>
      <c r="L460" t="s">
        <v>11903</v>
      </c>
    </row>
    <row r="461" spans="1:12" x14ac:dyDescent="0.25">
      <c r="A461" t="s">
        <v>941</v>
      </c>
      <c r="B461" t="s">
        <v>942</v>
      </c>
      <c r="C461" t="s">
        <v>18</v>
      </c>
      <c r="D461">
        <v>24</v>
      </c>
      <c r="E461" t="s">
        <v>36</v>
      </c>
      <c r="F461">
        <v>0.57999999999999996</v>
      </c>
      <c r="G461">
        <v>0.99</v>
      </c>
      <c r="H461" t="s">
        <v>36</v>
      </c>
      <c r="I461" t="s">
        <v>12</v>
      </c>
      <c r="J461" s="4" t="str">
        <f t="shared" si="14"/>
        <v>na</v>
      </c>
      <c r="K461" s="4">
        <f t="shared" si="15"/>
        <v>0</v>
      </c>
      <c r="L461" t="s">
        <v>11904</v>
      </c>
    </row>
    <row r="462" spans="1:12" x14ac:dyDescent="0.25">
      <c r="A462" t="s">
        <v>943</v>
      </c>
      <c r="B462" t="s">
        <v>944</v>
      </c>
      <c r="C462" t="s">
        <v>18</v>
      </c>
      <c r="D462">
        <v>23</v>
      </c>
      <c r="E462">
        <v>15.56</v>
      </c>
      <c r="F462">
        <v>0.3</v>
      </c>
      <c r="G462">
        <v>0.55000000000000004</v>
      </c>
      <c r="H462">
        <v>2.87</v>
      </c>
      <c r="I462" t="s">
        <v>12</v>
      </c>
      <c r="J462" s="4" t="str">
        <f t="shared" si="14"/>
        <v>na</v>
      </c>
      <c r="K462" s="4">
        <f t="shared" si="15"/>
        <v>0</v>
      </c>
      <c r="L462" t="s">
        <v>11905</v>
      </c>
    </row>
    <row r="463" spans="1:12" x14ac:dyDescent="0.25">
      <c r="A463" t="s">
        <v>945</v>
      </c>
      <c r="B463" t="s">
        <v>946</v>
      </c>
      <c r="C463" t="s">
        <v>15</v>
      </c>
      <c r="D463">
        <v>23</v>
      </c>
      <c r="E463">
        <v>10.29</v>
      </c>
      <c r="F463">
        <v>0.63</v>
      </c>
      <c r="G463">
        <v>0.28000000000000003</v>
      </c>
      <c r="H463">
        <v>8.32</v>
      </c>
      <c r="I463" t="s">
        <v>12</v>
      </c>
      <c r="J463" s="4" t="str">
        <f t="shared" si="14"/>
        <v>na</v>
      </c>
      <c r="K463" s="4">
        <f t="shared" si="15"/>
        <v>0</v>
      </c>
      <c r="L463" t="s">
        <v>11906</v>
      </c>
    </row>
    <row r="464" spans="1:12" x14ac:dyDescent="0.25">
      <c r="A464" t="s">
        <v>947</v>
      </c>
      <c r="B464" t="s">
        <v>948</v>
      </c>
      <c r="C464" t="s">
        <v>24</v>
      </c>
      <c r="D464">
        <v>23</v>
      </c>
      <c r="E464">
        <v>15.1</v>
      </c>
      <c r="F464">
        <v>0.39</v>
      </c>
      <c r="G464">
        <v>0.35</v>
      </c>
      <c r="H464">
        <v>7.16</v>
      </c>
      <c r="I464" t="s">
        <v>12</v>
      </c>
      <c r="J464" s="4" t="str">
        <f t="shared" si="14"/>
        <v>na</v>
      </c>
      <c r="K464" s="4">
        <f t="shared" si="15"/>
        <v>0</v>
      </c>
      <c r="L464" t="s">
        <v>11907</v>
      </c>
    </row>
    <row r="465" spans="1:12" x14ac:dyDescent="0.25">
      <c r="A465" t="s">
        <v>949</v>
      </c>
      <c r="B465" t="s">
        <v>950</v>
      </c>
      <c r="C465" t="s">
        <v>35</v>
      </c>
      <c r="D465">
        <v>23</v>
      </c>
      <c r="E465">
        <v>10.57</v>
      </c>
      <c r="F465">
        <v>0.3</v>
      </c>
      <c r="G465">
        <v>3.94</v>
      </c>
      <c r="H465">
        <v>4.78</v>
      </c>
      <c r="I465" t="s">
        <v>12</v>
      </c>
      <c r="J465" s="4" t="str">
        <f t="shared" si="14"/>
        <v>na</v>
      </c>
      <c r="K465" s="4">
        <f t="shared" si="15"/>
        <v>0</v>
      </c>
      <c r="L465" t="s">
        <v>11908</v>
      </c>
    </row>
    <row r="466" spans="1:12" x14ac:dyDescent="0.25">
      <c r="A466" t="s">
        <v>951</v>
      </c>
      <c r="B466" t="s">
        <v>952</v>
      </c>
      <c r="C466" t="s">
        <v>24</v>
      </c>
      <c r="D466">
        <v>23</v>
      </c>
      <c r="E466">
        <v>8.4700000000000006</v>
      </c>
      <c r="F466">
        <v>0.54</v>
      </c>
      <c r="G466">
        <v>0.26</v>
      </c>
      <c r="H466">
        <v>3.56</v>
      </c>
      <c r="I466" t="s">
        <v>12</v>
      </c>
      <c r="J466" s="4" t="str">
        <f t="shared" si="14"/>
        <v>na</v>
      </c>
      <c r="K466" s="4">
        <f t="shared" si="15"/>
        <v>0</v>
      </c>
      <c r="L466" t="s">
        <v>11909</v>
      </c>
    </row>
    <row r="467" spans="1:12" x14ac:dyDescent="0.25">
      <c r="A467" t="s">
        <v>953</v>
      </c>
      <c r="B467" t="s">
        <v>954</v>
      </c>
      <c r="C467" t="s">
        <v>45</v>
      </c>
      <c r="D467">
        <v>23</v>
      </c>
      <c r="E467">
        <v>467.18</v>
      </c>
      <c r="F467">
        <v>0.49</v>
      </c>
      <c r="G467">
        <v>9.9600000000000009</v>
      </c>
      <c r="H467" t="s">
        <v>36</v>
      </c>
      <c r="I467" t="s">
        <v>12</v>
      </c>
      <c r="J467" s="4" t="str">
        <f t="shared" si="14"/>
        <v>na</v>
      </c>
      <c r="K467" s="4">
        <f t="shared" si="15"/>
        <v>0</v>
      </c>
      <c r="L467" t="s">
        <v>11910</v>
      </c>
    </row>
    <row r="468" spans="1:12" x14ac:dyDescent="0.25">
      <c r="A468" t="s">
        <v>955</v>
      </c>
      <c r="B468" t="s">
        <v>956</v>
      </c>
      <c r="C468" t="s">
        <v>58</v>
      </c>
      <c r="D468">
        <v>23</v>
      </c>
      <c r="E468">
        <v>4.8499999999999996</v>
      </c>
      <c r="F468">
        <v>0.4</v>
      </c>
      <c r="G468">
        <v>0.56999999999999995</v>
      </c>
      <c r="H468" t="s">
        <v>36</v>
      </c>
      <c r="I468" t="s">
        <v>12</v>
      </c>
      <c r="J468" s="4" t="str">
        <f t="shared" si="14"/>
        <v>na</v>
      </c>
      <c r="K468" s="4">
        <f t="shared" si="15"/>
        <v>0</v>
      </c>
      <c r="L468" t="s">
        <v>11911</v>
      </c>
    </row>
    <row r="469" spans="1:12" x14ac:dyDescent="0.25">
      <c r="A469" t="s">
        <v>957</v>
      </c>
      <c r="B469" t="s">
        <v>958</v>
      </c>
      <c r="C469" t="s">
        <v>18</v>
      </c>
      <c r="D469">
        <v>23</v>
      </c>
      <c r="E469" t="s">
        <v>36</v>
      </c>
      <c r="F469">
        <v>0.47</v>
      </c>
      <c r="G469">
        <v>1.47</v>
      </c>
      <c r="H469">
        <v>11.88</v>
      </c>
      <c r="I469" t="s">
        <v>12</v>
      </c>
      <c r="J469" s="4" t="str">
        <f t="shared" si="14"/>
        <v>na</v>
      </c>
      <c r="K469" s="4">
        <f t="shared" si="15"/>
        <v>0</v>
      </c>
      <c r="L469" t="s">
        <v>11912</v>
      </c>
    </row>
    <row r="470" spans="1:12" x14ac:dyDescent="0.25">
      <c r="A470" t="s">
        <v>959</v>
      </c>
      <c r="B470" t="s">
        <v>960</v>
      </c>
      <c r="C470" t="s">
        <v>15</v>
      </c>
      <c r="D470">
        <v>23</v>
      </c>
      <c r="E470">
        <v>8.09</v>
      </c>
      <c r="F470">
        <v>0.47</v>
      </c>
      <c r="G470">
        <v>0.2</v>
      </c>
      <c r="H470">
        <v>8.17</v>
      </c>
      <c r="I470" t="s">
        <v>12</v>
      </c>
      <c r="J470" s="4" t="str">
        <f t="shared" si="14"/>
        <v>na</v>
      </c>
      <c r="K470" s="4">
        <f t="shared" si="15"/>
        <v>0</v>
      </c>
      <c r="L470" t="s">
        <v>11913</v>
      </c>
    </row>
    <row r="471" spans="1:12" x14ac:dyDescent="0.25">
      <c r="A471" t="s">
        <v>961</v>
      </c>
      <c r="B471" t="s">
        <v>962</v>
      </c>
      <c r="C471" t="s">
        <v>15</v>
      </c>
      <c r="D471">
        <v>23</v>
      </c>
      <c r="E471">
        <v>55.35</v>
      </c>
      <c r="F471">
        <v>0.28999999999999998</v>
      </c>
      <c r="G471">
        <v>0.32</v>
      </c>
      <c r="H471">
        <v>9.57</v>
      </c>
      <c r="I471" t="s">
        <v>12</v>
      </c>
      <c r="J471" s="4" t="str">
        <f t="shared" si="14"/>
        <v>na</v>
      </c>
      <c r="K471" s="4">
        <f t="shared" si="15"/>
        <v>0</v>
      </c>
      <c r="L471" t="s">
        <v>11914</v>
      </c>
    </row>
    <row r="472" spans="1:12" x14ac:dyDescent="0.25">
      <c r="A472" t="s">
        <v>963</v>
      </c>
      <c r="B472" t="s">
        <v>964</v>
      </c>
      <c r="C472" t="s">
        <v>21</v>
      </c>
      <c r="D472">
        <v>22</v>
      </c>
      <c r="E472">
        <v>7.88</v>
      </c>
      <c r="F472">
        <v>0.38</v>
      </c>
      <c r="G472">
        <v>0.21</v>
      </c>
      <c r="H472">
        <v>6.87</v>
      </c>
      <c r="I472" t="s">
        <v>12</v>
      </c>
      <c r="J472" s="4" t="str">
        <f t="shared" si="14"/>
        <v>na</v>
      </c>
      <c r="K472" s="4">
        <f t="shared" si="15"/>
        <v>0</v>
      </c>
      <c r="L472" t="s">
        <v>11915</v>
      </c>
    </row>
    <row r="473" spans="1:12" x14ac:dyDescent="0.25">
      <c r="A473" t="s">
        <v>965</v>
      </c>
      <c r="B473" t="s">
        <v>966</v>
      </c>
      <c r="C473" t="s">
        <v>15</v>
      </c>
      <c r="D473">
        <v>22</v>
      </c>
      <c r="E473" t="s">
        <v>36</v>
      </c>
      <c r="F473">
        <v>0.51</v>
      </c>
      <c r="G473">
        <v>0.23</v>
      </c>
      <c r="H473">
        <v>6.16</v>
      </c>
      <c r="I473" t="s">
        <v>12</v>
      </c>
      <c r="J473" s="4" t="str">
        <f t="shared" si="14"/>
        <v>na</v>
      </c>
      <c r="K473" s="4">
        <f t="shared" si="15"/>
        <v>0</v>
      </c>
      <c r="L473" t="s">
        <v>11916</v>
      </c>
    </row>
    <row r="474" spans="1:12" x14ac:dyDescent="0.25">
      <c r="A474" t="s">
        <v>967</v>
      </c>
      <c r="B474" t="s">
        <v>968</v>
      </c>
      <c r="C474" t="s">
        <v>58</v>
      </c>
      <c r="D474">
        <v>22</v>
      </c>
      <c r="E474">
        <v>6.52</v>
      </c>
      <c r="F474">
        <v>0.57999999999999996</v>
      </c>
      <c r="G474">
        <v>0.49</v>
      </c>
      <c r="H474">
        <v>54.6</v>
      </c>
      <c r="I474" t="s">
        <v>12</v>
      </c>
      <c r="J474" s="4" t="str">
        <f t="shared" si="14"/>
        <v>na</v>
      </c>
      <c r="K474" s="4">
        <f t="shared" si="15"/>
        <v>0</v>
      </c>
      <c r="L474" t="s">
        <v>11917</v>
      </c>
    </row>
    <row r="475" spans="1:12" x14ac:dyDescent="0.25">
      <c r="A475" t="s">
        <v>969</v>
      </c>
      <c r="B475" t="s">
        <v>970</v>
      </c>
      <c r="C475" t="s">
        <v>18</v>
      </c>
      <c r="D475">
        <v>22</v>
      </c>
      <c r="E475">
        <v>7</v>
      </c>
      <c r="F475">
        <v>0.92</v>
      </c>
      <c r="G475">
        <v>0.99</v>
      </c>
      <c r="H475">
        <v>1.46</v>
      </c>
      <c r="I475" t="s">
        <v>12</v>
      </c>
      <c r="J475" s="4" t="str">
        <f t="shared" si="14"/>
        <v>na</v>
      </c>
      <c r="K475" s="4">
        <f t="shared" si="15"/>
        <v>0</v>
      </c>
      <c r="L475" t="s">
        <v>11918</v>
      </c>
    </row>
    <row r="476" spans="1:12" x14ac:dyDescent="0.25">
      <c r="A476" t="s">
        <v>971</v>
      </c>
      <c r="B476" t="s">
        <v>972</v>
      </c>
      <c r="C476" t="s">
        <v>15</v>
      </c>
      <c r="D476">
        <v>22</v>
      </c>
      <c r="E476">
        <v>6.21</v>
      </c>
      <c r="F476">
        <v>0.51</v>
      </c>
      <c r="G476">
        <v>0.41</v>
      </c>
      <c r="H476">
        <v>6.14</v>
      </c>
      <c r="I476" t="s">
        <v>12</v>
      </c>
      <c r="J476" s="4" t="str">
        <f t="shared" si="14"/>
        <v>na</v>
      </c>
      <c r="K476" s="4">
        <f t="shared" si="15"/>
        <v>0</v>
      </c>
      <c r="L476" t="s">
        <v>11919</v>
      </c>
    </row>
    <row r="477" spans="1:12" x14ac:dyDescent="0.25">
      <c r="A477" t="s">
        <v>973</v>
      </c>
      <c r="B477" t="s">
        <v>974</v>
      </c>
      <c r="C477" t="s">
        <v>61</v>
      </c>
      <c r="D477">
        <v>21</v>
      </c>
      <c r="E477">
        <v>10.85</v>
      </c>
      <c r="F477">
        <v>0.71</v>
      </c>
      <c r="G477">
        <v>9.6</v>
      </c>
      <c r="H477">
        <v>12.22</v>
      </c>
      <c r="I477" t="s">
        <v>12</v>
      </c>
      <c r="J477" s="4" t="str">
        <f t="shared" si="14"/>
        <v>na</v>
      </c>
      <c r="K477" s="4">
        <f t="shared" si="15"/>
        <v>0</v>
      </c>
      <c r="L477" t="s">
        <v>11920</v>
      </c>
    </row>
    <row r="478" spans="1:12" x14ac:dyDescent="0.25">
      <c r="A478" t="s">
        <v>975</v>
      </c>
      <c r="B478" t="s">
        <v>976</v>
      </c>
      <c r="C478" t="s">
        <v>24</v>
      </c>
      <c r="D478">
        <v>21</v>
      </c>
      <c r="E478">
        <v>21.15</v>
      </c>
      <c r="F478">
        <v>1.37</v>
      </c>
      <c r="G478">
        <v>0.75</v>
      </c>
      <c r="H478">
        <v>8.5</v>
      </c>
      <c r="I478" t="s">
        <v>12</v>
      </c>
      <c r="J478" s="4" t="str">
        <f t="shared" si="14"/>
        <v>na</v>
      </c>
      <c r="K478" s="4">
        <f t="shared" si="15"/>
        <v>0</v>
      </c>
      <c r="L478" t="s">
        <v>11921</v>
      </c>
    </row>
    <row r="479" spans="1:12" x14ac:dyDescent="0.25">
      <c r="A479" t="s">
        <v>977</v>
      </c>
      <c r="B479" t="s">
        <v>978</v>
      </c>
      <c r="C479" t="s">
        <v>35</v>
      </c>
      <c r="D479">
        <v>21</v>
      </c>
      <c r="E479" t="s">
        <v>36</v>
      </c>
      <c r="F479">
        <v>1.39</v>
      </c>
      <c r="G479">
        <v>1.57</v>
      </c>
      <c r="H479" t="s">
        <v>36</v>
      </c>
      <c r="I479" t="s">
        <v>12</v>
      </c>
      <c r="J479" s="4" t="str">
        <f t="shared" si="14"/>
        <v>na</v>
      </c>
      <c r="K479" s="4">
        <f t="shared" si="15"/>
        <v>0</v>
      </c>
      <c r="L479" t="s">
        <v>11922</v>
      </c>
    </row>
    <row r="480" spans="1:12" x14ac:dyDescent="0.25">
      <c r="A480" t="s">
        <v>979</v>
      </c>
      <c r="B480" t="s">
        <v>980</v>
      </c>
      <c r="C480" t="s">
        <v>45</v>
      </c>
      <c r="D480">
        <v>21</v>
      </c>
      <c r="E480">
        <v>4.7300000000000004</v>
      </c>
      <c r="F480">
        <v>0.25</v>
      </c>
      <c r="G480">
        <v>0.59</v>
      </c>
      <c r="H480">
        <v>18.37</v>
      </c>
      <c r="I480" t="s">
        <v>12</v>
      </c>
      <c r="J480" s="4" t="str">
        <f t="shared" si="14"/>
        <v>na</v>
      </c>
      <c r="K480" s="4">
        <f t="shared" si="15"/>
        <v>0</v>
      </c>
      <c r="L480" t="s">
        <v>11923</v>
      </c>
    </row>
    <row r="481" spans="1:12" x14ac:dyDescent="0.25">
      <c r="A481" t="s">
        <v>981</v>
      </c>
      <c r="B481" t="s">
        <v>982</v>
      </c>
      <c r="C481" t="s">
        <v>35</v>
      </c>
      <c r="D481">
        <v>21</v>
      </c>
      <c r="E481">
        <v>69.040000000000006</v>
      </c>
      <c r="F481">
        <v>0.17</v>
      </c>
      <c r="G481">
        <v>0.26</v>
      </c>
      <c r="H481">
        <v>14.19</v>
      </c>
      <c r="I481" t="s">
        <v>12</v>
      </c>
      <c r="J481" s="4" t="str">
        <f t="shared" si="14"/>
        <v>na</v>
      </c>
      <c r="K481" s="4">
        <f t="shared" si="15"/>
        <v>0</v>
      </c>
      <c r="L481" t="s">
        <v>11924</v>
      </c>
    </row>
    <row r="482" spans="1:12" x14ac:dyDescent="0.25">
      <c r="A482" t="s">
        <v>983</v>
      </c>
      <c r="B482" t="s">
        <v>984</v>
      </c>
      <c r="C482" t="s">
        <v>15</v>
      </c>
      <c r="D482">
        <v>21</v>
      </c>
      <c r="E482" t="s">
        <v>36</v>
      </c>
      <c r="F482">
        <v>0.28999999999999998</v>
      </c>
      <c r="G482">
        <v>0.5</v>
      </c>
      <c r="H482">
        <v>2.06</v>
      </c>
      <c r="I482" t="s">
        <v>12</v>
      </c>
      <c r="J482" s="4" t="str">
        <f t="shared" si="14"/>
        <v>na</v>
      </c>
      <c r="K482" s="4">
        <f t="shared" si="15"/>
        <v>0</v>
      </c>
      <c r="L482" t="s">
        <v>11925</v>
      </c>
    </row>
    <row r="483" spans="1:12" x14ac:dyDescent="0.25">
      <c r="A483" t="s">
        <v>985</v>
      </c>
      <c r="B483" t="s">
        <v>986</v>
      </c>
      <c r="C483" t="s">
        <v>24</v>
      </c>
      <c r="D483">
        <v>21</v>
      </c>
      <c r="E483" t="s">
        <v>36</v>
      </c>
      <c r="F483">
        <v>0.17</v>
      </c>
      <c r="G483">
        <v>0.05</v>
      </c>
      <c r="H483" t="s">
        <v>36</v>
      </c>
      <c r="I483" t="s">
        <v>12</v>
      </c>
      <c r="J483" s="4" t="str">
        <f t="shared" si="14"/>
        <v>na</v>
      </c>
      <c r="K483" s="4">
        <f t="shared" si="15"/>
        <v>0</v>
      </c>
      <c r="L483" t="s">
        <v>11926</v>
      </c>
    </row>
    <row r="484" spans="1:12" x14ac:dyDescent="0.25">
      <c r="A484" t="s">
        <v>987</v>
      </c>
      <c r="B484" t="s">
        <v>988</v>
      </c>
      <c r="C484" t="s">
        <v>21</v>
      </c>
      <c r="D484">
        <v>21</v>
      </c>
      <c r="E484" t="s">
        <v>36</v>
      </c>
      <c r="F484">
        <v>0.66</v>
      </c>
      <c r="G484">
        <v>1.23</v>
      </c>
      <c r="H484">
        <v>15.7</v>
      </c>
      <c r="I484" t="s">
        <v>12</v>
      </c>
      <c r="J484" s="4" t="str">
        <f t="shared" si="14"/>
        <v>na</v>
      </c>
      <c r="K484" s="4">
        <f t="shared" si="15"/>
        <v>0</v>
      </c>
      <c r="L484" t="s">
        <v>11927</v>
      </c>
    </row>
    <row r="485" spans="1:12" x14ac:dyDescent="0.25">
      <c r="A485" t="s">
        <v>989</v>
      </c>
      <c r="B485" t="s">
        <v>990</v>
      </c>
      <c r="C485" t="s">
        <v>15</v>
      </c>
      <c r="D485">
        <v>21</v>
      </c>
      <c r="E485" t="s">
        <v>36</v>
      </c>
      <c r="F485">
        <v>0.77</v>
      </c>
      <c r="G485">
        <v>0.17</v>
      </c>
      <c r="H485" t="s">
        <v>36</v>
      </c>
      <c r="I485" t="s">
        <v>12</v>
      </c>
      <c r="J485" s="4" t="str">
        <f t="shared" si="14"/>
        <v>na</v>
      </c>
      <c r="K485" s="4">
        <f t="shared" si="15"/>
        <v>0</v>
      </c>
      <c r="L485" t="s">
        <v>11928</v>
      </c>
    </row>
    <row r="486" spans="1:12" x14ac:dyDescent="0.25">
      <c r="A486" t="s">
        <v>991</v>
      </c>
      <c r="B486" t="s">
        <v>992</v>
      </c>
      <c r="C486" t="s">
        <v>15</v>
      </c>
      <c r="D486">
        <v>20</v>
      </c>
      <c r="E486" t="s">
        <v>36</v>
      </c>
      <c r="F486">
        <v>0.41</v>
      </c>
      <c r="G486">
        <v>0.6</v>
      </c>
      <c r="H486" t="s">
        <v>36</v>
      </c>
      <c r="I486" t="s">
        <v>12</v>
      </c>
      <c r="J486" s="4" t="str">
        <f t="shared" si="14"/>
        <v>na</v>
      </c>
      <c r="K486" s="4">
        <f t="shared" si="15"/>
        <v>0</v>
      </c>
      <c r="L486" t="s">
        <v>11929</v>
      </c>
    </row>
    <row r="487" spans="1:12" x14ac:dyDescent="0.25">
      <c r="A487" t="s">
        <v>993</v>
      </c>
      <c r="B487" t="s">
        <v>994</v>
      </c>
      <c r="C487" t="s">
        <v>35</v>
      </c>
      <c r="D487">
        <v>20</v>
      </c>
      <c r="E487">
        <v>7.91</v>
      </c>
      <c r="F487">
        <v>0.48</v>
      </c>
      <c r="G487">
        <v>0.3</v>
      </c>
      <c r="H487" t="s">
        <v>36</v>
      </c>
      <c r="I487" t="s">
        <v>12</v>
      </c>
      <c r="J487" s="4" t="str">
        <f t="shared" si="14"/>
        <v>na</v>
      </c>
      <c r="K487" s="4">
        <f t="shared" si="15"/>
        <v>0</v>
      </c>
      <c r="L487" t="s">
        <v>11930</v>
      </c>
    </row>
    <row r="488" spans="1:12" x14ac:dyDescent="0.25">
      <c r="A488" t="s">
        <v>995</v>
      </c>
      <c r="B488" t="s">
        <v>996</v>
      </c>
      <c r="C488" t="s">
        <v>58</v>
      </c>
      <c r="D488">
        <v>20</v>
      </c>
      <c r="E488">
        <v>8.66</v>
      </c>
      <c r="F488">
        <v>0.72</v>
      </c>
      <c r="G488">
        <v>1.28</v>
      </c>
      <c r="H488">
        <v>4.79</v>
      </c>
      <c r="I488" t="s">
        <v>12</v>
      </c>
      <c r="J488" s="4" t="str">
        <f t="shared" si="14"/>
        <v>na</v>
      </c>
      <c r="K488" s="4">
        <f t="shared" si="15"/>
        <v>0</v>
      </c>
      <c r="L488" t="s">
        <v>11931</v>
      </c>
    </row>
    <row r="489" spans="1:12" x14ac:dyDescent="0.25">
      <c r="A489" t="s">
        <v>997</v>
      </c>
      <c r="B489" t="s">
        <v>998</v>
      </c>
      <c r="C489" t="s">
        <v>15</v>
      </c>
      <c r="D489">
        <v>20</v>
      </c>
      <c r="E489" t="s">
        <v>36</v>
      </c>
      <c r="F489">
        <v>0.21</v>
      </c>
      <c r="G489">
        <v>0.35</v>
      </c>
      <c r="H489" t="s">
        <v>36</v>
      </c>
      <c r="I489" t="s">
        <v>12</v>
      </c>
      <c r="J489" s="4" t="str">
        <f t="shared" si="14"/>
        <v>na</v>
      </c>
      <c r="K489" s="4">
        <f t="shared" si="15"/>
        <v>0</v>
      </c>
      <c r="L489" t="s">
        <v>11932</v>
      </c>
    </row>
    <row r="490" spans="1:12" x14ac:dyDescent="0.25">
      <c r="A490" t="s">
        <v>999</v>
      </c>
      <c r="B490" t="s">
        <v>1000</v>
      </c>
      <c r="C490" t="s">
        <v>15</v>
      </c>
      <c r="D490">
        <v>20</v>
      </c>
      <c r="E490" t="s">
        <v>36</v>
      </c>
      <c r="F490">
        <v>0.19</v>
      </c>
      <c r="G490">
        <v>0.08</v>
      </c>
      <c r="H490" t="s">
        <v>36</v>
      </c>
      <c r="I490" t="s">
        <v>12</v>
      </c>
      <c r="J490" s="4" t="str">
        <f t="shared" si="14"/>
        <v>na</v>
      </c>
      <c r="K490" s="4">
        <f t="shared" si="15"/>
        <v>0</v>
      </c>
      <c r="L490" t="s">
        <v>11933</v>
      </c>
    </row>
    <row r="491" spans="1:12" x14ac:dyDescent="0.25">
      <c r="A491" t="s">
        <v>1001</v>
      </c>
      <c r="B491" t="s">
        <v>1002</v>
      </c>
      <c r="C491" t="s">
        <v>58</v>
      </c>
      <c r="D491">
        <v>20</v>
      </c>
      <c r="E491">
        <v>24.98</v>
      </c>
      <c r="F491">
        <v>1.23</v>
      </c>
      <c r="G491">
        <v>1.93</v>
      </c>
      <c r="H491">
        <v>9.41</v>
      </c>
      <c r="I491" t="s">
        <v>12</v>
      </c>
      <c r="J491" s="4" t="str">
        <f t="shared" si="14"/>
        <v>na</v>
      </c>
      <c r="K491" s="4">
        <f t="shared" si="15"/>
        <v>0</v>
      </c>
      <c r="L491" t="s">
        <v>11934</v>
      </c>
    </row>
    <row r="492" spans="1:12" x14ac:dyDescent="0.25">
      <c r="A492" t="s">
        <v>1003</v>
      </c>
      <c r="B492" t="s">
        <v>1004</v>
      </c>
      <c r="C492" t="s">
        <v>45</v>
      </c>
      <c r="D492">
        <v>19</v>
      </c>
      <c r="E492">
        <v>26.39</v>
      </c>
      <c r="F492" t="s">
        <v>36</v>
      </c>
      <c r="G492">
        <v>0.46</v>
      </c>
      <c r="H492" t="s">
        <v>36</v>
      </c>
      <c r="I492" t="s">
        <v>12</v>
      </c>
      <c r="J492" s="4" t="str">
        <f t="shared" si="14"/>
        <v>na</v>
      </c>
      <c r="K492" s="4">
        <f t="shared" si="15"/>
        <v>0</v>
      </c>
      <c r="L492" t="s">
        <v>11935</v>
      </c>
    </row>
    <row r="493" spans="1:12" x14ac:dyDescent="0.25">
      <c r="A493" t="s">
        <v>1005</v>
      </c>
      <c r="B493" t="s">
        <v>1006</v>
      </c>
      <c r="C493" t="s">
        <v>35</v>
      </c>
      <c r="D493">
        <v>19</v>
      </c>
      <c r="E493">
        <v>4.9400000000000004</v>
      </c>
      <c r="F493">
        <v>0.34</v>
      </c>
      <c r="G493">
        <v>0.71</v>
      </c>
      <c r="H493">
        <v>13.32</v>
      </c>
      <c r="I493" t="s">
        <v>12</v>
      </c>
      <c r="J493" s="4" t="str">
        <f t="shared" si="14"/>
        <v>na</v>
      </c>
      <c r="K493" s="4">
        <f t="shared" si="15"/>
        <v>0</v>
      </c>
      <c r="L493" t="s">
        <v>11936</v>
      </c>
    </row>
    <row r="494" spans="1:12" x14ac:dyDescent="0.25">
      <c r="A494" t="s">
        <v>1007</v>
      </c>
      <c r="B494" t="s">
        <v>1008</v>
      </c>
      <c r="C494" t="s">
        <v>45</v>
      </c>
      <c r="D494">
        <v>19</v>
      </c>
      <c r="E494">
        <v>2.13</v>
      </c>
      <c r="F494">
        <v>0.4</v>
      </c>
      <c r="G494">
        <v>0.26</v>
      </c>
      <c r="H494">
        <v>13.77</v>
      </c>
      <c r="I494" t="s">
        <v>12</v>
      </c>
      <c r="J494" s="4" t="str">
        <f t="shared" si="14"/>
        <v>na</v>
      </c>
      <c r="K494" s="4">
        <f t="shared" si="15"/>
        <v>0</v>
      </c>
      <c r="L494" t="s">
        <v>11937</v>
      </c>
    </row>
    <row r="495" spans="1:12" x14ac:dyDescent="0.25">
      <c r="A495" t="s">
        <v>1009</v>
      </c>
      <c r="B495" t="s">
        <v>1010</v>
      </c>
      <c r="C495" t="s">
        <v>35</v>
      </c>
      <c r="D495">
        <v>19</v>
      </c>
      <c r="E495" t="s">
        <v>36</v>
      </c>
      <c r="F495">
        <v>0.23</v>
      </c>
      <c r="G495">
        <v>2.04</v>
      </c>
      <c r="H495">
        <v>35.72</v>
      </c>
      <c r="I495" t="s">
        <v>12</v>
      </c>
      <c r="J495" s="4" t="str">
        <f t="shared" si="14"/>
        <v>na</v>
      </c>
      <c r="K495" s="4">
        <f t="shared" si="15"/>
        <v>0</v>
      </c>
      <c r="L495" t="s">
        <v>11938</v>
      </c>
    </row>
    <row r="496" spans="1:12" x14ac:dyDescent="0.25">
      <c r="A496" t="s">
        <v>1011</v>
      </c>
      <c r="B496" t="s">
        <v>1012</v>
      </c>
      <c r="C496" t="s">
        <v>132</v>
      </c>
      <c r="D496">
        <v>19</v>
      </c>
      <c r="E496">
        <v>10.62</v>
      </c>
      <c r="F496">
        <v>0.19</v>
      </c>
      <c r="G496">
        <v>0.14000000000000001</v>
      </c>
      <c r="H496">
        <v>7.33</v>
      </c>
      <c r="I496" t="s">
        <v>12</v>
      </c>
      <c r="J496" s="4" t="str">
        <f t="shared" si="14"/>
        <v>na</v>
      </c>
      <c r="K496" s="4">
        <f t="shared" si="15"/>
        <v>0</v>
      </c>
      <c r="L496" t="s">
        <v>11939</v>
      </c>
    </row>
    <row r="497" spans="1:12" x14ac:dyDescent="0.25">
      <c r="A497" t="s">
        <v>1013</v>
      </c>
      <c r="B497" t="s">
        <v>1014</v>
      </c>
      <c r="C497" t="s">
        <v>45</v>
      </c>
      <c r="D497">
        <v>19</v>
      </c>
      <c r="E497">
        <v>7.72</v>
      </c>
      <c r="F497">
        <v>0.22</v>
      </c>
      <c r="G497">
        <v>2.23</v>
      </c>
      <c r="H497" t="s">
        <v>36</v>
      </c>
      <c r="I497" t="s">
        <v>12</v>
      </c>
      <c r="J497" s="4" t="str">
        <f t="shared" si="14"/>
        <v>na</v>
      </c>
      <c r="K497" s="4">
        <f t="shared" si="15"/>
        <v>0</v>
      </c>
      <c r="L497" t="s">
        <v>11940</v>
      </c>
    </row>
    <row r="498" spans="1:12" x14ac:dyDescent="0.25">
      <c r="A498" t="s">
        <v>1015</v>
      </c>
      <c r="B498" t="s">
        <v>1016</v>
      </c>
      <c r="C498" t="s">
        <v>35</v>
      </c>
      <c r="D498">
        <v>19</v>
      </c>
      <c r="E498">
        <v>6.37</v>
      </c>
      <c r="F498">
        <v>0.38</v>
      </c>
      <c r="G498">
        <v>0.89</v>
      </c>
      <c r="H498">
        <v>13.12</v>
      </c>
      <c r="I498" t="s">
        <v>12</v>
      </c>
      <c r="J498" s="4" t="str">
        <f t="shared" si="14"/>
        <v>na</v>
      </c>
      <c r="K498" s="4">
        <f t="shared" si="15"/>
        <v>0</v>
      </c>
      <c r="L498" t="s">
        <v>11941</v>
      </c>
    </row>
    <row r="499" spans="1:12" x14ac:dyDescent="0.25">
      <c r="A499" t="s">
        <v>1017</v>
      </c>
      <c r="B499" t="s">
        <v>1018</v>
      </c>
      <c r="C499" t="s">
        <v>24</v>
      </c>
      <c r="D499">
        <v>18</v>
      </c>
      <c r="E499" t="s">
        <v>36</v>
      </c>
      <c r="F499">
        <v>0.66</v>
      </c>
      <c r="G499">
        <v>0.38</v>
      </c>
      <c r="H499" t="s">
        <v>36</v>
      </c>
      <c r="I499" t="s">
        <v>12</v>
      </c>
      <c r="J499" s="4" t="str">
        <f t="shared" si="14"/>
        <v>na</v>
      </c>
      <c r="K499" s="4">
        <f t="shared" si="15"/>
        <v>0</v>
      </c>
      <c r="L499" t="s">
        <v>11942</v>
      </c>
    </row>
    <row r="500" spans="1:12" x14ac:dyDescent="0.25">
      <c r="A500" t="s">
        <v>1019</v>
      </c>
      <c r="B500" t="s">
        <v>1020</v>
      </c>
      <c r="C500" t="s">
        <v>15</v>
      </c>
      <c r="D500">
        <v>18</v>
      </c>
      <c r="E500">
        <v>5.93</v>
      </c>
      <c r="F500">
        <v>0.68</v>
      </c>
      <c r="G500">
        <v>0.69</v>
      </c>
      <c r="H500">
        <v>2.0699999999999998</v>
      </c>
      <c r="I500" t="s">
        <v>12</v>
      </c>
      <c r="J500" s="4" t="str">
        <f t="shared" si="14"/>
        <v>na</v>
      </c>
      <c r="K500" s="4">
        <f t="shared" si="15"/>
        <v>0</v>
      </c>
      <c r="L500" t="s">
        <v>11943</v>
      </c>
    </row>
    <row r="501" spans="1:12" x14ac:dyDescent="0.25">
      <c r="A501" t="s">
        <v>1021</v>
      </c>
      <c r="B501" t="s">
        <v>1022</v>
      </c>
      <c r="C501" t="s">
        <v>58</v>
      </c>
      <c r="D501">
        <v>18</v>
      </c>
      <c r="E501">
        <v>70.150000000000006</v>
      </c>
      <c r="F501">
        <v>0.38</v>
      </c>
      <c r="G501">
        <v>0.54</v>
      </c>
      <c r="H501">
        <v>5.78</v>
      </c>
      <c r="I501" t="s">
        <v>12</v>
      </c>
      <c r="J501" s="4" t="str">
        <f t="shared" si="14"/>
        <v>na</v>
      </c>
      <c r="K501" s="4">
        <f t="shared" si="15"/>
        <v>0</v>
      </c>
      <c r="L501" t="s">
        <v>11944</v>
      </c>
    </row>
    <row r="502" spans="1:12" x14ac:dyDescent="0.25">
      <c r="A502" t="s">
        <v>1023</v>
      </c>
      <c r="B502" t="s">
        <v>1024</v>
      </c>
      <c r="C502" t="s">
        <v>58</v>
      </c>
      <c r="D502">
        <v>18</v>
      </c>
      <c r="E502" t="s">
        <v>36</v>
      </c>
      <c r="F502" t="s">
        <v>36</v>
      </c>
      <c r="G502" t="s">
        <v>36</v>
      </c>
      <c r="H502" t="s">
        <v>36</v>
      </c>
      <c r="I502" t="s">
        <v>12</v>
      </c>
      <c r="J502" s="4" t="str">
        <f t="shared" si="14"/>
        <v>na</v>
      </c>
      <c r="K502" s="4">
        <f t="shared" si="15"/>
        <v>0</v>
      </c>
      <c r="L502" t="s">
        <v>11945</v>
      </c>
    </row>
    <row r="503" spans="1:12" x14ac:dyDescent="0.25">
      <c r="A503" t="s">
        <v>1025</v>
      </c>
      <c r="B503" t="s">
        <v>1026</v>
      </c>
      <c r="C503" t="s">
        <v>58</v>
      </c>
      <c r="D503">
        <v>18</v>
      </c>
      <c r="E503">
        <v>38.090000000000003</v>
      </c>
      <c r="F503">
        <v>0.5</v>
      </c>
      <c r="G503">
        <v>0.2</v>
      </c>
      <c r="H503">
        <v>6.09</v>
      </c>
      <c r="I503" t="s">
        <v>12</v>
      </c>
      <c r="J503" s="4" t="str">
        <f t="shared" si="14"/>
        <v>na</v>
      </c>
      <c r="K503" s="4">
        <f t="shared" si="15"/>
        <v>0</v>
      </c>
      <c r="L503" t="s">
        <v>11946</v>
      </c>
    </row>
    <row r="504" spans="1:12" x14ac:dyDescent="0.25">
      <c r="A504" t="s">
        <v>1027</v>
      </c>
      <c r="B504" t="s">
        <v>1028</v>
      </c>
      <c r="C504" t="s">
        <v>24</v>
      </c>
      <c r="D504">
        <v>18</v>
      </c>
      <c r="E504">
        <v>13.34</v>
      </c>
      <c r="F504">
        <v>0.41</v>
      </c>
      <c r="G504">
        <v>0.2</v>
      </c>
      <c r="H504">
        <v>5</v>
      </c>
      <c r="I504" t="s">
        <v>12</v>
      </c>
      <c r="J504" s="4" t="str">
        <f t="shared" si="14"/>
        <v>na</v>
      </c>
      <c r="K504" s="4">
        <f t="shared" si="15"/>
        <v>0</v>
      </c>
      <c r="L504" t="s">
        <v>11947</v>
      </c>
    </row>
    <row r="505" spans="1:12" x14ac:dyDescent="0.25">
      <c r="A505" t="s">
        <v>1029</v>
      </c>
      <c r="B505" t="s">
        <v>1030</v>
      </c>
      <c r="C505" t="s">
        <v>58</v>
      </c>
      <c r="D505">
        <v>18</v>
      </c>
      <c r="E505" t="s">
        <v>36</v>
      </c>
      <c r="F505">
        <v>0.24</v>
      </c>
      <c r="G505">
        <v>7.0000000000000007E-2</v>
      </c>
      <c r="H505">
        <v>7.33</v>
      </c>
      <c r="I505" t="s">
        <v>12</v>
      </c>
      <c r="J505" s="4" t="str">
        <f t="shared" si="14"/>
        <v>na</v>
      </c>
      <c r="K505" s="4">
        <f t="shared" si="15"/>
        <v>0</v>
      </c>
      <c r="L505" t="s">
        <v>11948</v>
      </c>
    </row>
    <row r="506" spans="1:12" x14ac:dyDescent="0.25">
      <c r="A506" t="s">
        <v>1031</v>
      </c>
      <c r="B506" t="s">
        <v>1032</v>
      </c>
      <c r="C506" t="s">
        <v>15</v>
      </c>
      <c r="D506">
        <v>17</v>
      </c>
      <c r="E506" t="s">
        <v>36</v>
      </c>
      <c r="F506">
        <v>0.57999999999999996</v>
      </c>
      <c r="G506">
        <v>0.99</v>
      </c>
      <c r="H506" t="s">
        <v>36</v>
      </c>
      <c r="I506" t="s">
        <v>12</v>
      </c>
      <c r="J506" s="4" t="str">
        <f t="shared" si="14"/>
        <v>na</v>
      </c>
      <c r="K506" s="4">
        <f t="shared" si="15"/>
        <v>0</v>
      </c>
      <c r="L506" t="s">
        <v>11949</v>
      </c>
    </row>
    <row r="507" spans="1:12" x14ac:dyDescent="0.25">
      <c r="A507" t="s">
        <v>1033</v>
      </c>
      <c r="B507" t="s">
        <v>1034</v>
      </c>
      <c r="C507" t="s">
        <v>132</v>
      </c>
      <c r="D507">
        <v>17</v>
      </c>
      <c r="E507" t="s">
        <v>36</v>
      </c>
      <c r="F507">
        <v>0.44</v>
      </c>
      <c r="G507">
        <v>0.31</v>
      </c>
      <c r="H507">
        <v>6.06</v>
      </c>
      <c r="I507" t="s">
        <v>12</v>
      </c>
      <c r="J507" s="4" t="str">
        <f t="shared" si="14"/>
        <v>na</v>
      </c>
      <c r="K507" s="4">
        <f t="shared" si="15"/>
        <v>0</v>
      </c>
      <c r="L507" t="s">
        <v>11950</v>
      </c>
    </row>
    <row r="508" spans="1:12" x14ac:dyDescent="0.25">
      <c r="A508" t="s">
        <v>1035</v>
      </c>
      <c r="B508" t="s">
        <v>1036</v>
      </c>
      <c r="C508" t="s">
        <v>58</v>
      </c>
      <c r="D508">
        <v>17</v>
      </c>
      <c r="E508">
        <v>5.24</v>
      </c>
      <c r="F508">
        <v>0.79</v>
      </c>
      <c r="G508">
        <v>0.12</v>
      </c>
      <c r="H508">
        <v>1.24</v>
      </c>
      <c r="I508" t="s">
        <v>12</v>
      </c>
      <c r="J508" s="4" t="str">
        <f t="shared" si="14"/>
        <v>na</v>
      </c>
      <c r="K508" s="4">
        <f t="shared" si="15"/>
        <v>0</v>
      </c>
      <c r="L508" t="s">
        <v>11951</v>
      </c>
    </row>
    <row r="509" spans="1:12" x14ac:dyDescent="0.25">
      <c r="A509" t="s">
        <v>1037</v>
      </c>
      <c r="B509" t="s">
        <v>1038</v>
      </c>
      <c r="C509" t="s">
        <v>11</v>
      </c>
      <c r="D509">
        <v>17</v>
      </c>
      <c r="E509">
        <v>1.42</v>
      </c>
      <c r="F509">
        <v>0.32</v>
      </c>
      <c r="G509">
        <v>0.13</v>
      </c>
      <c r="H509">
        <v>0.05</v>
      </c>
      <c r="I509" t="s">
        <v>12</v>
      </c>
      <c r="J509" s="4" t="str">
        <f t="shared" si="14"/>
        <v>na</v>
      </c>
      <c r="K509" s="4">
        <f t="shared" si="15"/>
        <v>0</v>
      </c>
      <c r="L509" t="s">
        <v>11952</v>
      </c>
    </row>
    <row r="510" spans="1:12" x14ac:dyDescent="0.25">
      <c r="A510" t="s">
        <v>1039</v>
      </c>
      <c r="B510" t="s">
        <v>1040</v>
      </c>
      <c r="C510" t="s">
        <v>18</v>
      </c>
      <c r="D510">
        <v>17</v>
      </c>
      <c r="E510">
        <v>9.58</v>
      </c>
      <c r="F510">
        <v>0.56999999999999995</v>
      </c>
      <c r="G510">
        <v>1.42</v>
      </c>
      <c r="H510">
        <v>0.42</v>
      </c>
      <c r="I510" t="s">
        <v>12</v>
      </c>
      <c r="J510" s="4" t="str">
        <f t="shared" si="14"/>
        <v>na</v>
      </c>
      <c r="K510" s="4">
        <f t="shared" si="15"/>
        <v>0</v>
      </c>
      <c r="L510" t="s">
        <v>11953</v>
      </c>
    </row>
    <row r="511" spans="1:12" x14ac:dyDescent="0.25">
      <c r="A511" t="s">
        <v>1041</v>
      </c>
      <c r="B511" t="s">
        <v>1042</v>
      </c>
      <c r="C511" t="s">
        <v>24</v>
      </c>
      <c r="D511">
        <v>16</v>
      </c>
      <c r="E511">
        <v>3.48</v>
      </c>
      <c r="F511">
        <v>0.25</v>
      </c>
      <c r="G511">
        <v>0.1</v>
      </c>
      <c r="H511">
        <v>8.2799999999999994</v>
      </c>
      <c r="I511" t="s">
        <v>12</v>
      </c>
      <c r="J511" s="4" t="str">
        <f t="shared" si="14"/>
        <v>na</v>
      </c>
      <c r="K511" s="4">
        <f t="shared" si="15"/>
        <v>0</v>
      </c>
      <c r="L511" t="s">
        <v>11954</v>
      </c>
    </row>
    <row r="512" spans="1:12" x14ac:dyDescent="0.25">
      <c r="A512" t="s">
        <v>1043</v>
      </c>
      <c r="B512" t="s">
        <v>1044</v>
      </c>
      <c r="C512" t="s">
        <v>21</v>
      </c>
      <c r="D512">
        <v>16</v>
      </c>
      <c r="E512">
        <v>19.63</v>
      </c>
      <c r="F512">
        <v>0.34</v>
      </c>
      <c r="G512">
        <v>0.33</v>
      </c>
      <c r="H512">
        <v>1.74</v>
      </c>
      <c r="I512" t="s">
        <v>12</v>
      </c>
      <c r="J512" s="4" t="str">
        <f t="shared" si="14"/>
        <v>na</v>
      </c>
      <c r="K512" s="4">
        <f t="shared" si="15"/>
        <v>0</v>
      </c>
      <c r="L512" t="s">
        <v>11955</v>
      </c>
    </row>
    <row r="513" spans="1:12" x14ac:dyDescent="0.25">
      <c r="A513" t="s">
        <v>1045</v>
      </c>
      <c r="B513" t="s">
        <v>1046</v>
      </c>
      <c r="C513" t="s">
        <v>61</v>
      </c>
      <c r="D513">
        <v>16</v>
      </c>
      <c r="E513">
        <v>21.09</v>
      </c>
      <c r="F513">
        <v>0.37</v>
      </c>
      <c r="G513">
        <v>6.03</v>
      </c>
      <c r="H513" t="s">
        <v>36</v>
      </c>
      <c r="I513" t="s">
        <v>12</v>
      </c>
      <c r="J513" s="4" t="str">
        <f t="shared" si="14"/>
        <v>na</v>
      </c>
      <c r="K513" s="4">
        <f t="shared" si="15"/>
        <v>0</v>
      </c>
      <c r="L513" t="s">
        <v>11956</v>
      </c>
    </row>
    <row r="514" spans="1:12" x14ac:dyDescent="0.25">
      <c r="A514" t="s">
        <v>1047</v>
      </c>
      <c r="B514" t="s">
        <v>1048</v>
      </c>
      <c r="C514" t="s">
        <v>58</v>
      </c>
      <c r="D514">
        <v>16</v>
      </c>
      <c r="E514">
        <v>19.149999999999999</v>
      </c>
      <c r="F514">
        <v>0.41</v>
      </c>
      <c r="G514">
        <v>0.08</v>
      </c>
      <c r="H514">
        <v>16.18</v>
      </c>
      <c r="I514" t="s">
        <v>12</v>
      </c>
      <c r="J514" s="4" t="str">
        <f t="shared" ref="J514:J577" si="16">IF(AND(I514=selected_country_code,C514= selected_sector_code),D514,"na")</f>
        <v>na</v>
      </c>
      <c r="K514" s="4">
        <f t="shared" si="15"/>
        <v>0</v>
      </c>
      <c r="L514" t="s">
        <v>11957</v>
      </c>
    </row>
    <row r="515" spans="1:12" x14ac:dyDescent="0.25">
      <c r="A515" t="s">
        <v>1049</v>
      </c>
      <c r="B515" t="s">
        <v>1050</v>
      </c>
      <c r="C515" t="s">
        <v>58</v>
      </c>
      <c r="D515">
        <v>16</v>
      </c>
      <c r="E515">
        <v>28.77</v>
      </c>
      <c r="F515">
        <v>0.28000000000000003</v>
      </c>
      <c r="G515">
        <v>0.28000000000000003</v>
      </c>
      <c r="H515">
        <v>6.87</v>
      </c>
      <c r="I515" t="s">
        <v>12</v>
      </c>
      <c r="J515" s="4" t="str">
        <f t="shared" si="16"/>
        <v>na</v>
      </c>
      <c r="K515" s="4">
        <f t="shared" ref="K515:K578" si="17">IFERROR(RANK(J515,$J$2:$J$5711,0),0)</f>
        <v>0</v>
      </c>
      <c r="L515" t="s">
        <v>11958</v>
      </c>
    </row>
    <row r="516" spans="1:12" x14ac:dyDescent="0.25">
      <c r="A516" t="s">
        <v>1051</v>
      </c>
      <c r="B516" t="s">
        <v>1052</v>
      </c>
      <c r="C516" t="s">
        <v>45</v>
      </c>
      <c r="D516">
        <v>15</v>
      </c>
      <c r="E516">
        <v>1.56</v>
      </c>
      <c r="F516">
        <v>0.2</v>
      </c>
      <c r="G516">
        <v>0.1</v>
      </c>
      <c r="H516">
        <v>6.39</v>
      </c>
      <c r="I516" t="s">
        <v>12</v>
      </c>
      <c r="J516" s="4" t="str">
        <f t="shared" si="16"/>
        <v>na</v>
      </c>
      <c r="K516" s="4">
        <f t="shared" si="17"/>
        <v>0</v>
      </c>
      <c r="L516" t="s">
        <v>11959</v>
      </c>
    </row>
    <row r="517" spans="1:12" x14ac:dyDescent="0.25">
      <c r="A517" t="s">
        <v>1053</v>
      </c>
      <c r="B517" t="s">
        <v>1054</v>
      </c>
      <c r="C517" t="s">
        <v>11</v>
      </c>
      <c r="D517">
        <v>15</v>
      </c>
      <c r="E517">
        <v>17</v>
      </c>
      <c r="F517">
        <v>0.52</v>
      </c>
      <c r="G517">
        <v>1.2</v>
      </c>
      <c r="H517">
        <v>13.15</v>
      </c>
      <c r="I517" t="s">
        <v>12</v>
      </c>
      <c r="J517" s="4" t="str">
        <f t="shared" si="16"/>
        <v>na</v>
      </c>
      <c r="K517" s="4">
        <f t="shared" si="17"/>
        <v>0</v>
      </c>
      <c r="L517" t="s">
        <v>11960</v>
      </c>
    </row>
    <row r="518" spans="1:12" x14ac:dyDescent="0.25">
      <c r="A518" t="s">
        <v>1055</v>
      </c>
      <c r="B518" t="s">
        <v>1056</v>
      </c>
      <c r="C518" t="s">
        <v>24</v>
      </c>
      <c r="D518">
        <v>15</v>
      </c>
      <c r="E518">
        <v>8.2200000000000006</v>
      </c>
      <c r="F518">
        <v>0.41</v>
      </c>
      <c r="G518">
        <v>0.2</v>
      </c>
      <c r="H518">
        <v>5.16</v>
      </c>
      <c r="I518" t="s">
        <v>12</v>
      </c>
      <c r="J518" s="4" t="str">
        <f t="shared" si="16"/>
        <v>na</v>
      </c>
      <c r="K518" s="4">
        <f t="shared" si="17"/>
        <v>0</v>
      </c>
      <c r="L518" t="s">
        <v>11961</v>
      </c>
    </row>
    <row r="519" spans="1:12" x14ac:dyDescent="0.25">
      <c r="A519" t="s">
        <v>1057</v>
      </c>
      <c r="B519" t="s">
        <v>1058</v>
      </c>
      <c r="C519" t="s">
        <v>15</v>
      </c>
      <c r="D519">
        <v>15</v>
      </c>
      <c r="E519">
        <v>5.87</v>
      </c>
      <c r="F519">
        <v>0.5</v>
      </c>
      <c r="G519">
        <v>0.3</v>
      </c>
      <c r="H519">
        <v>4.63</v>
      </c>
      <c r="I519" t="s">
        <v>12</v>
      </c>
      <c r="J519" s="4" t="str">
        <f t="shared" si="16"/>
        <v>na</v>
      </c>
      <c r="K519" s="4">
        <f t="shared" si="17"/>
        <v>0</v>
      </c>
      <c r="L519" t="s">
        <v>11962</v>
      </c>
    </row>
    <row r="520" spans="1:12" x14ac:dyDescent="0.25">
      <c r="A520" t="s">
        <v>1059</v>
      </c>
      <c r="B520" t="s">
        <v>1060</v>
      </c>
      <c r="C520" t="s">
        <v>24</v>
      </c>
      <c r="D520">
        <v>15</v>
      </c>
      <c r="E520" t="s">
        <v>36</v>
      </c>
      <c r="F520">
        <v>0.13</v>
      </c>
      <c r="G520">
        <v>0.24</v>
      </c>
      <c r="H520" t="s">
        <v>36</v>
      </c>
      <c r="I520" t="s">
        <v>12</v>
      </c>
      <c r="J520" s="4" t="str">
        <f t="shared" si="16"/>
        <v>na</v>
      </c>
      <c r="K520" s="4">
        <f t="shared" si="17"/>
        <v>0</v>
      </c>
      <c r="L520" t="s">
        <v>11963</v>
      </c>
    </row>
    <row r="521" spans="1:12" x14ac:dyDescent="0.25">
      <c r="A521" t="s">
        <v>1061</v>
      </c>
      <c r="B521" t="s">
        <v>1062</v>
      </c>
      <c r="C521" t="s">
        <v>132</v>
      </c>
      <c r="D521">
        <v>15</v>
      </c>
      <c r="E521">
        <v>81.010000000000005</v>
      </c>
      <c r="F521">
        <v>0.48</v>
      </c>
      <c r="G521">
        <v>4.5</v>
      </c>
      <c r="H521">
        <v>66.8</v>
      </c>
      <c r="I521" t="s">
        <v>12</v>
      </c>
      <c r="J521" s="4" t="str">
        <f t="shared" si="16"/>
        <v>na</v>
      </c>
      <c r="K521" s="4">
        <f t="shared" si="17"/>
        <v>0</v>
      </c>
      <c r="L521" t="s">
        <v>11964</v>
      </c>
    </row>
    <row r="522" spans="1:12" x14ac:dyDescent="0.25">
      <c r="A522" t="s">
        <v>1063</v>
      </c>
      <c r="B522" t="s">
        <v>1064</v>
      </c>
      <c r="C522" t="s">
        <v>132</v>
      </c>
      <c r="D522">
        <v>15</v>
      </c>
      <c r="E522">
        <v>5.17</v>
      </c>
      <c r="F522">
        <v>0.23</v>
      </c>
      <c r="G522">
        <v>0.09</v>
      </c>
      <c r="H522">
        <v>7.58</v>
      </c>
      <c r="I522" t="s">
        <v>12</v>
      </c>
      <c r="J522" s="4" t="str">
        <f t="shared" si="16"/>
        <v>na</v>
      </c>
      <c r="K522" s="4">
        <f t="shared" si="17"/>
        <v>0</v>
      </c>
      <c r="L522" t="s">
        <v>11965</v>
      </c>
    </row>
    <row r="523" spans="1:12" x14ac:dyDescent="0.25">
      <c r="A523" t="s">
        <v>1065</v>
      </c>
      <c r="B523" t="s">
        <v>1066</v>
      </c>
      <c r="C523" t="s">
        <v>18</v>
      </c>
      <c r="D523">
        <v>14</v>
      </c>
      <c r="E523">
        <v>10.8</v>
      </c>
      <c r="F523">
        <v>0.41</v>
      </c>
      <c r="G523">
        <v>4.4800000000000004</v>
      </c>
      <c r="H523" t="s">
        <v>36</v>
      </c>
      <c r="I523" t="s">
        <v>12</v>
      </c>
      <c r="J523" s="4" t="str">
        <f t="shared" si="16"/>
        <v>na</v>
      </c>
      <c r="K523" s="4">
        <f t="shared" si="17"/>
        <v>0</v>
      </c>
      <c r="L523" t="s">
        <v>11966</v>
      </c>
    </row>
    <row r="524" spans="1:12" x14ac:dyDescent="0.25">
      <c r="A524" t="s">
        <v>1067</v>
      </c>
      <c r="B524" t="s">
        <v>1068</v>
      </c>
      <c r="C524" t="s">
        <v>58</v>
      </c>
      <c r="D524">
        <v>14</v>
      </c>
      <c r="E524" t="s">
        <v>36</v>
      </c>
      <c r="F524">
        <v>0.2</v>
      </c>
      <c r="G524">
        <v>0.16</v>
      </c>
      <c r="H524" t="s">
        <v>36</v>
      </c>
      <c r="I524" t="s">
        <v>12</v>
      </c>
      <c r="J524" s="4" t="str">
        <f t="shared" si="16"/>
        <v>na</v>
      </c>
      <c r="K524" s="4">
        <f t="shared" si="17"/>
        <v>0</v>
      </c>
      <c r="L524" t="s">
        <v>11967</v>
      </c>
    </row>
    <row r="525" spans="1:12" x14ac:dyDescent="0.25">
      <c r="A525" t="s">
        <v>1069</v>
      </c>
      <c r="B525" t="s">
        <v>1070</v>
      </c>
      <c r="C525" t="s">
        <v>15</v>
      </c>
      <c r="D525">
        <v>14</v>
      </c>
      <c r="E525">
        <v>21.12</v>
      </c>
      <c r="F525">
        <v>0.49</v>
      </c>
      <c r="G525">
        <v>0.39</v>
      </c>
      <c r="H525">
        <v>7.67</v>
      </c>
      <c r="I525" t="s">
        <v>12</v>
      </c>
      <c r="J525" s="4" t="str">
        <f t="shared" si="16"/>
        <v>na</v>
      </c>
      <c r="K525" s="4">
        <f t="shared" si="17"/>
        <v>0</v>
      </c>
      <c r="L525" t="s">
        <v>11968</v>
      </c>
    </row>
    <row r="526" spans="1:12" x14ac:dyDescent="0.25">
      <c r="A526" t="s">
        <v>1071</v>
      </c>
      <c r="B526" t="s">
        <v>1072</v>
      </c>
      <c r="C526" t="s">
        <v>35</v>
      </c>
      <c r="D526">
        <v>14</v>
      </c>
      <c r="E526" t="s">
        <v>36</v>
      </c>
      <c r="F526">
        <v>0.2</v>
      </c>
      <c r="G526">
        <v>0.36</v>
      </c>
      <c r="H526">
        <v>3.16</v>
      </c>
      <c r="I526" t="s">
        <v>12</v>
      </c>
      <c r="J526" s="4" t="str">
        <f t="shared" si="16"/>
        <v>na</v>
      </c>
      <c r="K526" s="4">
        <f t="shared" si="17"/>
        <v>0</v>
      </c>
      <c r="L526" t="s">
        <v>11969</v>
      </c>
    </row>
    <row r="527" spans="1:12" x14ac:dyDescent="0.25">
      <c r="A527" t="s">
        <v>1073</v>
      </c>
      <c r="B527" t="s">
        <v>1074</v>
      </c>
      <c r="C527" t="s">
        <v>18</v>
      </c>
      <c r="D527">
        <v>14</v>
      </c>
      <c r="E527" t="s">
        <v>36</v>
      </c>
      <c r="F527">
        <v>0.51</v>
      </c>
      <c r="G527" t="s">
        <v>36</v>
      </c>
      <c r="H527">
        <v>27.03</v>
      </c>
      <c r="I527" t="s">
        <v>12</v>
      </c>
      <c r="J527" s="4" t="str">
        <f t="shared" si="16"/>
        <v>na</v>
      </c>
      <c r="K527" s="4">
        <f t="shared" si="17"/>
        <v>0</v>
      </c>
      <c r="L527" t="s">
        <v>11970</v>
      </c>
    </row>
    <row r="528" spans="1:12" x14ac:dyDescent="0.25">
      <c r="A528" t="s">
        <v>1075</v>
      </c>
      <c r="B528" t="s">
        <v>1076</v>
      </c>
      <c r="C528" t="s">
        <v>24</v>
      </c>
      <c r="D528">
        <v>14</v>
      </c>
      <c r="E528">
        <v>13.17</v>
      </c>
      <c r="F528">
        <v>0.53</v>
      </c>
      <c r="G528">
        <v>1.46</v>
      </c>
      <c r="H528">
        <v>4.55</v>
      </c>
      <c r="I528" t="s">
        <v>12</v>
      </c>
      <c r="J528" s="4" t="str">
        <f t="shared" si="16"/>
        <v>na</v>
      </c>
      <c r="K528" s="4">
        <f t="shared" si="17"/>
        <v>0</v>
      </c>
      <c r="L528" t="s">
        <v>11971</v>
      </c>
    </row>
    <row r="529" spans="1:12" x14ac:dyDescent="0.25">
      <c r="A529" t="s">
        <v>1077</v>
      </c>
      <c r="B529" t="s">
        <v>1078</v>
      </c>
      <c r="C529" t="s">
        <v>15</v>
      </c>
      <c r="D529">
        <v>14</v>
      </c>
      <c r="E529">
        <v>22.91</v>
      </c>
      <c r="F529">
        <v>0.3</v>
      </c>
      <c r="G529">
        <v>0.23</v>
      </c>
      <c r="H529">
        <v>9.06</v>
      </c>
      <c r="I529" t="s">
        <v>12</v>
      </c>
      <c r="J529" s="4" t="str">
        <f t="shared" si="16"/>
        <v>na</v>
      </c>
      <c r="K529" s="4">
        <f t="shared" si="17"/>
        <v>0</v>
      </c>
      <c r="L529" t="s">
        <v>11972</v>
      </c>
    </row>
    <row r="530" spans="1:12" x14ac:dyDescent="0.25">
      <c r="A530" t="s">
        <v>1079</v>
      </c>
      <c r="B530" t="s">
        <v>1080</v>
      </c>
      <c r="C530" t="s">
        <v>35</v>
      </c>
      <c r="D530">
        <v>14</v>
      </c>
      <c r="E530">
        <v>4.9400000000000004</v>
      </c>
      <c r="F530">
        <v>0.23</v>
      </c>
      <c r="G530">
        <v>0.75</v>
      </c>
      <c r="H530">
        <v>9.2799999999999994</v>
      </c>
      <c r="I530" t="s">
        <v>12</v>
      </c>
      <c r="J530" s="4" t="str">
        <f t="shared" si="16"/>
        <v>na</v>
      </c>
      <c r="K530" s="4">
        <f t="shared" si="17"/>
        <v>0</v>
      </c>
      <c r="L530" t="s">
        <v>11973</v>
      </c>
    </row>
    <row r="531" spans="1:12" x14ac:dyDescent="0.25">
      <c r="A531" t="s">
        <v>1081</v>
      </c>
      <c r="B531" t="s">
        <v>1082</v>
      </c>
      <c r="C531" t="s">
        <v>24</v>
      </c>
      <c r="D531">
        <v>14</v>
      </c>
      <c r="E531" t="s">
        <v>36</v>
      </c>
      <c r="F531">
        <v>0.41</v>
      </c>
      <c r="G531">
        <v>0.9</v>
      </c>
      <c r="H531">
        <v>4.68</v>
      </c>
      <c r="I531" t="s">
        <v>12</v>
      </c>
      <c r="J531" s="4" t="str">
        <f t="shared" si="16"/>
        <v>na</v>
      </c>
      <c r="K531" s="4">
        <f t="shared" si="17"/>
        <v>0</v>
      </c>
      <c r="L531" t="s">
        <v>11974</v>
      </c>
    </row>
    <row r="532" spans="1:12" x14ac:dyDescent="0.25">
      <c r="A532" t="s">
        <v>1083</v>
      </c>
      <c r="B532" t="s">
        <v>1084</v>
      </c>
      <c r="C532" t="s">
        <v>45</v>
      </c>
      <c r="D532">
        <v>13</v>
      </c>
      <c r="E532">
        <v>100.81</v>
      </c>
      <c r="F532">
        <v>0.6</v>
      </c>
      <c r="G532">
        <v>3.6</v>
      </c>
      <c r="H532">
        <v>15.85</v>
      </c>
      <c r="I532" t="s">
        <v>12</v>
      </c>
      <c r="J532" s="4" t="str">
        <f t="shared" si="16"/>
        <v>na</v>
      </c>
      <c r="K532" s="4">
        <f t="shared" si="17"/>
        <v>0</v>
      </c>
      <c r="L532" t="s">
        <v>11975</v>
      </c>
    </row>
    <row r="533" spans="1:12" x14ac:dyDescent="0.25">
      <c r="A533" t="s">
        <v>1085</v>
      </c>
      <c r="B533" t="s">
        <v>1086</v>
      </c>
      <c r="C533" t="s">
        <v>30</v>
      </c>
      <c r="D533">
        <v>13</v>
      </c>
      <c r="E533">
        <v>24.77</v>
      </c>
      <c r="F533">
        <v>1.2</v>
      </c>
      <c r="G533">
        <v>1.1599999999999999</v>
      </c>
      <c r="H533">
        <v>8.43</v>
      </c>
      <c r="I533" t="s">
        <v>12</v>
      </c>
      <c r="J533" s="4" t="str">
        <f t="shared" si="16"/>
        <v>na</v>
      </c>
      <c r="K533" s="4">
        <f t="shared" si="17"/>
        <v>0</v>
      </c>
      <c r="L533" t="s">
        <v>11976</v>
      </c>
    </row>
    <row r="534" spans="1:12" x14ac:dyDescent="0.25">
      <c r="A534" t="s">
        <v>1087</v>
      </c>
      <c r="B534" t="s">
        <v>1088</v>
      </c>
      <c r="C534" t="s">
        <v>58</v>
      </c>
      <c r="D534">
        <v>13</v>
      </c>
      <c r="E534">
        <v>172.21</v>
      </c>
      <c r="F534">
        <v>0.28000000000000003</v>
      </c>
      <c r="G534">
        <v>0.59</v>
      </c>
      <c r="H534" t="s">
        <v>36</v>
      </c>
      <c r="I534" t="s">
        <v>12</v>
      </c>
      <c r="J534" s="4" t="str">
        <f t="shared" si="16"/>
        <v>na</v>
      </c>
      <c r="K534" s="4">
        <f t="shared" si="17"/>
        <v>0</v>
      </c>
      <c r="L534" t="s">
        <v>11977</v>
      </c>
    </row>
    <row r="535" spans="1:12" x14ac:dyDescent="0.25">
      <c r="A535" t="s">
        <v>1089</v>
      </c>
      <c r="B535" t="s">
        <v>1090</v>
      </c>
      <c r="C535" t="s">
        <v>21</v>
      </c>
      <c r="D535">
        <v>13</v>
      </c>
      <c r="E535" t="s">
        <v>36</v>
      </c>
      <c r="F535">
        <v>0.46</v>
      </c>
      <c r="G535">
        <v>0.18</v>
      </c>
      <c r="H535" t="s">
        <v>36</v>
      </c>
      <c r="I535" t="s">
        <v>12</v>
      </c>
      <c r="J535" s="4" t="str">
        <f t="shared" si="16"/>
        <v>na</v>
      </c>
      <c r="K535" s="4">
        <f t="shared" si="17"/>
        <v>0</v>
      </c>
      <c r="L535" t="s">
        <v>11978</v>
      </c>
    </row>
    <row r="536" spans="1:12" x14ac:dyDescent="0.25">
      <c r="A536" t="s">
        <v>1091</v>
      </c>
      <c r="B536" t="s">
        <v>1092</v>
      </c>
      <c r="C536" t="s">
        <v>15</v>
      </c>
      <c r="D536">
        <v>13</v>
      </c>
      <c r="E536" t="s">
        <v>36</v>
      </c>
      <c r="F536">
        <v>0.61</v>
      </c>
      <c r="G536">
        <v>0.06</v>
      </c>
      <c r="H536" t="s">
        <v>36</v>
      </c>
      <c r="I536" t="s">
        <v>12</v>
      </c>
      <c r="J536" s="4" t="str">
        <f t="shared" si="16"/>
        <v>na</v>
      </c>
      <c r="K536" s="4">
        <f t="shared" si="17"/>
        <v>0</v>
      </c>
      <c r="L536" t="s">
        <v>11979</v>
      </c>
    </row>
    <row r="537" spans="1:12" x14ac:dyDescent="0.25">
      <c r="A537" t="s">
        <v>1093</v>
      </c>
      <c r="B537" t="s">
        <v>1094</v>
      </c>
      <c r="C537" t="s">
        <v>24</v>
      </c>
      <c r="D537">
        <v>13</v>
      </c>
      <c r="E537" t="s">
        <v>36</v>
      </c>
      <c r="F537">
        <v>0.38</v>
      </c>
      <c r="G537">
        <v>0.08</v>
      </c>
      <c r="H537" t="s">
        <v>36</v>
      </c>
      <c r="I537" t="s">
        <v>12</v>
      </c>
      <c r="J537" s="4" t="str">
        <f t="shared" si="16"/>
        <v>na</v>
      </c>
      <c r="K537" s="4">
        <f t="shared" si="17"/>
        <v>0</v>
      </c>
      <c r="L537" t="s">
        <v>11980</v>
      </c>
    </row>
    <row r="538" spans="1:12" x14ac:dyDescent="0.25">
      <c r="A538" t="s">
        <v>1095</v>
      </c>
      <c r="B538" t="s">
        <v>1096</v>
      </c>
      <c r="C538" t="s">
        <v>45</v>
      </c>
      <c r="D538">
        <v>13</v>
      </c>
      <c r="E538">
        <v>8.31</v>
      </c>
      <c r="F538">
        <v>0.39</v>
      </c>
      <c r="G538">
        <v>5.0999999999999996</v>
      </c>
      <c r="H538" t="s">
        <v>36</v>
      </c>
      <c r="I538" t="s">
        <v>12</v>
      </c>
      <c r="J538" s="4" t="str">
        <f t="shared" si="16"/>
        <v>na</v>
      </c>
      <c r="K538" s="4">
        <f t="shared" si="17"/>
        <v>0</v>
      </c>
      <c r="L538" t="s">
        <v>11981</v>
      </c>
    </row>
    <row r="539" spans="1:12" x14ac:dyDescent="0.25">
      <c r="A539" t="s">
        <v>1097</v>
      </c>
      <c r="B539" t="s">
        <v>1098</v>
      </c>
      <c r="C539" t="s">
        <v>15</v>
      </c>
      <c r="D539">
        <v>13</v>
      </c>
      <c r="E539" t="s">
        <v>36</v>
      </c>
      <c r="F539">
        <v>0.45</v>
      </c>
      <c r="G539">
        <v>1.08</v>
      </c>
      <c r="H539" t="s">
        <v>36</v>
      </c>
      <c r="I539" t="s">
        <v>12</v>
      </c>
      <c r="J539" s="4" t="str">
        <f t="shared" si="16"/>
        <v>na</v>
      </c>
      <c r="K539" s="4">
        <f t="shared" si="17"/>
        <v>0</v>
      </c>
      <c r="L539" t="s">
        <v>11982</v>
      </c>
    </row>
    <row r="540" spans="1:12" x14ac:dyDescent="0.25">
      <c r="A540" t="s">
        <v>1099</v>
      </c>
      <c r="B540" t="s">
        <v>1100</v>
      </c>
      <c r="C540" t="s">
        <v>35</v>
      </c>
      <c r="D540">
        <v>13</v>
      </c>
      <c r="E540">
        <v>27.1</v>
      </c>
      <c r="F540">
        <v>0.28999999999999998</v>
      </c>
      <c r="G540">
        <v>0</v>
      </c>
      <c r="H540" t="s">
        <v>36</v>
      </c>
      <c r="I540" t="s">
        <v>12</v>
      </c>
      <c r="J540" s="4" t="str">
        <f t="shared" si="16"/>
        <v>na</v>
      </c>
      <c r="K540" s="4">
        <f t="shared" si="17"/>
        <v>0</v>
      </c>
      <c r="L540" t="s">
        <v>11983</v>
      </c>
    </row>
    <row r="541" spans="1:12" x14ac:dyDescent="0.25">
      <c r="A541" t="s">
        <v>1101</v>
      </c>
      <c r="B541" t="s">
        <v>1102</v>
      </c>
      <c r="C541" t="s">
        <v>58</v>
      </c>
      <c r="D541">
        <v>12</v>
      </c>
      <c r="E541">
        <v>7</v>
      </c>
      <c r="F541">
        <v>0.23</v>
      </c>
      <c r="G541">
        <v>0.13</v>
      </c>
      <c r="H541">
        <v>4.3099999999999996</v>
      </c>
      <c r="I541" t="s">
        <v>12</v>
      </c>
      <c r="J541" s="4" t="str">
        <f t="shared" si="16"/>
        <v>na</v>
      </c>
      <c r="K541" s="4">
        <f t="shared" si="17"/>
        <v>0</v>
      </c>
      <c r="L541" t="s">
        <v>11984</v>
      </c>
    </row>
    <row r="542" spans="1:12" x14ac:dyDescent="0.25">
      <c r="A542" t="s">
        <v>1103</v>
      </c>
      <c r="B542" t="s">
        <v>1104</v>
      </c>
      <c r="C542" t="s">
        <v>45</v>
      </c>
      <c r="D542">
        <v>12</v>
      </c>
      <c r="E542" t="s">
        <v>36</v>
      </c>
      <c r="F542">
        <v>1.79</v>
      </c>
      <c r="G542">
        <v>3.36</v>
      </c>
      <c r="H542" t="s">
        <v>36</v>
      </c>
      <c r="I542" t="s">
        <v>12</v>
      </c>
      <c r="J542" s="4" t="str">
        <f t="shared" si="16"/>
        <v>na</v>
      </c>
      <c r="K542" s="4">
        <f t="shared" si="17"/>
        <v>0</v>
      </c>
      <c r="L542" t="s">
        <v>11985</v>
      </c>
    </row>
    <row r="543" spans="1:12" x14ac:dyDescent="0.25">
      <c r="A543" t="s">
        <v>1105</v>
      </c>
      <c r="B543" t="s">
        <v>1106</v>
      </c>
      <c r="C543" t="s">
        <v>15</v>
      </c>
      <c r="D543">
        <v>12</v>
      </c>
      <c r="E543" t="s">
        <v>36</v>
      </c>
      <c r="F543">
        <v>0.26</v>
      </c>
      <c r="G543">
        <v>1.31</v>
      </c>
      <c r="H543">
        <v>17.7</v>
      </c>
      <c r="I543" t="s">
        <v>12</v>
      </c>
      <c r="J543" s="4" t="str">
        <f t="shared" si="16"/>
        <v>na</v>
      </c>
      <c r="K543" s="4">
        <f t="shared" si="17"/>
        <v>0</v>
      </c>
      <c r="L543" t="s">
        <v>11986</v>
      </c>
    </row>
    <row r="544" spans="1:12" x14ac:dyDescent="0.25">
      <c r="A544" t="s">
        <v>1107</v>
      </c>
      <c r="B544" t="s">
        <v>1108</v>
      </c>
      <c r="C544" t="s">
        <v>21</v>
      </c>
      <c r="D544">
        <v>12</v>
      </c>
      <c r="E544" t="s">
        <v>36</v>
      </c>
      <c r="F544">
        <v>0.25</v>
      </c>
      <c r="G544">
        <v>7.0000000000000007E-2</v>
      </c>
      <c r="H544">
        <v>25.06</v>
      </c>
      <c r="I544" t="s">
        <v>12</v>
      </c>
      <c r="J544" s="4" t="str">
        <f t="shared" si="16"/>
        <v>na</v>
      </c>
      <c r="K544" s="4">
        <f t="shared" si="17"/>
        <v>0</v>
      </c>
      <c r="L544" t="s">
        <v>11987</v>
      </c>
    </row>
    <row r="545" spans="1:12" x14ac:dyDescent="0.25">
      <c r="A545" t="s">
        <v>1109</v>
      </c>
      <c r="B545" t="s">
        <v>1110</v>
      </c>
      <c r="C545" t="s">
        <v>15</v>
      </c>
      <c r="D545">
        <v>12</v>
      </c>
      <c r="E545">
        <v>7.82</v>
      </c>
      <c r="F545">
        <v>0.37</v>
      </c>
      <c r="G545">
        <v>0.41</v>
      </c>
      <c r="H545">
        <v>2.06</v>
      </c>
      <c r="I545" t="s">
        <v>12</v>
      </c>
      <c r="J545" s="4" t="str">
        <f t="shared" si="16"/>
        <v>na</v>
      </c>
      <c r="K545" s="4">
        <f t="shared" si="17"/>
        <v>0</v>
      </c>
      <c r="L545" t="s">
        <v>11988</v>
      </c>
    </row>
    <row r="546" spans="1:12" x14ac:dyDescent="0.25">
      <c r="A546" t="s">
        <v>1111</v>
      </c>
      <c r="B546" t="s">
        <v>1112</v>
      </c>
      <c r="C546" t="s">
        <v>45</v>
      </c>
      <c r="D546">
        <v>12</v>
      </c>
      <c r="E546">
        <v>17.670000000000002</v>
      </c>
      <c r="F546">
        <v>0.62</v>
      </c>
      <c r="G546">
        <v>11.1</v>
      </c>
      <c r="H546" t="s">
        <v>36</v>
      </c>
      <c r="I546" t="s">
        <v>12</v>
      </c>
      <c r="J546" s="4" t="str">
        <f t="shared" si="16"/>
        <v>na</v>
      </c>
      <c r="K546" s="4">
        <f t="shared" si="17"/>
        <v>0</v>
      </c>
      <c r="L546" t="s">
        <v>11989</v>
      </c>
    </row>
    <row r="547" spans="1:12" x14ac:dyDescent="0.25">
      <c r="A547" t="s">
        <v>1113</v>
      </c>
      <c r="B547" t="s">
        <v>1114</v>
      </c>
      <c r="C547" t="s">
        <v>15</v>
      </c>
      <c r="D547">
        <v>12</v>
      </c>
      <c r="E547">
        <v>4.1399999999999997</v>
      </c>
      <c r="F547">
        <v>0.39</v>
      </c>
      <c r="G547">
        <v>0.3</v>
      </c>
      <c r="H547">
        <v>2.94</v>
      </c>
      <c r="I547" t="s">
        <v>12</v>
      </c>
      <c r="J547" s="4" t="str">
        <f t="shared" si="16"/>
        <v>na</v>
      </c>
      <c r="K547" s="4">
        <f t="shared" si="17"/>
        <v>0</v>
      </c>
      <c r="L547" t="s">
        <v>11990</v>
      </c>
    </row>
    <row r="548" spans="1:12" x14ac:dyDescent="0.25">
      <c r="A548" t="s">
        <v>1115</v>
      </c>
      <c r="B548" t="s">
        <v>1116</v>
      </c>
      <c r="C548" t="s">
        <v>35</v>
      </c>
      <c r="D548">
        <v>12</v>
      </c>
      <c r="E548" t="s">
        <v>36</v>
      </c>
      <c r="F548">
        <v>2.27</v>
      </c>
      <c r="G548">
        <v>0.9</v>
      </c>
      <c r="H548" t="s">
        <v>36</v>
      </c>
      <c r="I548" t="s">
        <v>12</v>
      </c>
      <c r="J548" s="4" t="str">
        <f t="shared" si="16"/>
        <v>na</v>
      </c>
      <c r="K548" s="4">
        <f t="shared" si="17"/>
        <v>0</v>
      </c>
      <c r="L548" t="s">
        <v>11991</v>
      </c>
    </row>
    <row r="549" spans="1:12" x14ac:dyDescent="0.25">
      <c r="A549" t="s">
        <v>1117</v>
      </c>
      <c r="B549" t="s">
        <v>1118</v>
      </c>
      <c r="C549" t="s">
        <v>45</v>
      </c>
      <c r="D549">
        <v>12</v>
      </c>
      <c r="E549" t="s">
        <v>36</v>
      </c>
      <c r="F549">
        <v>0.6</v>
      </c>
      <c r="G549">
        <v>13.62</v>
      </c>
      <c r="H549" t="s">
        <v>36</v>
      </c>
      <c r="I549" t="s">
        <v>12</v>
      </c>
      <c r="J549" s="4" t="str">
        <f t="shared" si="16"/>
        <v>na</v>
      </c>
      <c r="K549" s="4">
        <f t="shared" si="17"/>
        <v>0</v>
      </c>
      <c r="L549" t="s">
        <v>11992</v>
      </c>
    </row>
    <row r="550" spans="1:12" x14ac:dyDescent="0.25">
      <c r="A550" t="s">
        <v>1119</v>
      </c>
      <c r="B550" t="s">
        <v>1120</v>
      </c>
      <c r="C550" t="s">
        <v>24</v>
      </c>
      <c r="D550">
        <v>11</v>
      </c>
      <c r="E550">
        <v>17.86</v>
      </c>
      <c r="F550">
        <v>0.27</v>
      </c>
      <c r="G550">
        <v>1.02</v>
      </c>
      <c r="H550" t="s">
        <v>36</v>
      </c>
      <c r="I550" t="s">
        <v>12</v>
      </c>
      <c r="J550" s="4" t="str">
        <f t="shared" si="16"/>
        <v>na</v>
      </c>
      <c r="K550" s="4">
        <f t="shared" si="17"/>
        <v>0</v>
      </c>
      <c r="L550" t="s">
        <v>11993</v>
      </c>
    </row>
    <row r="551" spans="1:12" x14ac:dyDescent="0.25">
      <c r="A551" t="s">
        <v>1121</v>
      </c>
      <c r="B551" t="s">
        <v>1122</v>
      </c>
      <c r="C551" t="s">
        <v>24</v>
      </c>
      <c r="D551">
        <v>11</v>
      </c>
      <c r="E551">
        <v>64.95</v>
      </c>
      <c r="F551">
        <v>0.71</v>
      </c>
      <c r="G551">
        <v>0.37</v>
      </c>
      <c r="H551">
        <v>5.5</v>
      </c>
      <c r="I551" t="s">
        <v>12</v>
      </c>
      <c r="J551" s="4" t="str">
        <f t="shared" si="16"/>
        <v>na</v>
      </c>
      <c r="K551" s="4">
        <f t="shared" si="17"/>
        <v>0</v>
      </c>
      <c r="L551" t="s">
        <v>11994</v>
      </c>
    </row>
    <row r="552" spans="1:12" x14ac:dyDescent="0.25">
      <c r="A552" t="s">
        <v>1123</v>
      </c>
      <c r="B552" t="s">
        <v>1124</v>
      </c>
      <c r="C552" t="s">
        <v>58</v>
      </c>
      <c r="D552">
        <v>11</v>
      </c>
      <c r="E552" t="s">
        <v>36</v>
      </c>
      <c r="F552">
        <v>0.35</v>
      </c>
      <c r="G552">
        <v>0.14000000000000001</v>
      </c>
      <c r="H552">
        <v>27.45</v>
      </c>
      <c r="I552" t="s">
        <v>12</v>
      </c>
      <c r="J552" s="4" t="str">
        <f t="shared" si="16"/>
        <v>na</v>
      </c>
      <c r="K552" s="4">
        <f t="shared" si="17"/>
        <v>0</v>
      </c>
      <c r="L552" t="s">
        <v>11995</v>
      </c>
    </row>
    <row r="553" spans="1:12" x14ac:dyDescent="0.25">
      <c r="A553" t="s">
        <v>1125</v>
      </c>
      <c r="B553" t="s">
        <v>1126</v>
      </c>
      <c r="C553" t="s">
        <v>18</v>
      </c>
      <c r="D553">
        <v>11</v>
      </c>
      <c r="E553">
        <v>51.27</v>
      </c>
      <c r="F553">
        <v>2.95</v>
      </c>
      <c r="G553">
        <v>0.44</v>
      </c>
      <c r="H553">
        <v>2.65</v>
      </c>
      <c r="I553" t="s">
        <v>12</v>
      </c>
      <c r="J553" s="4" t="str">
        <f t="shared" si="16"/>
        <v>na</v>
      </c>
      <c r="K553" s="4">
        <f t="shared" si="17"/>
        <v>0</v>
      </c>
      <c r="L553" t="s">
        <v>11996</v>
      </c>
    </row>
    <row r="554" spans="1:12" x14ac:dyDescent="0.25">
      <c r="A554" t="s">
        <v>1127</v>
      </c>
      <c r="B554" t="s">
        <v>1128</v>
      </c>
      <c r="C554" t="s">
        <v>24</v>
      </c>
      <c r="D554">
        <v>10</v>
      </c>
      <c r="E554" t="s">
        <v>36</v>
      </c>
      <c r="F554">
        <v>0.7</v>
      </c>
      <c r="G554">
        <v>0.5</v>
      </c>
      <c r="H554" t="s">
        <v>36</v>
      </c>
      <c r="I554" t="s">
        <v>12</v>
      </c>
      <c r="J554" s="4" t="str">
        <f t="shared" si="16"/>
        <v>na</v>
      </c>
      <c r="K554" s="4">
        <f t="shared" si="17"/>
        <v>0</v>
      </c>
      <c r="L554" t="s">
        <v>11997</v>
      </c>
    </row>
    <row r="555" spans="1:12" x14ac:dyDescent="0.25">
      <c r="A555" t="s">
        <v>1129</v>
      </c>
      <c r="B555" t="s">
        <v>1130</v>
      </c>
      <c r="C555" t="s">
        <v>11</v>
      </c>
      <c r="D555" s="1">
        <v>115605</v>
      </c>
      <c r="E555">
        <v>9.6110000000000007</v>
      </c>
      <c r="F555">
        <v>0.35699999999999998</v>
      </c>
      <c r="G555">
        <v>0.17399999999999999</v>
      </c>
      <c r="H555" t="s">
        <v>36</v>
      </c>
      <c r="I555" t="s">
        <v>1131</v>
      </c>
      <c r="J555" s="4" t="str">
        <f t="shared" si="16"/>
        <v>na</v>
      </c>
      <c r="K555" s="4">
        <f t="shared" si="17"/>
        <v>0</v>
      </c>
      <c r="L555" t="s">
        <v>11998</v>
      </c>
    </row>
    <row r="556" spans="1:12" x14ac:dyDescent="0.25">
      <c r="A556" t="s">
        <v>1132</v>
      </c>
      <c r="B556" t="s">
        <v>1133</v>
      </c>
      <c r="C556" t="s">
        <v>35</v>
      </c>
      <c r="D556" s="1">
        <v>50207</v>
      </c>
      <c r="E556">
        <v>12.881</v>
      </c>
      <c r="F556">
        <v>1.242</v>
      </c>
      <c r="G556">
        <v>0.26700000000000002</v>
      </c>
      <c r="H556" t="s">
        <v>36</v>
      </c>
      <c r="I556" t="s">
        <v>1131</v>
      </c>
      <c r="J556" s="4" t="str">
        <f t="shared" si="16"/>
        <v>na</v>
      </c>
      <c r="K556" s="4">
        <f t="shared" si="17"/>
        <v>0</v>
      </c>
      <c r="L556" t="s">
        <v>11999</v>
      </c>
    </row>
    <row r="557" spans="1:12" x14ac:dyDescent="0.25">
      <c r="A557" t="s">
        <v>1134</v>
      </c>
      <c r="B557" t="s">
        <v>1135</v>
      </c>
      <c r="C557" t="s">
        <v>15</v>
      </c>
      <c r="D557" s="1">
        <v>35710</v>
      </c>
      <c r="E557">
        <v>6.1870000000000003</v>
      </c>
      <c r="F557">
        <v>0.57099999999999995</v>
      </c>
      <c r="G557">
        <v>0.42799999999999999</v>
      </c>
      <c r="H557">
        <v>11.563000000000001</v>
      </c>
      <c r="I557" t="s">
        <v>1131</v>
      </c>
      <c r="J557" s="4" t="str">
        <f t="shared" si="16"/>
        <v>na</v>
      </c>
      <c r="K557" s="4">
        <f t="shared" si="17"/>
        <v>0</v>
      </c>
      <c r="L557" t="s">
        <v>12000</v>
      </c>
    </row>
    <row r="558" spans="1:12" x14ac:dyDescent="0.25">
      <c r="A558" t="s">
        <v>1136</v>
      </c>
      <c r="B558" t="s">
        <v>1137</v>
      </c>
      <c r="C558" t="s">
        <v>35</v>
      </c>
      <c r="D558" s="1">
        <v>34092</v>
      </c>
      <c r="E558">
        <v>7.335</v>
      </c>
      <c r="F558">
        <v>0.91900000000000004</v>
      </c>
      <c r="G558">
        <v>2.2290000000000001</v>
      </c>
      <c r="H558" t="s">
        <v>36</v>
      </c>
      <c r="I558" t="s">
        <v>1131</v>
      </c>
      <c r="J558" s="4" t="str">
        <f t="shared" si="16"/>
        <v>na</v>
      </c>
      <c r="K558" s="4">
        <f t="shared" si="17"/>
        <v>0</v>
      </c>
      <c r="L558" t="s">
        <v>12001</v>
      </c>
    </row>
    <row r="559" spans="1:12" x14ac:dyDescent="0.25">
      <c r="A559" t="s">
        <v>1138</v>
      </c>
      <c r="B559" t="s">
        <v>1139</v>
      </c>
      <c r="C559" t="s">
        <v>18</v>
      </c>
      <c r="D559" s="1">
        <v>29439</v>
      </c>
      <c r="E559">
        <v>31.114000000000001</v>
      </c>
      <c r="F559">
        <v>1.4730000000000001</v>
      </c>
      <c r="G559">
        <v>2.335</v>
      </c>
      <c r="H559">
        <v>11.334</v>
      </c>
      <c r="I559" t="s">
        <v>1131</v>
      </c>
      <c r="J559" s="4" t="str">
        <f t="shared" si="16"/>
        <v>na</v>
      </c>
      <c r="K559" s="4">
        <f t="shared" si="17"/>
        <v>0</v>
      </c>
      <c r="L559" t="s">
        <v>12002</v>
      </c>
    </row>
    <row r="560" spans="1:12" x14ac:dyDescent="0.25">
      <c r="A560" t="s">
        <v>1140</v>
      </c>
      <c r="B560" t="s">
        <v>1139</v>
      </c>
      <c r="C560" t="s">
        <v>18</v>
      </c>
      <c r="D560" s="1">
        <v>29439</v>
      </c>
      <c r="E560">
        <v>31.114000000000001</v>
      </c>
      <c r="F560">
        <v>1.4730000000000001</v>
      </c>
      <c r="G560">
        <v>2.335</v>
      </c>
      <c r="H560">
        <v>11.334</v>
      </c>
      <c r="I560" t="s">
        <v>1131</v>
      </c>
      <c r="J560" s="4" t="str">
        <f t="shared" si="16"/>
        <v>na</v>
      </c>
      <c r="K560" s="4">
        <f t="shared" si="17"/>
        <v>0</v>
      </c>
      <c r="L560" t="s">
        <v>12003</v>
      </c>
    </row>
    <row r="561" spans="1:12" x14ac:dyDescent="0.25">
      <c r="A561" t="s">
        <v>1141</v>
      </c>
      <c r="B561" t="s">
        <v>1142</v>
      </c>
      <c r="C561" t="s">
        <v>35</v>
      </c>
      <c r="D561" s="1">
        <v>27486</v>
      </c>
      <c r="E561">
        <v>7.6369999999999996</v>
      </c>
      <c r="F561">
        <v>0.79600000000000004</v>
      </c>
      <c r="G561">
        <v>2.2349999999999999</v>
      </c>
      <c r="H561" t="s">
        <v>36</v>
      </c>
      <c r="I561" t="s">
        <v>1131</v>
      </c>
      <c r="J561" s="4" t="str">
        <f t="shared" si="16"/>
        <v>na</v>
      </c>
      <c r="K561" s="4">
        <f t="shared" si="17"/>
        <v>0</v>
      </c>
      <c r="L561" t="s">
        <v>12004</v>
      </c>
    </row>
    <row r="562" spans="1:12" x14ac:dyDescent="0.25">
      <c r="A562" t="s">
        <v>1143</v>
      </c>
      <c r="B562" t="s">
        <v>1144</v>
      </c>
      <c r="C562" t="s">
        <v>15</v>
      </c>
      <c r="D562" s="1">
        <v>24634</v>
      </c>
      <c r="E562">
        <v>5.3280000000000003</v>
      </c>
      <c r="F562">
        <v>0.32200000000000001</v>
      </c>
      <c r="G562">
        <v>0.35499999999999998</v>
      </c>
      <c r="H562">
        <v>13.135</v>
      </c>
      <c r="I562" t="s">
        <v>1131</v>
      </c>
      <c r="J562" s="4" t="str">
        <f t="shared" si="16"/>
        <v>na</v>
      </c>
      <c r="K562" s="4">
        <f t="shared" si="17"/>
        <v>0</v>
      </c>
      <c r="L562" t="s">
        <v>12005</v>
      </c>
    </row>
    <row r="563" spans="1:12" x14ac:dyDescent="0.25">
      <c r="A563" t="s">
        <v>1145</v>
      </c>
      <c r="B563" t="s">
        <v>1146</v>
      </c>
      <c r="C563" t="s">
        <v>18</v>
      </c>
      <c r="D563" s="1">
        <v>24221</v>
      </c>
      <c r="E563">
        <v>8.3979999999999997</v>
      </c>
      <c r="F563">
        <v>0.48499999999999999</v>
      </c>
      <c r="G563">
        <v>0.45700000000000002</v>
      </c>
      <c r="H563">
        <v>2.3130000000000002</v>
      </c>
      <c r="I563" t="s">
        <v>1131</v>
      </c>
      <c r="J563" s="4" t="str">
        <f t="shared" si="16"/>
        <v>na</v>
      </c>
      <c r="K563" s="4">
        <f t="shared" si="17"/>
        <v>0</v>
      </c>
      <c r="L563" t="s">
        <v>12006</v>
      </c>
    </row>
    <row r="564" spans="1:12" x14ac:dyDescent="0.25">
      <c r="A564" t="s">
        <v>1147</v>
      </c>
      <c r="B564" t="s">
        <v>1148</v>
      </c>
      <c r="C564" t="s">
        <v>35</v>
      </c>
      <c r="D564" s="1">
        <v>23639</v>
      </c>
      <c r="E564">
        <v>7.4649999999999999</v>
      </c>
      <c r="F564">
        <v>0.86299999999999999</v>
      </c>
      <c r="G564">
        <v>2.0049999999999999</v>
      </c>
      <c r="H564" t="s">
        <v>36</v>
      </c>
      <c r="I564" t="s">
        <v>1131</v>
      </c>
      <c r="J564" s="4" t="str">
        <f t="shared" si="16"/>
        <v>na</v>
      </c>
      <c r="K564" s="4">
        <f t="shared" si="17"/>
        <v>0</v>
      </c>
      <c r="L564" t="s">
        <v>12007</v>
      </c>
    </row>
    <row r="565" spans="1:12" x14ac:dyDescent="0.25">
      <c r="A565" t="s">
        <v>1149</v>
      </c>
      <c r="B565" t="s">
        <v>1150</v>
      </c>
      <c r="C565" t="s">
        <v>21</v>
      </c>
      <c r="D565" s="1">
        <v>14332</v>
      </c>
      <c r="E565">
        <v>10.922000000000001</v>
      </c>
      <c r="F565">
        <v>0.81499999999999995</v>
      </c>
      <c r="G565">
        <v>0.32</v>
      </c>
      <c r="H565">
        <v>13.507</v>
      </c>
      <c r="I565" t="s">
        <v>1131</v>
      </c>
      <c r="J565" s="4" t="str">
        <f t="shared" si="16"/>
        <v>na</v>
      </c>
      <c r="K565" s="4">
        <f t="shared" si="17"/>
        <v>0</v>
      </c>
      <c r="L565" t="s">
        <v>12008</v>
      </c>
    </row>
    <row r="566" spans="1:12" x14ac:dyDescent="0.25">
      <c r="A566" t="s">
        <v>1151</v>
      </c>
      <c r="B566" t="s">
        <v>1152</v>
      </c>
      <c r="C566" t="s">
        <v>30</v>
      </c>
      <c r="D566" s="1">
        <v>10833</v>
      </c>
      <c r="E566">
        <v>97.353999999999999</v>
      </c>
      <c r="F566">
        <v>2.0230000000000001</v>
      </c>
      <c r="G566">
        <v>3.0289999999999999</v>
      </c>
      <c r="H566">
        <v>18.864000000000001</v>
      </c>
      <c r="I566" t="s">
        <v>1131</v>
      </c>
      <c r="J566" s="4" t="str">
        <f t="shared" si="16"/>
        <v>na</v>
      </c>
      <c r="K566" s="4">
        <f t="shared" si="17"/>
        <v>0</v>
      </c>
      <c r="L566" t="s">
        <v>12009</v>
      </c>
    </row>
    <row r="567" spans="1:12" x14ac:dyDescent="0.25">
      <c r="A567" t="s">
        <v>1153</v>
      </c>
      <c r="B567" t="s">
        <v>1154</v>
      </c>
      <c r="C567" t="s">
        <v>21</v>
      </c>
      <c r="D567" s="1">
        <v>10748</v>
      </c>
      <c r="E567">
        <v>13.874000000000001</v>
      </c>
      <c r="F567">
        <v>2.7240000000000002</v>
      </c>
      <c r="G567">
        <v>1.2450000000000001</v>
      </c>
      <c r="H567">
        <v>13.803000000000001</v>
      </c>
      <c r="I567" t="s">
        <v>1131</v>
      </c>
      <c r="J567" s="4" t="str">
        <f t="shared" si="16"/>
        <v>na</v>
      </c>
      <c r="K567" s="4">
        <f t="shared" si="17"/>
        <v>0</v>
      </c>
      <c r="L567" t="s">
        <v>12010</v>
      </c>
    </row>
    <row r="568" spans="1:12" x14ac:dyDescent="0.25">
      <c r="A568" t="s">
        <v>1155</v>
      </c>
      <c r="B568" t="s">
        <v>1156</v>
      </c>
      <c r="C568" t="s">
        <v>45</v>
      </c>
      <c r="D568" s="1">
        <v>10456</v>
      </c>
      <c r="E568">
        <v>6</v>
      </c>
      <c r="F568">
        <v>0.59499999999999997</v>
      </c>
      <c r="G568">
        <v>2.0819999999999999</v>
      </c>
      <c r="H568">
        <v>13.803000000000001</v>
      </c>
      <c r="I568" t="s">
        <v>1131</v>
      </c>
      <c r="J568" s="4" t="str">
        <f t="shared" si="16"/>
        <v>na</v>
      </c>
      <c r="K568" s="4">
        <f t="shared" si="17"/>
        <v>0</v>
      </c>
      <c r="L568" t="s">
        <v>12011</v>
      </c>
    </row>
    <row r="569" spans="1:12" x14ac:dyDescent="0.25">
      <c r="A569" t="s">
        <v>1157</v>
      </c>
      <c r="B569" t="s">
        <v>1158</v>
      </c>
      <c r="C569" t="s">
        <v>45</v>
      </c>
      <c r="D569" s="1">
        <v>9056</v>
      </c>
      <c r="E569">
        <v>44.652000000000001</v>
      </c>
      <c r="F569">
        <v>0.23300000000000001</v>
      </c>
      <c r="G569">
        <v>3.8130000000000002</v>
      </c>
      <c r="H569">
        <v>34.843000000000004</v>
      </c>
      <c r="I569" t="s">
        <v>1131</v>
      </c>
      <c r="J569" s="4" t="str">
        <f t="shared" si="16"/>
        <v>na</v>
      </c>
      <c r="K569" s="4">
        <f t="shared" si="17"/>
        <v>0</v>
      </c>
      <c r="L569" t="s">
        <v>12012</v>
      </c>
    </row>
    <row r="570" spans="1:12" x14ac:dyDescent="0.25">
      <c r="A570" t="s">
        <v>1159</v>
      </c>
      <c r="B570" t="s">
        <v>1160</v>
      </c>
      <c r="C570" t="s">
        <v>27</v>
      </c>
      <c r="D570" s="1">
        <v>8590</v>
      </c>
      <c r="E570">
        <v>10.327</v>
      </c>
      <c r="F570">
        <v>0.51900000000000002</v>
      </c>
      <c r="G570">
        <v>0.23400000000000001</v>
      </c>
      <c r="H570" t="s">
        <v>36</v>
      </c>
      <c r="I570" t="s">
        <v>1131</v>
      </c>
      <c r="J570" s="4" t="str">
        <f t="shared" si="16"/>
        <v>na</v>
      </c>
      <c r="K570" s="4">
        <f t="shared" si="17"/>
        <v>0</v>
      </c>
      <c r="L570" t="s">
        <v>12013</v>
      </c>
    </row>
    <row r="571" spans="1:12" x14ac:dyDescent="0.25">
      <c r="A571" t="s">
        <v>1161</v>
      </c>
      <c r="B571" t="s">
        <v>1162</v>
      </c>
      <c r="C571" t="s">
        <v>15</v>
      </c>
      <c r="D571" s="1">
        <v>8483</v>
      </c>
      <c r="E571">
        <v>15.194000000000001</v>
      </c>
      <c r="F571">
        <v>0.6</v>
      </c>
      <c r="G571">
        <v>0.29199999999999998</v>
      </c>
      <c r="H571">
        <v>8.5879999999999992</v>
      </c>
      <c r="I571" t="s">
        <v>1131</v>
      </c>
      <c r="J571" s="4" t="str">
        <f t="shared" si="16"/>
        <v>na</v>
      </c>
      <c r="K571" s="4">
        <f t="shared" si="17"/>
        <v>0</v>
      </c>
      <c r="L571" t="s">
        <v>12014</v>
      </c>
    </row>
    <row r="572" spans="1:12" x14ac:dyDescent="0.25">
      <c r="A572" t="s">
        <v>1163</v>
      </c>
      <c r="B572" t="s">
        <v>1164</v>
      </c>
      <c r="C572" t="s">
        <v>15</v>
      </c>
      <c r="D572" s="1">
        <v>7996</v>
      </c>
      <c r="E572">
        <v>14.3</v>
      </c>
      <c r="F572">
        <v>0.58699999999999997</v>
      </c>
      <c r="G572">
        <v>0.23799999999999999</v>
      </c>
      <c r="H572">
        <v>8.7390000000000008</v>
      </c>
      <c r="I572" t="s">
        <v>1131</v>
      </c>
      <c r="J572" s="4" t="str">
        <f t="shared" si="16"/>
        <v>na</v>
      </c>
      <c r="K572" s="4">
        <f t="shared" si="17"/>
        <v>0</v>
      </c>
      <c r="L572" t="s">
        <v>12015</v>
      </c>
    </row>
    <row r="573" spans="1:12" x14ac:dyDescent="0.25">
      <c r="A573" t="s">
        <v>1165</v>
      </c>
      <c r="B573" t="s">
        <v>1166</v>
      </c>
      <c r="C573" t="s">
        <v>45</v>
      </c>
      <c r="D573" s="1">
        <v>7056</v>
      </c>
      <c r="E573">
        <v>16.844000000000001</v>
      </c>
      <c r="F573">
        <v>1.26</v>
      </c>
      <c r="G573">
        <v>9.4440000000000008</v>
      </c>
      <c r="H573" t="s">
        <v>36</v>
      </c>
      <c r="I573" t="s">
        <v>1131</v>
      </c>
      <c r="J573" s="4" t="str">
        <f t="shared" si="16"/>
        <v>na</v>
      </c>
      <c r="K573" s="4">
        <f t="shared" si="17"/>
        <v>0</v>
      </c>
      <c r="L573" t="s">
        <v>12016</v>
      </c>
    </row>
    <row r="574" spans="1:12" x14ac:dyDescent="0.25">
      <c r="A574" t="s">
        <v>1167</v>
      </c>
      <c r="B574" t="s">
        <v>1168</v>
      </c>
      <c r="C574" t="s">
        <v>15</v>
      </c>
      <c r="D574" s="1">
        <v>6943</v>
      </c>
      <c r="E574">
        <v>13.496</v>
      </c>
      <c r="F574">
        <v>0.85099999999999998</v>
      </c>
      <c r="G574">
        <v>1.258</v>
      </c>
      <c r="H574">
        <v>17.547999999999998</v>
      </c>
      <c r="I574" t="s">
        <v>1131</v>
      </c>
      <c r="J574" s="4" t="str">
        <f t="shared" si="16"/>
        <v>na</v>
      </c>
      <c r="K574" s="4">
        <f t="shared" si="17"/>
        <v>0</v>
      </c>
      <c r="L574" t="s">
        <v>12017</v>
      </c>
    </row>
    <row r="575" spans="1:12" x14ac:dyDescent="0.25">
      <c r="A575" t="s">
        <v>1169</v>
      </c>
      <c r="B575" t="s">
        <v>1170</v>
      </c>
      <c r="C575" t="s">
        <v>35</v>
      </c>
      <c r="D575" s="1">
        <v>6786</v>
      </c>
      <c r="E575">
        <v>22.802</v>
      </c>
      <c r="F575">
        <v>8.83</v>
      </c>
      <c r="G575">
        <v>9.9369999999999994</v>
      </c>
      <c r="H575">
        <v>15.843</v>
      </c>
      <c r="I575" t="s">
        <v>1131</v>
      </c>
      <c r="J575" s="4" t="str">
        <f t="shared" si="16"/>
        <v>na</v>
      </c>
      <c r="K575" s="4">
        <f t="shared" si="17"/>
        <v>0</v>
      </c>
      <c r="L575" t="s">
        <v>12018</v>
      </c>
    </row>
    <row r="576" spans="1:12" x14ac:dyDescent="0.25">
      <c r="A576" t="s">
        <v>1171</v>
      </c>
      <c r="B576" t="s">
        <v>1172</v>
      </c>
      <c r="C576" t="s">
        <v>15</v>
      </c>
      <c r="D576" s="1">
        <v>6663</v>
      </c>
      <c r="E576">
        <v>16.027000000000001</v>
      </c>
      <c r="F576">
        <v>4.1639999999999997</v>
      </c>
      <c r="G576">
        <v>1.177</v>
      </c>
      <c r="H576">
        <v>11.397</v>
      </c>
      <c r="I576" t="s">
        <v>1131</v>
      </c>
      <c r="J576" s="4" t="str">
        <f t="shared" si="16"/>
        <v>na</v>
      </c>
      <c r="K576" s="4">
        <f t="shared" si="17"/>
        <v>0</v>
      </c>
      <c r="L576" t="s">
        <v>12019</v>
      </c>
    </row>
    <row r="577" spans="1:12" x14ac:dyDescent="0.25">
      <c r="A577" t="s">
        <v>1173</v>
      </c>
      <c r="B577" t="s">
        <v>1174</v>
      </c>
      <c r="C577" t="s">
        <v>24</v>
      </c>
      <c r="D577" s="1">
        <v>6176</v>
      </c>
      <c r="E577">
        <v>31.103000000000002</v>
      </c>
      <c r="F577">
        <v>0.46899999999999997</v>
      </c>
      <c r="G577">
        <v>0.121</v>
      </c>
      <c r="H577">
        <v>10.704000000000001</v>
      </c>
      <c r="I577" t="s">
        <v>1131</v>
      </c>
      <c r="J577" s="4">
        <f t="shared" si="16"/>
        <v>6176</v>
      </c>
      <c r="K577" s="4">
        <f t="shared" si="17"/>
        <v>1</v>
      </c>
      <c r="L577" t="s">
        <v>12020</v>
      </c>
    </row>
    <row r="578" spans="1:12" x14ac:dyDescent="0.25">
      <c r="A578" t="s">
        <v>1175</v>
      </c>
      <c r="B578" t="s">
        <v>1176</v>
      </c>
      <c r="C578" t="s">
        <v>35</v>
      </c>
      <c r="D578" s="1">
        <v>6123</v>
      </c>
      <c r="E578">
        <v>8.4429999999999996</v>
      </c>
      <c r="F578">
        <v>0.98399999999999999</v>
      </c>
      <c r="G578">
        <v>0.45400000000000001</v>
      </c>
      <c r="H578" t="s">
        <v>36</v>
      </c>
      <c r="I578" t="s">
        <v>1131</v>
      </c>
      <c r="J578" s="4" t="str">
        <f t="shared" ref="J578:J641" si="18">IF(AND(I578=selected_country_code,C578= selected_sector_code),D578,"na")</f>
        <v>na</v>
      </c>
      <c r="K578" s="4">
        <f t="shared" si="17"/>
        <v>0</v>
      </c>
      <c r="L578" t="s">
        <v>12021</v>
      </c>
    </row>
    <row r="579" spans="1:12" x14ac:dyDescent="0.25">
      <c r="A579" t="s">
        <v>1177</v>
      </c>
      <c r="B579" t="s">
        <v>1178</v>
      </c>
      <c r="C579" t="s">
        <v>21</v>
      </c>
      <c r="D579" s="1">
        <v>6087</v>
      </c>
      <c r="E579">
        <v>18.381</v>
      </c>
      <c r="F579">
        <v>4.9219999999999997</v>
      </c>
      <c r="G579">
        <v>0.53200000000000003</v>
      </c>
      <c r="H579">
        <v>7.2110000000000003</v>
      </c>
      <c r="I579" t="s">
        <v>1131</v>
      </c>
      <c r="J579" s="4" t="str">
        <f t="shared" si="18"/>
        <v>na</v>
      </c>
      <c r="K579" s="4">
        <f t="shared" ref="K579:K642" si="19">IFERROR(RANK(J579,$J$2:$J$5711,0),0)</f>
        <v>0</v>
      </c>
      <c r="L579" t="s">
        <v>12022</v>
      </c>
    </row>
    <row r="580" spans="1:12" x14ac:dyDescent="0.25">
      <c r="A580" t="s">
        <v>1179</v>
      </c>
      <c r="B580" t="s">
        <v>1180</v>
      </c>
      <c r="C580" t="s">
        <v>58</v>
      </c>
      <c r="D580" s="1">
        <v>5628</v>
      </c>
      <c r="E580">
        <v>11.208</v>
      </c>
      <c r="F580">
        <v>0.95799999999999996</v>
      </c>
      <c r="G580">
        <v>3.1110000000000002</v>
      </c>
      <c r="H580">
        <v>3.6869999999999998</v>
      </c>
      <c r="I580" t="s">
        <v>1131</v>
      </c>
      <c r="J580" s="4" t="str">
        <f t="shared" si="18"/>
        <v>na</v>
      </c>
      <c r="K580" s="4">
        <f t="shared" si="19"/>
        <v>0</v>
      </c>
      <c r="L580" t="s">
        <v>12023</v>
      </c>
    </row>
    <row r="581" spans="1:12" x14ac:dyDescent="0.25">
      <c r="A581" t="s">
        <v>1181</v>
      </c>
      <c r="B581" t="s">
        <v>1182</v>
      </c>
      <c r="C581" t="s">
        <v>58</v>
      </c>
      <c r="D581" s="1">
        <v>5626</v>
      </c>
      <c r="E581">
        <v>5.95</v>
      </c>
      <c r="F581">
        <v>0.76300000000000001</v>
      </c>
      <c r="G581">
        <v>0.28199999999999997</v>
      </c>
      <c r="H581">
        <v>6.35</v>
      </c>
      <c r="I581" t="s">
        <v>1131</v>
      </c>
      <c r="J581" s="4" t="str">
        <f t="shared" si="18"/>
        <v>na</v>
      </c>
      <c r="K581" s="4">
        <f t="shared" si="19"/>
        <v>0</v>
      </c>
      <c r="L581" t="s">
        <v>12024</v>
      </c>
    </row>
    <row r="582" spans="1:12" x14ac:dyDescent="0.25">
      <c r="A582" t="s">
        <v>1183</v>
      </c>
      <c r="B582" t="s">
        <v>1184</v>
      </c>
      <c r="C582" t="s">
        <v>61</v>
      </c>
      <c r="D582" s="1">
        <v>5128</v>
      </c>
      <c r="E582" t="s">
        <v>36</v>
      </c>
      <c r="F582" t="s">
        <v>36</v>
      </c>
      <c r="G582" t="s">
        <v>36</v>
      </c>
      <c r="H582" t="s">
        <v>36</v>
      </c>
      <c r="I582" t="s">
        <v>1131</v>
      </c>
      <c r="J582" s="4" t="str">
        <f t="shared" si="18"/>
        <v>na</v>
      </c>
      <c r="K582" s="4">
        <f t="shared" si="19"/>
        <v>0</v>
      </c>
      <c r="L582" t="s">
        <v>12025</v>
      </c>
    </row>
    <row r="583" spans="1:12" x14ac:dyDescent="0.25">
      <c r="A583" t="s">
        <v>1185</v>
      </c>
      <c r="B583" t="s">
        <v>1186</v>
      </c>
      <c r="C583" t="s">
        <v>11</v>
      </c>
      <c r="D583" s="1">
        <v>5083</v>
      </c>
      <c r="E583">
        <v>2.8660000000000001</v>
      </c>
      <c r="F583">
        <v>0.47099999999999997</v>
      </c>
      <c r="G583">
        <v>0.39600000000000002</v>
      </c>
      <c r="H583">
        <v>4.7169999999999996</v>
      </c>
      <c r="I583" t="s">
        <v>1131</v>
      </c>
      <c r="J583" s="4" t="str">
        <f t="shared" si="18"/>
        <v>na</v>
      </c>
      <c r="K583" s="4">
        <f t="shared" si="19"/>
        <v>0</v>
      </c>
      <c r="L583" t="s">
        <v>12026</v>
      </c>
    </row>
    <row r="584" spans="1:12" x14ac:dyDescent="0.25">
      <c r="A584" t="s">
        <v>1187</v>
      </c>
      <c r="B584" t="s">
        <v>1188</v>
      </c>
      <c r="C584" t="s">
        <v>24</v>
      </c>
      <c r="D584" s="1">
        <v>5064</v>
      </c>
      <c r="E584">
        <v>8.0150000000000006</v>
      </c>
      <c r="F584">
        <v>0.59599999999999997</v>
      </c>
      <c r="G584">
        <v>0.189</v>
      </c>
      <c r="H584">
        <v>9.4359999999999999</v>
      </c>
      <c r="I584" t="s">
        <v>1131</v>
      </c>
      <c r="J584" s="4">
        <f t="shared" si="18"/>
        <v>5064</v>
      </c>
      <c r="K584" s="4">
        <f t="shared" si="19"/>
        <v>2</v>
      </c>
      <c r="L584" t="s">
        <v>12027</v>
      </c>
    </row>
    <row r="585" spans="1:12" x14ac:dyDescent="0.25">
      <c r="A585" t="s">
        <v>1189</v>
      </c>
      <c r="B585" t="s">
        <v>1190</v>
      </c>
      <c r="C585" t="s">
        <v>15</v>
      </c>
      <c r="D585" s="1">
        <v>5055</v>
      </c>
      <c r="E585">
        <v>9.5250000000000004</v>
      </c>
      <c r="F585">
        <v>0.56799999999999995</v>
      </c>
      <c r="G585">
        <v>0.40899999999999997</v>
      </c>
      <c r="H585">
        <v>5.0229999999999997</v>
      </c>
      <c r="I585" t="s">
        <v>1131</v>
      </c>
      <c r="J585" s="4" t="str">
        <f t="shared" si="18"/>
        <v>na</v>
      </c>
      <c r="K585" s="4">
        <f t="shared" si="19"/>
        <v>0</v>
      </c>
      <c r="L585" t="s">
        <v>12028</v>
      </c>
    </row>
    <row r="586" spans="1:12" x14ac:dyDescent="0.25">
      <c r="A586" t="s">
        <v>1191</v>
      </c>
      <c r="B586" t="s">
        <v>1192</v>
      </c>
      <c r="C586" t="s">
        <v>45</v>
      </c>
      <c r="D586" s="1">
        <v>4815</v>
      </c>
      <c r="E586">
        <v>9.2590000000000003</v>
      </c>
      <c r="F586">
        <v>0.83099999999999996</v>
      </c>
      <c r="G586">
        <v>8.2050000000000001</v>
      </c>
      <c r="H586">
        <v>20.234999999999999</v>
      </c>
      <c r="I586" t="s">
        <v>1131</v>
      </c>
      <c r="J586" s="4" t="str">
        <f t="shared" si="18"/>
        <v>na</v>
      </c>
      <c r="K586" s="4">
        <f t="shared" si="19"/>
        <v>0</v>
      </c>
      <c r="L586" t="s">
        <v>12029</v>
      </c>
    </row>
    <row r="587" spans="1:12" x14ac:dyDescent="0.25">
      <c r="A587" t="s">
        <v>1193</v>
      </c>
      <c r="B587" t="s">
        <v>1194</v>
      </c>
      <c r="C587" t="s">
        <v>45</v>
      </c>
      <c r="D587" s="1">
        <v>4733</v>
      </c>
      <c r="E587">
        <v>11.544</v>
      </c>
      <c r="F587">
        <v>0.626</v>
      </c>
      <c r="G587">
        <v>1.859</v>
      </c>
      <c r="H587">
        <v>15.244</v>
      </c>
      <c r="I587" t="s">
        <v>1131</v>
      </c>
      <c r="J587" s="4" t="str">
        <f t="shared" si="18"/>
        <v>na</v>
      </c>
      <c r="K587" s="4">
        <f t="shared" si="19"/>
        <v>0</v>
      </c>
      <c r="L587" t="s">
        <v>12030</v>
      </c>
    </row>
    <row r="588" spans="1:12" x14ac:dyDescent="0.25">
      <c r="A588" t="s">
        <v>1195</v>
      </c>
      <c r="B588" t="s">
        <v>1196</v>
      </c>
      <c r="C588" t="s">
        <v>45</v>
      </c>
      <c r="D588" s="1">
        <v>4385</v>
      </c>
      <c r="E588">
        <v>5.806</v>
      </c>
      <c r="F588">
        <v>1.0169999999999999</v>
      </c>
      <c r="G588">
        <v>11.343999999999999</v>
      </c>
      <c r="H588">
        <v>27.734999999999999</v>
      </c>
      <c r="I588" t="s">
        <v>1131</v>
      </c>
      <c r="J588" s="4" t="str">
        <f t="shared" si="18"/>
        <v>na</v>
      </c>
      <c r="K588" s="4">
        <f t="shared" si="19"/>
        <v>0</v>
      </c>
      <c r="L588" t="s">
        <v>12031</v>
      </c>
    </row>
    <row r="589" spans="1:12" x14ac:dyDescent="0.25">
      <c r="A589" t="s">
        <v>1197</v>
      </c>
      <c r="B589" t="s">
        <v>1198</v>
      </c>
      <c r="C589" t="s">
        <v>45</v>
      </c>
      <c r="D589" s="1">
        <v>4265</v>
      </c>
      <c r="E589">
        <v>11.632999999999999</v>
      </c>
      <c r="F589">
        <v>1.327</v>
      </c>
      <c r="G589">
        <v>11.763</v>
      </c>
      <c r="H589">
        <v>25.285</v>
      </c>
      <c r="I589" t="s">
        <v>1131</v>
      </c>
      <c r="J589" s="4" t="str">
        <f t="shared" si="18"/>
        <v>na</v>
      </c>
      <c r="K589" s="4">
        <f t="shared" si="19"/>
        <v>0</v>
      </c>
      <c r="L589" t="s">
        <v>12032</v>
      </c>
    </row>
    <row r="590" spans="1:12" x14ac:dyDescent="0.25">
      <c r="A590" t="s">
        <v>1199</v>
      </c>
      <c r="B590" t="s">
        <v>1200</v>
      </c>
      <c r="C590" t="s">
        <v>45</v>
      </c>
      <c r="D590" s="1">
        <v>4226</v>
      </c>
      <c r="E590">
        <v>13.023999999999999</v>
      </c>
      <c r="F590">
        <v>0.8</v>
      </c>
      <c r="G590">
        <v>13.712999999999999</v>
      </c>
      <c r="H590">
        <v>28.901</v>
      </c>
      <c r="I590" t="s">
        <v>1131</v>
      </c>
      <c r="J590" s="4" t="str">
        <f t="shared" si="18"/>
        <v>na</v>
      </c>
      <c r="K590" s="4">
        <f t="shared" si="19"/>
        <v>0</v>
      </c>
      <c r="L590" t="s">
        <v>12033</v>
      </c>
    </row>
    <row r="591" spans="1:12" x14ac:dyDescent="0.25">
      <c r="A591" t="s">
        <v>1201</v>
      </c>
      <c r="B591" t="s">
        <v>1202</v>
      </c>
      <c r="C591" t="s">
        <v>18</v>
      </c>
      <c r="D591" s="1">
        <v>4047</v>
      </c>
      <c r="E591" t="s">
        <v>36</v>
      </c>
      <c r="F591">
        <v>1.623</v>
      </c>
      <c r="G591">
        <v>7.5830000000000002</v>
      </c>
      <c r="H591" t="s">
        <v>36</v>
      </c>
      <c r="I591" t="s">
        <v>1131</v>
      </c>
      <c r="J591" s="4" t="str">
        <f t="shared" si="18"/>
        <v>na</v>
      </c>
      <c r="K591" s="4">
        <f t="shared" si="19"/>
        <v>0</v>
      </c>
      <c r="L591" t="s">
        <v>12034</v>
      </c>
    </row>
    <row r="592" spans="1:12" x14ac:dyDescent="0.25">
      <c r="A592" t="s">
        <v>1203</v>
      </c>
      <c r="B592" t="s">
        <v>1204</v>
      </c>
      <c r="C592" t="s">
        <v>45</v>
      </c>
      <c r="D592" s="1">
        <v>4018</v>
      </c>
      <c r="E592">
        <v>11.285</v>
      </c>
      <c r="F592">
        <v>0.53800000000000003</v>
      </c>
      <c r="G592">
        <v>2.4249999999999998</v>
      </c>
      <c r="H592">
        <v>18.111999999999998</v>
      </c>
      <c r="I592" t="s">
        <v>1131</v>
      </c>
      <c r="J592" s="4" t="str">
        <f t="shared" si="18"/>
        <v>na</v>
      </c>
      <c r="K592" s="4">
        <f t="shared" si="19"/>
        <v>0</v>
      </c>
      <c r="L592" t="s">
        <v>12035</v>
      </c>
    </row>
    <row r="593" spans="1:12" x14ac:dyDescent="0.25">
      <c r="A593" t="s">
        <v>1205</v>
      </c>
      <c r="B593" t="s">
        <v>1206</v>
      </c>
      <c r="C593" t="s">
        <v>30</v>
      </c>
      <c r="D593" s="1">
        <v>3756</v>
      </c>
      <c r="E593">
        <v>43.4</v>
      </c>
      <c r="F593">
        <v>4.1239999999999997</v>
      </c>
      <c r="G593">
        <v>3.3849999999999998</v>
      </c>
      <c r="H593">
        <v>24.806000000000001</v>
      </c>
      <c r="I593" t="s">
        <v>1131</v>
      </c>
      <c r="J593" s="4" t="str">
        <f t="shared" si="18"/>
        <v>na</v>
      </c>
      <c r="K593" s="4">
        <f t="shared" si="19"/>
        <v>0</v>
      </c>
      <c r="L593" t="s">
        <v>12036</v>
      </c>
    </row>
    <row r="594" spans="1:12" x14ac:dyDescent="0.25">
      <c r="A594" t="s">
        <v>1207</v>
      </c>
      <c r="B594" t="s">
        <v>1208</v>
      </c>
      <c r="C594" t="s">
        <v>45</v>
      </c>
      <c r="D594" s="1">
        <v>3567</v>
      </c>
      <c r="E594">
        <v>15.627000000000001</v>
      </c>
      <c r="F594">
        <v>1.4430000000000001</v>
      </c>
      <c r="G594">
        <v>11.593</v>
      </c>
      <c r="H594">
        <v>23.779</v>
      </c>
      <c r="I594" t="s">
        <v>1131</v>
      </c>
      <c r="J594" s="4" t="str">
        <f t="shared" si="18"/>
        <v>na</v>
      </c>
      <c r="K594" s="4">
        <f t="shared" si="19"/>
        <v>0</v>
      </c>
      <c r="L594" t="s">
        <v>12037</v>
      </c>
    </row>
    <row r="595" spans="1:12" x14ac:dyDescent="0.25">
      <c r="A595" t="s">
        <v>1209</v>
      </c>
      <c r="B595" t="s">
        <v>1210</v>
      </c>
      <c r="C595" t="s">
        <v>21</v>
      </c>
      <c r="D595" s="1">
        <v>3330</v>
      </c>
      <c r="E595">
        <v>8.8810000000000002</v>
      </c>
      <c r="F595">
        <v>0.84</v>
      </c>
      <c r="G595">
        <v>0.13700000000000001</v>
      </c>
      <c r="H595">
        <v>9.3940000000000001</v>
      </c>
      <c r="I595" t="s">
        <v>1131</v>
      </c>
      <c r="J595" s="4" t="str">
        <f t="shared" si="18"/>
        <v>na</v>
      </c>
      <c r="K595" s="4">
        <f t="shared" si="19"/>
        <v>0</v>
      </c>
      <c r="L595" t="s">
        <v>12038</v>
      </c>
    </row>
    <row r="596" spans="1:12" x14ac:dyDescent="0.25">
      <c r="A596" t="s">
        <v>1211</v>
      </c>
      <c r="B596" t="s">
        <v>1212</v>
      </c>
      <c r="C596" t="s">
        <v>61</v>
      </c>
      <c r="D596" s="1">
        <v>2865</v>
      </c>
      <c r="E596" t="s">
        <v>36</v>
      </c>
      <c r="F596" t="s">
        <v>36</v>
      </c>
      <c r="G596" t="s">
        <v>36</v>
      </c>
      <c r="H596" t="s">
        <v>36</v>
      </c>
      <c r="I596" t="s">
        <v>1131</v>
      </c>
      <c r="J596" s="4" t="str">
        <f t="shared" si="18"/>
        <v>na</v>
      </c>
      <c r="K596" s="4">
        <f t="shared" si="19"/>
        <v>0</v>
      </c>
      <c r="L596" t="s">
        <v>12039</v>
      </c>
    </row>
    <row r="597" spans="1:12" x14ac:dyDescent="0.25">
      <c r="A597" t="s">
        <v>1213</v>
      </c>
      <c r="B597" t="s">
        <v>1214</v>
      </c>
      <c r="C597" t="s">
        <v>132</v>
      </c>
      <c r="D597" s="1">
        <v>2826</v>
      </c>
      <c r="E597">
        <v>10.486000000000001</v>
      </c>
      <c r="F597">
        <v>1.5209999999999999</v>
      </c>
      <c r="G597">
        <v>1.048</v>
      </c>
      <c r="H597">
        <v>7.59</v>
      </c>
      <c r="I597" t="s">
        <v>1131</v>
      </c>
      <c r="J597" s="4" t="str">
        <f t="shared" si="18"/>
        <v>na</v>
      </c>
      <c r="K597" s="4">
        <f t="shared" si="19"/>
        <v>0</v>
      </c>
      <c r="L597" t="s">
        <v>12040</v>
      </c>
    </row>
    <row r="598" spans="1:12" x14ac:dyDescent="0.25">
      <c r="A598" t="s">
        <v>1215</v>
      </c>
      <c r="B598" t="s">
        <v>1216</v>
      </c>
      <c r="C598" t="s">
        <v>58</v>
      </c>
      <c r="D598" s="1">
        <v>2728</v>
      </c>
      <c r="E598">
        <v>16.465</v>
      </c>
      <c r="F598">
        <v>0.40699999999999997</v>
      </c>
      <c r="G598">
        <v>1.0329999999999999</v>
      </c>
      <c r="H598">
        <v>14.173</v>
      </c>
      <c r="I598" t="s">
        <v>1131</v>
      </c>
      <c r="J598" s="4" t="str">
        <f t="shared" si="18"/>
        <v>na</v>
      </c>
      <c r="K598" s="4">
        <f t="shared" si="19"/>
        <v>0</v>
      </c>
      <c r="L598" t="s">
        <v>12041</v>
      </c>
    </row>
    <row r="599" spans="1:12" x14ac:dyDescent="0.25">
      <c r="A599" t="s">
        <v>1217</v>
      </c>
      <c r="B599" t="s">
        <v>1218</v>
      </c>
      <c r="C599" t="s">
        <v>15</v>
      </c>
      <c r="D599" s="1">
        <v>2651</v>
      </c>
      <c r="E599">
        <v>15.871</v>
      </c>
      <c r="F599">
        <v>2.2040000000000002</v>
      </c>
      <c r="G599">
        <v>1.8009999999999999</v>
      </c>
      <c r="H599">
        <v>11.762</v>
      </c>
      <c r="I599" t="s">
        <v>1131</v>
      </c>
      <c r="J599" s="4" t="str">
        <f t="shared" si="18"/>
        <v>na</v>
      </c>
      <c r="K599" s="4">
        <f t="shared" si="19"/>
        <v>0</v>
      </c>
      <c r="L599" t="s">
        <v>12042</v>
      </c>
    </row>
    <row r="600" spans="1:12" x14ac:dyDescent="0.25">
      <c r="A600" t="s">
        <v>1219</v>
      </c>
      <c r="B600" t="s">
        <v>1220</v>
      </c>
      <c r="C600" t="s">
        <v>45</v>
      </c>
      <c r="D600" s="1">
        <v>2623</v>
      </c>
      <c r="E600">
        <v>8.8940000000000001</v>
      </c>
      <c r="F600">
        <v>0.57399999999999995</v>
      </c>
      <c r="G600">
        <v>9.2089999999999996</v>
      </c>
      <c r="H600">
        <v>39.853000000000002</v>
      </c>
      <c r="I600" t="s">
        <v>1131</v>
      </c>
      <c r="J600" s="4" t="str">
        <f t="shared" si="18"/>
        <v>na</v>
      </c>
      <c r="K600" s="4">
        <f t="shared" si="19"/>
        <v>0</v>
      </c>
      <c r="L600" t="s">
        <v>12043</v>
      </c>
    </row>
    <row r="601" spans="1:12" x14ac:dyDescent="0.25">
      <c r="A601" t="s">
        <v>1221</v>
      </c>
      <c r="B601" t="s">
        <v>1222</v>
      </c>
      <c r="C601" t="s">
        <v>45</v>
      </c>
      <c r="D601" s="1">
        <v>2497</v>
      </c>
      <c r="E601">
        <v>28.856000000000002</v>
      </c>
      <c r="F601">
        <v>1.923</v>
      </c>
      <c r="G601">
        <v>16.097999999999999</v>
      </c>
      <c r="H601">
        <v>27.808</v>
      </c>
      <c r="I601" t="s">
        <v>1131</v>
      </c>
      <c r="J601" s="4" t="str">
        <f t="shared" si="18"/>
        <v>na</v>
      </c>
      <c r="K601" s="4">
        <f t="shared" si="19"/>
        <v>0</v>
      </c>
      <c r="L601" t="s">
        <v>12044</v>
      </c>
    </row>
    <row r="602" spans="1:12" x14ac:dyDescent="0.25">
      <c r="A602" t="s">
        <v>1223</v>
      </c>
      <c r="B602" t="s">
        <v>1224</v>
      </c>
      <c r="C602" t="s">
        <v>61</v>
      </c>
      <c r="D602" s="1">
        <v>2466</v>
      </c>
      <c r="E602" t="s">
        <v>36</v>
      </c>
      <c r="F602" t="s">
        <v>36</v>
      </c>
      <c r="G602" t="s">
        <v>36</v>
      </c>
      <c r="H602" t="s">
        <v>36</v>
      </c>
      <c r="I602" t="s">
        <v>1131</v>
      </c>
      <c r="J602" s="4" t="str">
        <f t="shared" si="18"/>
        <v>na</v>
      </c>
      <c r="K602" s="4">
        <f t="shared" si="19"/>
        <v>0</v>
      </c>
      <c r="L602" t="s">
        <v>12045</v>
      </c>
    </row>
    <row r="603" spans="1:12" x14ac:dyDescent="0.25">
      <c r="A603" t="s">
        <v>1225</v>
      </c>
      <c r="B603" t="s">
        <v>1226</v>
      </c>
      <c r="C603" t="s">
        <v>18</v>
      </c>
      <c r="D603" s="1">
        <v>2419</v>
      </c>
      <c r="E603">
        <v>40.411000000000001</v>
      </c>
      <c r="F603">
        <v>1.19</v>
      </c>
      <c r="G603">
        <v>9.4329999999999998</v>
      </c>
      <c r="H603">
        <v>15.121</v>
      </c>
      <c r="I603" t="s">
        <v>1131</v>
      </c>
      <c r="J603" s="4" t="str">
        <f t="shared" si="18"/>
        <v>na</v>
      </c>
      <c r="K603" s="4">
        <f t="shared" si="19"/>
        <v>0</v>
      </c>
      <c r="L603" t="s">
        <v>12046</v>
      </c>
    </row>
    <row r="604" spans="1:12" x14ac:dyDescent="0.25">
      <c r="A604" t="s">
        <v>1227</v>
      </c>
      <c r="B604" t="s">
        <v>1228</v>
      </c>
      <c r="C604" t="s">
        <v>45</v>
      </c>
      <c r="D604" s="1">
        <v>2381</v>
      </c>
      <c r="E604">
        <v>6.8789999999999996</v>
      </c>
      <c r="F604">
        <v>0.42599999999999999</v>
      </c>
      <c r="G604">
        <v>0.82599999999999996</v>
      </c>
      <c r="H604">
        <v>25.079000000000001</v>
      </c>
      <c r="I604" t="s">
        <v>1131</v>
      </c>
      <c r="J604" s="4" t="str">
        <f t="shared" si="18"/>
        <v>na</v>
      </c>
      <c r="K604" s="4">
        <f t="shared" si="19"/>
        <v>0</v>
      </c>
      <c r="L604" t="s">
        <v>12047</v>
      </c>
    </row>
    <row r="605" spans="1:12" x14ac:dyDescent="0.25">
      <c r="A605" t="s">
        <v>1229</v>
      </c>
      <c r="B605" t="s">
        <v>1230</v>
      </c>
      <c r="C605" t="s">
        <v>15</v>
      </c>
      <c r="D605" s="1">
        <v>2355</v>
      </c>
      <c r="E605">
        <v>12.17</v>
      </c>
      <c r="F605">
        <v>1.244</v>
      </c>
      <c r="G605">
        <v>0.82599999999999996</v>
      </c>
      <c r="H605">
        <v>4.6269999999999998</v>
      </c>
      <c r="I605" t="s">
        <v>1131</v>
      </c>
      <c r="J605" s="4" t="str">
        <f t="shared" si="18"/>
        <v>na</v>
      </c>
      <c r="K605" s="4">
        <f t="shared" si="19"/>
        <v>0</v>
      </c>
      <c r="L605" t="s">
        <v>12048</v>
      </c>
    </row>
    <row r="606" spans="1:12" x14ac:dyDescent="0.25">
      <c r="A606" t="s">
        <v>1231</v>
      </c>
      <c r="B606" t="s">
        <v>1232</v>
      </c>
      <c r="C606" t="s">
        <v>15</v>
      </c>
      <c r="D606" s="1">
        <v>2337</v>
      </c>
      <c r="E606">
        <v>5.18</v>
      </c>
      <c r="F606">
        <v>0.51400000000000001</v>
      </c>
      <c r="G606">
        <v>0.68200000000000005</v>
      </c>
      <c r="H606">
        <v>0.219</v>
      </c>
      <c r="I606" t="s">
        <v>1131</v>
      </c>
      <c r="J606" s="4" t="str">
        <f t="shared" si="18"/>
        <v>na</v>
      </c>
      <c r="K606" s="4">
        <f t="shared" si="19"/>
        <v>0</v>
      </c>
      <c r="L606" t="s">
        <v>12049</v>
      </c>
    </row>
    <row r="607" spans="1:12" x14ac:dyDescent="0.25">
      <c r="A607" t="s">
        <v>1233</v>
      </c>
      <c r="B607" t="s">
        <v>1234</v>
      </c>
      <c r="C607" t="s">
        <v>45</v>
      </c>
      <c r="D607" s="1">
        <v>2288</v>
      </c>
      <c r="E607">
        <v>26.062000000000001</v>
      </c>
      <c r="F607">
        <v>0.67600000000000005</v>
      </c>
      <c r="G607">
        <v>19.05</v>
      </c>
      <c r="H607">
        <v>84.117999999999995</v>
      </c>
      <c r="I607" t="s">
        <v>1131</v>
      </c>
      <c r="J607" s="4" t="str">
        <f t="shared" si="18"/>
        <v>na</v>
      </c>
      <c r="K607" s="4">
        <f t="shared" si="19"/>
        <v>0</v>
      </c>
      <c r="L607" t="s">
        <v>12050</v>
      </c>
    </row>
    <row r="608" spans="1:12" x14ac:dyDescent="0.25">
      <c r="A608" t="s">
        <v>1235</v>
      </c>
      <c r="B608" t="s">
        <v>1236</v>
      </c>
      <c r="C608" t="s">
        <v>45</v>
      </c>
      <c r="D608" s="1">
        <v>2191</v>
      </c>
      <c r="E608">
        <v>5.0140000000000002</v>
      </c>
      <c r="F608">
        <v>0.41599999999999998</v>
      </c>
      <c r="G608">
        <v>3.847</v>
      </c>
      <c r="H608">
        <v>14.861000000000001</v>
      </c>
      <c r="I608" t="s">
        <v>1131</v>
      </c>
      <c r="J608" s="4" t="str">
        <f t="shared" si="18"/>
        <v>na</v>
      </c>
      <c r="K608" s="4">
        <f t="shared" si="19"/>
        <v>0</v>
      </c>
      <c r="L608" t="s">
        <v>12051</v>
      </c>
    </row>
    <row r="609" spans="1:12" x14ac:dyDescent="0.25">
      <c r="A609" t="s">
        <v>1237</v>
      </c>
      <c r="B609" t="s">
        <v>1238</v>
      </c>
      <c r="C609" t="s">
        <v>15</v>
      </c>
      <c r="D609" s="1">
        <v>2051</v>
      </c>
      <c r="E609">
        <v>13.231999999999999</v>
      </c>
      <c r="F609">
        <v>0.45900000000000002</v>
      </c>
      <c r="G609">
        <v>0.28999999999999998</v>
      </c>
      <c r="H609">
        <v>10.593999999999999</v>
      </c>
      <c r="I609" t="s">
        <v>1131</v>
      </c>
      <c r="J609" s="4" t="str">
        <f t="shared" si="18"/>
        <v>na</v>
      </c>
      <c r="K609" s="4">
        <f t="shared" si="19"/>
        <v>0</v>
      </c>
      <c r="L609" t="s">
        <v>12052</v>
      </c>
    </row>
    <row r="610" spans="1:12" x14ac:dyDescent="0.25">
      <c r="A610" t="s">
        <v>1239</v>
      </c>
      <c r="B610" t="s">
        <v>1240</v>
      </c>
      <c r="C610" t="s">
        <v>18</v>
      </c>
      <c r="D610" s="1">
        <v>2047</v>
      </c>
      <c r="E610">
        <v>14.147</v>
      </c>
      <c r="F610">
        <v>0.83799999999999997</v>
      </c>
      <c r="G610">
        <v>3.0089999999999999</v>
      </c>
      <c r="H610">
        <v>21.712</v>
      </c>
      <c r="I610" t="s">
        <v>1131</v>
      </c>
      <c r="J610" s="4" t="str">
        <f t="shared" si="18"/>
        <v>na</v>
      </c>
      <c r="K610" s="4">
        <f t="shared" si="19"/>
        <v>0</v>
      </c>
      <c r="L610" t="s">
        <v>12053</v>
      </c>
    </row>
    <row r="611" spans="1:12" x14ac:dyDescent="0.25">
      <c r="A611" t="s">
        <v>1241</v>
      </c>
      <c r="B611" t="s">
        <v>1242</v>
      </c>
      <c r="C611" t="s">
        <v>45</v>
      </c>
      <c r="D611" s="1">
        <v>1841</v>
      </c>
      <c r="E611">
        <v>3.9420000000000002</v>
      </c>
      <c r="F611">
        <v>0.55900000000000005</v>
      </c>
      <c r="G611">
        <v>6.6109999999999998</v>
      </c>
      <c r="H611">
        <v>19.811</v>
      </c>
      <c r="I611" t="s">
        <v>1131</v>
      </c>
      <c r="J611" s="4" t="str">
        <f t="shared" si="18"/>
        <v>na</v>
      </c>
      <c r="K611" s="4">
        <f t="shared" si="19"/>
        <v>0</v>
      </c>
      <c r="L611" t="s">
        <v>12054</v>
      </c>
    </row>
    <row r="612" spans="1:12" x14ac:dyDescent="0.25">
      <c r="A612" t="s">
        <v>1243</v>
      </c>
      <c r="B612" t="s">
        <v>1244</v>
      </c>
      <c r="C612" t="s">
        <v>61</v>
      </c>
      <c r="D612" s="1">
        <v>1816</v>
      </c>
      <c r="E612" t="s">
        <v>36</v>
      </c>
      <c r="F612" t="s">
        <v>36</v>
      </c>
      <c r="G612" t="s">
        <v>36</v>
      </c>
      <c r="H612" t="s">
        <v>36</v>
      </c>
      <c r="I612" t="s">
        <v>1131</v>
      </c>
      <c r="J612" s="4" t="str">
        <f t="shared" si="18"/>
        <v>na</v>
      </c>
      <c r="K612" s="4">
        <f t="shared" si="19"/>
        <v>0</v>
      </c>
      <c r="L612" t="s">
        <v>12055</v>
      </c>
    </row>
    <row r="613" spans="1:12" x14ac:dyDescent="0.25">
      <c r="A613" t="s">
        <v>1245</v>
      </c>
      <c r="B613" t="s">
        <v>1246</v>
      </c>
      <c r="C613" t="s">
        <v>45</v>
      </c>
      <c r="D613" s="1">
        <v>1809</v>
      </c>
      <c r="E613">
        <v>9.1430000000000007</v>
      </c>
      <c r="F613">
        <v>0.98399999999999999</v>
      </c>
      <c r="G613">
        <v>8.4969999999999999</v>
      </c>
      <c r="H613" t="s">
        <v>36</v>
      </c>
      <c r="I613" t="s">
        <v>1131</v>
      </c>
      <c r="J613" s="4" t="str">
        <f t="shared" si="18"/>
        <v>na</v>
      </c>
      <c r="K613" s="4">
        <f t="shared" si="19"/>
        <v>0</v>
      </c>
      <c r="L613" t="s">
        <v>12056</v>
      </c>
    </row>
    <row r="614" spans="1:12" x14ac:dyDescent="0.25">
      <c r="A614" t="s">
        <v>1247</v>
      </c>
      <c r="B614" t="s">
        <v>1248</v>
      </c>
      <c r="C614" t="s">
        <v>45</v>
      </c>
      <c r="D614" s="1">
        <v>1752</v>
      </c>
      <c r="E614">
        <v>11.558999999999999</v>
      </c>
      <c r="F614">
        <v>0.51100000000000001</v>
      </c>
      <c r="G614">
        <v>3.2469999999999999</v>
      </c>
      <c r="H614">
        <v>21.356999999999999</v>
      </c>
      <c r="I614" t="s">
        <v>1131</v>
      </c>
      <c r="J614" s="4" t="str">
        <f t="shared" si="18"/>
        <v>na</v>
      </c>
      <c r="K614" s="4">
        <f t="shared" si="19"/>
        <v>0</v>
      </c>
      <c r="L614" t="s">
        <v>12057</v>
      </c>
    </row>
    <row r="615" spans="1:12" x14ac:dyDescent="0.25">
      <c r="A615" t="s">
        <v>1249</v>
      </c>
      <c r="B615" t="s">
        <v>1250</v>
      </c>
      <c r="C615" t="s">
        <v>45</v>
      </c>
      <c r="D615" s="1">
        <v>1736</v>
      </c>
      <c r="E615">
        <v>10.478999999999999</v>
      </c>
      <c r="F615">
        <v>0.96899999999999997</v>
      </c>
      <c r="G615">
        <v>11.265000000000001</v>
      </c>
      <c r="H615">
        <v>29.172999999999998</v>
      </c>
      <c r="I615" t="s">
        <v>1131</v>
      </c>
      <c r="J615" s="4" t="str">
        <f t="shared" si="18"/>
        <v>na</v>
      </c>
      <c r="K615" s="4">
        <f t="shared" si="19"/>
        <v>0</v>
      </c>
      <c r="L615" t="s">
        <v>12058</v>
      </c>
    </row>
    <row r="616" spans="1:12" x14ac:dyDescent="0.25">
      <c r="A616" t="s">
        <v>1251</v>
      </c>
      <c r="B616" t="s">
        <v>1252</v>
      </c>
      <c r="C616" t="s">
        <v>58</v>
      </c>
      <c r="D616" s="1">
        <v>1654</v>
      </c>
      <c r="E616" t="s">
        <v>36</v>
      </c>
      <c r="F616">
        <v>0.39300000000000002</v>
      </c>
      <c r="G616">
        <v>2.8540000000000001</v>
      </c>
      <c r="H616">
        <v>33.920999999999999</v>
      </c>
      <c r="I616" t="s">
        <v>1131</v>
      </c>
      <c r="J616" s="4" t="str">
        <f t="shared" si="18"/>
        <v>na</v>
      </c>
      <c r="K616" s="4">
        <f t="shared" si="19"/>
        <v>0</v>
      </c>
      <c r="L616" t="s">
        <v>12059</v>
      </c>
    </row>
    <row r="617" spans="1:12" x14ac:dyDescent="0.25">
      <c r="A617" t="s">
        <v>1253</v>
      </c>
      <c r="B617" t="s">
        <v>1254</v>
      </c>
      <c r="C617" t="s">
        <v>30</v>
      </c>
      <c r="D617" s="1">
        <v>1621</v>
      </c>
      <c r="E617">
        <v>12.473000000000001</v>
      </c>
      <c r="F617">
        <v>0.72</v>
      </c>
      <c r="G617">
        <v>9.3119999999999994</v>
      </c>
      <c r="H617">
        <v>21.170999999999999</v>
      </c>
      <c r="I617" t="s">
        <v>1131</v>
      </c>
      <c r="J617" s="4" t="str">
        <f t="shared" si="18"/>
        <v>na</v>
      </c>
      <c r="K617" s="4">
        <f t="shared" si="19"/>
        <v>0</v>
      </c>
      <c r="L617" t="s">
        <v>12060</v>
      </c>
    </row>
    <row r="618" spans="1:12" x14ac:dyDescent="0.25">
      <c r="A618" t="s">
        <v>1255</v>
      </c>
      <c r="B618" t="s">
        <v>1256</v>
      </c>
      <c r="C618" t="s">
        <v>18</v>
      </c>
      <c r="D618" s="1">
        <v>1578</v>
      </c>
      <c r="E618">
        <v>12.913</v>
      </c>
      <c r="F618">
        <v>7.2380000000000004</v>
      </c>
      <c r="G618">
        <v>0.98799999999999999</v>
      </c>
      <c r="H618">
        <v>5.8639999999999999</v>
      </c>
      <c r="I618" t="s">
        <v>1131</v>
      </c>
      <c r="J618" s="4" t="str">
        <f t="shared" si="18"/>
        <v>na</v>
      </c>
      <c r="K618" s="4">
        <f t="shared" si="19"/>
        <v>0</v>
      </c>
      <c r="L618" t="s">
        <v>12061</v>
      </c>
    </row>
    <row r="619" spans="1:12" x14ac:dyDescent="0.25">
      <c r="A619" t="s">
        <v>1257</v>
      </c>
      <c r="B619" t="s">
        <v>1258</v>
      </c>
      <c r="C619" t="s">
        <v>15</v>
      </c>
      <c r="D619" s="1">
        <v>1556</v>
      </c>
      <c r="E619">
        <v>10.246</v>
      </c>
      <c r="F619">
        <v>0.53900000000000003</v>
      </c>
      <c r="G619">
        <v>0.63</v>
      </c>
      <c r="H619">
        <v>6.0570000000000004</v>
      </c>
      <c r="I619" t="s">
        <v>1131</v>
      </c>
      <c r="J619" s="4" t="str">
        <f t="shared" si="18"/>
        <v>na</v>
      </c>
      <c r="K619" s="4">
        <f t="shared" si="19"/>
        <v>0</v>
      </c>
      <c r="L619" t="s">
        <v>12062</v>
      </c>
    </row>
    <row r="620" spans="1:12" x14ac:dyDescent="0.25">
      <c r="A620" t="s">
        <v>1259</v>
      </c>
      <c r="B620" t="s">
        <v>1260</v>
      </c>
      <c r="C620" t="s">
        <v>45</v>
      </c>
      <c r="D620" s="1">
        <v>1499</v>
      </c>
      <c r="E620">
        <v>11.7</v>
      </c>
      <c r="F620">
        <v>0.70799999999999996</v>
      </c>
      <c r="G620">
        <v>8.2729999999999997</v>
      </c>
      <c r="H620">
        <v>17.140999999999998</v>
      </c>
      <c r="I620" t="s">
        <v>1131</v>
      </c>
      <c r="J620" s="4" t="str">
        <f t="shared" si="18"/>
        <v>na</v>
      </c>
      <c r="K620" s="4">
        <f t="shared" si="19"/>
        <v>0</v>
      </c>
      <c r="L620" t="s">
        <v>12063</v>
      </c>
    </row>
    <row r="621" spans="1:12" x14ac:dyDescent="0.25">
      <c r="A621" t="s">
        <v>1261</v>
      </c>
      <c r="B621" t="s">
        <v>1262</v>
      </c>
      <c r="C621" t="s">
        <v>61</v>
      </c>
      <c r="D621" s="1">
        <v>1498</v>
      </c>
      <c r="E621" t="s">
        <v>36</v>
      </c>
      <c r="F621" t="s">
        <v>36</v>
      </c>
      <c r="G621" t="s">
        <v>36</v>
      </c>
      <c r="H621" t="s">
        <v>36</v>
      </c>
      <c r="I621" t="s">
        <v>1131</v>
      </c>
      <c r="J621" s="4" t="str">
        <f t="shared" si="18"/>
        <v>na</v>
      </c>
      <c r="K621" s="4">
        <f t="shared" si="19"/>
        <v>0</v>
      </c>
      <c r="L621" t="s">
        <v>12064</v>
      </c>
    </row>
    <row r="622" spans="1:12" x14ac:dyDescent="0.25">
      <c r="A622" t="s">
        <v>1263</v>
      </c>
      <c r="B622" t="s">
        <v>1264</v>
      </c>
      <c r="C622" t="s">
        <v>27</v>
      </c>
      <c r="D622" s="1">
        <v>1489</v>
      </c>
      <c r="E622">
        <v>60.145000000000003</v>
      </c>
      <c r="F622">
        <v>1.2769999999999999</v>
      </c>
      <c r="G622">
        <v>1.2470000000000001</v>
      </c>
      <c r="H622">
        <v>12.515000000000001</v>
      </c>
      <c r="I622" t="s">
        <v>1131</v>
      </c>
      <c r="J622" s="4" t="str">
        <f t="shared" si="18"/>
        <v>na</v>
      </c>
      <c r="K622" s="4">
        <f t="shared" si="19"/>
        <v>0</v>
      </c>
      <c r="L622" t="s">
        <v>12065</v>
      </c>
    </row>
    <row r="623" spans="1:12" x14ac:dyDescent="0.25">
      <c r="A623" t="s">
        <v>1265</v>
      </c>
      <c r="B623" t="s">
        <v>1266</v>
      </c>
      <c r="C623" t="s">
        <v>21</v>
      </c>
      <c r="D623" s="1">
        <v>1421</v>
      </c>
      <c r="E623">
        <v>13.461</v>
      </c>
      <c r="F623">
        <v>1.3089999999999999</v>
      </c>
      <c r="G623">
        <v>2.2229999999999999</v>
      </c>
      <c r="H623">
        <v>8.1129999999999995</v>
      </c>
      <c r="I623" t="s">
        <v>1131</v>
      </c>
      <c r="J623" s="4" t="str">
        <f t="shared" si="18"/>
        <v>na</v>
      </c>
      <c r="K623" s="4">
        <f t="shared" si="19"/>
        <v>0</v>
      </c>
      <c r="L623" t="s">
        <v>12066</v>
      </c>
    </row>
    <row r="624" spans="1:12" x14ac:dyDescent="0.25">
      <c r="A624" t="s">
        <v>1267</v>
      </c>
      <c r="B624" t="s">
        <v>1268</v>
      </c>
      <c r="C624" t="s">
        <v>15</v>
      </c>
      <c r="D624" s="1">
        <v>1383</v>
      </c>
      <c r="E624">
        <v>9.8529999999999998</v>
      </c>
      <c r="F624">
        <v>1.218</v>
      </c>
      <c r="G624">
        <v>1.8460000000000001</v>
      </c>
      <c r="H624">
        <v>11.231999999999999</v>
      </c>
      <c r="I624" t="s">
        <v>1131</v>
      </c>
      <c r="J624" s="4" t="str">
        <f t="shared" si="18"/>
        <v>na</v>
      </c>
      <c r="K624" s="4">
        <f t="shared" si="19"/>
        <v>0</v>
      </c>
      <c r="L624" t="s">
        <v>12067</v>
      </c>
    </row>
    <row r="625" spans="1:12" x14ac:dyDescent="0.25">
      <c r="A625" t="s">
        <v>1269</v>
      </c>
      <c r="B625" t="s">
        <v>1246</v>
      </c>
      <c r="C625" t="s">
        <v>45</v>
      </c>
      <c r="D625" s="1">
        <v>1381</v>
      </c>
      <c r="E625">
        <v>9.1430000000000007</v>
      </c>
      <c r="F625">
        <v>0.98399999999999999</v>
      </c>
      <c r="G625">
        <v>8.4969999999999999</v>
      </c>
      <c r="H625" t="s">
        <v>36</v>
      </c>
      <c r="I625" t="s">
        <v>1131</v>
      </c>
      <c r="J625" s="4" t="str">
        <f t="shared" si="18"/>
        <v>na</v>
      </c>
      <c r="K625" s="4">
        <f t="shared" si="19"/>
        <v>0</v>
      </c>
      <c r="L625" t="s">
        <v>12068</v>
      </c>
    </row>
    <row r="626" spans="1:12" x14ac:dyDescent="0.25">
      <c r="A626" t="s">
        <v>1270</v>
      </c>
      <c r="B626" t="s">
        <v>1271</v>
      </c>
      <c r="C626" t="s">
        <v>45</v>
      </c>
      <c r="D626" s="1">
        <v>1328</v>
      </c>
      <c r="E626">
        <v>2.8260000000000001</v>
      </c>
      <c r="F626">
        <v>0.33500000000000002</v>
      </c>
      <c r="G626">
        <v>0.50700000000000001</v>
      </c>
      <c r="H626">
        <v>5.8289999999999997</v>
      </c>
      <c r="I626" t="s">
        <v>1131</v>
      </c>
      <c r="J626" s="4" t="str">
        <f t="shared" si="18"/>
        <v>na</v>
      </c>
      <c r="K626" s="4">
        <f t="shared" si="19"/>
        <v>0</v>
      </c>
      <c r="L626" t="s">
        <v>12069</v>
      </c>
    </row>
    <row r="627" spans="1:12" x14ac:dyDescent="0.25">
      <c r="A627" t="s">
        <v>1272</v>
      </c>
      <c r="B627" t="s">
        <v>1273</v>
      </c>
      <c r="C627" t="s">
        <v>21</v>
      </c>
      <c r="D627" s="1">
        <v>1302</v>
      </c>
      <c r="E627">
        <v>11.564</v>
      </c>
      <c r="F627">
        <v>0.61099999999999999</v>
      </c>
      <c r="G627">
        <v>0.91800000000000004</v>
      </c>
      <c r="H627">
        <v>11.313000000000001</v>
      </c>
      <c r="I627" t="s">
        <v>1131</v>
      </c>
      <c r="J627" s="4" t="str">
        <f t="shared" si="18"/>
        <v>na</v>
      </c>
      <c r="K627" s="4">
        <f t="shared" si="19"/>
        <v>0</v>
      </c>
      <c r="L627" t="s">
        <v>12070</v>
      </c>
    </row>
    <row r="628" spans="1:12" x14ac:dyDescent="0.25">
      <c r="A628" t="s">
        <v>1274</v>
      </c>
      <c r="B628" t="s">
        <v>1275</v>
      </c>
      <c r="C628" t="s">
        <v>45</v>
      </c>
      <c r="D628" s="1">
        <v>1290</v>
      </c>
      <c r="E628">
        <v>14.461</v>
      </c>
      <c r="F628">
        <v>1.51</v>
      </c>
      <c r="G628">
        <v>15.49</v>
      </c>
      <c r="H628" t="s">
        <v>36</v>
      </c>
      <c r="I628" t="s">
        <v>1131</v>
      </c>
      <c r="J628" s="4" t="str">
        <f t="shared" si="18"/>
        <v>na</v>
      </c>
      <c r="K628" s="4">
        <f t="shared" si="19"/>
        <v>0</v>
      </c>
      <c r="L628" t="s">
        <v>12071</v>
      </c>
    </row>
    <row r="629" spans="1:12" x14ac:dyDescent="0.25">
      <c r="A629" t="s">
        <v>1276</v>
      </c>
      <c r="B629" t="s">
        <v>1277</v>
      </c>
      <c r="C629" t="s">
        <v>21</v>
      </c>
      <c r="D629" s="1">
        <v>1282</v>
      </c>
      <c r="E629">
        <v>6.3689999999999998</v>
      </c>
      <c r="F629">
        <v>0.28199999999999997</v>
      </c>
      <c r="G629">
        <v>0.192</v>
      </c>
      <c r="H629">
        <v>8.4640000000000004</v>
      </c>
      <c r="I629" t="s">
        <v>1131</v>
      </c>
      <c r="J629" s="4" t="str">
        <f t="shared" si="18"/>
        <v>na</v>
      </c>
      <c r="K629" s="4">
        <f t="shared" si="19"/>
        <v>0</v>
      </c>
      <c r="L629" t="s">
        <v>12072</v>
      </c>
    </row>
    <row r="630" spans="1:12" x14ac:dyDescent="0.25">
      <c r="A630" t="s">
        <v>1278</v>
      </c>
      <c r="B630" t="s">
        <v>1279</v>
      </c>
      <c r="C630" t="s">
        <v>45</v>
      </c>
      <c r="D630" s="1">
        <v>1267</v>
      </c>
      <c r="E630">
        <v>11.754</v>
      </c>
      <c r="F630">
        <v>0.54400000000000004</v>
      </c>
      <c r="G630">
        <v>4.3559999999999999</v>
      </c>
      <c r="H630">
        <v>24.95</v>
      </c>
      <c r="I630" t="s">
        <v>1131</v>
      </c>
      <c r="J630" s="4" t="str">
        <f t="shared" si="18"/>
        <v>na</v>
      </c>
      <c r="K630" s="4">
        <f t="shared" si="19"/>
        <v>0</v>
      </c>
      <c r="L630" t="s">
        <v>12073</v>
      </c>
    </row>
    <row r="631" spans="1:12" x14ac:dyDescent="0.25">
      <c r="A631" t="s">
        <v>1280</v>
      </c>
      <c r="B631" t="s">
        <v>1281</v>
      </c>
      <c r="C631" t="s">
        <v>21</v>
      </c>
      <c r="D631" s="1">
        <v>1234</v>
      </c>
      <c r="E631">
        <v>22.97</v>
      </c>
      <c r="F631">
        <v>5.5679999999999996</v>
      </c>
      <c r="G631">
        <v>1.7589999999999999</v>
      </c>
      <c r="H631">
        <v>12.959</v>
      </c>
      <c r="I631" t="s">
        <v>1131</v>
      </c>
      <c r="J631" s="4" t="str">
        <f t="shared" si="18"/>
        <v>na</v>
      </c>
      <c r="K631" s="4">
        <f t="shared" si="19"/>
        <v>0</v>
      </c>
      <c r="L631" t="s">
        <v>12074</v>
      </c>
    </row>
    <row r="632" spans="1:12" x14ac:dyDescent="0.25">
      <c r="A632" t="s">
        <v>1282</v>
      </c>
      <c r="B632" t="s">
        <v>1283</v>
      </c>
      <c r="C632" t="s">
        <v>45</v>
      </c>
      <c r="D632" s="1">
        <v>1179</v>
      </c>
      <c r="E632">
        <v>20.652999999999999</v>
      </c>
      <c r="F632">
        <v>0.86899999999999999</v>
      </c>
      <c r="G632">
        <v>5.4589999999999996</v>
      </c>
      <c r="H632">
        <v>20.396000000000001</v>
      </c>
      <c r="I632" t="s">
        <v>1131</v>
      </c>
      <c r="J632" s="4" t="str">
        <f t="shared" si="18"/>
        <v>na</v>
      </c>
      <c r="K632" s="4">
        <f t="shared" si="19"/>
        <v>0</v>
      </c>
      <c r="L632" t="s">
        <v>12075</v>
      </c>
    </row>
    <row r="633" spans="1:12" x14ac:dyDescent="0.25">
      <c r="A633" t="s">
        <v>1284</v>
      </c>
      <c r="B633" t="s">
        <v>1285</v>
      </c>
      <c r="C633" t="s">
        <v>30</v>
      </c>
      <c r="D633" s="1">
        <v>1155</v>
      </c>
      <c r="E633">
        <v>5.0659999999999998</v>
      </c>
      <c r="F633">
        <v>0.59199999999999997</v>
      </c>
      <c r="G633">
        <v>0.45</v>
      </c>
      <c r="H633" t="s">
        <v>36</v>
      </c>
      <c r="I633" t="s">
        <v>1131</v>
      </c>
      <c r="J633" s="4" t="str">
        <f t="shared" si="18"/>
        <v>na</v>
      </c>
      <c r="K633" s="4">
        <f t="shared" si="19"/>
        <v>0</v>
      </c>
      <c r="L633" t="s">
        <v>12076</v>
      </c>
    </row>
    <row r="634" spans="1:12" x14ac:dyDescent="0.25">
      <c r="A634" t="s">
        <v>1286</v>
      </c>
      <c r="B634" t="s">
        <v>1287</v>
      </c>
      <c r="C634" t="s">
        <v>45</v>
      </c>
      <c r="D634" s="1">
        <v>1112</v>
      </c>
      <c r="E634">
        <v>5.2290000000000001</v>
      </c>
      <c r="F634">
        <v>0.35099999999999998</v>
      </c>
      <c r="G634">
        <v>1.2050000000000001</v>
      </c>
      <c r="H634">
        <v>15.256</v>
      </c>
      <c r="I634" t="s">
        <v>1131</v>
      </c>
      <c r="J634" s="4" t="str">
        <f t="shared" si="18"/>
        <v>na</v>
      </c>
      <c r="K634" s="4">
        <f t="shared" si="19"/>
        <v>0</v>
      </c>
      <c r="L634" t="s">
        <v>12077</v>
      </c>
    </row>
    <row r="635" spans="1:12" x14ac:dyDescent="0.25">
      <c r="A635" t="s">
        <v>1288</v>
      </c>
      <c r="B635" t="s">
        <v>1289</v>
      </c>
      <c r="C635" t="s">
        <v>61</v>
      </c>
      <c r="D635" s="1">
        <v>1078</v>
      </c>
      <c r="E635" t="s">
        <v>36</v>
      </c>
      <c r="F635" t="s">
        <v>36</v>
      </c>
      <c r="G635" t="s">
        <v>36</v>
      </c>
      <c r="H635" t="s">
        <v>36</v>
      </c>
      <c r="I635" t="s">
        <v>1131</v>
      </c>
      <c r="J635" s="4" t="str">
        <f t="shared" si="18"/>
        <v>na</v>
      </c>
      <c r="K635" s="4">
        <f t="shared" si="19"/>
        <v>0</v>
      </c>
      <c r="L635" t="s">
        <v>12078</v>
      </c>
    </row>
    <row r="636" spans="1:12" x14ac:dyDescent="0.25">
      <c r="A636" t="s">
        <v>1290</v>
      </c>
      <c r="B636" t="s">
        <v>1289</v>
      </c>
      <c r="C636" t="s">
        <v>61</v>
      </c>
      <c r="D636" s="1">
        <v>1063</v>
      </c>
      <c r="E636" t="s">
        <v>36</v>
      </c>
      <c r="F636" t="s">
        <v>36</v>
      </c>
      <c r="G636" t="s">
        <v>36</v>
      </c>
      <c r="H636" t="s">
        <v>36</v>
      </c>
      <c r="I636" t="s">
        <v>1131</v>
      </c>
      <c r="J636" s="4" t="str">
        <f t="shared" si="18"/>
        <v>na</v>
      </c>
      <c r="K636" s="4">
        <f t="shared" si="19"/>
        <v>0</v>
      </c>
      <c r="L636" t="s">
        <v>12079</v>
      </c>
    </row>
    <row r="637" spans="1:12" x14ac:dyDescent="0.25">
      <c r="A637" t="s">
        <v>1291</v>
      </c>
      <c r="B637" t="s">
        <v>1292</v>
      </c>
      <c r="C637" t="s">
        <v>45</v>
      </c>
      <c r="D637" s="1">
        <v>1034</v>
      </c>
      <c r="E637">
        <v>7.2830000000000004</v>
      </c>
      <c r="F637">
        <v>0.64900000000000002</v>
      </c>
      <c r="G637">
        <v>4.4880000000000004</v>
      </c>
      <c r="H637">
        <v>16.640999999999998</v>
      </c>
      <c r="I637" t="s">
        <v>1131</v>
      </c>
      <c r="J637" s="4" t="str">
        <f t="shared" si="18"/>
        <v>na</v>
      </c>
      <c r="K637" s="4">
        <f t="shared" si="19"/>
        <v>0</v>
      </c>
      <c r="L637" t="s">
        <v>12080</v>
      </c>
    </row>
    <row r="638" spans="1:12" x14ac:dyDescent="0.25">
      <c r="A638" t="s">
        <v>1293</v>
      </c>
      <c r="B638" t="s">
        <v>1292</v>
      </c>
      <c r="C638" t="s">
        <v>45</v>
      </c>
      <c r="D638" s="1">
        <v>1031</v>
      </c>
      <c r="E638">
        <v>7.2830000000000004</v>
      </c>
      <c r="F638">
        <v>0.64900000000000002</v>
      </c>
      <c r="G638">
        <v>4.4880000000000004</v>
      </c>
      <c r="H638">
        <v>16.640999999999998</v>
      </c>
      <c r="I638" t="s">
        <v>1131</v>
      </c>
      <c r="J638" s="4" t="str">
        <f t="shared" si="18"/>
        <v>na</v>
      </c>
      <c r="K638" s="4">
        <f t="shared" si="19"/>
        <v>0</v>
      </c>
      <c r="L638" t="s">
        <v>12081</v>
      </c>
    </row>
    <row r="639" spans="1:12" x14ac:dyDescent="0.25">
      <c r="A639" t="s">
        <v>1294</v>
      </c>
      <c r="B639" t="s">
        <v>1295</v>
      </c>
      <c r="C639" t="s">
        <v>58</v>
      </c>
      <c r="D639" s="1">
        <v>1031</v>
      </c>
      <c r="E639">
        <v>24.218</v>
      </c>
      <c r="F639">
        <v>0.72399999999999998</v>
      </c>
      <c r="G639">
        <v>2.4390000000000001</v>
      </c>
      <c r="H639">
        <v>20.614999999999998</v>
      </c>
      <c r="I639" t="s">
        <v>1131</v>
      </c>
      <c r="J639" s="4" t="str">
        <f t="shared" si="18"/>
        <v>na</v>
      </c>
      <c r="K639" s="4">
        <f t="shared" si="19"/>
        <v>0</v>
      </c>
      <c r="L639" t="s">
        <v>12082</v>
      </c>
    </row>
    <row r="640" spans="1:12" x14ac:dyDescent="0.25">
      <c r="A640" t="s">
        <v>1296</v>
      </c>
      <c r="B640" t="s">
        <v>1297</v>
      </c>
      <c r="C640" t="s">
        <v>15</v>
      </c>
      <c r="D640" s="1">
        <v>1026</v>
      </c>
      <c r="E640" t="s">
        <v>36</v>
      </c>
      <c r="F640">
        <v>1.1399999999999999</v>
      </c>
      <c r="G640">
        <v>1.032</v>
      </c>
      <c r="H640">
        <v>10.071999999999999</v>
      </c>
      <c r="I640" t="s">
        <v>1131</v>
      </c>
      <c r="J640" s="4" t="str">
        <f t="shared" si="18"/>
        <v>na</v>
      </c>
      <c r="K640" s="4">
        <f t="shared" si="19"/>
        <v>0</v>
      </c>
      <c r="L640" t="s">
        <v>12083</v>
      </c>
    </row>
    <row r="641" spans="1:12" x14ac:dyDescent="0.25">
      <c r="A641" t="s">
        <v>1298</v>
      </c>
      <c r="B641" t="s">
        <v>1299</v>
      </c>
      <c r="C641" t="s">
        <v>15</v>
      </c>
      <c r="D641" s="1">
        <v>1020</v>
      </c>
      <c r="E641" t="s">
        <v>36</v>
      </c>
      <c r="F641">
        <v>0.63500000000000001</v>
      </c>
      <c r="G641">
        <v>0.47799999999999998</v>
      </c>
      <c r="H641">
        <v>59.384999999999998</v>
      </c>
      <c r="I641" t="s">
        <v>1131</v>
      </c>
      <c r="J641" s="4" t="str">
        <f t="shared" si="18"/>
        <v>na</v>
      </c>
      <c r="K641" s="4">
        <f t="shared" si="19"/>
        <v>0</v>
      </c>
      <c r="L641" t="s">
        <v>12084</v>
      </c>
    </row>
    <row r="642" spans="1:12" x14ac:dyDescent="0.25">
      <c r="A642" t="s">
        <v>1300</v>
      </c>
      <c r="B642" t="s">
        <v>1301</v>
      </c>
      <c r="C642" t="s">
        <v>45</v>
      </c>
      <c r="D642" s="1">
        <v>1013</v>
      </c>
      <c r="E642">
        <v>7.6689999999999996</v>
      </c>
      <c r="F642">
        <v>0.77100000000000002</v>
      </c>
      <c r="G642">
        <v>5.1150000000000002</v>
      </c>
      <c r="H642">
        <v>16.898</v>
      </c>
      <c r="I642" t="s">
        <v>1131</v>
      </c>
      <c r="J642" s="4" t="str">
        <f t="shared" ref="J642:J705" si="20">IF(AND(I642=selected_country_code,C642= selected_sector_code),D642,"na")</f>
        <v>na</v>
      </c>
      <c r="K642" s="4">
        <f t="shared" si="19"/>
        <v>0</v>
      </c>
      <c r="L642" t="s">
        <v>12085</v>
      </c>
    </row>
    <row r="643" spans="1:12" x14ac:dyDescent="0.25">
      <c r="A643" t="s">
        <v>1302</v>
      </c>
      <c r="B643" t="s">
        <v>1303</v>
      </c>
      <c r="C643" t="s">
        <v>30</v>
      </c>
      <c r="D643" s="1">
        <v>1001</v>
      </c>
      <c r="E643">
        <v>22.704999999999998</v>
      </c>
      <c r="F643">
        <v>1.641</v>
      </c>
      <c r="G643">
        <v>2.6230000000000002</v>
      </c>
      <c r="H643">
        <v>14.141999999999999</v>
      </c>
      <c r="I643" t="s">
        <v>1131</v>
      </c>
      <c r="J643" s="4" t="str">
        <f t="shared" si="20"/>
        <v>na</v>
      </c>
      <c r="K643" s="4">
        <f t="shared" ref="K643:K706" si="21">IFERROR(RANK(J643,$J$2:$J$5711,0),0)</f>
        <v>0</v>
      </c>
      <c r="L643" t="s">
        <v>12086</v>
      </c>
    </row>
    <row r="644" spans="1:12" x14ac:dyDescent="0.25">
      <c r="A644" t="s">
        <v>1304</v>
      </c>
      <c r="B644" t="s">
        <v>1305</v>
      </c>
      <c r="C644" t="s">
        <v>45</v>
      </c>
      <c r="D644">
        <v>964</v>
      </c>
      <c r="E644">
        <v>3.782</v>
      </c>
      <c r="F644">
        <v>1.0469999999999999</v>
      </c>
      <c r="G644">
        <v>6.0650000000000004</v>
      </c>
      <c r="H644">
        <v>16.559000000000001</v>
      </c>
      <c r="I644" t="s">
        <v>1131</v>
      </c>
      <c r="J644" s="4" t="str">
        <f t="shared" si="20"/>
        <v>na</v>
      </c>
      <c r="K644" s="4">
        <f t="shared" si="21"/>
        <v>0</v>
      </c>
      <c r="L644" t="s">
        <v>12087</v>
      </c>
    </row>
    <row r="645" spans="1:12" x14ac:dyDescent="0.25">
      <c r="A645" t="s">
        <v>1306</v>
      </c>
      <c r="B645" t="s">
        <v>1307</v>
      </c>
      <c r="C645" t="s">
        <v>15</v>
      </c>
      <c r="D645">
        <v>959</v>
      </c>
      <c r="E645">
        <v>13.413</v>
      </c>
      <c r="F645">
        <v>0.27400000000000002</v>
      </c>
      <c r="G645">
        <v>0.63800000000000001</v>
      </c>
      <c r="H645">
        <v>7.7809999999999997</v>
      </c>
      <c r="I645" t="s">
        <v>1131</v>
      </c>
      <c r="J645" s="4" t="str">
        <f t="shared" si="20"/>
        <v>na</v>
      </c>
      <c r="K645" s="4">
        <f t="shared" si="21"/>
        <v>0</v>
      </c>
      <c r="L645" t="s">
        <v>12088</v>
      </c>
    </row>
    <row r="646" spans="1:12" x14ac:dyDescent="0.25">
      <c r="A646" t="s">
        <v>1308</v>
      </c>
      <c r="B646" t="s">
        <v>1307</v>
      </c>
      <c r="C646" t="s">
        <v>15</v>
      </c>
      <c r="D646">
        <v>958</v>
      </c>
      <c r="E646">
        <v>13.413</v>
      </c>
      <c r="F646">
        <v>0.27400000000000002</v>
      </c>
      <c r="G646">
        <v>0.63800000000000001</v>
      </c>
      <c r="H646">
        <v>7.7809999999999997</v>
      </c>
      <c r="I646" t="s">
        <v>1131</v>
      </c>
      <c r="J646" s="4" t="str">
        <f t="shared" si="20"/>
        <v>na</v>
      </c>
      <c r="K646" s="4">
        <f t="shared" si="21"/>
        <v>0</v>
      </c>
      <c r="L646" t="s">
        <v>12089</v>
      </c>
    </row>
    <row r="647" spans="1:12" x14ac:dyDescent="0.25">
      <c r="A647" t="s">
        <v>1309</v>
      </c>
      <c r="B647" t="s">
        <v>1310</v>
      </c>
      <c r="C647" t="s">
        <v>45</v>
      </c>
      <c r="D647">
        <v>947</v>
      </c>
      <c r="E647">
        <v>4.0039999999999996</v>
      </c>
      <c r="F647">
        <v>0.376</v>
      </c>
      <c r="G647">
        <v>6.2629999999999999</v>
      </c>
      <c r="H647">
        <v>8.7850000000000001</v>
      </c>
      <c r="I647" t="s">
        <v>1131</v>
      </c>
      <c r="J647" s="4" t="str">
        <f t="shared" si="20"/>
        <v>na</v>
      </c>
      <c r="K647" s="4">
        <f t="shared" si="21"/>
        <v>0</v>
      </c>
      <c r="L647" t="s">
        <v>12090</v>
      </c>
    </row>
    <row r="648" spans="1:12" x14ac:dyDescent="0.25">
      <c r="A648" t="s">
        <v>1311</v>
      </c>
      <c r="B648" t="s">
        <v>1312</v>
      </c>
      <c r="C648" t="s">
        <v>45</v>
      </c>
      <c r="D648">
        <v>857</v>
      </c>
      <c r="E648">
        <v>23.68</v>
      </c>
      <c r="F648">
        <v>0.34499999999999997</v>
      </c>
      <c r="G648">
        <v>3.9369999999999998</v>
      </c>
      <c r="H648">
        <v>33.837000000000003</v>
      </c>
      <c r="I648" t="s">
        <v>1131</v>
      </c>
      <c r="J648" s="4" t="str">
        <f t="shared" si="20"/>
        <v>na</v>
      </c>
      <c r="K648" s="4">
        <f t="shared" si="21"/>
        <v>0</v>
      </c>
      <c r="L648" t="s">
        <v>12091</v>
      </c>
    </row>
    <row r="649" spans="1:12" x14ac:dyDescent="0.25">
      <c r="A649" t="s">
        <v>1313</v>
      </c>
      <c r="B649" t="s">
        <v>1314</v>
      </c>
      <c r="C649" t="s">
        <v>30</v>
      </c>
      <c r="D649">
        <v>853</v>
      </c>
      <c r="E649" t="s">
        <v>36</v>
      </c>
      <c r="F649">
        <v>2.052</v>
      </c>
      <c r="G649">
        <v>5.1609999999999996</v>
      </c>
      <c r="H649">
        <v>30.981000000000002</v>
      </c>
      <c r="I649" t="s">
        <v>1131</v>
      </c>
      <c r="J649" s="4" t="str">
        <f t="shared" si="20"/>
        <v>na</v>
      </c>
      <c r="K649" s="4">
        <f t="shared" si="21"/>
        <v>0</v>
      </c>
      <c r="L649" t="s">
        <v>12092</v>
      </c>
    </row>
    <row r="650" spans="1:12" x14ac:dyDescent="0.25">
      <c r="A650" t="s">
        <v>1315</v>
      </c>
      <c r="B650" t="s">
        <v>1316</v>
      </c>
      <c r="C650" t="s">
        <v>45</v>
      </c>
      <c r="D650">
        <v>787</v>
      </c>
      <c r="E650">
        <v>242.64400000000001</v>
      </c>
      <c r="F650">
        <v>0.68200000000000005</v>
      </c>
      <c r="G650">
        <v>3.823</v>
      </c>
      <c r="H650" t="s">
        <v>36</v>
      </c>
      <c r="I650" t="s">
        <v>1131</v>
      </c>
      <c r="J650" s="4" t="str">
        <f t="shared" si="20"/>
        <v>na</v>
      </c>
      <c r="K650" s="4">
        <f t="shared" si="21"/>
        <v>0</v>
      </c>
      <c r="L650" t="s">
        <v>12093</v>
      </c>
    </row>
    <row r="651" spans="1:12" x14ac:dyDescent="0.25">
      <c r="A651" t="s">
        <v>1317</v>
      </c>
      <c r="B651" t="s">
        <v>1318</v>
      </c>
      <c r="C651" t="s">
        <v>45</v>
      </c>
      <c r="D651">
        <v>757</v>
      </c>
      <c r="E651">
        <v>7.1779999999999999</v>
      </c>
      <c r="F651">
        <v>0.72099999999999997</v>
      </c>
      <c r="G651">
        <v>8.1419999999999995</v>
      </c>
      <c r="H651">
        <v>22.757000000000001</v>
      </c>
      <c r="I651" t="s">
        <v>1131</v>
      </c>
      <c r="J651" s="4" t="str">
        <f t="shared" si="20"/>
        <v>na</v>
      </c>
      <c r="K651" s="4">
        <f t="shared" si="21"/>
        <v>0</v>
      </c>
      <c r="L651" t="s">
        <v>12094</v>
      </c>
    </row>
    <row r="652" spans="1:12" x14ac:dyDescent="0.25">
      <c r="A652" t="s">
        <v>1319</v>
      </c>
      <c r="B652" t="s">
        <v>1320</v>
      </c>
      <c r="C652" t="s">
        <v>45</v>
      </c>
      <c r="D652">
        <v>708</v>
      </c>
      <c r="E652">
        <v>12.488</v>
      </c>
      <c r="F652">
        <v>0.73499999999999999</v>
      </c>
      <c r="G652">
        <v>2.782</v>
      </c>
      <c r="H652">
        <v>9.4260000000000002</v>
      </c>
      <c r="I652" t="s">
        <v>1131</v>
      </c>
      <c r="J652" s="4" t="str">
        <f t="shared" si="20"/>
        <v>na</v>
      </c>
      <c r="K652" s="4">
        <f t="shared" si="21"/>
        <v>0</v>
      </c>
      <c r="L652" t="s">
        <v>12095</v>
      </c>
    </row>
    <row r="653" spans="1:12" x14ac:dyDescent="0.25">
      <c r="A653" t="s">
        <v>1321</v>
      </c>
      <c r="B653" t="s">
        <v>1322</v>
      </c>
      <c r="C653" t="s">
        <v>45</v>
      </c>
      <c r="D653">
        <v>677</v>
      </c>
      <c r="E653">
        <v>8.2260000000000009</v>
      </c>
      <c r="F653">
        <v>0.502</v>
      </c>
      <c r="G653">
        <v>4.7069999999999999</v>
      </c>
      <c r="H653">
        <v>19.489000000000001</v>
      </c>
      <c r="I653" t="s">
        <v>1131</v>
      </c>
      <c r="J653" s="4" t="str">
        <f t="shared" si="20"/>
        <v>na</v>
      </c>
      <c r="K653" s="4">
        <f t="shared" si="21"/>
        <v>0</v>
      </c>
      <c r="L653" t="s">
        <v>12096</v>
      </c>
    </row>
    <row r="654" spans="1:12" x14ac:dyDescent="0.25">
      <c r="A654" t="s">
        <v>1323</v>
      </c>
      <c r="B654" t="s">
        <v>1324</v>
      </c>
      <c r="C654" t="s">
        <v>45</v>
      </c>
      <c r="D654">
        <v>668</v>
      </c>
      <c r="E654" t="s">
        <v>36</v>
      </c>
      <c r="F654">
        <v>0.66100000000000003</v>
      </c>
      <c r="G654" t="s">
        <v>36</v>
      </c>
      <c r="H654" t="s">
        <v>36</v>
      </c>
      <c r="I654" t="s">
        <v>1131</v>
      </c>
      <c r="J654" s="4" t="str">
        <f t="shared" si="20"/>
        <v>na</v>
      </c>
      <c r="K654" s="4">
        <f t="shared" si="21"/>
        <v>0</v>
      </c>
      <c r="L654" t="s">
        <v>12097</v>
      </c>
    </row>
    <row r="655" spans="1:12" x14ac:dyDescent="0.25">
      <c r="A655" t="s">
        <v>1325</v>
      </c>
      <c r="B655" t="s">
        <v>1326</v>
      </c>
      <c r="C655" t="s">
        <v>45</v>
      </c>
      <c r="D655">
        <v>667</v>
      </c>
      <c r="E655">
        <v>14.478</v>
      </c>
      <c r="F655">
        <v>0.48799999999999999</v>
      </c>
      <c r="G655">
        <v>4.694</v>
      </c>
      <c r="H655">
        <v>15.231999999999999</v>
      </c>
      <c r="I655" t="s">
        <v>1131</v>
      </c>
      <c r="J655" s="4" t="str">
        <f t="shared" si="20"/>
        <v>na</v>
      </c>
      <c r="K655" s="4">
        <f t="shared" si="21"/>
        <v>0</v>
      </c>
      <c r="L655" t="s">
        <v>12098</v>
      </c>
    </row>
    <row r="656" spans="1:12" x14ac:dyDescent="0.25">
      <c r="A656" t="s">
        <v>1327</v>
      </c>
      <c r="B656" t="s">
        <v>1328</v>
      </c>
      <c r="C656" t="s">
        <v>35</v>
      </c>
      <c r="D656">
        <v>664</v>
      </c>
      <c r="E656">
        <v>9.1370000000000005</v>
      </c>
      <c r="F656">
        <v>0.49299999999999999</v>
      </c>
      <c r="G656">
        <v>2.2949999999999999</v>
      </c>
      <c r="H656" t="s">
        <v>36</v>
      </c>
      <c r="I656" t="s">
        <v>1131</v>
      </c>
      <c r="J656" s="4" t="str">
        <f t="shared" si="20"/>
        <v>na</v>
      </c>
      <c r="K656" s="4">
        <f t="shared" si="21"/>
        <v>0</v>
      </c>
      <c r="L656" t="s">
        <v>12099</v>
      </c>
    </row>
    <row r="657" spans="1:12" x14ac:dyDescent="0.25">
      <c r="A657" t="s">
        <v>1329</v>
      </c>
      <c r="B657" t="s">
        <v>1330</v>
      </c>
      <c r="C657" t="s">
        <v>35</v>
      </c>
      <c r="D657">
        <v>663</v>
      </c>
      <c r="E657">
        <v>13.428000000000001</v>
      </c>
      <c r="F657">
        <v>0.622</v>
      </c>
      <c r="G657">
        <v>2.44</v>
      </c>
      <c r="H657">
        <v>11.552</v>
      </c>
      <c r="I657" t="s">
        <v>1131</v>
      </c>
      <c r="J657" s="4" t="str">
        <f t="shared" si="20"/>
        <v>na</v>
      </c>
      <c r="K657" s="4">
        <f t="shared" si="21"/>
        <v>0</v>
      </c>
      <c r="L657" t="s">
        <v>12100</v>
      </c>
    </row>
    <row r="658" spans="1:12" x14ac:dyDescent="0.25">
      <c r="A658" t="s">
        <v>1331</v>
      </c>
      <c r="B658" t="s">
        <v>1332</v>
      </c>
      <c r="C658" t="s">
        <v>61</v>
      </c>
      <c r="D658">
        <v>662</v>
      </c>
      <c r="E658" t="s">
        <v>36</v>
      </c>
      <c r="F658" t="s">
        <v>36</v>
      </c>
      <c r="G658" t="s">
        <v>36</v>
      </c>
      <c r="H658" t="s">
        <v>36</v>
      </c>
      <c r="I658" t="s">
        <v>1131</v>
      </c>
      <c r="J658" s="4" t="str">
        <f t="shared" si="20"/>
        <v>na</v>
      </c>
      <c r="K658" s="4">
        <f t="shared" si="21"/>
        <v>0</v>
      </c>
      <c r="L658" t="s">
        <v>12101</v>
      </c>
    </row>
    <row r="659" spans="1:12" x14ac:dyDescent="0.25">
      <c r="A659" t="s">
        <v>1333</v>
      </c>
      <c r="B659" t="s">
        <v>1334</v>
      </c>
      <c r="C659" t="s">
        <v>45</v>
      </c>
      <c r="D659">
        <v>657</v>
      </c>
      <c r="E659">
        <v>3.5680000000000001</v>
      </c>
      <c r="F659">
        <v>0.224</v>
      </c>
      <c r="G659">
        <v>0.97799999999999998</v>
      </c>
      <c r="H659">
        <v>30.542999999999999</v>
      </c>
      <c r="I659" t="s">
        <v>1131</v>
      </c>
      <c r="J659" s="4" t="str">
        <f t="shared" si="20"/>
        <v>na</v>
      </c>
      <c r="K659" s="4">
        <f t="shared" si="21"/>
        <v>0</v>
      </c>
      <c r="L659" t="s">
        <v>12102</v>
      </c>
    </row>
    <row r="660" spans="1:12" x14ac:dyDescent="0.25">
      <c r="A660" t="s">
        <v>1335</v>
      </c>
      <c r="B660" t="s">
        <v>1336</v>
      </c>
      <c r="C660" t="s">
        <v>45</v>
      </c>
      <c r="D660">
        <v>641</v>
      </c>
      <c r="E660">
        <v>5.4180000000000001</v>
      </c>
      <c r="F660">
        <v>0.57799999999999996</v>
      </c>
      <c r="G660">
        <v>2.742</v>
      </c>
      <c r="H660">
        <v>7.9859999999999998</v>
      </c>
      <c r="I660" t="s">
        <v>1131</v>
      </c>
      <c r="J660" s="4" t="str">
        <f t="shared" si="20"/>
        <v>na</v>
      </c>
      <c r="K660" s="4">
        <f t="shared" si="21"/>
        <v>0</v>
      </c>
      <c r="L660" t="s">
        <v>12103</v>
      </c>
    </row>
    <row r="661" spans="1:12" x14ac:dyDescent="0.25">
      <c r="A661" t="s">
        <v>1337</v>
      </c>
      <c r="B661" t="s">
        <v>1338</v>
      </c>
      <c r="C661" t="s">
        <v>45</v>
      </c>
      <c r="D661">
        <v>620</v>
      </c>
      <c r="E661">
        <v>8.06</v>
      </c>
      <c r="F661">
        <v>0.59099999999999997</v>
      </c>
      <c r="G661">
        <v>1.1020000000000001</v>
      </c>
      <c r="H661" t="s">
        <v>36</v>
      </c>
      <c r="I661" t="s">
        <v>1131</v>
      </c>
      <c r="J661" s="4" t="str">
        <f t="shared" si="20"/>
        <v>na</v>
      </c>
      <c r="K661" s="4">
        <f t="shared" si="21"/>
        <v>0</v>
      </c>
      <c r="L661" t="s">
        <v>12104</v>
      </c>
    </row>
    <row r="662" spans="1:12" x14ac:dyDescent="0.25">
      <c r="A662" t="s">
        <v>1339</v>
      </c>
      <c r="B662" t="s">
        <v>1340</v>
      </c>
      <c r="C662" t="s">
        <v>15</v>
      </c>
      <c r="D662">
        <v>601</v>
      </c>
      <c r="E662">
        <v>10.202</v>
      </c>
      <c r="F662">
        <v>1.575</v>
      </c>
      <c r="G662">
        <v>0.57399999999999995</v>
      </c>
      <c r="H662">
        <v>4.7409999999999997</v>
      </c>
      <c r="I662" t="s">
        <v>1131</v>
      </c>
      <c r="J662" s="4" t="str">
        <f t="shared" si="20"/>
        <v>na</v>
      </c>
      <c r="K662" s="4">
        <f t="shared" si="21"/>
        <v>0</v>
      </c>
      <c r="L662" t="s">
        <v>12105</v>
      </c>
    </row>
    <row r="663" spans="1:12" x14ac:dyDescent="0.25">
      <c r="A663" t="s">
        <v>1341</v>
      </c>
      <c r="B663" t="s">
        <v>1342</v>
      </c>
      <c r="C663" t="s">
        <v>21</v>
      </c>
      <c r="D663">
        <v>597</v>
      </c>
      <c r="E663">
        <v>4.3689999999999998</v>
      </c>
      <c r="F663">
        <v>0.59599999999999997</v>
      </c>
      <c r="G663">
        <v>0.13500000000000001</v>
      </c>
      <c r="H663">
        <v>4.7539999999999996</v>
      </c>
      <c r="I663" t="s">
        <v>1131</v>
      </c>
      <c r="J663" s="4" t="str">
        <f t="shared" si="20"/>
        <v>na</v>
      </c>
      <c r="K663" s="4">
        <f t="shared" si="21"/>
        <v>0</v>
      </c>
      <c r="L663" t="s">
        <v>12106</v>
      </c>
    </row>
    <row r="664" spans="1:12" x14ac:dyDescent="0.25">
      <c r="A664" t="s">
        <v>1343</v>
      </c>
      <c r="B664" t="s">
        <v>1344</v>
      </c>
      <c r="C664" t="s">
        <v>61</v>
      </c>
      <c r="D664">
        <v>575</v>
      </c>
      <c r="E664" t="s">
        <v>36</v>
      </c>
      <c r="F664" t="s">
        <v>36</v>
      </c>
      <c r="G664" t="s">
        <v>36</v>
      </c>
      <c r="H664" t="s">
        <v>36</v>
      </c>
      <c r="I664" t="s">
        <v>1131</v>
      </c>
      <c r="J664" s="4" t="str">
        <f t="shared" si="20"/>
        <v>na</v>
      </c>
      <c r="K664" s="4">
        <f t="shared" si="21"/>
        <v>0</v>
      </c>
      <c r="L664" t="s">
        <v>12107</v>
      </c>
    </row>
    <row r="665" spans="1:12" x14ac:dyDescent="0.25">
      <c r="A665" t="s">
        <v>1345</v>
      </c>
      <c r="B665" t="s">
        <v>1346</v>
      </c>
      <c r="C665" t="s">
        <v>45</v>
      </c>
      <c r="D665">
        <v>565</v>
      </c>
      <c r="E665">
        <v>9.8469999999999995</v>
      </c>
      <c r="F665">
        <v>0.56799999999999995</v>
      </c>
      <c r="G665">
        <v>13.507</v>
      </c>
      <c r="H665">
        <v>20.978999999999999</v>
      </c>
      <c r="I665" t="s">
        <v>1131</v>
      </c>
      <c r="J665" s="4" t="str">
        <f t="shared" si="20"/>
        <v>na</v>
      </c>
      <c r="K665" s="4">
        <f t="shared" si="21"/>
        <v>0</v>
      </c>
      <c r="L665" t="s">
        <v>12108</v>
      </c>
    </row>
    <row r="666" spans="1:12" x14ac:dyDescent="0.25">
      <c r="A666" t="s">
        <v>1347</v>
      </c>
      <c r="B666" t="s">
        <v>1348</v>
      </c>
      <c r="C666" t="s">
        <v>45</v>
      </c>
      <c r="D666">
        <v>553</v>
      </c>
      <c r="E666">
        <v>12.342000000000001</v>
      </c>
      <c r="F666">
        <v>0.45300000000000001</v>
      </c>
      <c r="G666">
        <v>6.4379999999999997</v>
      </c>
      <c r="H666" t="s">
        <v>36</v>
      </c>
      <c r="I666" t="s">
        <v>1131</v>
      </c>
      <c r="J666" s="4" t="str">
        <f t="shared" si="20"/>
        <v>na</v>
      </c>
      <c r="K666" s="4">
        <f t="shared" si="21"/>
        <v>0</v>
      </c>
      <c r="L666" t="s">
        <v>12109</v>
      </c>
    </row>
    <row r="667" spans="1:12" x14ac:dyDescent="0.25">
      <c r="A667" t="s">
        <v>1349</v>
      </c>
      <c r="B667" t="s">
        <v>1350</v>
      </c>
      <c r="C667" t="s">
        <v>35</v>
      </c>
      <c r="D667">
        <v>548</v>
      </c>
      <c r="E667">
        <v>23.594999999999999</v>
      </c>
      <c r="F667">
        <v>0.7</v>
      </c>
      <c r="G667">
        <v>42.308999999999997</v>
      </c>
      <c r="H667">
        <v>93.435000000000002</v>
      </c>
      <c r="I667" t="s">
        <v>1131</v>
      </c>
      <c r="J667" s="4" t="str">
        <f t="shared" si="20"/>
        <v>na</v>
      </c>
      <c r="K667" s="4">
        <f t="shared" si="21"/>
        <v>0</v>
      </c>
      <c r="L667" t="s">
        <v>12110</v>
      </c>
    </row>
    <row r="668" spans="1:12" x14ac:dyDescent="0.25">
      <c r="A668" t="s">
        <v>1351</v>
      </c>
      <c r="B668" t="s">
        <v>1352</v>
      </c>
      <c r="C668" t="s">
        <v>45</v>
      </c>
      <c r="D668">
        <v>530</v>
      </c>
      <c r="E668">
        <v>9.6479999999999997</v>
      </c>
      <c r="F668">
        <v>0.57299999999999995</v>
      </c>
      <c r="G668">
        <v>2.286</v>
      </c>
      <c r="H668">
        <v>7.58</v>
      </c>
      <c r="I668" t="s">
        <v>1131</v>
      </c>
      <c r="J668" s="4" t="str">
        <f t="shared" si="20"/>
        <v>na</v>
      </c>
      <c r="K668" s="4">
        <f t="shared" si="21"/>
        <v>0</v>
      </c>
      <c r="L668" t="s">
        <v>12111</v>
      </c>
    </row>
    <row r="669" spans="1:12" x14ac:dyDescent="0.25">
      <c r="A669" t="s">
        <v>1353</v>
      </c>
      <c r="B669" t="s">
        <v>1354</v>
      </c>
      <c r="C669" t="s">
        <v>45</v>
      </c>
      <c r="D669">
        <v>529</v>
      </c>
      <c r="E669">
        <v>14.452999999999999</v>
      </c>
      <c r="F669">
        <v>0.51200000000000001</v>
      </c>
      <c r="G669">
        <v>4.6360000000000001</v>
      </c>
      <c r="H669">
        <v>16.959</v>
      </c>
      <c r="I669" t="s">
        <v>1131</v>
      </c>
      <c r="J669" s="4" t="str">
        <f t="shared" si="20"/>
        <v>na</v>
      </c>
      <c r="K669" s="4">
        <f t="shared" si="21"/>
        <v>0</v>
      </c>
      <c r="L669" t="s">
        <v>12112</v>
      </c>
    </row>
    <row r="670" spans="1:12" x14ac:dyDescent="0.25">
      <c r="A670" t="s">
        <v>1355</v>
      </c>
      <c r="B670" t="s">
        <v>1356</v>
      </c>
      <c r="C670" t="s">
        <v>45</v>
      </c>
      <c r="D670">
        <v>525</v>
      </c>
      <c r="E670">
        <v>9.2590000000000003</v>
      </c>
      <c r="F670">
        <v>0.76400000000000001</v>
      </c>
      <c r="G670">
        <v>6.0359999999999996</v>
      </c>
      <c r="H670" t="s">
        <v>36</v>
      </c>
      <c r="I670" t="s">
        <v>1131</v>
      </c>
      <c r="J670" s="4" t="str">
        <f t="shared" si="20"/>
        <v>na</v>
      </c>
      <c r="K670" s="4">
        <f t="shared" si="21"/>
        <v>0</v>
      </c>
      <c r="L670" t="s">
        <v>12113</v>
      </c>
    </row>
    <row r="671" spans="1:12" x14ac:dyDescent="0.25">
      <c r="A671" t="s">
        <v>1357</v>
      </c>
      <c r="B671" t="s">
        <v>1358</v>
      </c>
      <c r="C671" t="s">
        <v>45</v>
      </c>
      <c r="D671">
        <v>517</v>
      </c>
      <c r="E671">
        <v>5.9340000000000002</v>
      </c>
      <c r="F671">
        <v>0.64500000000000002</v>
      </c>
      <c r="G671">
        <v>5.8159999999999998</v>
      </c>
      <c r="H671" t="s">
        <v>36</v>
      </c>
      <c r="I671" t="s">
        <v>1131</v>
      </c>
      <c r="J671" s="4" t="str">
        <f t="shared" si="20"/>
        <v>na</v>
      </c>
      <c r="K671" s="4">
        <f t="shared" si="21"/>
        <v>0</v>
      </c>
      <c r="L671" t="s">
        <v>12114</v>
      </c>
    </row>
    <row r="672" spans="1:12" x14ac:dyDescent="0.25">
      <c r="A672" t="s">
        <v>1359</v>
      </c>
      <c r="B672" t="s">
        <v>1360</v>
      </c>
      <c r="C672" t="s">
        <v>11</v>
      </c>
      <c r="D672">
        <v>501</v>
      </c>
      <c r="E672">
        <v>4.9290000000000003</v>
      </c>
      <c r="F672">
        <v>0.58899999999999997</v>
      </c>
      <c r="G672">
        <v>2.4E-2</v>
      </c>
      <c r="H672">
        <v>2.7109999999999999</v>
      </c>
      <c r="I672" t="s">
        <v>1131</v>
      </c>
      <c r="J672" s="4" t="str">
        <f t="shared" si="20"/>
        <v>na</v>
      </c>
      <c r="K672" s="4">
        <f t="shared" si="21"/>
        <v>0</v>
      </c>
      <c r="L672" t="s">
        <v>12115</v>
      </c>
    </row>
    <row r="673" spans="1:12" x14ac:dyDescent="0.25">
      <c r="A673" t="s">
        <v>1361</v>
      </c>
      <c r="B673" t="s">
        <v>1362</v>
      </c>
      <c r="C673" t="s">
        <v>58</v>
      </c>
      <c r="D673">
        <v>494</v>
      </c>
      <c r="E673">
        <v>16.434000000000001</v>
      </c>
      <c r="F673">
        <v>0.48599999999999999</v>
      </c>
      <c r="G673">
        <v>1.323</v>
      </c>
      <c r="H673">
        <v>14.31</v>
      </c>
      <c r="I673" t="s">
        <v>1131</v>
      </c>
      <c r="J673" s="4" t="str">
        <f t="shared" si="20"/>
        <v>na</v>
      </c>
      <c r="K673" s="4">
        <f t="shared" si="21"/>
        <v>0</v>
      </c>
      <c r="L673" t="s">
        <v>12116</v>
      </c>
    </row>
    <row r="674" spans="1:12" x14ac:dyDescent="0.25">
      <c r="A674" t="s">
        <v>1363</v>
      </c>
      <c r="B674" t="s">
        <v>1364</v>
      </c>
      <c r="C674" t="s">
        <v>21</v>
      </c>
      <c r="D674">
        <v>481</v>
      </c>
      <c r="E674">
        <v>11.272</v>
      </c>
      <c r="F674">
        <v>0.94799999999999995</v>
      </c>
      <c r="G674">
        <v>1.004</v>
      </c>
      <c r="H674">
        <v>9.1359999999999992</v>
      </c>
      <c r="I674" t="s">
        <v>1131</v>
      </c>
      <c r="J674" s="4" t="str">
        <f t="shared" si="20"/>
        <v>na</v>
      </c>
      <c r="K674" s="4">
        <f t="shared" si="21"/>
        <v>0</v>
      </c>
      <c r="L674" t="s">
        <v>12117</v>
      </c>
    </row>
    <row r="675" spans="1:12" x14ac:dyDescent="0.25">
      <c r="A675" t="s">
        <v>1365</v>
      </c>
      <c r="B675" t="s">
        <v>1366</v>
      </c>
      <c r="C675" t="s">
        <v>58</v>
      </c>
      <c r="D675">
        <v>479</v>
      </c>
      <c r="E675" t="s">
        <v>36</v>
      </c>
      <c r="F675">
        <v>0.70699999999999996</v>
      </c>
      <c r="G675">
        <v>0.28299999999999997</v>
      </c>
      <c r="H675">
        <v>17.074000000000002</v>
      </c>
      <c r="I675" t="s">
        <v>1131</v>
      </c>
      <c r="J675" s="4" t="str">
        <f t="shared" si="20"/>
        <v>na</v>
      </c>
      <c r="K675" s="4">
        <f t="shared" si="21"/>
        <v>0</v>
      </c>
      <c r="L675" t="s">
        <v>12118</v>
      </c>
    </row>
    <row r="676" spans="1:12" x14ac:dyDescent="0.25">
      <c r="A676" t="s">
        <v>1367</v>
      </c>
      <c r="B676" t="s">
        <v>1368</v>
      </c>
      <c r="C676" t="s">
        <v>58</v>
      </c>
      <c r="D676">
        <v>479</v>
      </c>
      <c r="E676">
        <v>25.427</v>
      </c>
      <c r="F676">
        <v>0.498</v>
      </c>
      <c r="G676">
        <v>4.3479999999999999</v>
      </c>
      <c r="H676">
        <v>9.1359999999999992</v>
      </c>
      <c r="I676" t="s">
        <v>1131</v>
      </c>
      <c r="J676" s="4" t="str">
        <f t="shared" si="20"/>
        <v>na</v>
      </c>
      <c r="K676" s="4">
        <f t="shared" si="21"/>
        <v>0</v>
      </c>
      <c r="L676" t="s">
        <v>12119</v>
      </c>
    </row>
    <row r="677" spans="1:12" x14ac:dyDescent="0.25">
      <c r="A677" t="s">
        <v>1369</v>
      </c>
      <c r="B677" t="s">
        <v>1370</v>
      </c>
      <c r="C677" t="s">
        <v>45</v>
      </c>
      <c r="D677">
        <v>472</v>
      </c>
      <c r="E677">
        <v>1.7030000000000001</v>
      </c>
      <c r="F677">
        <v>0.24</v>
      </c>
      <c r="G677">
        <v>0.56200000000000006</v>
      </c>
      <c r="H677">
        <v>6.5819999999999999</v>
      </c>
      <c r="I677" t="s">
        <v>1131</v>
      </c>
      <c r="J677" s="4" t="str">
        <f t="shared" si="20"/>
        <v>na</v>
      </c>
      <c r="K677" s="4">
        <f t="shared" si="21"/>
        <v>0</v>
      </c>
      <c r="L677" t="s">
        <v>12120</v>
      </c>
    </row>
    <row r="678" spans="1:12" x14ac:dyDescent="0.25">
      <c r="A678" t="s">
        <v>1371</v>
      </c>
      <c r="B678" t="s">
        <v>1372</v>
      </c>
      <c r="C678" t="s">
        <v>30</v>
      </c>
      <c r="D678">
        <v>470</v>
      </c>
      <c r="E678">
        <v>16.838999999999999</v>
      </c>
      <c r="F678">
        <v>2.7839999999999998</v>
      </c>
      <c r="G678">
        <v>2.222</v>
      </c>
      <c r="H678">
        <v>9.3170000000000002</v>
      </c>
      <c r="I678" t="s">
        <v>1131</v>
      </c>
      <c r="J678" s="4" t="str">
        <f t="shared" si="20"/>
        <v>na</v>
      </c>
      <c r="K678" s="4">
        <f t="shared" si="21"/>
        <v>0</v>
      </c>
      <c r="L678" t="s">
        <v>12121</v>
      </c>
    </row>
    <row r="679" spans="1:12" x14ac:dyDescent="0.25">
      <c r="A679" t="s">
        <v>1373</v>
      </c>
      <c r="B679" t="s">
        <v>1374</v>
      </c>
      <c r="C679" t="s">
        <v>27</v>
      </c>
      <c r="D679">
        <v>469</v>
      </c>
      <c r="E679">
        <v>7.367</v>
      </c>
      <c r="F679">
        <v>0.56799999999999995</v>
      </c>
      <c r="G679">
        <v>1</v>
      </c>
      <c r="H679">
        <v>7.681</v>
      </c>
      <c r="I679" t="s">
        <v>1131</v>
      </c>
      <c r="J679" s="4" t="str">
        <f t="shared" si="20"/>
        <v>na</v>
      </c>
      <c r="K679" s="4">
        <f t="shared" si="21"/>
        <v>0</v>
      </c>
      <c r="L679" t="s">
        <v>12122</v>
      </c>
    </row>
    <row r="680" spans="1:12" x14ac:dyDescent="0.25">
      <c r="A680" t="s">
        <v>1375</v>
      </c>
      <c r="B680" t="s">
        <v>1376</v>
      </c>
      <c r="C680" t="s">
        <v>132</v>
      </c>
      <c r="D680">
        <v>469</v>
      </c>
      <c r="E680">
        <v>8.1920000000000002</v>
      </c>
      <c r="F680">
        <v>1.111</v>
      </c>
      <c r="G680">
        <v>0.48199999999999998</v>
      </c>
      <c r="H680">
        <v>2.5270000000000001</v>
      </c>
      <c r="I680" t="s">
        <v>1131</v>
      </c>
      <c r="J680" s="4" t="str">
        <f t="shared" si="20"/>
        <v>na</v>
      </c>
      <c r="K680" s="4">
        <f t="shared" si="21"/>
        <v>0</v>
      </c>
      <c r="L680" t="s">
        <v>12123</v>
      </c>
    </row>
    <row r="681" spans="1:12" x14ac:dyDescent="0.25">
      <c r="A681" t="s">
        <v>1377</v>
      </c>
      <c r="B681" t="s">
        <v>1378</v>
      </c>
      <c r="C681" t="s">
        <v>45</v>
      </c>
      <c r="D681">
        <v>468</v>
      </c>
      <c r="E681">
        <v>6.0380000000000003</v>
      </c>
      <c r="F681">
        <v>0.6</v>
      </c>
      <c r="G681">
        <v>3.2959999999999998</v>
      </c>
      <c r="H681" t="s">
        <v>36</v>
      </c>
      <c r="I681" t="s">
        <v>1131</v>
      </c>
      <c r="J681" s="4" t="str">
        <f t="shared" si="20"/>
        <v>na</v>
      </c>
      <c r="K681" s="4">
        <f t="shared" si="21"/>
        <v>0</v>
      </c>
      <c r="L681" t="s">
        <v>12124</v>
      </c>
    </row>
    <row r="682" spans="1:12" x14ac:dyDescent="0.25">
      <c r="A682" t="s">
        <v>1379</v>
      </c>
      <c r="B682" t="s">
        <v>1380</v>
      </c>
      <c r="C682" t="s">
        <v>24</v>
      </c>
      <c r="D682">
        <v>454</v>
      </c>
      <c r="E682">
        <v>7.5359999999999996</v>
      </c>
      <c r="F682">
        <v>0.41799999999999998</v>
      </c>
      <c r="G682" t="s">
        <v>36</v>
      </c>
      <c r="H682">
        <v>19.204999999999998</v>
      </c>
      <c r="I682" t="s">
        <v>1131</v>
      </c>
      <c r="J682" s="4">
        <f t="shared" si="20"/>
        <v>454</v>
      </c>
      <c r="K682" s="4">
        <f t="shared" si="21"/>
        <v>3</v>
      </c>
      <c r="L682" t="s">
        <v>12125</v>
      </c>
    </row>
    <row r="683" spans="1:12" x14ac:dyDescent="0.25">
      <c r="A683" t="s">
        <v>1381</v>
      </c>
      <c r="B683" t="s">
        <v>1382</v>
      </c>
      <c r="C683" t="s">
        <v>61</v>
      </c>
      <c r="D683">
        <v>453</v>
      </c>
      <c r="E683" t="s">
        <v>36</v>
      </c>
      <c r="F683" t="s">
        <v>36</v>
      </c>
      <c r="G683" t="s">
        <v>36</v>
      </c>
      <c r="H683" t="s">
        <v>36</v>
      </c>
      <c r="I683" t="s">
        <v>1131</v>
      </c>
      <c r="J683" s="4" t="str">
        <f t="shared" si="20"/>
        <v>na</v>
      </c>
      <c r="K683" s="4">
        <f t="shared" si="21"/>
        <v>0</v>
      </c>
      <c r="L683" t="s">
        <v>12126</v>
      </c>
    </row>
    <row r="684" spans="1:12" x14ac:dyDescent="0.25">
      <c r="A684" t="s">
        <v>1383</v>
      </c>
      <c r="B684" t="s">
        <v>1384</v>
      </c>
      <c r="C684" t="s">
        <v>27</v>
      </c>
      <c r="D684">
        <v>452</v>
      </c>
      <c r="E684">
        <v>4.07</v>
      </c>
      <c r="F684">
        <v>0.39700000000000002</v>
      </c>
      <c r="G684">
        <v>0.61299999999999999</v>
      </c>
      <c r="H684">
        <v>6.9829999999999997</v>
      </c>
      <c r="I684" t="s">
        <v>1131</v>
      </c>
      <c r="J684" s="4" t="str">
        <f t="shared" si="20"/>
        <v>na</v>
      </c>
      <c r="K684" s="4">
        <f t="shared" si="21"/>
        <v>0</v>
      </c>
      <c r="L684" t="s">
        <v>12127</v>
      </c>
    </row>
    <row r="685" spans="1:12" x14ac:dyDescent="0.25">
      <c r="A685" t="s">
        <v>1385</v>
      </c>
      <c r="B685" t="s">
        <v>1386</v>
      </c>
      <c r="C685" t="s">
        <v>45</v>
      </c>
      <c r="D685">
        <v>451</v>
      </c>
      <c r="E685" t="s">
        <v>36</v>
      </c>
      <c r="F685" t="s">
        <v>36</v>
      </c>
      <c r="G685" t="s">
        <v>36</v>
      </c>
      <c r="H685" t="s">
        <v>36</v>
      </c>
      <c r="I685" t="s">
        <v>1131</v>
      </c>
      <c r="J685" s="4" t="str">
        <f t="shared" si="20"/>
        <v>na</v>
      </c>
      <c r="K685" s="4">
        <f t="shared" si="21"/>
        <v>0</v>
      </c>
      <c r="L685" t="s">
        <v>12128</v>
      </c>
    </row>
    <row r="686" spans="1:12" x14ac:dyDescent="0.25">
      <c r="A686" t="s">
        <v>1387</v>
      </c>
      <c r="B686" t="s">
        <v>1388</v>
      </c>
      <c r="C686" t="s">
        <v>15</v>
      </c>
      <c r="D686">
        <v>450</v>
      </c>
      <c r="E686">
        <v>21.995000000000001</v>
      </c>
      <c r="F686">
        <v>4.7590000000000003</v>
      </c>
      <c r="G686">
        <v>6.0259999999999998</v>
      </c>
      <c r="H686">
        <v>13.994</v>
      </c>
      <c r="I686" t="s">
        <v>1131</v>
      </c>
      <c r="J686" s="4" t="str">
        <f t="shared" si="20"/>
        <v>na</v>
      </c>
      <c r="K686" s="4">
        <f t="shared" si="21"/>
        <v>0</v>
      </c>
      <c r="L686" t="s">
        <v>12129</v>
      </c>
    </row>
    <row r="687" spans="1:12" x14ac:dyDescent="0.25">
      <c r="A687" t="s">
        <v>1389</v>
      </c>
      <c r="B687" t="s">
        <v>1390</v>
      </c>
      <c r="C687" t="s">
        <v>61</v>
      </c>
      <c r="D687">
        <v>447</v>
      </c>
      <c r="E687" t="s">
        <v>36</v>
      </c>
      <c r="F687" t="s">
        <v>36</v>
      </c>
      <c r="G687" t="s">
        <v>36</v>
      </c>
      <c r="H687" t="s">
        <v>36</v>
      </c>
      <c r="I687" t="s">
        <v>1131</v>
      </c>
      <c r="J687" s="4" t="str">
        <f t="shared" si="20"/>
        <v>na</v>
      </c>
      <c r="K687" s="4">
        <f t="shared" si="21"/>
        <v>0</v>
      </c>
      <c r="L687" t="s">
        <v>12130</v>
      </c>
    </row>
    <row r="688" spans="1:12" x14ac:dyDescent="0.25">
      <c r="A688" t="s">
        <v>1391</v>
      </c>
      <c r="B688" t="s">
        <v>1392</v>
      </c>
      <c r="C688" t="s">
        <v>58</v>
      </c>
      <c r="D688">
        <v>441</v>
      </c>
      <c r="E688">
        <v>16.742000000000001</v>
      </c>
      <c r="F688">
        <v>0.32</v>
      </c>
      <c r="G688">
        <v>0.249</v>
      </c>
      <c r="H688">
        <v>4.867</v>
      </c>
      <c r="I688" t="s">
        <v>1131</v>
      </c>
      <c r="J688" s="4" t="str">
        <f t="shared" si="20"/>
        <v>na</v>
      </c>
      <c r="K688" s="4">
        <f t="shared" si="21"/>
        <v>0</v>
      </c>
      <c r="L688" t="s">
        <v>12131</v>
      </c>
    </row>
    <row r="689" spans="1:12" x14ac:dyDescent="0.25">
      <c r="A689" t="s">
        <v>1393</v>
      </c>
      <c r="B689" t="s">
        <v>1394</v>
      </c>
      <c r="C689" t="s">
        <v>132</v>
      </c>
      <c r="D689">
        <v>437</v>
      </c>
      <c r="E689">
        <v>8.7720000000000002</v>
      </c>
      <c r="F689">
        <v>3.01</v>
      </c>
      <c r="G689">
        <v>2.7669999999999999</v>
      </c>
      <c r="H689">
        <v>4.149</v>
      </c>
      <c r="I689" t="s">
        <v>1131</v>
      </c>
      <c r="J689" s="4" t="str">
        <f t="shared" si="20"/>
        <v>na</v>
      </c>
      <c r="K689" s="4">
        <f t="shared" si="21"/>
        <v>0</v>
      </c>
      <c r="L689" t="s">
        <v>12132</v>
      </c>
    </row>
    <row r="690" spans="1:12" x14ac:dyDescent="0.25">
      <c r="A690" t="s">
        <v>1395</v>
      </c>
      <c r="B690" t="s">
        <v>1396</v>
      </c>
      <c r="C690" t="s">
        <v>58</v>
      </c>
      <c r="D690">
        <v>419</v>
      </c>
      <c r="E690" t="s">
        <v>36</v>
      </c>
      <c r="F690">
        <v>0.47599999999999998</v>
      </c>
      <c r="G690">
        <v>0.29799999999999999</v>
      </c>
      <c r="H690">
        <v>47.735999999999997</v>
      </c>
      <c r="I690" t="s">
        <v>1131</v>
      </c>
      <c r="J690" s="4" t="str">
        <f t="shared" si="20"/>
        <v>na</v>
      </c>
      <c r="K690" s="4">
        <f t="shared" si="21"/>
        <v>0</v>
      </c>
      <c r="L690" t="s">
        <v>12133</v>
      </c>
    </row>
    <row r="691" spans="1:12" x14ac:dyDescent="0.25">
      <c r="A691" t="s">
        <v>1397</v>
      </c>
      <c r="B691" t="s">
        <v>1398</v>
      </c>
      <c r="C691" t="s">
        <v>45</v>
      </c>
      <c r="D691">
        <v>407</v>
      </c>
      <c r="E691">
        <v>11.913</v>
      </c>
      <c r="F691">
        <v>0.68700000000000006</v>
      </c>
      <c r="G691">
        <v>4.7089999999999996</v>
      </c>
      <c r="H691">
        <v>10.827</v>
      </c>
      <c r="I691" t="s">
        <v>1131</v>
      </c>
      <c r="J691" s="4" t="str">
        <f t="shared" si="20"/>
        <v>na</v>
      </c>
      <c r="K691" s="4">
        <f t="shared" si="21"/>
        <v>0</v>
      </c>
      <c r="L691" t="s">
        <v>12134</v>
      </c>
    </row>
    <row r="692" spans="1:12" x14ac:dyDescent="0.25">
      <c r="A692" t="s">
        <v>1399</v>
      </c>
      <c r="B692" t="s">
        <v>1400</v>
      </c>
      <c r="C692" t="s">
        <v>58</v>
      </c>
      <c r="D692">
        <v>396</v>
      </c>
      <c r="E692">
        <v>6.56</v>
      </c>
      <c r="F692">
        <v>0.36799999999999999</v>
      </c>
      <c r="G692">
        <v>2.4380000000000002</v>
      </c>
      <c r="H692">
        <v>27.986000000000001</v>
      </c>
      <c r="I692" t="s">
        <v>1131</v>
      </c>
      <c r="J692" s="4" t="str">
        <f t="shared" si="20"/>
        <v>na</v>
      </c>
      <c r="K692" s="4">
        <f t="shared" si="21"/>
        <v>0</v>
      </c>
      <c r="L692" t="s">
        <v>12135</v>
      </c>
    </row>
    <row r="693" spans="1:12" x14ac:dyDescent="0.25">
      <c r="A693" t="s">
        <v>1401</v>
      </c>
      <c r="B693" t="s">
        <v>1402</v>
      </c>
      <c r="C693" t="s">
        <v>61</v>
      </c>
      <c r="D693">
        <v>389</v>
      </c>
      <c r="E693" t="s">
        <v>36</v>
      </c>
      <c r="F693" t="s">
        <v>36</v>
      </c>
      <c r="G693" t="s">
        <v>36</v>
      </c>
      <c r="H693" t="s">
        <v>36</v>
      </c>
      <c r="I693" t="s">
        <v>1131</v>
      </c>
      <c r="J693" s="4" t="str">
        <f t="shared" si="20"/>
        <v>na</v>
      </c>
      <c r="K693" s="4">
        <f t="shared" si="21"/>
        <v>0</v>
      </c>
      <c r="L693" t="s">
        <v>12136</v>
      </c>
    </row>
    <row r="694" spans="1:12" x14ac:dyDescent="0.25">
      <c r="A694" t="s">
        <v>1403</v>
      </c>
      <c r="B694" t="s">
        <v>1404</v>
      </c>
      <c r="C694" t="s">
        <v>45</v>
      </c>
      <c r="D694">
        <v>378</v>
      </c>
      <c r="E694" t="s">
        <v>36</v>
      </c>
      <c r="F694">
        <v>0.58599999999999997</v>
      </c>
      <c r="G694">
        <v>6.1550000000000002</v>
      </c>
      <c r="H694">
        <v>23.001999999999999</v>
      </c>
      <c r="I694" t="s">
        <v>1131</v>
      </c>
      <c r="J694" s="4" t="str">
        <f t="shared" si="20"/>
        <v>na</v>
      </c>
      <c r="K694" s="4">
        <f t="shared" si="21"/>
        <v>0</v>
      </c>
      <c r="L694" t="s">
        <v>12137</v>
      </c>
    </row>
    <row r="695" spans="1:12" x14ac:dyDescent="0.25">
      <c r="A695" t="s">
        <v>1405</v>
      </c>
      <c r="B695" t="s">
        <v>1406</v>
      </c>
      <c r="C695" t="s">
        <v>58</v>
      </c>
      <c r="D695">
        <v>374</v>
      </c>
      <c r="E695" t="s">
        <v>36</v>
      </c>
      <c r="F695">
        <v>0.60399999999999998</v>
      </c>
      <c r="G695">
        <v>0.77800000000000002</v>
      </c>
      <c r="H695" t="s">
        <v>36</v>
      </c>
      <c r="I695" t="s">
        <v>1131</v>
      </c>
      <c r="J695" s="4" t="str">
        <f t="shared" si="20"/>
        <v>na</v>
      </c>
      <c r="K695" s="4">
        <f t="shared" si="21"/>
        <v>0</v>
      </c>
      <c r="L695" t="s">
        <v>12138</v>
      </c>
    </row>
    <row r="696" spans="1:12" x14ac:dyDescent="0.25">
      <c r="A696" t="s">
        <v>1407</v>
      </c>
      <c r="B696" t="s">
        <v>1408</v>
      </c>
      <c r="C696" t="s">
        <v>45</v>
      </c>
      <c r="D696">
        <v>373</v>
      </c>
      <c r="E696">
        <v>139.13</v>
      </c>
      <c r="F696">
        <v>0.20200000000000001</v>
      </c>
      <c r="G696">
        <v>4.2809999999999997</v>
      </c>
      <c r="H696">
        <v>64.738</v>
      </c>
      <c r="I696" t="s">
        <v>1131</v>
      </c>
      <c r="J696" s="4" t="str">
        <f t="shared" si="20"/>
        <v>na</v>
      </c>
      <c r="K696" s="4">
        <f t="shared" si="21"/>
        <v>0</v>
      </c>
      <c r="L696" t="s">
        <v>12139</v>
      </c>
    </row>
    <row r="697" spans="1:12" x14ac:dyDescent="0.25">
      <c r="A697" t="s">
        <v>1409</v>
      </c>
      <c r="B697" t="s">
        <v>1410</v>
      </c>
      <c r="C697" t="s">
        <v>15</v>
      </c>
      <c r="D697">
        <v>369</v>
      </c>
      <c r="E697" t="s">
        <v>36</v>
      </c>
      <c r="F697">
        <v>0.65700000000000003</v>
      </c>
      <c r="G697">
        <v>0.193</v>
      </c>
      <c r="H697">
        <v>23.273</v>
      </c>
      <c r="I697" t="s">
        <v>1131</v>
      </c>
      <c r="J697" s="4" t="str">
        <f t="shared" si="20"/>
        <v>na</v>
      </c>
      <c r="K697" s="4">
        <f t="shared" si="21"/>
        <v>0</v>
      </c>
      <c r="L697" t="s">
        <v>12140</v>
      </c>
    </row>
    <row r="698" spans="1:12" x14ac:dyDescent="0.25">
      <c r="A698" t="s">
        <v>1411</v>
      </c>
      <c r="B698" t="s">
        <v>1412</v>
      </c>
      <c r="C698" t="s">
        <v>61</v>
      </c>
      <c r="D698">
        <v>367</v>
      </c>
      <c r="E698" t="s">
        <v>36</v>
      </c>
      <c r="F698" t="s">
        <v>36</v>
      </c>
      <c r="G698" t="s">
        <v>36</v>
      </c>
      <c r="H698" t="s">
        <v>36</v>
      </c>
      <c r="I698" t="s">
        <v>1131</v>
      </c>
      <c r="J698" s="4" t="str">
        <f t="shared" si="20"/>
        <v>na</v>
      </c>
      <c r="K698" s="4">
        <f t="shared" si="21"/>
        <v>0</v>
      </c>
      <c r="L698" t="s">
        <v>12141</v>
      </c>
    </row>
    <row r="699" spans="1:12" x14ac:dyDescent="0.25">
      <c r="A699" t="s">
        <v>1413</v>
      </c>
      <c r="B699" t="s">
        <v>1414</v>
      </c>
      <c r="C699" t="s">
        <v>30</v>
      </c>
      <c r="D699">
        <v>362</v>
      </c>
      <c r="E699">
        <v>15.808999999999999</v>
      </c>
      <c r="F699">
        <v>6.8010000000000002</v>
      </c>
      <c r="G699">
        <v>7.4450000000000003</v>
      </c>
      <c r="H699">
        <v>9.82</v>
      </c>
      <c r="I699" t="s">
        <v>1131</v>
      </c>
      <c r="J699" s="4" t="str">
        <f t="shared" si="20"/>
        <v>na</v>
      </c>
      <c r="K699" s="4">
        <f t="shared" si="21"/>
        <v>0</v>
      </c>
      <c r="L699" t="s">
        <v>12142</v>
      </c>
    </row>
    <row r="700" spans="1:12" x14ac:dyDescent="0.25">
      <c r="A700" t="s">
        <v>1415</v>
      </c>
      <c r="B700" t="s">
        <v>1416</v>
      </c>
      <c r="C700" t="s">
        <v>27</v>
      </c>
      <c r="D700">
        <v>362</v>
      </c>
      <c r="E700">
        <v>4.2309999999999999</v>
      </c>
      <c r="F700">
        <v>0.30399999999999999</v>
      </c>
      <c r="G700">
        <v>0.42599999999999999</v>
      </c>
      <c r="H700">
        <v>8.782</v>
      </c>
      <c r="I700" t="s">
        <v>1131</v>
      </c>
      <c r="J700" s="4" t="str">
        <f t="shared" si="20"/>
        <v>na</v>
      </c>
      <c r="K700" s="4">
        <f t="shared" si="21"/>
        <v>0</v>
      </c>
      <c r="L700" t="s">
        <v>12143</v>
      </c>
    </row>
    <row r="701" spans="1:12" x14ac:dyDescent="0.25">
      <c r="A701" t="s">
        <v>1417</v>
      </c>
      <c r="B701" t="s">
        <v>1418</v>
      </c>
      <c r="C701" t="s">
        <v>45</v>
      </c>
      <c r="D701">
        <v>350</v>
      </c>
      <c r="E701">
        <v>3.4550000000000001</v>
      </c>
      <c r="F701">
        <v>0.246</v>
      </c>
      <c r="G701">
        <v>3.448</v>
      </c>
      <c r="H701">
        <v>12.079000000000001</v>
      </c>
      <c r="I701" t="s">
        <v>1131</v>
      </c>
      <c r="J701" s="4" t="str">
        <f t="shared" si="20"/>
        <v>na</v>
      </c>
      <c r="K701" s="4">
        <f t="shared" si="21"/>
        <v>0</v>
      </c>
      <c r="L701" t="s">
        <v>12144</v>
      </c>
    </row>
    <row r="702" spans="1:12" x14ac:dyDescent="0.25">
      <c r="A702" t="s">
        <v>1419</v>
      </c>
      <c r="B702" t="s">
        <v>1420</v>
      </c>
      <c r="C702" t="s">
        <v>45</v>
      </c>
      <c r="D702">
        <v>346</v>
      </c>
      <c r="E702" t="s">
        <v>36</v>
      </c>
      <c r="F702">
        <v>0.63700000000000001</v>
      </c>
      <c r="G702">
        <v>4.1369999999999996</v>
      </c>
      <c r="H702">
        <v>14.007999999999999</v>
      </c>
      <c r="I702" t="s">
        <v>1131</v>
      </c>
      <c r="J702" s="4" t="str">
        <f t="shared" si="20"/>
        <v>na</v>
      </c>
      <c r="K702" s="4">
        <f t="shared" si="21"/>
        <v>0</v>
      </c>
      <c r="L702" t="s">
        <v>12145</v>
      </c>
    </row>
    <row r="703" spans="1:12" x14ac:dyDescent="0.25">
      <c r="A703" t="s">
        <v>1421</v>
      </c>
      <c r="B703" t="s">
        <v>1422</v>
      </c>
      <c r="C703" t="s">
        <v>45</v>
      </c>
      <c r="D703">
        <v>316</v>
      </c>
      <c r="E703">
        <v>10.864000000000001</v>
      </c>
      <c r="F703">
        <v>1.125</v>
      </c>
      <c r="G703">
        <v>2.867</v>
      </c>
      <c r="H703">
        <v>18.405000000000001</v>
      </c>
      <c r="I703" t="s">
        <v>1131</v>
      </c>
      <c r="J703" s="4" t="str">
        <f t="shared" si="20"/>
        <v>na</v>
      </c>
      <c r="K703" s="4">
        <f t="shared" si="21"/>
        <v>0</v>
      </c>
      <c r="L703" t="s">
        <v>12146</v>
      </c>
    </row>
    <row r="704" spans="1:12" x14ac:dyDescent="0.25">
      <c r="A704" t="s">
        <v>1423</v>
      </c>
      <c r="B704" t="s">
        <v>1424</v>
      </c>
      <c r="C704" t="s">
        <v>21</v>
      </c>
      <c r="D704">
        <v>313</v>
      </c>
      <c r="E704">
        <v>10.804</v>
      </c>
      <c r="F704">
        <v>1.3380000000000001</v>
      </c>
      <c r="G704">
        <v>0.64500000000000002</v>
      </c>
      <c r="H704">
        <v>5.2220000000000004</v>
      </c>
      <c r="I704" t="s">
        <v>1131</v>
      </c>
      <c r="J704" s="4" t="str">
        <f t="shared" si="20"/>
        <v>na</v>
      </c>
      <c r="K704" s="4">
        <f t="shared" si="21"/>
        <v>0</v>
      </c>
      <c r="L704" t="s">
        <v>12147</v>
      </c>
    </row>
    <row r="705" spans="1:12" x14ac:dyDescent="0.25">
      <c r="A705" t="s">
        <v>1425</v>
      </c>
      <c r="B705" t="s">
        <v>1426</v>
      </c>
      <c r="C705" t="s">
        <v>132</v>
      </c>
      <c r="D705">
        <v>312</v>
      </c>
      <c r="E705">
        <v>8.2910000000000004</v>
      </c>
      <c r="F705">
        <v>3.2530000000000001</v>
      </c>
      <c r="G705">
        <v>1.3540000000000001</v>
      </c>
      <c r="H705">
        <v>4.9000000000000004</v>
      </c>
      <c r="I705" t="s">
        <v>1131</v>
      </c>
      <c r="J705" s="4" t="str">
        <f t="shared" si="20"/>
        <v>na</v>
      </c>
      <c r="K705" s="4">
        <f t="shared" si="21"/>
        <v>0</v>
      </c>
      <c r="L705" t="s">
        <v>12148</v>
      </c>
    </row>
    <row r="706" spans="1:12" x14ac:dyDescent="0.25">
      <c r="A706" t="s">
        <v>1427</v>
      </c>
      <c r="B706" t="s">
        <v>1428</v>
      </c>
      <c r="C706" t="s">
        <v>15</v>
      </c>
      <c r="D706">
        <v>310</v>
      </c>
      <c r="E706">
        <v>8.2850000000000001</v>
      </c>
      <c r="F706">
        <v>1.2889999999999999</v>
      </c>
      <c r="G706">
        <v>1.0109999999999999</v>
      </c>
      <c r="H706">
        <v>2.7930000000000001</v>
      </c>
      <c r="I706" t="s">
        <v>1131</v>
      </c>
      <c r="J706" s="4" t="str">
        <f t="shared" ref="J706:J769" si="22">IF(AND(I706=selected_country_code,C706= selected_sector_code),D706,"na")</f>
        <v>na</v>
      </c>
      <c r="K706" s="4">
        <f t="shared" si="21"/>
        <v>0</v>
      </c>
      <c r="L706" t="s">
        <v>12149</v>
      </c>
    </row>
    <row r="707" spans="1:12" x14ac:dyDescent="0.25">
      <c r="A707" t="s">
        <v>1429</v>
      </c>
      <c r="B707" t="s">
        <v>1430</v>
      </c>
      <c r="C707" t="s">
        <v>45</v>
      </c>
      <c r="D707">
        <v>304</v>
      </c>
      <c r="E707">
        <v>15.901999999999999</v>
      </c>
      <c r="F707">
        <v>0.34</v>
      </c>
      <c r="G707">
        <v>2.714</v>
      </c>
      <c r="H707">
        <v>14.628</v>
      </c>
      <c r="I707" t="s">
        <v>1131</v>
      </c>
      <c r="J707" s="4" t="str">
        <f t="shared" si="22"/>
        <v>na</v>
      </c>
      <c r="K707" s="4">
        <f t="shared" ref="K707:K770" si="23">IFERROR(RANK(J707,$J$2:$J$5711,0),0)</f>
        <v>0</v>
      </c>
      <c r="L707" t="s">
        <v>12150</v>
      </c>
    </row>
    <row r="708" spans="1:12" x14ac:dyDescent="0.25">
      <c r="A708" t="s">
        <v>1431</v>
      </c>
      <c r="B708" t="s">
        <v>1432</v>
      </c>
      <c r="C708" t="s">
        <v>45</v>
      </c>
      <c r="D708">
        <v>304</v>
      </c>
      <c r="E708">
        <v>6.3490000000000002</v>
      </c>
      <c r="F708">
        <v>0.61</v>
      </c>
      <c r="G708">
        <v>4.1710000000000003</v>
      </c>
      <c r="H708" t="s">
        <v>36</v>
      </c>
      <c r="I708" t="s">
        <v>1131</v>
      </c>
      <c r="J708" s="4" t="str">
        <f t="shared" si="22"/>
        <v>na</v>
      </c>
      <c r="K708" s="4">
        <f t="shared" si="23"/>
        <v>0</v>
      </c>
      <c r="L708" t="s">
        <v>12151</v>
      </c>
    </row>
    <row r="709" spans="1:12" x14ac:dyDescent="0.25">
      <c r="A709" t="s">
        <v>1433</v>
      </c>
      <c r="B709" t="s">
        <v>1434</v>
      </c>
      <c r="C709" t="s">
        <v>45</v>
      </c>
      <c r="D709">
        <v>302</v>
      </c>
      <c r="E709">
        <v>13.954000000000001</v>
      </c>
      <c r="F709">
        <v>0.83</v>
      </c>
      <c r="G709">
        <v>0.95299999999999996</v>
      </c>
      <c r="H709">
        <v>16.154</v>
      </c>
      <c r="I709" t="s">
        <v>1131</v>
      </c>
      <c r="J709" s="4" t="str">
        <f t="shared" si="22"/>
        <v>na</v>
      </c>
      <c r="K709" s="4">
        <f t="shared" si="23"/>
        <v>0</v>
      </c>
      <c r="L709" t="s">
        <v>12152</v>
      </c>
    </row>
    <row r="710" spans="1:12" x14ac:dyDescent="0.25">
      <c r="A710" t="s">
        <v>1435</v>
      </c>
      <c r="B710" t="s">
        <v>1436</v>
      </c>
      <c r="C710" t="s">
        <v>21</v>
      </c>
      <c r="D710">
        <v>301</v>
      </c>
      <c r="E710">
        <v>24.262</v>
      </c>
      <c r="F710">
        <v>0.69699999999999995</v>
      </c>
      <c r="G710">
        <v>1.1779999999999999</v>
      </c>
      <c r="H710">
        <v>4.4509999999999996</v>
      </c>
      <c r="I710" t="s">
        <v>1131</v>
      </c>
      <c r="J710" s="4" t="str">
        <f t="shared" si="22"/>
        <v>na</v>
      </c>
      <c r="K710" s="4">
        <f t="shared" si="23"/>
        <v>0</v>
      </c>
      <c r="L710" t="s">
        <v>12153</v>
      </c>
    </row>
    <row r="711" spans="1:12" x14ac:dyDescent="0.25">
      <c r="A711" t="s">
        <v>1437</v>
      </c>
      <c r="B711" t="s">
        <v>1438</v>
      </c>
      <c r="C711" t="s">
        <v>58</v>
      </c>
      <c r="D711">
        <v>296</v>
      </c>
      <c r="E711">
        <v>10.884</v>
      </c>
      <c r="F711">
        <v>1.4359999999999999</v>
      </c>
      <c r="G711">
        <v>3.802</v>
      </c>
      <c r="H711">
        <v>4.4989999999999997</v>
      </c>
      <c r="I711" t="s">
        <v>1131</v>
      </c>
      <c r="J711" s="4" t="str">
        <f t="shared" si="22"/>
        <v>na</v>
      </c>
      <c r="K711" s="4">
        <f t="shared" si="23"/>
        <v>0</v>
      </c>
      <c r="L711" t="s">
        <v>12154</v>
      </c>
    </row>
    <row r="712" spans="1:12" x14ac:dyDescent="0.25">
      <c r="A712" t="s">
        <v>1439</v>
      </c>
      <c r="B712" t="s">
        <v>1440</v>
      </c>
      <c r="C712" t="s">
        <v>45</v>
      </c>
      <c r="D712">
        <v>296</v>
      </c>
      <c r="E712" t="s">
        <v>36</v>
      </c>
      <c r="F712">
        <v>0.46400000000000002</v>
      </c>
      <c r="G712">
        <v>2.5369999999999999</v>
      </c>
      <c r="H712">
        <v>79.012</v>
      </c>
      <c r="I712" t="s">
        <v>1131</v>
      </c>
      <c r="J712" s="4" t="str">
        <f t="shared" si="22"/>
        <v>na</v>
      </c>
      <c r="K712" s="4">
        <f t="shared" si="23"/>
        <v>0</v>
      </c>
      <c r="L712" t="s">
        <v>12155</v>
      </c>
    </row>
    <row r="713" spans="1:12" x14ac:dyDescent="0.25">
      <c r="A713" t="s">
        <v>1441</v>
      </c>
      <c r="B713" t="s">
        <v>1442</v>
      </c>
      <c r="C713" t="s">
        <v>58</v>
      </c>
      <c r="D713">
        <v>294</v>
      </c>
      <c r="E713" t="s">
        <v>36</v>
      </c>
      <c r="F713">
        <v>2.8279999999999998</v>
      </c>
      <c r="G713">
        <v>0.627</v>
      </c>
      <c r="H713">
        <v>4.7930000000000001</v>
      </c>
      <c r="I713" t="s">
        <v>1131</v>
      </c>
      <c r="J713" s="4" t="str">
        <f t="shared" si="22"/>
        <v>na</v>
      </c>
      <c r="K713" s="4">
        <f t="shared" si="23"/>
        <v>0</v>
      </c>
      <c r="L713" t="s">
        <v>12156</v>
      </c>
    </row>
    <row r="714" spans="1:12" x14ac:dyDescent="0.25">
      <c r="A714" t="s">
        <v>1443</v>
      </c>
      <c r="B714" t="s">
        <v>1444</v>
      </c>
      <c r="C714" t="s">
        <v>21</v>
      </c>
      <c r="D714">
        <v>289</v>
      </c>
      <c r="E714" t="s">
        <v>36</v>
      </c>
      <c r="F714">
        <v>0.41699999999999998</v>
      </c>
      <c r="G714">
        <v>0.34599999999999997</v>
      </c>
      <c r="H714">
        <v>11.301</v>
      </c>
      <c r="I714" t="s">
        <v>1131</v>
      </c>
      <c r="J714" s="4" t="str">
        <f t="shared" si="22"/>
        <v>na</v>
      </c>
      <c r="K714" s="4">
        <f t="shared" si="23"/>
        <v>0</v>
      </c>
      <c r="L714" t="s">
        <v>12157</v>
      </c>
    </row>
    <row r="715" spans="1:12" x14ac:dyDescent="0.25">
      <c r="A715" t="s">
        <v>1445</v>
      </c>
      <c r="B715" t="s">
        <v>1446</v>
      </c>
      <c r="C715" t="s">
        <v>45</v>
      </c>
      <c r="D715">
        <v>279</v>
      </c>
      <c r="E715">
        <v>9.6660000000000004</v>
      </c>
      <c r="F715">
        <v>0.51500000000000001</v>
      </c>
      <c r="G715">
        <v>3.952</v>
      </c>
      <c r="H715" t="s">
        <v>36</v>
      </c>
      <c r="I715" t="s">
        <v>1131</v>
      </c>
      <c r="J715" s="4" t="str">
        <f t="shared" si="22"/>
        <v>na</v>
      </c>
      <c r="K715" s="4">
        <f t="shared" si="23"/>
        <v>0</v>
      </c>
      <c r="L715" t="s">
        <v>12158</v>
      </c>
    </row>
    <row r="716" spans="1:12" x14ac:dyDescent="0.25">
      <c r="A716" t="s">
        <v>1447</v>
      </c>
      <c r="B716" t="s">
        <v>1448</v>
      </c>
      <c r="C716" t="s">
        <v>35</v>
      </c>
      <c r="D716">
        <v>279</v>
      </c>
      <c r="E716">
        <v>9.8409999999999993</v>
      </c>
      <c r="F716">
        <v>0.95</v>
      </c>
      <c r="G716">
        <v>5.7240000000000002</v>
      </c>
      <c r="H716" t="s">
        <v>36</v>
      </c>
      <c r="I716" t="s">
        <v>1131</v>
      </c>
      <c r="J716" s="4" t="str">
        <f t="shared" si="22"/>
        <v>na</v>
      </c>
      <c r="K716" s="4">
        <f t="shared" si="23"/>
        <v>0</v>
      </c>
      <c r="L716" t="s">
        <v>12159</v>
      </c>
    </row>
    <row r="717" spans="1:12" x14ac:dyDescent="0.25">
      <c r="A717" t="s">
        <v>1449</v>
      </c>
      <c r="B717" t="s">
        <v>1450</v>
      </c>
      <c r="C717" t="s">
        <v>21</v>
      </c>
      <c r="D717">
        <v>276</v>
      </c>
      <c r="E717">
        <v>14.858000000000001</v>
      </c>
      <c r="F717">
        <v>0.84799999999999998</v>
      </c>
      <c r="G717">
        <v>0.47599999999999998</v>
      </c>
      <c r="H717">
        <v>8.7520000000000007</v>
      </c>
      <c r="I717" t="s">
        <v>1131</v>
      </c>
      <c r="J717" s="4" t="str">
        <f t="shared" si="22"/>
        <v>na</v>
      </c>
      <c r="K717" s="4">
        <f t="shared" si="23"/>
        <v>0</v>
      </c>
      <c r="L717" t="s">
        <v>12160</v>
      </c>
    </row>
    <row r="718" spans="1:12" x14ac:dyDescent="0.25">
      <c r="A718" t="s">
        <v>1451</v>
      </c>
      <c r="B718" t="s">
        <v>1452</v>
      </c>
      <c r="C718" t="s">
        <v>15</v>
      </c>
      <c r="D718">
        <v>270</v>
      </c>
      <c r="E718">
        <v>50.761000000000003</v>
      </c>
      <c r="F718">
        <v>0.71</v>
      </c>
      <c r="G718">
        <v>2.2200000000000002</v>
      </c>
      <c r="H718">
        <v>9.7050000000000001</v>
      </c>
      <c r="I718" t="s">
        <v>1131</v>
      </c>
      <c r="J718" s="4" t="str">
        <f t="shared" si="22"/>
        <v>na</v>
      </c>
      <c r="K718" s="4">
        <f t="shared" si="23"/>
        <v>0</v>
      </c>
      <c r="L718" t="s">
        <v>12161</v>
      </c>
    </row>
    <row r="719" spans="1:12" x14ac:dyDescent="0.25">
      <c r="A719" t="s">
        <v>1453</v>
      </c>
      <c r="B719" t="s">
        <v>1454</v>
      </c>
      <c r="C719" t="s">
        <v>58</v>
      </c>
      <c r="D719">
        <v>269</v>
      </c>
      <c r="E719">
        <v>4.9050000000000002</v>
      </c>
      <c r="F719">
        <v>0.64200000000000002</v>
      </c>
      <c r="G719">
        <v>0.504</v>
      </c>
      <c r="H719">
        <v>3.1150000000000002</v>
      </c>
      <c r="I719" t="s">
        <v>1131</v>
      </c>
      <c r="J719" s="4" t="str">
        <f t="shared" si="22"/>
        <v>na</v>
      </c>
      <c r="K719" s="4">
        <f t="shared" si="23"/>
        <v>0</v>
      </c>
      <c r="L719" t="s">
        <v>12162</v>
      </c>
    </row>
    <row r="720" spans="1:12" x14ac:dyDescent="0.25">
      <c r="A720" t="s">
        <v>1455</v>
      </c>
      <c r="B720" t="s">
        <v>1456</v>
      </c>
      <c r="C720" t="s">
        <v>61</v>
      </c>
      <c r="D720">
        <v>264</v>
      </c>
      <c r="E720" t="s">
        <v>36</v>
      </c>
      <c r="F720" t="s">
        <v>36</v>
      </c>
      <c r="G720" t="s">
        <v>36</v>
      </c>
      <c r="H720" t="s">
        <v>36</v>
      </c>
      <c r="I720" t="s">
        <v>1131</v>
      </c>
      <c r="J720" s="4" t="str">
        <f t="shared" si="22"/>
        <v>na</v>
      </c>
      <c r="K720" s="4">
        <f t="shared" si="23"/>
        <v>0</v>
      </c>
      <c r="L720" t="s">
        <v>12163</v>
      </c>
    </row>
    <row r="721" spans="1:12" x14ac:dyDescent="0.25">
      <c r="A721" t="s">
        <v>1457</v>
      </c>
      <c r="B721" t="s">
        <v>1458</v>
      </c>
      <c r="C721" t="s">
        <v>45</v>
      </c>
      <c r="D721">
        <v>264</v>
      </c>
      <c r="E721">
        <v>8.9870000000000001</v>
      </c>
      <c r="F721">
        <v>0.379</v>
      </c>
      <c r="G721">
        <v>0.28299999999999997</v>
      </c>
      <c r="H721">
        <v>13.933</v>
      </c>
      <c r="I721" t="s">
        <v>1131</v>
      </c>
      <c r="J721" s="4" t="str">
        <f t="shared" si="22"/>
        <v>na</v>
      </c>
      <c r="K721" s="4">
        <f t="shared" si="23"/>
        <v>0</v>
      </c>
      <c r="L721" t="s">
        <v>12164</v>
      </c>
    </row>
    <row r="722" spans="1:12" x14ac:dyDescent="0.25">
      <c r="A722" t="s">
        <v>1459</v>
      </c>
      <c r="B722" t="s">
        <v>1460</v>
      </c>
      <c r="C722" t="s">
        <v>45</v>
      </c>
      <c r="D722">
        <v>253</v>
      </c>
      <c r="E722" t="s">
        <v>36</v>
      </c>
      <c r="F722">
        <v>0.41799999999999998</v>
      </c>
      <c r="G722">
        <v>1.248</v>
      </c>
      <c r="H722">
        <v>7.2949999999999999</v>
      </c>
      <c r="I722" t="s">
        <v>1131</v>
      </c>
      <c r="J722" s="4" t="str">
        <f t="shared" si="22"/>
        <v>na</v>
      </c>
      <c r="K722" s="4">
        <f t="shared" si="23"/>
        <v>0</v>
      </c>
      <c r="L722" t="s">
        <v>12165</v>
      </c>
    </row>
    <row r="723" spans="1:12" x14ac:dyDescent="0.25">
      <c r="A723" t="s">
        <v>1461</v>
      </c>
      <c r="B723" t="s">
        <v>1462</v>
      </c>
      <c r="C723" t="s">
        <v>61</v>
      </c>
      <c r="D723">
        <v>247</v>
      </c>
      <c r="E723" t="s">
        <v>36</v>
      </c>
      <c r="F723" t="s">
        <v>36</v>
      </c>
      <c r="G723" t="s">
        <v>36</v>
      </c>
      <c r="H723" t="s">
        <v>36</v>
      </c>
      <c r="I723" t="s">
        <v>1131</v>
      </c>
      <c r="J723" s="4" t="str">
        <f t="shared" si="22"/>
        <v>na</v>
      </c>
      <c r="K723" s="4">
        <f t="shared" si="23"/>
        <v>0</v>
      </c>
      <c r="L723" t="s">
        <v>12166</v>
      </c>
    </row>
    <row r="724" spans="1:12" x14ac:dyDescent="0.25">
      <c r="A724" t="s">
        <v>1463</v>
      </c>
      <c r="B724" t="s">
        <v>1464</v>
      </c>
      <c r="C724" t="s">
        <v>45</v>
      </c>
      <c r="D724">
        <v>244</v>
      </c>
      <c r="E724">
        <v>2.9710000000000001</v>
      </c>
      <c r="F724">
        <v>0.57999999999999996</v>
      </c>
      <c r="G724">
        <v>5.8049999999999997</v>
      </c>
      <c r="H724" t="s">
        <v>36</v>
      </c>
      <c r="I724" t="s">
        <v>1131</v>
      </c>
      <c r="J724" s="4" t="str">
        <f t="shared" si="22"/>
        <v>na</v>
      </c>
      <c r="K724" s="4">
        <f t="shared" si="23"/>
        <v>0</v>
      </c>
      <c r="L724" t="s">
        <v>12167</v>
      </c>
    </row>
    <row r="725" spans="1:12" x14ac:dyDescent="0.25">
      <c r="A725" t="s">
        <v>1465</v>
      </c>
      <c r="B725" t="s">
        <v>1466</v>
      </c>
      <c r="C725" t="s">
        <v>15</v>
      </c>
      <c r="D725">
        <v>241</v>
      </c>
      <c r="E725">
        <v>86.778000000000006</v>
      </c>
      <c r="F725">
        <v>0.378</v>
      </c>
      <c r="G725">
        <v>1.454</v>
      </c>
      <c r="H725">
        <v>15.595000000000001</v>
      </c>
      <c r="I725" t="s">
        <v>1131</v>
      </c>
      <c r="J725" s="4" t="str">
        <f t="shared" si="22"/>
        <v>na</v>
      </c>
      <c r="K725" s="4">
        <f t="shared" si="23"/>
        <v>0</v>
      </c>
      <c r="L725" t="s">
        <v>12168</v>
      </c>
    </row>
    <row r="726" spans="1:12" x14ac:dyDescent="0.25">
      <c r="A726" t="s">
        <v>1467</v>
      </c>
      <c r="B726" t="s">
        <v>1468</v>
      </c>
      <c r="C726" t="s">
        <v>132</v>
      </c>
      <c r="D726">
        <v>238</v>
      </c>
      <c r="E726">
        <v>9.84</v>
      </c>
      <c r="F726">
        <v>1.3560000000000001</v>
      </c>
      <c r="G726">
        <v>2.5009999999999999</v>
      </c>
      <c r="H726">
        <v>7.9770000000000003</v>
      </c>
      <c r="I726" t="s">
        <v>1131</v>
      </c>
      <c r="J726" s="4" t="str">
        <f t="shared" si="22"/>
        <v>na</v>
      </c>
      <c r="K726" s="4">
        <f t="shared" si="23"/>
        <v>0</v>
      </c>
      <c r="L726" t="s">
        <v>12169</v>
      </c>
    </row>
    <row r="727" spans="1:12" x14ac:dyDescent="0.25">
      <c r="A727" t="s">
        <v>1469</v>
      </c>
      <c r="B727" t="s">
        <v>1470</v>
      </c>
      <c r="C727" t="s">
        <v>58</v>
      </c>
      <c r="D727">
        <v>233</v>
      </c>
      <c r="E727">
        <v>11.647</v>
      </c>
      <c r="F727">
        <v>3.1459999999999999</v>
      </c>
      <c r="G727">
        <v>1.355</v>
      </c>
      <c r="H727">
        <v>3.7829999999999999</v>
      </c>
      <c r="I727" t="s">
        <v>1131</v>
      </c>
      <c r="J727" s="4" t="str">
        <f t="shared" si="22"/>
        <v>na</v>
      </c>
      <c r="K727" s="4">
        <f t="shared" si="23"/>
        <v>0</v>
      </c>
      <c r="L727" t="s">
        <v>12170</v>
      </c>
    </row>
    <row r="728" spans="1:12" x14ac:dyDescent="0.25">
      <c r="A728" t="s">
        <v>1471</v>
      </c>
      <c r="B728" t="s">
        <v>1472</v>
      </c>
      <c r="C728" t="s">
        <v>45</v>
      </c>
      <c r="D728">
        <v>233</v>
      </c>
      <c r="E728">
        <v>3.238</v>
      </c>
      <c r="F728">
        <v>0.54700000000000004</v>
      </c>
      <c r="G728">
        <v>2.427</v>
      </c>
      <c r="H728">
        <v>14.863</v>
      </c>
      <c r="I728" t="s">
        <v>1131</v>
      </c>
      <c r="J728" s="4" t="str">
        <f t="shared" si="22"/>
        <v>na</v>
      </c>
      <c r="K728" s="4">
        <f t="shared" si="23"/>
        <v>0</v>
      </c>
      <c r="L728" t="s">
        <v>12171</v>
      </c>
    </row>
    <row r="729" spans="1:12" x14ac:dyDescent="0.25">
      <c r="A729" t="s">
        <v>1473</v>
      </c>
      <c r="B729" t="s">
        <v>1474</v>
      </c>
      <c r="C729" t="s">
        <v>11</v>
      </c>
      <c r="D729">
        <v>231</v>
      </c>
      <c r="E729">
        <v>25.866</v>
      </c>
      <c r="F729">
        <v>0.72099999999999997</v>
      </c>
      <c r="G729">
        <v>0.23100000000000001</v>
      </c>
      <c r="H729">
        <v>4.4770000000000003</v>
      </c>
      <c r="I729" t="s">
        <v>1131</v>
      </c>
      <c r="J729" s="4" t="str">
        <f t="shared" si="22"/>
        <v>na</v>
      </c>
      <c r="K729" s="4">
        <f t="shared" si="23"/>
        <v>0</v>
      </c>
      <c r="L729" t="s">
        <v>12172</v>
      </c>
    </row>
    <row r="730" spans="1:12" x14ac:dyDescent="0.25">
      <c r="A730" t="s">
        <v>1475</v>
      </c>
      <c r="B730" t="s">
        <v>1476</v>
      </c>
      <c r="C730" t="s">
        <v>45</v>
      </c>
      <c r="D730">
        <v>229</v>
      </c>
      <c r="E730">
        <v>7.7480000000000002</v>
      </c>
      <c r="F730">
        <v>0.751</v>
      </c>
      <c r="G730">
        <v>2.9569999999999999</v>
      </c>
      <c r="H730">
        <v>3.621</v>
      </c>
      <c r="I730" t="s">
        <v>1131</v>
      </c>
      <c r="J730" s="4" t="str">
        <f t="shared" si="22"/>
        <v>na</v>
      </c>
      <c r="K730" s="4">
        <f t="shared" si="23"/>
        <v>0</v>
      </c>
      <c r="L730" t="s">
        <v>12173</v>
      </c>
    </row>
    <row r="731" spans="1:12" x14ac:dyDescent="0.25">
      <c r="A731" t="s">
        <v>1477</v>
      </c>
      <c r="B731" t="s">
        <v>1478</v>
      </c>
      <c r="C731" t="s">
        <v>45</v>
      </c>
      <c r="D731">
        <v>228</v>
      </c>
      <c r="E731">
        <v>14.499000000000001</v>
      </c>
      <c r="F731">
        <v>0.41499999999999998</v>
      </c>
      <c r="G731">
        <v>2.42</v>
      </c>
      <c r="H731">
        <v>14.846</v>
      </c>
      <c r="I731" t="s">
        <v>1131</v>
      </c>
      <c r="J731" s="4" t="str">
        <f t="shared" si="22"/>
        <v>na</v>
      </c>
      <c r="K731" s="4">
        <f t="shared" si="23"/>
        <v>0</v>
      </c>
      <c r="L731" t="s">
        <v>12174</v>
      </c>
    </row>
    <row r="732" spans="1:12" x14ac:dyDescent="0.25">
      <c r="A732" t="s">
        <v>1479</v>
      </c>
      <c r="B732" t="s">
        <v>1480</v>
      </c>
      <c r="C732" t="s">
        <v>45</v>
      </c>
      <c r="D732">
        <v>225</v>
      </c>
      <c r="E732">
        <v>14.286</v>
      </c>
      <c r="F732">
        <v>0.496</v>
      </c>
      <c r="G732">
        <v>3.863</v>
      </c>
      <c r="H732" t="s">
        <v>36</v>
      </c>
      <c r="I732" t="s">
        <v>1131</v>
      </c>
      <c r="J732" s="4" t="str">
        <f t="shared" si="22"/>
        <v>na</v>
      </c>
      <c r="K732" s="4">
        <f t="shared" si="23"/>
        <v>0</v>
      </c>
      <c r="L732" t="s">
        <v>12175</v>
      </c>
    </row>
    <row r="733" spans="1:12" x14ac:dyDescent="0.25">
      <c r="A733" t="s">
        <v>1481</v>
      </c>
      <c r="B733" t="s">
        <v>1482</v>
      </c>
      <c r="C733" t="s">
        <v>45</v>
      </c>
      <c r="D733">
        <v>220</v>
      </c>
      <c r="E733">
        <v>24.966000000000001</v>
      </c>
      <c r="F733">
        <v>1.016</v>
      </c>
      <c r="G733">
        <v>0.56699999999999995</v>
      </c>
      <c r="H733">
        <v>22.3</v>
      </c>
      <c r="I733" t="s">
        <v>1131</v>
      </c>
      <c r="J733" s="4" t="str">
        <f t="shared" si="22"/>
        <v>na</v>
      </c>
      <c r="K733" s="4">
        <f t="shared" si="23"/>
        <v>0</v>
      </c>
      <c r="L733" t="s">
        <v>12176</v>
      </c>
    </row>
    <row r="734" spans="1:12" x14ac:dyDescent="0.25">
      <c r="A734" t="s">
        <v>1483</v>
      </c>
      <c r="B734" t="s">
        <v>1484</v>
      </c>
      <c r="C734" t="s">
        <v>132</v>
      </c>
      <c r="D734">
        <v>219</v>
      </c>
      <c r="E734">
        <v>7.2</v>
      </c>
      <c r="F734">
        <v>0.51700000000000002</v>
      </c>
      <c r="G734">
        <v>0.35499999999999998</v>
      </c>
      <c r="H734">
        <v>4.04</v>
      </c>
      <c r="I734" t="s">
        <v>1131</v>
      </c>
      <c r="J734" s="4" t="str">
        <f t="shared" si="22"/>
        <v>na</v>
      </c>
      <c r="K734" s="4">
        <f t="shared" si="23"/>
        <v>0</v>
      </c>
      <c r="L734" t="s">
        <v>12177</v>
      </c>
    </row>
    <row r="735" spans="1:12" x14ac:dyDescent="0.25">
      <c r="A735" t="s">
        <v>1485</v>
      </c>
      <c r="B735" t="s">
        <v>1486</v>
      </c>
      <c r="C735" t="s">
        <v>15</v>
      </c>
      <c r="D735">
        <v>210</v>
      </c>
      <c r="E735">
        <v>5.3029999999999999</v>
      </c>
      <c r="F735">
        <v>0.38</v>
      </c>
      <c r="G735">
        <v>7.0999999999999994E-2</v>
      </c>
      <c r="H735">
        <v>4.0519999999999996</v>
      </c>
      <c r="I735" t="s">
        <v>1131</v>
      </c>
      <c r="J735" s="4" t="str">
        <f t="shared" si="22"/>
        <v>na</v>
      </c>
      <c r="K735" s="4">
        <f t="shared" si="23"/>
        <v>0</v>
      </c>
      <c r="L735" t="s">
        <v>12178</v>
      </c>
    </row>
    <row r="736" spans="1:12" x14ac:dyDescent="0.25">
      <c r="A736" t="s">
        <v>1487</v>
      </c>
      <c r="B736" t="s">
        <v>1488</v>
      </c>
      <c r="C736" t="s">
        <v>21</v>
      </c>
      <c r="D736">
        <v>209</v>
      </c>
      <c r="E736">
        <v>18.437000000000001</v>
      </c>
      <c r="F736">
        <v>0.41299999999999998</v>
      </c>
      <c r="G736">
        <v>7.6999999999999999E-2</v>
      </c>
      <c r="H736">
        <v>23.373999999999999</v>
      </c>
      <c r="I736" t="s">
        <v>1131</v>
      </c>
      <c r="J736" s="4" t="str">
        <f t="shared" si="22"/>
        <v>na</v>
      </c>
      <c r="K736" s="4">
        <f t="shared" si="23"/>
        <v>0</v>
      </c>
      <c r="L736" t="s">
        <v>12179</v>
      </c>
    </row>
    <row r="737" spans="1:12" x14ac:dyDescent="0.25">
      <c r="A737" t="s">
        <v>1489</v>
      </c>
      <c r="B737" t="s">
        <v>1490</v>
      </c>
      <c r="C737" t="s">
        <v>30</v>
      </c>
      <c r="D737">
        <v>205</v>
      </c>
      <c r="E737">
        <v>16.241</v>
      </c>
      <c r="F737">
        <v>2.3250000000000002</v>
      </c>
      <c r="G737">
        <v>2.2709999999999999</v>
      </c>
      <c r="H737" t="s">
        <v>36</v>
      </c>
      <c r="I737" t="s">
        <v>1131</v>
      </c>
      <c r="J737" s="4" t="str">
        <f t="shared" si="22"/>
        <v>na</v>
      </c>
      <c r="K737" s="4">
        <f t="shared" si="23"/>
        <v>0</v>
      </c>
      <c r="L737" t="s">
        <v>12180</v>
      </c>
    </row>
    <row r="738" spans="1:12" x14ac:dyDescent="0.25">
      <c r="A738" t="s">
        <v>1491</v>
      </c>
      <c r="B738" t="s">
        <v>1492</v>
      </c>
      <c r="C738" t="s">
        <v>24</v>
      </c>
      <c r="D738">
        <v>205</v>
      </c>
      <c r="E738">
        <v>3.6989999999999998</v>
      </c>
      <c r="F738">
        <v>0.55900000000000005</v>
      </c>
      <c r="G738">
        <v>0.53400000000000003</v>
      </c>
      <c r="H738">
        <v>0.34100000000000003</v>
      </c>
      <c r="I738" t="s">
        <v>1131</v>
      </c>
      <c r="J738" s="4">
        <f t="shared" si="22"/>
        <v>205</v>
      </c>
      <c r="K738" s="4">
        <f t="shared" si="23"/>
        <v>4</v>
      </c>
      <c r="L738" t="s">
        <v>12181</v>
      </c>
    </row>
    <row r="739" spans="1:12" x14ac:dyDescent="0.25">
      <c r="A739" t="s">
        <v>1493</v>
      </c>
      <c r="B739" t="s">
        <v>1494</v>
      </c>
      <c r="C739" t="s">
        <v>15</v>
      </c>
      <c r="D739">
        <v>205</v>
      </c>
      <c r="E739">
        <v>79.167000000000002</v>
      </c>
      <c r="F739">
        <v>0.435</v>
      </c>
      <c r="G739">
        <v>7.2859999999999996</v>
      </c>
      <c r="H739">
        <v>53.564</v>
      </c>
      <c r="I739" t="s">
        <v>1131</v>
      </c>
      <c r="J739" s="4" t="str">
        <f t="shared" si="22"/>
        <v>na</v>
      </c>
      <c r="K739" s="4">
        <f t="shared" si="23"/>
        <v>0</v>
      </c>
      <c r="L739" t="s">
        <v>12182</v>
      </c>
    </row>
    <row r="740" spans="1:12" x14ac:dyDescent="0.25">
      <c r="A740" t="s">
        <v>1495</v>
      </c>
      <c r="B740" t="s">
        <v>1496</v>
      </c>
      <c r="C740" t="s">
        <v>45</v>
      </c>
      <c r="D740">
        <v>204</v>
      </c>
      <c r="E740" t="s">
        <v>36</v>
      </c>
      <c r="F740">
        <v>0.39700000000000002</v>
      </c>
      <c r="G740">
        <v>6.8280000000000003</v>
      </c>
      <c r="H740" t="s">
        <v>36</v>
      </c>
      <c r="I740" t="s">
        <v>1131</v>
      </c>
      <c r="J740" s="4" t="str">
        <f t="shared" si="22"/>
        <v>na</v>
      </c>
      <c r="K740" s="4">
        <f t="shared" si="23"/>
        <v>0</v>
      </c>
      <c r="L740" t="s">
        <v>12183</v>
      </c>
    </row>
    <row r="741" spans="1:12" x14ac:dyDescent="0.25">
      <c r="A741" t="s">
        <v>1497</v>
      </c>
      <c r="B741" t="s">
        <v>1498</v>
      </c>
      <c r="C741" t="s">
        <v>15</v>
      </c>
      <c r="D741">
        <v>203</v>
      </c>
      <c r="E741">
        <v>9.9169999999999998</v>
      </c>
      <c r="F741">
        <v>0.88200000000000001</v>
      </c>
      <c r="G741">
        <v>0.51100000000000001</v>
      </c>
      <c r="H741">
        <v>5.08</v>
      </c>
      <c r="I741" t="s">
        <v>1131</v>
      </c>
      <c r="J741" s="4" t="str">
        <f t="shared" si="22"/>
        <v>na</v>
      </c>
      <c r="K741" s="4">
        <f t="shared" si="23"/>
        <v>0</v>
      </c>
      <c r="L741" t="s">
        <v>12184</v>
      </c>
    </row>
    <row r="742" spans="1:12" x14ac:dyDescent="0.25">
      <c r="A742" t="s">
        <v>1499</v>
      </c>
      <c r="B742" t="s">
        <v>1500</v>
      </c>
      <c r="C742" t="s">
        <v>15</v>
      </c>
      <c r="D742">
        <v>199</v>
      </c>
      <c r="E742">
        <v>10.385</v>
      </c>
      <c r="F742">
        <v>0.78800000000000003</v>
      </c>
      <c r="G742">
        <v>0.38200000000000001</v>
      </c>
      <c r="H742">
        <v>4.6219999999999999</v>
      </c>
      <c r="I742" t="s">
        <v>1131</v>
      </c>
      <c r="J742" s="4" t="str">
        <f t="shared" si="22"/>
        <v>na</v>
      </c>
      <c r="K742" s="4">
        <f t="shared" si="23"/>
        <v>0</v>
      </c>
      <c r="L742" t="s">
        <v>12185</v>
      </c>
    </row>
    <row r="743" spans="1:12" x14ac:dyDescent="0.25">
      <c r="A743" t="s">
        <v>1501</v>
      </c>
      <c r="B743" t="s">
        <v>1502</v>
      </c>
      <c r="C743" t="s">
        <v>15</v>
      </c>
      <c r="D743">
        <v>197</v>
      </c>
      <c r="E743">
        <v>8.5020000000000007</v>
      </c>
      <c r="F743">
        <v>1.0209999999999999</v>
      </c>
      <c r="G743">
        <v>0.29399999999999998</v>
      </c>
      <c r="H743">
        <v>7.7060000000000004</v>
      </c>
      <c r="I743" t="s">
        <v>1131</v>
      </c>
      <c r="J743" s="4" t="str">
        <f t="shared" si="22"/>
        <v>na</v>
      </c>
      <c r="K743" s="4">
        <f t="shared" si="23"/>
        <v>0</v>
      </c>
      <c r="L743" t="s">
        <v>12186</v>
      </c>
    </row>
    <row r="744" spans="1:12" x14ac:dyDescent="0.25">
      <c r="A744" t="s">
        <v>1503</v>
      </c>
      <c r="B744" t="s">
        <v>1504</v>
      </c>
      <c r="C744" t="s">
        <v>58</v>
      </c>
      <c r="D744">
        <v>196</v>
      </c>
      <c r="E744">
        <v>57.469000000000001</v>
      </c>
      <c r="F744">
        <v>0.40600000000000003</v>
      </c>
      <c r="G744">
        <v>4.8659999999999997</v>
      </c>
      <c r="H744">
        <v>18.888000000000002</v>
      </c>
      <c r="I744" t="s">
        <v>1131</v>
      </c>
      <c r="J744" s="4" t="str">
        <f t="shared" si="22"/>
        <v>na</v>
      </c>
      <c r="K744" s="4">
        <f t="shared" si="23"/>
        <v>0</v>
      </c>
      <c r="L744" t="s">
        <v>12187</v>
      </c>
    </row>
    <row r="745" spans="1:12" x14ac:dyDescent="0.25">
      <c r="A745" t="s">
        <v>1505</v>
      </c>
      <c r="B745" t="s">
        <v>1506</v>
      </c>
      <c r="C745" t="s">
        <v>61</v>
      </c>
      <c r="D745">
        <v>196</v>
      </c>
      <c r="E745" t="s">
        <v>36</v>
      </c>
      <c r="F745" t="s">
        <v>36</v>
      </c>
      <c r="G745" t="s">
        <v>36</v>
      </c>
      <c r="H745" t="s">
        <v>36</v>
      </c>
      <c r="I745" t="s">
        <v>1131</v>
      </c>
      <c r="J745" s="4" t="str">
        <f t="shared" si="22"/>
        <v>na</v>
      </c>
      <c r="K745" s="4">
        <f t="shared" si="23"/>
        <v>0</v>
      </c>
      <c r="L745" t="s">
        <v>12188</v>
      </c>
    </row>
    <row r="746" spans="1:12" x14ac:dyDescent="0.25">
      <c r="A746" t="s">
        <v>1507</v>
      </c>
      <c r="B746" t="s">
        <v>1508</v>
      </c>
      <c r="C746" t="s">
        <v>58</v>
      </c>
      <c r="D746">
        <v>187</v>
      </c>
      <c r="E746">
        <v>7.7590000000000003</v>
      </c>
      <c r="F746">
        <v>0.56299999999999994</v>
      </c>
      <c r="G746">
        <v>1.2809999999999999</v>
      </c>
      <c r="H746">
        <v>15.465</v>
      </c>
      <c r="I746" t="s">
        <v>1131</v>
      </c>
      <c r="J746" s="4" t="str">
        <f t="shared" si="22"/>
        <v>na</v>
      </c>
      <c r="K746" s="4">
        <f t="shared" si="23"/>
        <v>0</v>
      </c>
      <c r="L746" t="s">
        <v>12189</v>
      </c>
    </row>
    <row r="747" spans="1:12" x14ac:dyDescent="0.25">
      <c r="A747" t="s">
        <v>1509</v>
      </c>
      <c r="B747" t="s">
        <v>1510</v>
      </c>
      <c r="C747" t="s">
        <v>45</v>
      </c>
      <c r="D747">
        <v>186</v>
      </c>
      <c r="E747">
        <v>5.4909999999999997</v>
      </c>
      <c r="F747">
        <v>0.627</v>
      </c>
      <c r="G747">
        <v>3.3130000000000002</v>
      </c>
      <c r="H747">
        <v>13.958</v>
      </c>
      <c r="I747" t="s">
        <v>1131</v>
      </c>
      <c r="J747" s="4" t="str">
        <f t="shared" si="22"/>
        <v>na</v>
      </c>
      <c r="K747" s="4">
        <f t="shared" si="23"/>
        <v>0</v>
      </c>
      <c r="L747" t="s">
        <v>12190</v>
      </c>
    </row>
    <row r="748" spans="1:12" x14ac:dyDescent="0.25">
      <c r="A748" t="s">
        <v>1511</v>
      </c>
      <c r="B748" t="s">
        <v>1512</v>
      </c>
      <c r="C748" t="s">
        <v>45</v>
      </c>
      <c r="D748">
        <v>183</v>
      </c>
      <c r="E748">
        <v>7.2949999999999999</v>
      </c>
      <c r="F748">
        <v>0.22</v>
      </c>
      <c r="G748">
        <v>0.78300000000000003</v>
      </c>
      <c r="H748">
        <v>35.649000000000001</v>
      </c>
      <c r="I748" t="s">
        <v>1131</v>
      </c>
      <c r="J748" s="4" t="str">
        <f t="shared" si="22"/>
        <v>na</v>
      </c>
      <c r="K748" s="4">
        <f t="shared" si="23"/>
        <v>0</v>
      </c>
      <c r="L748" t="s">
        <v>12191</v>
      </c>
    </row>
    <row r="749" spans="1:12" x14ac:dyDescent="0.25">
      <c r="A749" t="s">
        <v>1513</v>
      </c>
      <c r="B749" t="s">
        <v>1514</v>
      </c>
      <c r="C749" t="s">
        <v>24</v>
      </c>
      <c r="D749">
        <v>181</v>
      </c>
      <c r="E749" t="s">
        <v>36</v>
      </c>
      <c r="F749">
        <v>0.505</v>
      </c>
      <c r="G749">
        <v>0.94599999999999995</v>
      </c>
      <c r="H749" t="s">
        <v>36</v>
      </c>
      <c r="I749" t="s">
        <v>1131</v>
      </c>
      <c r="J749" s="4">
        <f t="shared" si="22"/>
        <v>181</v>
      </c>
      <c r="K749" s="4">
        <f t="shared" si="23"/>
        <v>5</v>
      </c>
      <c r="L749" t="s">
        <v>12192</v>
      </c>
    </row>
    <row r="750" spans="1:12" x14ac:dyDescent="0.25">
      <c r="A750" t="s">
        <v>1515</v>
      </c>
      <c r="B750" t="s">
        <v>1516</v>
      </c>
      <c r="C750" t="s">
        <v>45</v>
      </c>
      <c r="D750">
        <v>179</v>
      </c>
      <c r="E750" t="s">
        <v>36</v>
      </c>
      <c r="F750" t="s">
        <v>36</v>
      </c>
      <c r="G750" t="s">
        <v>36</v>
      </c>
      <c r="H750">
        <v>8.7100000000000009</v>
      </c>
      <c r="I750" t="s">
        <v>1131</v>
      </c>
      <c r="J750" s="4" t="str">
        <f t="shared" si="22"/>
        <v>na</v>
      </c>
      <c r="K750" s="4">
        <f t="shared" si="23"/>
        <v>0</v>
      </c>
      <c r="L750" t="s">
        <v>12193</v>
      </c>
    </row>
    <row r="751" spans="1:12" x14ac:dyDescent="0.25">
      <c r="A751" t="s">
        <v>1517</v>
      </c>
      <c r="B751" t="s">
        <v>1518</v>
      </c>
      <c r="C751" t="s">
        <v>21</v>
      </c>
      <c r="D751">
        <v>173</v>
      </c>
      <c r="E751">
        <v>6.4690000000000003</v>
      </c>
      <c r="F751">
        <v>0.81799999999999995</v>
      </c>
      <c r="G751">
        <v>0.58499999999999996</v>
      </c>
      <c r="H751">
        <v>4.63</v>
      </c>
      <c r="I751" t="s">
        <v>1131</v>
      </c>
      <c r="J751" s="4" t="str">
        <f t="shared" si="22"/>
        <v>na</v>
      </c>
      <c r="K751" s="4">
        <f t="shared" si="23"/>
        <v>0</v>
      </c>
      <c r="L751" t="s">
        <v>12194</v>
      </c>
    </row>
    <row r="752" spans="1:12" x14ac:dyDescent="0.25">
      <c r="A752" t="s">
        <v>1519</v>
      </c>
      <c r="B752" t="s">
        <v>1520</v>
      </c>
      <c r="C752" t="s">
        <v>15</v>
      </c>
      <c r="D752">
        <v>170</v>
      </c>
      <c r="E752">
        <v>5.6440000000000001</v>
      </c>
      <c r="F752">
        <v>0.81200000000000006</v>
      </c>
      <c r="G752">
        <v>0.36299999999999999</v>
      </c>
      <c r="H752">
        <v>2.3149999999999999</v>
      </c>
      <c r="I752" t="s">
        <v>1131</v>
      </c>
      <c r="J752" s="4" t="str">
        <f t="shared" si="22"/>
        <v>na</v>
      </c>
      <c r="K752" s="4">
        <f t="shared" si="23"/>
        <v>0</v>
      </c>
      <c r="L752" t="s">
        <v>12195</v>
      </c>
    </row>
    <row r="753" spans="1:12" x14ac:dyDescent="0.25">
      <c r="A753" t="s">
        <v>1521</v>
      </c>
      <c r="B753" t="s">
        <v>1522</v>
      </c>
      <c r="C753" t="s">
        <v>61</v>
      </c>
      <c r="D753">
        <v>167</v>
      </c>
      <c r="E753" t="s">
        <v>36</v>
      </c>
      <c r="F753" t="s">
        <v>36</v>
      </c>
      <c r="G753" t="s">
        <v>36</v>
      </c>
      <c r="H753" t="s">
        <v>36</v>
      </c>
      <c r="I753" t="s">
        <v>1131</v>
      </c>
      <c r="J753" s="4" t="str">
        <f t="shared" si="22"/>
        <v>na</v>
      </c>
      <c r="K753" s="4">
        <f t="shared" si="23"/>
        <v>0</v>
      </c>
      <c r="L753" t="s">
        <v>12196</v>
      </c>
    </row>
    <row r="754" spans="1:12" x14ac:dyDescent="0.25">
      <c r="A754" t="s">
        <v>1523</v>
      </c>
      <c r="B754" t="s">
        <v>1524</v>
      </c>
      <c r="C754" t="s">
        <v>15</v>
      </c>
      <c r="D754">
        <v>163</v>
      </c>
      <c r="E754">
        <v>4.3170000000000002</v>
      </c>
      <c r="F754">
        <v>0.61</v>
      </c>
      <c r="G754">
        <v>0.20499999999999999</v>
      </c>
      <c r="H754">
        <v>5.4260000000000002</v>
      </c>
      <c r="I754" t="s">
        <v>1131</v>
      </c>
      <c r="J754" s="4" t="str">
        <f t="shared" si="22"/>
        <v>na</v>
      </c>
      <c r="K754" s="4">
        <f t="shared" si="23"/>
        <v>0</v>
      </c>
      <c r="L754" t="s">
        <v>12197</v>
      </c>
    </row>
    <row r="755" spans="1:12" x14ac:dyDescent="0.25">
      <c r="A755" t="s">
        <v>1525</v>
      </c>
      <c r="B755" t="s">
        <v>1526</v>
      </c>
      <c r="C755" t="s">
        <v>15</v>
      </c>
      <c r="D755">
        <v>161</v>
      </c>
      <c r="E755">
        <v>28.367000000000001</v>
      </c>
      <c r="F755">
        <v>0.54500000000000004</v>
      </c>
      <c r="G755">
        <v>1.94</v>
      </c>
      <c r="H755">
        <v>20.032</v>
      </c>
      <c r="I755" t="s">
        <v>1131</v>
      </c>
      <c r="J755" s="4" t="str">
        <f t="shared" si="22"/>
        <v>na</v>
      </c>
      <c r="K755" s="4">
        <f t="shared" si="23"/>
        <v>0</v>
      </c>
      <c r="L755" t="s">
        <v>12198</v>
      </c>
    </row>
    <row r="756" spans="1:12" x14ac:dyDescent="0.25">
      <c r="A756" t="s">
        <v>1527</v>
      </c>
      <c r="B756" t="s">
        <v>1528</v>
      </c>
      <c r="C756" t="s">
        <v>24</v>
      </c>
      <c r="D756">
        <v>157</v>
      </c>
      <c r="E756">
        <v>3.6589999999999998</v>
      </c>
      <c r="F756">
        <v>0.91600000000000004</v>
      </c>
      <c r="G756">
        <v>0.44</v>
      </c>
      <c r="H756">
        <v>2.9220000000000002</v>
      </c>
      <c r="I756" t="s">
        <v>1131</v>
      </c>
      <c r="J756" s="4">
        <f t="shared" si="22"/>
        <v>157</v>
      </c>
      <c r="K756" s="4">
        <f t="shared" si="23"/>
        <v>6</v>
      </c>
      <c r="L756" t="s">
        <v>12199</v>
      </c>
    </row>
    <row r="757" spans="1:12" x14ac:dyDescent="0.25">
      <c r="A757" t="s">
        <v>1529</v>
      </c>
      <c r="B757" t="s">
        <v>1530</v>
      </c>
      <c r="C757" t="s">
        <v>132</v>
      </c>
      <c r="D757">
        <v>154</v>
      </c>
      <c r="E757">
        <v>5.5709999999999997</v>
      </c>
      <c r="F757">
        <v>0.995</v>
      </c>
      <c r="G757">
        <v>0.42099999999999999</v>
      </c>
      <c r="H757">
        <v>0.64400000000000002</v>
      </c>
      <c r="I757" t="s">
        <v>1131</v>
      </c>
      <c r="J757" s="4" t="str">
        <f t="shared" si="22"/>
        <v>na</v>
      </c>
      <c r="K757" s="4">
        <f t="shared" si="23"/>
        <v>0</v>
      </c>
      <c r="L757" t="s">
        <v>12200</v>
      </c>
    </row>
    <row r="758" spans="1:12" x14ac:dyDescent="0.25">
      <c r="A758" t="s">
        <v>1531</v>
      </c>
      <c r="B758" t="s">
        <v>1532</v>
      </c>
      <c r="C758" t="s">
        <v>58</v>
      </c>
      <c r="D758">
        <v>153</v>
      </c>
      <c r="E758">
        <v>10.92</v>
      </c>
      <c r="F758">
        <v>2.484</v>
      </c>
      <c r="G758">
        <v>1.052</v>
      </c>
      <c r="H758">
        <v>4.9649999999999999</v>
      </c>
      <c r="I758" t="s">
        <v>1131</v>
      </c>
      <c r="J758" s="4" t="str">
        <f t="shared" si="22"/>
        <v>na</v>
      </c>
      <c r="K758" s="4">
        <f t="shared" si="23"/>
        <v>0</v>
      </c>
      <c r="L758" t="s">
        <v>12201</v>
      </c>
    </row>
    <row r="759" spans="1:12" x14ac:dyDescent="0.25">
      <c r="A759" t="s">
        <v>1533</v>
      </c>
      <c r="B759" t="s">
        <v>1534</v>
      </c>
      <c r="C759" t="s">
        <v>35</v>
      </c>
      <c r="D759">
        <v>152</v>
      </c>
      <c r="E759">
        <v>22.393999999999998</v>
      </c>
      <c r="F759">
        <v>2.3719999999999999</v>
      </c>
      <c r="G759">
        <v>1.7</v>
      </c>
      <c r="H759">
        <v>8.2989999999999995</v>
      </c>
      <c r="I759" t="s">
        <v>1131</v>
      </c>
      <c r="J759" s="4" t="str">
        <f t="shared" si="22"/>
        <v>na</v>
      </c>
      <c r="K759" s="4">
        <f t="shared" si="23"/>
        <v>0</v>
      </c>
      <c r="L759" t="s">
        <v>12202</v>
      </c>
    </row>
    <row r="760" spans="1:12" x14ac:dyDescent="0.25">
      <c r="A760" t="s">
        <v>1535</v>
      </c>
      <c r="B760" t="s">
        <v>1536</v>
      </c>
      <c r="C760" t="s">
        <v>15</v>
      </c>
      <c r="D760">
        <v>147</v>
      </c>
      <c r="E760">
        <v>12.259</v>
      </c>
      <c r="F760">
        <v>0.71899999999999997</v>
      </c>
      <c r="G760">
        <v>1.0009999999999999</v>
      </c>
      <c r="H760">
        <v>3.6240000000000001</v>
      </c>
      <c r="I760" t="s">
        <v>1131</v>
      </c>
      <c r="J760" s="4" t="str">
        <f t="shared" si="22"/>
        <v>na</v>
      </c>
      <c r="K760" s="4">
        <f t="shared" si="23"/>
        <v>0</v>
      </c>
      <c r="L760" t="s">
        <v>12203</v>
      </c>
    </row>
    <row r="761" spans="1:12" x14ac:dyDescent="0.25">
      <c r="A761" t="s">
        <v>1537</v>
      </c>
      <c r="B761" t="s">
        <v>1538</v>
      </c>
      <c r="C761" t="s">
        <v>132</v>
      </c>
      <c r="D761">
        <v>144</v>
      </c>
      <c r="E761">
        <v>16.808</v>
      </c>
      <c r="F761">
        <v>3.6070000000000002</v>
      </c>
      <c r="G761">
        <v>3.4119999999999999</v>
      </c>
      <c r="H761">
        <v>8.3949999999999996</v>
      </c>
      <c r="I761" t="s">
        <v>1131</v>
      </c>
      <c r="J761" s="4" t="str">
        <f t="shared" si="22"/>
        <v>na</v>
      </c>
      <c r="K761" s="4">
        <f t="shared" si="23"/>
        <v>0</v>
      </c>
      <c r="L761" t="s">
        <v>12204</v>
      </c>
    </row>
    <row r="762" spans="1:12" x14ac:dyDescent="0.25">
      <c r="A762" t="s">
        <v>1539</v>
      </c>
      <c r="B762" t="s">
        <v>1540</v>
      </c>
      <c r="C762" t="s">
        <v>58</v>
      </c>
      <c r="D762">
        <v>144</v>
      </c>
      <c r="E762" t="s">
        <v>36</v>
      </c>
      <c r="F762">
        <v>0.311</v>
      </c>
      <c r="G762">
        <v>0.60499999999999998</v>
      </c>
      <c r="H762">
        <v>13.243</v>
      </c>
      <c r="I762" t="s">
        <v>1131</v>
      </c>
      <c r="J762" s="4" t="str">
        <f t="shared" si="22"/>
        <v>na</v>
      </c>
      <c r="K762" s="4">
        <f t="shared" si="23"/>
        <v>0</v>
      </c>
      <c r="L762" t="s">
        <v>12205</v>
      </c>
    </row>
    <row r="763" spans="1:12" x14ac:dyDescent="0.25">
      <c r="A763" t="s">
        <v>1541</v>
      </c>
      <c r="B763" t="s">
        <v>1542</v>
      </c>
      <c r="C763" t="s">
        <v>15</v>
      </c>
      <c r="D763">
        <v>144</v>
      </c>
      <c r="E763">
        <v>8.7319999999999993</v>
      </c>
      <c r="F763">
        <v>0.67700000000000005</v>
      </c>
      <c r="G763">
        <v>0.626</v>
      </c>
      <c r="H763">
        <v>5.9269999999999996</v>
      </c>
      <c r="I763" t="s">
        <v>1131</v>
      </c>
      <c r="J763" s="4" t="str">
        <f t="shared" si="22"/>
        <v>na</v>
      </c>
      <c r="K763" s="4">
        <f t="shared" si="23"/>
        <v>0</v>
      </c>
      <c r="L763" t="s">
        <v>12206</v>
      </c>
    </row>
    <row r="764" spans="1:12" x14ac:dyDescent="0.25">
      <c r="A764" t="s">
        <v>1543</v>
      </c>
      <c r="B764" t="s">
        <v>1544</v>
      </c>
      <c r="C764" t="s">
        <v>15</v>
      </c>
      <c r="D764">
        <v>143</v>
      </c>
      <c r="E764">
        <v>9.5649999999999995</v>
      </c>
      <c r="F764">
        <v>0.97</v>
      </c>
      <c r="G764">
        <v>0.255</v>
      </c>
      <c r="H764">
        <v>5.3129999999999997</v>
      </c>
      <c r="I764" t="s">
        <v>1131</v>
      </c>
      <c r="J764" s="4" t="str">
        <f t="shared" si="22"/>
        <v>na</v>
      </c>
      <c r="K764" s="4">
        <f t="shared" si="23"/>
        <v>0</v>
      </c>
      <c r="L764" t="s">
        <v>12207</v>
      </c>
    </row>
    <row r="765" spans="1:12" x14ac:dyDescent="0.25">
      <c r="A765" t="s">
        <v>1545</v>
      </c>
      <c r="B765" t="s">
        <v>1546</v>
      </c>
      <c r="C765" t="s">
        <v>45</v>
      </c>
      <c r="D765">
        <v>142</v>
      </c>
      <c r="E765">
        <v>7.6210000000000004</v>
      </c>
      <c r="F765">
        <v>0.45300000000000001</v>
      </c>
      <c r="G765">
        <v>0.51300000000000001</v>
      </c>
      <c r="H765">
        <v>9.9749999999999996</v>
      </c>
      <c r="I765" t="s">
        <v>1131</v>
      </c>
      <c r="J765" s="4" t="str">
        <f t="shared" si="22"/>
        <v>na</v>
      </c>
      <c r="K765" s="4">
        <f t="shared" si="23"/>
        <v>0</v>
      </c>
      <c r="L765" t="s">
        <v>12208</v>
      </c>
    </row>
    <row r="766" spans="1:12" x14ac:dyDescent="0.25">
      <c r="A766" t="s">
        <v>1547</v>
      </c>
      <c r="B766" t="s">
        <v>1548</v>
      </c>
      <c r="C766" t="s">
        <v>61</v>
      </c>
      <c r="D766">
        <v>137</v>
      </c>
      <c r="E766" t="s">
        <v>36</v>
      </c>
      <c r="F766" t="s">
        <v>36</v>
      </c>
      <c r="G766" t="s">
        <v>36</v>
      </c>
      <c r="H766" t="s">
        <v>36</v>
      </c>
      <c r="I766" t="s">
        <v>1131</v>
      </c>
      <c r="J766" s="4" t="str">
        <f t="shared" si="22"/>
        <v>na</v>
      </c>
      <c r="K766" s="4">
        <f t="shared" si="23"/>
        <v>0</v>
      </c>
      <c r="L766" t="s">
        <v>12209</v>
      </c>
    </row>
    <row r="767" spans="1:12" x14ac:dyDescent="0.25">
      <c r="A767" t="s">
        <v>1549</v>
      </c>
      <c r="B767" t="s">
        <v>1550</v>
      </c>
      <c r="C767" t="s">
        <v>61</v>
      </c>
      <c r="D767">
        <v>135</v>
      </c>
      <c r="E767" t="s">
        <v>36</v>
      </c>
      <c r="F767" t="s">
        <v>36</v>
      </c>
      <c r="G767" t="s">
        <v>36</v>
      </c>
      <c r="H767" t="s">
        <v>36</v>
      </c>
      <c r="I767" t="s">
        <v>1131</v>
      </c>
      <c r="J767" s="4" t="str">
        <f t="shared" si="22"/>
        <v>na</v>
      </c>
      <c r="K767" s="4">
        <f t="shared" si="23"/>
        <v>0</v>
      </c>
      <c r="L767" t="s">
        <v>12210</v>
      </c>
    </row>
    <row r="768" spans="1:12" x14ac:dyDescent="0.25">
      <c r="A768" t="s">
        <v>1551</v>
      </c>
      <c r="B768" t="s">
        <v>1552</v>
      </c>
      <c r="C768" t="s">
        <v>15</v>
      </c>
      <c r="D768">
        <v>131</v>
      </c>
      <c r="E768">
        <v>4.7549999999999999</v>
      </c>
      <c r="F768">
        <v>0.248</v>
      </c>
      <c r="G768">
        <v>0.32700000000000001</v>
      </c>
      <c r="H768">
        <v>10.268000000000001</v>
      </c>
      <c r="I768" t="s">
        <v>1131</v>
      </c>
      <c r="J768" s="4" t="str">
        <f t="shared" si="22"/>
        <v>na</v>
      </c>
      <c r="K768" s="4">
        <f t="shared" si="23"/>
        <v>0</v>
      </c>
      <c r="L768" t="s">
        <v>12211</v>
      </c>
    </row>
    <row r="769" spans="1:12" x14ac:dyDescent="0.25">
      <c r="A769" t="s">
        <v>1553</v>
      </c>
      <c r="B769" t="s">
        <v>1554</v>
      </c>
      <c r="C769" t="s">
        <v>58</v>
      </c>
      <c r="D769">
        <v>131</v>
      </c>
      <c r="E769">
        <v>6.2489999999999997</v>
      </c>
      <c r="F769">
        <v>0.441</v>
      </c>
      <c r="G769">
        <v>1.911</v>
      </c>
      <c r="H769">
        <v>9.468</v>
      </c>
      <c r="I769" t="s">
        <v>1131</v>
      </c>
      <c r="J769" s="4" t="str">
        <f t="shared" si="22"/>
        <v>na</v>
      </c>
      <c r="K769" s="4">
        <f t="shared" si="23"/>
        <v>0</v>
      </c>
      <c r="L769" t="s">
        <v>12212</v>
      </c>
    </row>
    <row r="770" spans="1:12" x14ac:dyDescent="0.25">
      <c r="A770" t="s">
        <v>1555</v>
      </c>
      <c r="B770" t="s">
        <v>1556</v>
      </c>
      <c r="C770" t="s">
        <v>45</v>
      </c>
      <c r="D770">
        <v>130</v>
      </c>
      <c r="E770">
        <v>26.263000000000002</v>
      </c>
      <c r="F770">
        <v>0.89100000000000001</v>
      </c>
      <c r="G770">
        <v>11.839</v>
      </c>
      <c r="H770">
        <v>32.643999999999998</v>
      </c>
      <c r="I770" t="s">
        <v>1131</v>
      </c>
      <c r="J770" s="4" t="str">
        <f t="shared" ref="J770:J833" si="24">IF(AND(I770=selected_country_code,C770= selected_sector_code),D770,"na")</f>
        <v>na</v>
      </c>
      <c r="K770" s="4">
        <f t="shared" si="23"/>
        <v>0</v>
      </c>
      <c r="L770" t="s">
        <v>12213</v>
      </c>
    </row>
    <row r="771" spans="1:12" x14ac:dyDescent="0.25">
      <c r="A771" t="s">
        <v>1557</v>
      </c>
      <c r="B771" t="s">
        <v>1558</v>
      </c>
      <c r="C771" t="s">
        <v>132</v>
      </c>
      <c r="D771">
        <v>129</v>
      </c>
      <c r="E771">
        <v>7.39</v>
      </c>
      <c r="F771">
        <v>1.0129999999999999</v>
      </c>
      <c r="G771">
        <v>0.38100000000000001</v>
      </c>
      <c r="H771">
        <v>6.6920000000000002</v>
      </c>
      <c r="I771" t="s">
        <v>1131</v>
      </c>
      <c r="J771" s="4" t="str">
        <f t="shared" si="24"/>
        <v>na</v>
      </c>
      <c r="K771" s="4">
        <f t="shared" ref="K771:K834" si="25">IFERROR(RANK(J771,$J$2:$J$5711,0),0)</f>
        <v>0</v>
      </c>
      <c r="L771" t="s">
        <v>12214</v>
      </c>
    </row>
    <row r="772" spans="1:12" x14ac:dyDescent="0.25">
      <c r="A772" t="s">
        <v>1559</v>
      </c>
      <c r="B772" t="s">
        <v>1560</v>
      </c>
      <c r="C772" t="s">
        <v>61</v>
      </c>
      <c r="D772">
        <v>129</v>
      </c>
      <c r="E772" t="s">
        <v>36</v>
      </c>
      <c r="F772" t="s">
        <v>36</v>
      </c>
      <c r="G772" t="s">
        <v>36</v>
      </c>
      <c r="H772" t="s">
        <v>36</v>
      </c>
      <c r="I772" t="s">
        <v>1131</v>
      </c>
      <c r="J772" s="4" t="str">
        <f t="shared" si="24"/>
        <v>na</v>
      </c>
      <c r="K772" s="4">
        <f t="shared" si="25"/>
        <v>0</v>
      </c>
      <c r="L772" t="s">
        <v>12215</v>
      </c>
    </row>
    <row r="773" spans="1:12" x14ac:dyDescent="0.25">
      <c r="A773" t="s">
        <v>1561</v>
      </c>
      <c r="B773" t="s">
        <v>1562</v>
      </c>
      <c r="C773" t="s">
        <v>21</v>
      </c>
      <c r="D773">
        <v>123</v>
      </c>
      <c r="E773" t="s">
        <v>36</v>
      </c>
      <c r="F773">
        <v>0.27700000000000002</v>
      </c>
      <c r="G773">
        <v>6.5000000000000002E-2</v>
      </c>
      <c r="H773">
        <v>9.57</v>
      </c>
      <c r="I773" t="s">
        <v>1131</v>
      </c>
      <c r="J773" s="4" t="str">
        <f t="shared" si="24"/>
        <v>na</v>
      </c>
      <c r="K773" s="4">
        <f t="shared" si="25"/>
        <v>0</v>
      </c>
      <c r="L773" t="s">
        <v>12216</v>
      </c>
    </row>
    <row r="774" spans="1:12" x14ac:dyDescent="0.25">
      <c r="A774" t="s">
        <v>1563</v>
      </c>
      <c r="B774" t="s">
        <v>1564</v>
      </c>
      <c r="C774" t="s">
        <v>45</v>
      </c>
      <c r="D774">
        <v>120</v>
      </c>
      <c r="E774">
        <v>0.83799999999999997</v>
      </c>
      <c r="F774">
        <v>0.153</v>
      </c>
      <c r="G774">
        <v>2.31</v>
      </c>
      <c r="H774" t="s">
        <v>36</v>
      </c>
      <c r="I774" t="s">
        <v>1131</v>
      </c>
      <c r="J774" s="4" t="str">
        <f t="shared" si="24"/>
        <v>na</v>
      </c>
      <c r="K774" s="4">
        <f t="shared" si="25"/>
        <v>0</v>
      </c>
      <c r="L774" t="s">
        <v>12217</v>
      </c>
    </row>
    <row r="775" spans="1:12" x14ac:dyDescent="0.25">
      <c r="A775" t="s">
        <v>1565</v>
      </c>
      <c r="B775" t="s">
        <v>1566</v>
      </c>
      <c r="C775" t="s">
        <v>132</v>
      </c>
      <c r="D775">
        <v>119</v>
      </c>
      <c r="E775" t="s">
        <v>36</v>
      </c>
      <c r="F775">
        <v>0.44900000000000001</v>
      </c>
      <c r="G775" t="s">
        <v>36</v>
      </c>
      <c r="H775" t="s">
        <v>36</v>
      </c>
      <c r="I775" t="s">
        <v>1131</v>
      </c>
      <c r="J775" s="4" t="str">
        <f t="shared" si="24"/>
        <v>na</v>
      </c>
      <c r="K775" s="4">
        <f t="shared" si="25"/>
        <v>0</v>
      </c>
      <c r="L775" t="s">
        <v>12218</v>
      </c>
    </row>
    <row r="776" spans="1:12" x14ac:dyDescent="0.25">
      <c r="A776" t="s">
        <v>1567</v>
      </c>
      <c r="B776" t="s">
        <v>1568</v>
      </c>
      <c r="C776" t="s">
        <v>30</v>
      </c>
      <c r="D776">
        <v>118</v>
      </c>
      <c r="E776">
        <v>8.3109999999999999</v>
      </c>
      <c r="F776">
        <v>0.54500000000000004</v>
      </c>
      <c r="G776">
        <v>7.01</v>
      </c>
      <c r="H776">
        <v>51.311</v>
      </c>
      <c r="I776" t="s">
        <v>1131</v>
      </c>
      <c r="J776" s="4" t="str">
        <f t="shared" si="24"/>
        <v>na</v>
      </c>
      <c r="K776" s="4">
        <f t="shared" si="25"/>
        <v>0</v>
      </c>
      <c r="L776" t="s">
        <v>12219</v>
      </c>
    </row>
    <row r="777" spans="1:12" x14ac:dyDescent="0.25">
      <c r="A777" t="s">
        <v>1569</v>
      </c>
      <c r="B777" t="s">
        <v>1570</v>
      </c>
      <c r="C777" t="s">
        <v>35</v>
      </c>
      <c r="D777">
        <v>118</v>
      </c>
      <c r="E777">
        <v>7.9530000000000003</v>
      </c>
      <c r="F777">
        <v>0.42699999999999999</v>
      </c>
      <c r="G777">
        <v>1.748</v>
      </c>
      <c r="H777" t="s">
        <v>36</v>
      </c>
      <c r="I777" t="s">
        <v>1131</v>
      </c>
      <c r="J777" s="4" t="str">
        <f t="shared" si="24"/>
        <v>na</v>
      </c>
      <c r="K777" s="4">
        <f t="shared" si="25"/>
        <v>0</v>
      </c>
      <c r="L777" t="s">
        <v>12220</v>
      </c>
    </row>
    <row r="778" spans="1:12" x14ac:dyDescent="0.25">
      <c r="A778" t="s">
        <v>1571</v>
      </c>
      <c r="B778" t="s">
        <v>1572</v>
      </c>
      <c r="C778" t="s">
        <v>15</v>
      </c>
      <c r="D778">
        <v>117</v>
      </c>
      <c r="E778">
        <v>4.84</v>
      </c>
      <c r="F778">
        <v>0.42599999999999999</v>
      </c>
      <c r="G778">
        <v>0.872</v>
      </c>
      <c r="H778">
        <v>7.7519999999999998</v>
      </c>
      <c r="I778" t="s">
        <v>1131</v>
      </c>
      <c r="J778" s="4" t="str">
        <f t="shared" si="24"/>
        <v>na</v>
      </c>
      <c r="K778" s="4">
        <f t="shared" si="25"/>
        <v>0</v>
      </c>
      <c r="L778" t="s">
        <v>12221</v>
      </c>
    </row>
    <row r="779" spans="1:12" x14ac:dyDescent="0.25">
      <c r="A779" t="s">
        <v>1573</v>
      </c>
      <c r="B779" t="s">
        <v>1574</v>
      </c>
      <c r="C779" t="s">
        <v>58</v>
      </c>
      <c r="D779">
        <v>117</v>
      </c>
      <c r="E779">
        <v>4.59</v>
      </c>
      <c r="F779">
        <v>0.79600000000000004</v>
      </c>
      <c r="G779">
        <v>0.33300000000000002</v>
      </c>
      <c r="H779">
        <v>2.4700000000000002</v>
      </c>
      <c r="I779" t="s">
        <v>1131</v>
      </c>
      <c r="J779" s="4" t="str">
        <f t="shared" si="24"/>
        <v>na</v>
      </c>
      <c r="K779" s="4">
        <f t="shared" si="25"/>
        <v>0</v>
      </c>
      <c r="L779" t="s">
        <v>12222</v>
      </c>
    </row>
    <row r="780" spans="1:12" x14ac:dyDescent="0.25">
      <c r="A780" t="s">
        <v>1575</v>
      </c>
      <c r="B780" t="s">
        <v>1576</v>
      </c>
      <c r="C780" t="s">
        <v>18</v>
      </c>
      <c r="D780">
        <v>117</v>
      </c>
      <c r="E780">
        <v>8.7219999999999995</v>
      </c>
      <c r="F780">
        <v>0.11600000000000001</v>
      </c>
      <c r="G780">
        <v>0.52300000000000002</v>
      </c>
      <c r="H780">
        <v>9.2370000000000001</v>
      </c>
      <c r="I780" t="s">
        <v>1131</v>
      </c>
      <c r="J780" s="4" t="str">
        <f t="shared" si="24"/>
        <v>na</v>
      </c>
      <c r="K780" s="4">
        <f t="shared" si="25"/>
        <v>0</v>
      </c>
      <c r="L780" t="s">
        <v>12223</v>
      </c>
    </row>
    <row r="781" spans="1:12" x14ac:dyDescent="0.25">
      <c r="A781" t="s">
        <v>1577</v>
      </c>
      <c r="B781" t="s">
        <v>1578</v>
      </c>
      <c r="C781" t="s">
        <v>45</v>
      </c>
      <c r="D781">
        <v>117</v>
      </c>
      <c r="E781">
        <v>8.2100000000000009</v>
      </c>
      <c r="F781">
        <v>2.3740000000000001</v>
      </c>
      <c r="G781">
        <v>0.39200000000000002</v>
      </c>
      <c r="H781">
        <v>3.28</v>
      </c>
      <c r="I781" t="s">
        <v>1131</v>
      </c>
      <c r="J781" s="4" t="str">
        <f t="shared" si="24"/>
        <v>na</v>
      </c>
      <c r="K781" s="4">
        <f t="shared" si="25"/>
        <v>0</v>
      </c>
      <c r="L781" t="s">
        <v>12224</v>
      </c>
    </row>
    <row r="782" spans="1:12" x14ac:dyDescent="0.25">
      <c r="A782" t="s">
        <v>1579</v>
      </c>
      <c r="B782" t="s">
        <v>1580</v>
      </c>
      <c r="C782" t="s">
        <v>18</v>
      </c>
      <c r="D782">
        <v>116</v>
      </c>
      <c r="E782">
        <v>8.3390000000000004</v>
      </c>
      <c r="F782">
        <v>0.74399999999999999</v>
      </c>
      <c r="G782">
        <v>0.59799999999999998</v>
      </c>
      <c r="H782">
        <v>5.1159999999999997</v>
      </c>
      <c r="I782" t="s">
        <v>1131</v>
      </c>
      <c r="J782" s="4" t="str">
        <f t="shared" si="24"/>
        <v>na</v>
      </c>
      <c r="K782" s="4">
        <f t="shared" si="25"/>
        <v>0</v>
      </c>
      <c r="L782" t="s">
        <v>12225</v>
      </c>
    </row>
    <row r="783" spans="1:12" x14ac:dyDescent="0.25">
      <c r="A783" t="s">
        <v>1581</v>
      </c>
      <c r="B783" t="s">
        <v>1582</v>
      </c>
      <c r="C783" t="s">
        <v>15</v>
      </c>
      <c r="D783">
        <v>114</v>
      </c>
      <c r="E783">
        <v>18.974</v>
      </c>
      <c r="F783">
        <v>0.41299999999999998</v>
      </c>
      <c r="G783">
        <v>0.22500000000000001</v>
      </c>
      <c r="H783">
        <v>3.411</v>
      </c>
      <c r="I783" t="s">
        <v>1131</v>
      </c>
      <c r="J783" s="4" t="str">
        <f t="shared" si="24"/>
        <v>na</v>
      </c>
      <c r="K783" s="4">
        <f t="shared" si="25"/>
        <v>0</v>
      </c>
      <c r="L783" t="s">
        <v>12226</v>
      </c>
    </row>
    <row r="784" spans="1:12" x14ac:dyDescent="0.25">
      <c r="A784" t="s">
        <v>1583</v>
      </c>
      <c r="B784" t="s">
        <v>1584</v>
      </c>
      <c r="C784" t="s">
        <v>45</v>
      </c>
      <c r="D784">
        <v>113</v>
      </c>
      <c r="E784" t="s">
        <v>36</v>
      </c>
      <c r="F784">
        <v>0.36699999999999999</v>
      </c>
      <c r="G784">
        <v>1.833</v>
      </c>
      <c r="H784" t="s">
        <v>36</v>
      </c>
      <c r="I784" t="s">
        <v>1131</v>
      </c>
      <c r="J784" s="4" t="str">
        <f t="shared" si="24"/>
        <v>na</v>
      </c>
      <c r="K784" s="4">
        <f t="shared" si="25"/>
        <v>0</v>
      </c>
      <c r="L784" t="s">
        <v>12227</v>
      </c>
    </row>
    <row r="785" spans="1:12" x14ac:dyDescent="0.25">
      <c r="A785" t="s">
        <v>1585</v>
      </c>
      <c r="B785" t="s">
        <v>1586</v>
      </c>
      <c r="C785" t="s">
        <v>18</v>
      </c>
      <c r="D785">
        <v>112</v>
      </c>
      <c r="E785">
        <v>11.523999999999999</v>
      </c>
      <c r="F785">
        <v>2.601</v>
      </c>
      <c r="G785">
        <v>2.1230000000000002</v>
      </c>
      <c r="H785">
        <v>8.3010000000000002</v>
      </c>
      <c r="I785" t="s">
        <v>1131</v>
      </c>
      <c r="J785" s="4" t="str">
        <f t="shared" si="24"/>
        <v>na</v>
      </c>
      <c r="K785" s="4">
        <f t="shared" si="25"/>
        <v>0</v>
      </c>
      <c r="L785" t="s">
        <v>12228</v>
      </c>
    </row>
    <row r="786" spans="1:12" x14ac:dyDescent="0.25">
      <c r="A786" t="s">
        <v>1587</v>
      </c>
      <c r="B786" t="s">
        <v>1588</v>
      </c>
      <c r="C786" t="s">
        <v>45</v>
      </c>
      <c r="D786">
        <v>111</v>
      </c>
      <c r="E786" t="s">
        <v>36</v>
      </c>
      <c r="F786">
        <v>0.44900000000000001</v>
      </c>
      <c r="G786">
        <v>7.1269999999999998</v>
      </c>
      <c r="H786">
        <v>34.387</v>
      </c>
      <c r="I786" t="s">
        <v>1131</v>
      </c>
      <c r="J786" s="4" t="str">
        <f t="shared" si="24"/>
        <v>na</v>
      </c>
      <c r="K786" s="4">
        <f t="shared" si="25"/>
        <v>0</v>
      </c>
      <c r="L786" t="s">
        <v>12229</v>
      </c>
    </row>
    <row r="787" spans="1:12" x14ac:dyDescent="0.25">
      <c r="A787" t="s">
        <v>1589</v>
      </c>
      <c r="B787" t="s">
        <v>1590</v>
      </c>
      <c r="C787" t="s">
        <v>35</v>
      </c>
      <c r="D787">
        <v>109</v>
      </c>
      <c r="E787">
        <v>10.102</v>
      </c>
      <c r="F787">
        <v>0.55400000000000005</v>
      </c>
      <c r="G787">
        <v>1.915</v>
      </c>
      <c r="H787" t="s">
        <v>36</v>
      </c>
      <c r="I787" t="s">
        <v>1131</v>
      </c>
      <c r="J787" s="4" t="str">
        <f t="shared" si="24"/>
        <v>na</v>
      </c>
      <c r="K787" s="4">
        <f t="shared" si="25"/>
        <v>0</v>
      </c>
      <c r="L787" t="s">
        <v>12230</v>
      </c>
    </row>
    <row r="788" spans="1:12" x14ac:dyDescent="0.25">
      <c r="A788" t="s">
        <v>1591</v>
      </c>
      <c r="B788" t="s">
        <v>1592</v>
      </c>
      <c r="C788" t="s">
        <v>58</v>
      </c>
      <c r="D788">
        <v>109</v>
      </c>
      <c r="E788">
        <v>15.877000000000001</v>
      </c>
      <c r="F788">
        <v>0.86099999999999999</v>
      </c>
      <c r="G788">
        <v>0.77400000000000002</v>
      </c>
      <c r="H788">
        <v>4.7779999999999996</v>
      </c>
      <c r="I788" t="s">
        <v>1131</v>
      </c>
      <c r="J788" s="4" t="str">
        <f t="shared" si="24"/>
        <v>na</v>
      </c>
      <c r="K788" s="4">
        <f t="shared" si="25"/>
        <v>0</v>
      </c>
      <c r="L788" t="s">
        <v>12231</v>
      </c>
    </row>
    <row r="789" spans="1:12" x14ac:dyDescent="0.25">
      <c r="A789" t="s">
        <v>1593</v>
      </c>
      <c r="B789" t="s">
        <v>1594</v>
      </c>
      <c r="C789" t="s">
        <v>15</v>
      </c>
      <c r="D789">
        <v>109</v>
      </c>
      <c r="E789">
        <v>18.669</v>
      </c>
      <c r="F789">
        <v>0.47899999999999998</v>
      </c>
      <c r="G789">
        <v>0.625</v>
      </c>
      <c r="H789">
        <v>13.39</v>
      </c>
      <c r="I789" t="s">
        <v>1131</v>
      </c>
      <c r="J789" s="4" t="str">
        <f t="shared" si="24"/>
        <v>na</v>
      </c>
      <c r="K789" s="4">
        <f t="shared" si="25"/>
        <v>0</v>
      </c>
      <c r="L789" t="s">
        <v>12232</v>
      </c>
    </row>
    <row r="790" spans="1:12" x14ac:dyDescent="0.25">
      <c r="A790" t="s">
        <v>1595</v>
      </c>
      <c r="B790" t="s">
        <v>1596</v>
      </c>
      <c r="C790" t="s">
        <v>15</v>
      </c>
      <c r="D790">
        <v>108</v>
      </c>
      <c r="E790">
        <v>11.715999999999999</v>
      </c>
      <c r="F790">
        <v>0.91100000000000003</v>
      </c>
      <c r="G790">
        <v>0.76800000000000002</v>
      </c>
      <c r="H790">
        <v>2.86</v>
      </c>
      <c r="I790" t="s">
        <v>1131</v>
      </c>
      <c r="J790" s="4" t="str">
        <f t="shared" si="24"/>
        <v>na</v>
      </c>
      <c r="K790" s="4">
        <f t="shared" si="25"/>
        <v>0</v>
      </c>
      <c r="L790" t="s">
        <v>12233</v>
      </c>
    </row>
    <row r="791" spans="1:12" x14ac:dyDescent="0.25">
      <c r="A791" t="s">
        <v>1597</v>
      </c>
      <c r="B791" t="s">
        <v>1598</v>
      </c>
      <c r="C791" t="s">
        <v>61</v>
      </c>
      <c r="D791">
        <v>104</v>
      </c>
      <c r="E791" t="s">
        <v>36</v>
      </c>
      <c r="F791" t="s">
        <v>36</v>
      </c>
      <c r="G791" t="s">
        <v>36</v>
      </c>
      <c r="H791" t="s">
        <v>36</v>
      </c>
      <c r="I791" t="s">
        <v>1131</v>
      </c>
      <c r="J791" s="4" t="str">
        <f t="shared" si="24"/>
        <v>na</v>
      </c>
      <c r="K791" s="4">
        <f t="shared" si="25"/>
        <v>0</v>
      </c>
      <c r="L791" t="s">
        <v>12234</v>
      </c>
    </row>
    <row r="792" spans="1:12" x14ac:dyDescent="0.25">
      <c r="A792" t="s">
        <v>1599</v>
      </c>
      <c r="B792" t="s">
        <v>1600</v>
      </c>
      <c r="C792" t="s">
        <v>30</v>
      </c>
      <c r="D792">
        <v>103</v>
      </c>
      <c r="E792">
        <v>20.07</v>
      </c>
      <c r="F792">
        <v>2.3849999999999998</v>
      </c>
      <c r="G792">
        <v>3.508</v>
      </c>
      <c r="H792">
        <v>9.7219999999999995</v>
      </c>
      <c r="I792" t="s">
        <v>1131</v>
      </c>
      <c r="J792" s="4" t="str">
        <f t="shared" si="24"/>
        <v>na</v>
      </c>
      <c r="K792" s="4">
        <f t="shared" si="25"/>
        <v>0</v>
      </c>
      <c r="L792" t="s">
        <v>12235</v>
      </c>
    </row>
    <row r="793" spans="1:12" x14ac:dyDescent="0.25">
      <c r="A793" t="s">
        <v>1601</v>
      </c>
      <c r="B793" t="s">
        <v>1602</v>
      </c>
      <c r="C793" t="s">
        <v>61</v>
      </c>
      <c r="D793">
        <v>99</v>
      </c>
      <c r="E793" t="s">
        <v>36</v>
      </c>
      <c r="F793" t="s">
        <v>36</v>
      </c>
      <c r="G793" t="s">
        <v>36</v>
      </c>
      <c r="H793" t="s">
        <v>36</v>
      </c>
      <c r="I793" t="s">
        <v>1131</v>
      </c>
      <c r="J793" s="4" t="str">
        <f t="shared" si="24"/>
        <v>na</v>
      </c>
      <c r="K793" s="4">
        <f t="shared" si="25"/>
        <v>0</v>
      </c>
      <c r="L793" t="s">
        <v>12236</v>
      </c>
    </row>
    <row r="794" spans="1:12" x14ac:dyDescent="0.25">
      <c r="A794" t="s">
        <v>1603</v>
      </c>
      <c r="B794" t="s">
        <v>1604</v>
      </c>
      <c r="C794" t="s">
        <v>35</v>
      </c>
      <c r="D794">
        <v>97</v>
      </c>
      <c r="E794">
        <v>5.2480000000000002</v>
      </c>
      <c r="F794">
        <v>0.627</v>
      </c>
      <c r="G794">
        <v>0.56599999999999995</v>
      </c>
      <c r="H794">
        <v>13.952999999999999</v>
      </c>
      <c r="I794" t="s">
        <v>1131</v>
      </c>
      <c r="J794" s="4" t="str">
        <f t="shared" si="24"/>
        <v>na</v>
      </c>
      <c r="K794" s="4">
        <f t="shared" si="25"/>
        <v>0</v>
      </c>
      <c r="L794" t="s">
        <v>12237</v>
      </c>
    </row>
    <row r="795" spans="1:12" x14ac:dyDescent="0.25">
      <c r="A795" t="s">
        <v>1605</v>
      </c>
      <c r="B795" t="s">
        <v>1606</v>
      </c>
      <c r="C795" t="s">
        <v>61</v>
      </c>
      <c r="D795">
        <v>97</v>
      </c>
      <c r="E795" t="s">
        <v>36</v>
      </c>
      <c r="F795" t="s">
        <v>36</v>
      </c>
      <c r="G795" t="s">
        <v>36</v>
      </c>
      <c r="H795" t="s">
        <v>36</v>
      </c>
      <c r="I795" t="s">
        <v>1131</v>
      </c>
      <c r="J795" s="4" t="str">
        <f t="shared" si="24"/>
        <v>na</v>
      </c>
      <c r="K795" s="4">
        <f t="shared" si="25"/>
        <v>0</v>
      </c>
      <c r="L795" t="s">
        <v>12238</v>
      </c>
    </row>
    <row r="796" spans="1:12" x14ac:dyDescent="0.25">
      <c r="A796" t="s">
        <v>1607</v>
      </c>
      <c r="B796" t="s">
        <v>1606</v>
      </c>
      <c r="C796" t="s">
        <v>61</v>
      </c>
      <c r="D796">
        <v>97</v>
      </c>
      <c r="E796" t="s">
        <v>36</v>
      </c>
      <c r="F796" t="s">
        <v>36</v>
      </c>
      <c r="G796" t="s">
        <v>36</v>
      </c>
      <c r="H796" t="s">
        <v>36</v>
      </c>
      <c r="I796" t="s">
        <v>1131</v>
      </c>
      <c r="J796" s="4" t="str">
        <f t="shared" si="24"/>
        <v>na</v>
      </c>
      <c r="K796" s="4">
        <f t="shared" si="25"/>
        <v>0</v>
      </c>
      <c r="L796" t="s">
        <v>12239</v>
      </c>
    </row>
    <row r="797" spans="1:12" x14ac:dyDescent="0.25">
      <c r="A797" t="s">
        <v>1608</v>
      </c>
      <c r="B797" t="s">
        <v>1609</v>
      </c>
      <c r="C797" t="s">
        <v>58</v>
      </c>
      <c r="D797">
        <v>97</v>
      </c>
      <c r="E797">
        <v>7.73</v>
      </c>
      <c r="F797">
        <v>1.3260000000000001</v>
      </c>
      <c r="G797">
        <v>0.41399999999999998</v>
      </c>
      <c r="H797">
        <v>1.988</v>
      </c>
      <c r="I797" t="s">
        <v>1131</v>
      </c>
      <c r="J797" s="4" t="str">
        <f t="shared" si="24"/>
        <v>na</v>
      </c>
      <c r="K797" s="4">
        <f t="shared" si="25"/>
        <v>0</v>
      </c>
      <c r="L797" t="s">
        <v>12240</v>
      </c>
    </row>
    <row r="798" spans="1:12" x14ac:dyDescent="0.25">
      <c r="A798" t="s">
        <v>1610</v>
      </c>
      <c r="B798" t="s">
        <v>1611</v>
      </c>
      <c r="C798" t="s">
        <v>58</v>
      </c>
      <c r="D798">
        <v>97</v>
      </c>
      <c r="E798">
        <v>10.77</v>
      </c>
      <c r="F798">
        <v>1.911</v>
      </c>
      <c r="G798">
        <v>0.85299999999999998</v>
      </c>
      <c r="H798">
        <v>4.8380000000000001</v>
      </c>
      <c r="I798" t="s">
        <v>1131</v>
      </c>
      <c r="J798" s="4" t="str">
        <f t="shared" si="24"/>
        <v>na</v>
      </c>
      <c r="K798" s="4">
        <f t="shared" si="25"/>
        <v>0</v>
      </c>
      <c r="L798" t="s">
        <v>12241</v>
      </c>
    </row>
    <row r="799" spans="1:12" x14ac:dyDescent="0.25">
      <c r="A799" t="s">
        <v>1612</v>
      </c>
      <c r="B799" t="s">
        <v>1613</v>
      </c>
      <c r="C799" t="s">
        <v>24</v>
      </c>
      <c r="D799">
        <v>97</v>
      </c>
      <c r="E799">
        <v>8.2759999999999998</v>
      </c>
      <c r="F799">
        <v>0.67100000000000004</v>
      </c>
      <c r="G799">
        <v>1.0429999999999999</v>
      </c>
      <c r="H799">
        <v>4.6870000000000003</v>
      </c>
      <c r="I799" t="s">
        <v>1131</v>
      </c>
      <c r="J799" s="4">
        <f t="shared" si="24"/>
        <v>97</v>
      </c>
      <c r="K799" s="4">
        <f t="shared" si="25"/>
        <v>7</v>
      </c>
      <c r="L799" t="s">
        <v>12242</v>
      </c>
    </row>
    <row r="800" spans="1:12" x14ac:dyDescent="0.25">
      <c r="A800" t="s">
        <v>1614</v>
      </c>
      <c r="B800" t="s">
        <v>1615</v>
      </c>
      <c r="C800" t="s">
        <v>24</v>
      </c>
      <c r="D800">
        <v>96</v>
      </c>
      <c r="E800">
        <v>1.4510000000000001</v>
      </c>
      <c r="F800">
        <v>0.93300000000000005</v>
      </c>
      <c r="G800">
        <v>0.93200000000000005</v>
      </c>
      <c r="H800">
        <v>0.81899999999999995</v>
      </c>
      <c r="I800" t="s">
        <v>1131</v>
      </c>
      <c r="J800" s="4">
        <f t="shared" si="24"/>
        <v>96</v>
      </c>
      <c r="K800" s="4">
        <f t="shared" si="25"/>
        <v>8</v>
      </c>
      <c r="L800" t="s">
        <v>12243</v>
      </c>
    </row>
    <row r="801" spans="1:12" x14ac:dyDescent="0.25">
      <c r="A801" t="s">
        <v>1616</v>
      </c>
      <c r="B801" t="s">
        <v>1617</v>
      </c>
      <c r="C801" t="s">
        <v>61</v>
      </c>
      <c r="D801">
        <v>96</v>
      </c>
      <c r="E801" t="s">
        <v>36</v>
      </c>
      <c r="F801" t="s">
        <v>36</v>
      </c>
      <c r="G801" t="s">
        <v>36</v>
      </c>
      <c r="H801" t="s">
        <v>36</v>
      </c>
      <c r="I801" t="s">
        <v>1131</v>
      </c>
      <c r="J801" s="4" t="str">
        <f t="shared" si="24"/>
        <v>na</v>
      </c>
      <c r="K801" s="4">
        <f t="shared" si="25"/>
        <v>0</v>
      </c>
      <c r="L801" t="s">
        <v>12244</v>
      </c>
    </row>
    <row r="802" spans="1:12" x14ac:dyDescent="0.25">
      <c r="A802" t="s">
        <v>1618</v>
      </c>
      <c r="B802" t="s">
        <v>1619</v>
      </c>
      <c r="C802" t="s">
        <v>45</v>
      </c>
      <c r="D802">
        <v>96</v>
      </c>
      <c r="E802">
        <v>10.067</v>
      </c>
      <c r="F802">
        <v>1.18</v>
      </c>
      <c r="G802">
        <v>0.66900000000000004</v>
      </c>
      <c r="H802">
        <v>5.5069999999999997</v>
      </c>
      <c r="I802" t="s">
        <v>1131</v>
      </c>
      <c r="J802" s="4" t="str">
        <f t="shared" si="24"/>
        <v>na</v>
      </c>
      <c r="K802" s="4">
        <f t="shared" si="25"/>
        <v>0</v>
      </c>
      <c r="L802" t="s">
        <v>12245</v>
      </c>
    </row>
    <row r="803" spans="1:12" x14ac:dyDescent="0.25">
      <c r="A803" t="s">
        <v>1620</v>
      </c>
      <c r="B803" t="s">
        <v>1621</v>
      </c>
      <c r="C803" t="s">
        <v>15</v>
      </c>
      <c r="D803">
        <v>96</v>
      </c>
      <c r="E803">
        <v>8.4149999999999991</v>
      </c>
      <c r="F803">
        <v>0.71599999999999997</v>
      </c>
      <c r="G803">
        <v>0.38800000000000001</v>
      </c>
      <c r="H803">
        <v>6.2240000000000002</v>
      </c>
      <c r="I803" t="s">
        <v>1131</v>
      </c>
      <c r="J803" s="4" t="str">
        <f t="shared" si="24"/>
        <v>na</v>
      </c>
      <c r="K803" s="4">
        <f t="shared" si="25"/>
        <v>0</v>
      </c>
      <c r="L803" t="s">
        <v>12246</v>
      </c>
    </row>
    <row r="804" spans="1:12" x14ac:dyDescent="0.25">
      <c r="A804" t="s">
        <v>1622</v>
      </c>
      <c r="B804" t="s">
        <v>1623</v>
      </c>
      <c r="C804" t="s">
        <v>58</v>
      </c>
      <c r="D804">
        <v>94</v>
      </c>
      <c r="E804">
        <v>9.3889999999999993</v>
      </c>
      <c r="F804">
        <v>1.0049999999999999</v>
      </c>
      <c r="G804">
        <v>0.63500000000000001</v>
      </c>
      <c r="H804">
        <v>8.9</v>
      </c>
      <c r="I804" t="s">
        <v>1131</v>
      </c>
      <c r="J804" s="4" t="str">
        <f t="shared" si="24"/>
        <v>na</v>
      </c>
      <c r="K804" s="4">
        <f t="shared" si="25"/>
        <v>0</v>
      </c>
      <c r="L804" t="s">
        <v>12247</v>
      </c>
    </row>
    <row r="805" spans="1:12" x14ac:dyDescent="0.25">
      <c r="A805" t="s">
        <v>1624</v>
      </c>
      <c r="B805" t="s">
        <v>1625</v>
      </c>
      <c r="C805" t="s">
        <v>61</v>
      </c>
      <c r="D805">
        <v>93</v>
      </c>
      <c r="E805" t="s">
        <v>36</v>
      </c>
      <c r="F805" t="s">
        <v>36</v>
      </c>
      <c r="G805" t="s">
        <v>36</v>
      </c>
      <c r="H805" t="s">
        <v>36</v>
      </c>
      <c r="I805" t="s">
        <v>1131</v>
      </c>
      <c r="J805" s="4" t="str">
        <f t="shared" si="24"/>
        <v>na</v>
      </c>
      <c r="K805" s="4">
        <f t="shared" si="25"/>
        <v>0</v>
      </c>
      <c r="L805" t="s">
        <v>12248</v>
      </c>
    </row>
    <row r="806" spans="1:12" x14ac:dyDescent="0.25">
      <c r="A806" t="s">
        <v>1626</v>
      </c>
      <c r="B806" t="s">
        <v>1627</v>
      </c>
      <c r="C806" t="s">
        <v>35</v>
      </c>
      <c r="D806">
        <v>93</v>
      </c>
      <c r="E806">
        <v>9.1470000000000002</v>
      </c>
      <c r="F806">
        <v>0.46100000000000002</v>
      </c>
      <c r="G806">
        <v>5.6479999999999997</v>
      </c>
      <c r="H806">
        <v>5.0670000000000002</v>
      </c>
      <c r="I806" t="s">
        <v>1131</v>
      </c>
      <c r="J806" s="4" t="str">
        <f t="shared" si="24"/>
        <v>na</v>
      </c>
      <c r="K806" s="4">
        <f t="shared" si="25"/>
        <v>0</v>
      </c>
      <c r="L806" t="s">
        <v>12249</v>
      </c>
    </row>
    <row r="807" spans="1:12" x14ac:dyDescent="0.25">
      <c r="A807" t="s">
        <v>1628</v>
      </c>
      <c r="B807" t="s">
        <v>1629</v>
      </c>
      <c r="C807" t="s">
        <v>58</v>
      </c>
      <c r="D807">
        <v>92</v>
      </c>
      <c r="E807">
        <v>66.837000000000003</v>
      </c>
      <c r="F807">
        <v>1.397</v>
      </c>
      <c r="G807">
        <v>1.087</v>
      </c>
      <c r="H807">
        <v>4.8419999999999996</v>
      </c>
      <c r="I807" t="s">
        <v>1131</v>
      </c>
      <c r="J807" s="4" t="str">
        <f t="shared" si="24"/>
        <v>na</v>
      </c>
      <c r="K807" s="4">
        <f t="shared" si="25"/>
        <v>0</v>
      </c>
      <c r="L807" t="s">
        <v>12250</v>
      </c>
    </row>
    <row r="808" spans="1:12" x14ac:dyDescent="0.25">
      <c r="A808" t="s">
        <v>1630</v>
      </c>
      <c r="B808" t="s">
        <v>1631</v>
      </c>
      <c r="C808" t="s">
        <v>61</v>
      </c>
      <c r="D808">
        <v>92</v>
      </c>
      <c r="E808" t="s">
        <v>36</v>
      </c>
      <c r="F808" t="s">
        <v>36</v>
      </c>
      <c r="G808" t="s">
        <v>36</v>
      </c>
      <c r="H808" t="s">
        <v>36</v>
      </c>
      <c r="I808" t="s">
        <v>1131</v>
      </c>
      <c r="J808" s="4" t="str">
        <f t="shared" si="24"/>
        <v>na</v>
      </c>
      <c r="K808" s="4">
        <f t="shared" si="25"/>
        <v>0</v>
      </c>
      <c r="L808" t="s">
        <v>12251</v>
      </c>
    </row>
    <row r="809" spans="1:12" x14ac:dyDescent="0.25">
      <c r="A809" t="s">
        <v>1632</v>
      </c>
      <c r="B809" t="s">
        <v>1633</v>
      </c>
      <c r="C809" t="s">
        <v>58</v>
      </c>
      <c r="D809">
        <v>92</v>
      </c>
      <c r="E809">
        <v>19.658999999999999</v>
      </c>
      <c r="F809">
        <v>0.49199999999999999</v>
      </c>
      <c r="G809">
        <v>4.2629999999999999</v>
      </c>
      <c r="H809">
        <v>14.401999999999999</v>
      </c>
      <c r="I809" t="s">
        <v>1131</v>
      </c>
      <c r="J809" s="4" t="str">
        <f t="shared" si="24"/>
        <v>na</v>
      </c>
      <c r="K809" s="4">
        <f t="shared" si="25"/>
        <v>0</v>
      </c>
      <c r="L809" t="s">
        <v>12252</v>
      </c>
    </row>
    <row r="810" spans="1:12" x14ac:dyDescent="0.25">
      <c r="A810" t="s">
        <v>1634</v>
      </c>
      <c r="B810" t="s">
        <v>1635</v>
      </c>
      <c r="C810" t="s">
        <v>15</v>
      </c>
      <c r="D810">
        <v>92</v>
      </c>
      <c r="E810">
        <v>10.178000000000001</v>
      </c>
      <c r="F810">
        <v>0.622</v>
      </c>
      <c r="G810">
        <v>0.66200000000000003</v>
      </c>
      <c r="H810">
        <v>1.4390000000000001</v>
      </c>
      <c r="I810" t="s">
        <v>1131</v>
      </c>
      <c r="J810" s="4" t="str">
        <f t="shared" si="24"/>
        <v>na</v>
      </c>
      <c r="K810" s="4">
        <f t="shared" si="25"/>
        <v>0</v>
      </c>
      <c r="L810" t="s">
        <v>12253</v>
      </c>
    </row>
    <row r="811" spans="1:12" x14ac:dyDescent="0.25">
      <c r="A811" t="s">
        <v>1636</v>
      </c>
      <c r="B811" t="s">
        <v>1637</v>
      </c>
      <c r="C811" t="s">
        <v>45</v>
      </c>
      <c r="D811">
        <v>91</v>
      </c>
      <c r="E811">
        <v>2.8260000000000001</v>
      </c>
      <c r="F811">
        <v>0.434</v>
      </c>
      <c r="G811">
        <v>0.40600000000000003</v>
      </c>
      <c r="H811">
        <v>3.4049999999999998</v>
      </c>
      <c r="I811" t="s">
        <v>1131</v>
      </c>
      <c r="J811" s="4" t="str">
        <f t="shared" si="24"/>
        <v>na</v>
      </c>
      <c r="K811" s="4">
        <f t="shared" si="25"/>
        <v>0</v>
      </c>
      <c r="L811" t="s">
        <v>12254</v>
      </c>
    </row>
    <row r="812" spans="1:12" x14ac:dyDescent="0.25">
      <c r="A812" t="s">
        <v>1638</v>
      </c>
      <c r="B812" t="s">
        <v>1639</v>
      </c>
      <c r="C812" t="s">
        <v>61</v>
      </c>
      <c r="D812">
        <v>90</v>
      </c>
      <c r="E812" t="s">
        <v>36</v>
      </c>
      <c r="F812" t="s">
        <v>36</v>
      </c>
      <c r="G812" t="s">
        <v>36</v>
      </c>
      <c r="H812" t="s">
        <v>36</v>
      </c>
      <c r="I812" t="s">
        <v>1131</v>
      </c>
      <c r="J812" s="4" t="str">
        <f t="shared" si="24"/>
        <v>na</v>
      </c>
      <c r="K812" s="4">
        <f t="shared" si="25"/>
        <v>0</v>
      </c>
      <c r="L812" t="s">
        <v>12255</v>
      </c>
    </row>
    <row r="813" spans="1:12" x14ac:dyDescent="0.25">
      <c r="A813" t="s">
        <v>1640</v>
      </c>
      <c r="B813" t="s">
        <v>1641</v>
      </c>
      <c r="C813" t="s">
        <v>132</v>
      </c>
      <c r="D813">
        <v>90</v>
      </c>
      <c r="E813">
        <v>6.7060000000000004</v>
      </c>
      <c r="F813">
        <v>0.79900000000000004</v>
      </c>
      <c r="G813">
        <v>1.4279999999999999</v>
      </c>
      <c r="H813" t="s">
        <v>36</v>
      </c>
      <c r="I813" t="s">
        <v>1131</v>
      </c>
      <c r="J813" s="4" t="str">
        <f t="shared" si="24"/>
        <v>na</v>
      </c>
      <c r="K813" s="4">
        <f t="shared" si="25"/>
        <v>0</v>
      </c>
      <c r="L813" t="s">
        <v>12256</v>
      </c>
    </row>
    <row r="814" spans="1:12" x14ac:dyDescent="0.25">
      <c r="A814" t="s">
        <v>1642</v>
      </c>
      <c r="B814" t="s">
        <v>1643</v>
      </c>
      <c r="C814" t="s">
        <v>15</v>
      </c>
      <c r="D814">
        <v>88</v>
      </c>
      <c r="E814">
        <v>16.061</v>
      </c>
      <c r="F814">
        <v>0.75700000000000001</v>
      </c>
      <c r="G814">
        <v>0.41299999999999998</v>
      </c>
      <c r="H814">
        <v>10.201000000000001</v>
      </c>
      <c r="I814" t="s">
        <v>1131</v>
      </c>
      <c r="J814" s="4" t="str">
        <f t="shared" si="24"/>
        <v>na</v>
      </c>
      <c r="K814" s="4">
        <f t="shared" si="25"/>
        <v>0</v>
      </c>
      <c r="L814" t="s">
        <v>12257</v>
      </c>
    </row>
    <row r="815" spans="1:12" x14ac:dyDescent="0.25">
      <c r="A815" t="s">
        <v>1644</v>
      </c>
      <c r="B815" t="s">
        <v>1645</v>
      </c>
      <c r="C815" t="s">
        <v>24</v>
      </c>
      <c r="D815">
        <v>86</v>
      </c>
      <c r="E815">
        <v>3.7789999999999999</v>
      </c>
      <c r="F815">
        <v>0.61399999999999999</v>
      </c>
      <c r="G815">
        <v>8.7999999999999995E-2</v>
      </c>
      <c r="H815">
        <v>3.9340000000000002</v>
      </c>
      <c r="I815" t="s">
        <v>1131</v>
      </c>
      <c r="J815" s="4">
        <f t="shared" si="24"/>
        <v>86</v>
      </c>
      <c r="K815" s="4">
        <f t="shared" si="25"/>
        <v>9</v>
      </c>
      <c r="L815" t="s">
        <v>12258</v>
      </c>
    </row>
    <row r="816" spans="1:12" x14ac:dyDescent="0.25">
      <c r="A816" t="s">
        <v>1646</v>
      </c>
      <c r="B816" t="s">
        <v>1647</v>
      </c>
      <c r="C816" t="s">
        <v>58</v>
      </c>
      <c r="D816">
        <v>85</v>
      </c>
      <c r="E816" t="s">
        <v>36</v>
      </c>
      <c r="F816">
        <v>0.96399999999999997</v>
      </c>
      <c r="G816">
        <v>1.1060000000000001</v>
      </c>
      <c r="H816" t="s">
        <v>36</v>
      </c>
      <c r="I816" t="s">
        <v>1131</v>
      </c>
      <c r="J816" s="4" t="str">
        <f t="shared" si="24"/>
        <v>na</v>
      </c>
      <c r="K816" s="4">
        <f t="shared" si="25"/>
        <v>0</v>
      </c>
      <c r="L816" t="s">
        <v>12259</v>
      </c>
    </row>
    <row r="817" spans="1:12" x14ac:dyDescent="0.25">
      <c r="A817" t="s">
        <v>1648</v>
      </c>
      <c r="B817" t="s">
        <v>1649</v>
      </c>
      <c r="C817" t="s">
        <v>58</v>
      </c>
      <c r="D817">
        <v>85</v>
      </c>
      <c r="E817" t="s">
        <v>36</v>
      </c>
      <c r="F817">
        <v>0.502</v>
      </c>
      <c r="G817">
        <v>4.3570000000000002</v>
      </c>
      <c r="H817">
        <v>140.542</v>
      </c>
      <c r="I817" t="s">
        <v>1131</v>
      </c>
      <c r="J817" s="4" t="str">
        <f t="shared" si="24"/>
        <v>na</v>
      </c>
      <c r="K817" s="4">
        <f t="shared" si="25"/>
        <v>0</v>
      </c>
      <c r="L817" t="s">
        <v>12260</v>
      </c>
    </row>
    <row r="818" spans="1:12" x14ac:dyDescent="0.25">
      <c r="A818" t="s">
        <v>1650</v>
      </c>
      <c r="B818" t="s">
        <v>1651</v>
      </c>
      <c r="C818" t="s">
        <v>61</v>
      </c>
      <c r="D818">
        <v>85</v>
      </c>
      <c r="E818" t="s">
        <v>36</v>
      </c>
      <c r="F818" t="s">
        <v>36</v>
      </c>
      <c r="G818" t="s">
        <v>36</v>
      </c>
      <c r="H818" t="s">
        <v>36</v>
      </c>
      <c r="I818" t="s">
        <v>1131</v>
      </c>
      <c r="J818" s="4" t="str">
        <f t="shared" si="24"/>
        <v>na</v>
      </c>
      <c r="K818" s="4">
        <f t="shared" si="25"/>
        <v>0</v>
      </c>
      <c r="L818" t="s">
        <v>12261</v>
      </c>
    </row>
    <row r="819" spans="1:12" x14ac:dyDescent="0.25">
      <c r="A819" t="s">
        <v>1652</v>
      </c>
      <c r="B819" t="s">
        <v>1653</v>
      </c>
      <c r="C819" t="s">
        <v>58</v>
      </c>
      <c r="D819">
        <v>84</v>
      </c>
      <c r="E819">
        <v>11.513</v>
      </c>
      <c r="F819">
        <v>3.4449999999999998</v>
      </c>
      <c r="G819">
        <v>0.57099999999999995</v>
      </c>
      <c r="H819">
        <v>4.5339999999999998</v>
      </c>
      <c r="I819" t="s">
        <v>1131</v>
      </c>
      <c r="J819" s="4" t="str">
        <f t="shared" si="24"/>
        <v>na</v>
      </c>
      <c r="K819" s="4">
        <f t="shared" si="25"/>
        <v>0</v>
      </c>
      <c r="L819" t="s">
        <v>12262</v>
      </c>
    </row>
    <row r="820" spans="1:12" x14ac:dyDescent="0.25">
      <c r="A820" t="s">
        <v>1654</v>
      </c>
      <c r="B820" t="s">
        <v>1655</v>
      </c>
      <c r="C820" t="s">
        <v>45</v>
      </c>
      <c r="D820">
        <v>84</v>
      </c>
      <c r="E820" t="s">
        <v>36</v>
      </c>
      <c r="F820">
        <v>0.79200000000000004</v>
      </c>
      <c r="G820">
        <v>2.472</v>
      </c>
      <c r="H820">
        <v>29.709</v>
      </c>
      <c r="I820" t="s">
        <v>1131</v>
      </c>
      <c r="J820" s="4" t="str">
        <f t="shared" si="24"/>
        <v>na</v>
      </c>
      <c r="K820" s="4">
        <f t="shared" si="25"/>
        <v>0</v>
      </c>
      <c r="L820" t="s">
        <v>12263</v>
      </c>
    </row>
    <row r="821" spans="1:12" x14ac:dyDescent="0.25">
      <c r="A821" t="s">
        <v>1656</v>
      </c>
      <c r="B821" t="s">
        <v>1657</v>
      </c>
      <c r="C821" t="s">
        <v>45</v>
      </c>
      <c r="D821">
        <v>84</v>
      </c>
      <c r="E821">
        <v>8.1809999999999992</v>
      </c>
      <c r="F821">
        <v>0.183</v>
      </c>
      <c r="G821">
        <v>1.65</v>
      </c>
      <c r="H821">
        <v>27.198</v>
      </c>
      <c r="I821" t="s">
        <v>1131</v>
      </c>
      <c r="J821" s="4" t="str">
        <f t="shared" si="24"/>
        <v>na</v>
      </c>
      <c r="K821" s="4">
        <f t="shared" si="25"/>
        <v>0</v>
      </c>
      <c r="L821" t="s">
        <v>12264</v>
      </c>
    </row>
    <row r="822" spans="1:12" x14ac:dyDescent="0.25">
      <c r="A822" t="s">
        <v>1658</v>
      </c>
      <c r="B822" t="s">
        <v>1659</v>
      </c>
      <c r="C822" t="s">
        <v>11</v>
      </c>
      <c r="D822">
        <v>82</v>
      </c>
      <c r="E822">
        <v>4.0149999999999997</v>
      </c>
      <c r="F822">
        <v>0.56399999999999995</v>
      </c>
      <c r="G822" t="s">
        <v>36</v>
      </c>
      <c r="H822">
        <v>2.73</v>
      </c>
      <c r="I822" t="s">
        <v>1131</v>
      </c>
      <c r="J822" s="4" t="str">
        <f t="shared" si="24"/>
        <v>na</v>
      </c>
      <c r="K822" s="4">
        <f t="shared" si="25"/>
        <v>0</v>
      </c>
      <c r="L822" t="s">
        <v>12265</v>
      </c>
    </row>
    <row r="823" spans="1:12" x14ac:dyDescent="0.25">
      <c r="A823" t="s">
        <v>1660</v>
      </c>
      <c r="B823" t="s">
        <v>1661</v>
      </c>
      <c r="C823" t="s">
        <v>21</v>
      </c>
      <c r="D823">
        <v>82</v>
      </c>
      <c r="E823">
        <v>3.0819999999999999</v>
      </c>
      <c r="F823">
        <v>0.57199999999999995</v>
      </c>
      <c r="G823">
        <v>0.22900000000000001</v>
      </c>
      <c r="H823">
        <v>5.7130000000000001</v>
      </c>
      <c r="I823" t="s">
        <v>1131</v>
      </c>
      <c r="J823" s="4" t="str">
        <f t="shared" si="24"/>
        <v>na</v>
      </c>
      <c r="K823" s="4">
        <f t="shared" si="25"/>
        <v>0</v>
      </c>
      <c r="L823" t="s">
        <v>12266</v>
      </c>
    </row>
    <row r="824" spans="1:12" x14ac:dyDescent="0.25">
      <c r="A824" t="s">
        <v>1662</v>
      </c>
      <c r="B824" t="s">
        <v>1663</v>
      </c>
      <c r="C824" t="s">
        <v>58</v>
      </c>
      <c r="D824">
        <v>82</v>
      </c>
      <c r="E824">
        <v>13.536</v>
      </c>
      <c r="F824">
        <v>0.78800000000000003</v>
      </c>
      <c r="G824">
        <v>1.343</v>
      </c>
      <c r="H824">
        <v>6.5259999999999998</v>
      </c>
      <c r="I824" t="s">
        <v>1131</v>
      </c>
      <c r="J824" s="4" t="str">
        <f t="shared" si="24"/>
        <v>na</v>
      </c>
      <c r="K824" s="4">
        <f t="shared" si="25"/>
        <v>0</v>
      </c>
      <c r="L824" t="s">
        <v>12267</v>
      </c>
    </row>
    <row r="825" spans="1:12" x14ac:dyDescent="0.25">
      <c r="A825" t="s">
        <v>1664</v>
      </c>
      <c r="B825" t="s">
        <v>1665</v>
      </c>
      <c r="C825" t="s">
        <v>35</v>
      </c>
      <c r="D825">
        <v>80</v>
      </c>
      <c r="E825">
        <v>9.4329999999999998</v>
      </c>
      <c r="F825">
        <v>0.435</v>
      </c>
      <c r="G825">
        <v>3.5750000000000002</v>
      </c>
      <c r="H825" t="s">
        <v>36</v>
      </c>
      <c r="I825" t="s">
        <v>1131</v>
      </c>
      <c r="J825" s="4" t="str">
        <f t="shared" si="24"/>
        <v>na</v>
      </c>
      <c r="K825" s="4">
        <f t="shared" si="25"/>
        <v>0</v>
      </c>
      <c r="L825" t="s">
        <v>12268</v>
      </c>
    </row>
    <row r="826" spans="1:12" x14ac:dyDescent="0.25">
      <c r="A826" t="s">
        <v>1666</v>
      </c>
      <c r="B826" t="s">
        <v>1667</v>
      </c>
      <c r="C826" t="s">
        <v>15</v>
      </c>
      <c r="D826">
        <v>80</v>
      </c>
      <c r="E826">
        <v>4.3289999999999997</v>
      </c>
      <c r="F826">
        <v>0.438</v>
      </c>
      <c r="G826">
        <v>0.33800000000000002</v>
      </c>
      <c r="H826">
        <v>8.9369999999999994</v>
      </c>
      <c r="I826" t="s">
        <v>1131</v>
      </c>
      <c r="J826" s="4" t="str">
        <f t="shared" si="24"/>
        <v>na</v>
      </c>
      <c r="K826" s="4">
        <f t="shared" si="25"/>
        <v>0</v>
      </c>
      <c r="L826" t="s">
        <v>12269</v>
      </c>
    </row>
    <row r="827" spans="1:12" x14ac:dyDescent="0.25">
      <c r="A827" t="s">
        <v>1668</v>
      </c>
      <c r="B827" t="s">
        <v>1669</v>
      </c>
      <c r="C827" t="s">
        <v>15</v>
      </c>
      <c r="D827">
        <v>79</v>
      </c>
      <c r="E827" t="s">
        <v>36</v>
      </c>
      <c r="F827">
        <v>0.63500000000000001</v>
      </c>
      <c r="G827">
        <v>3.669</v>
      </c>
      <c r="H827" t="s">
        <v>36</v>
      </c>
      <c r="I827" t="s">
        <v>1131</v>
      </c>
      <c r="J827" s="4" t="str">
        <f t="shared" si="24"/>
        <v>na</v>
      </c>
      <c r="K827" s="4">
        <f t="shared" si="25"/>
        <v>0</v>
      </c>
      <c r="L827" t="s">
        <v>12270</v>
      </c>
    </row>
    <row r="828" spans="1:12" x14ac:dyDescent="0.25">
      <c r="A828" t="s">
        <v>1670</v>
      </c>
      <c r="B828" t="s">
        <v>1671</v>
      </c>
      <c r="C828" t="s">
        <v>45</v>
      </c>
      <c r="D828">
        <v>76</v>
      </c>
      <c r="E828">
        <v>7.6139999999999999</v>
      </c>
      <c r="F828">
        <v>0.73199999999999998</v>
      </c>
      <c r="G828">
        <v>0.28899999999999998</v>
      </c>
      <c r="H828">
        <v>6.3010000000000002</v>
      </c>
      <c r="I828" t="s">
        <v>1131</v>
      </c>
      <c r="J828" s="4" t="str">
        <f t="shared" si="24"/>
        <v>na</v>
      </c>
      <c r="K828" s="4">
        <f t="shared" si="25"/>
        <v>0</v>
      </c>
      <c r="L828" t="s">
        <v>12271</v>
      </c>
    </row>
    <row r="829" spans="1:12" x14ac:dyDescent="0.25">
      <c r="A829" t="s">
        <v>1672</v>
      </c>
      <c r="B829" t="s">
        <v>1673</v>
      </c>
      <c r="C829" t="s">
        <v>15</v>
      </c>
      <c r="D829">
        <v>74</v>
      </c>
      <c r="E829">
        <v>10.375</v>
      </c>
      <c r="F829">
        <v>0.45600000000000002</v>
      </c>
      <c r="G829">
        <v>0.218</v>
      </c>
      <c r="H829">
        <v>1.954</v>
      </c>
      <c r="I829" t="s">
        <v>1131</v>
      </c>
      <c r="J829" s="4" t="str">
        <f t="shared" si="24"/>
        <v>na</v>
      </c>
      <c r="K829" s="4">
        <f t="shared" si="25"/>
        <v>0</v>
      </c>
      <c r="L829" t="s">
        <v>12272</v>
      </c>
    </row>
    <row r="830" spans="1:12" x14ac:dyDescent="0.25">
      <c r="A830" t="s">
        <v>1674</v>
      </c>
      <c r="B830" t="s">
        <v>1675</v>
      </c>
      <c r="C830" t="s">
        <v>24</v>
      </c>
      <c r="D830">
        <v>74</v>
      </c>
      <c r="E830">
        <v>8.9060000000000006</v>
      </c>
      <c r="F830">
        <v>0.41699999999999998</v>
      </c>
      <c r="G830">
        <v>0.749</v>
      </c>
      <c r="H830">
        <v>8.8279999999999994</v>
      </c>
      <c r="I830" t="s">
        <v>1131</v>
      </c>
      <c r="J830" s="4">
        <f t="shared" si="24"/>
        <v>74</v>
      </c>
      <c r="K830" s="4">
        <f t="shared" si="25"/>
        <v>10</v>
      </c>
      <c r="L830" t="s">
        <v>12273</v>
      </c>
    </row>
    <row r="831" spans="1:12" x14ac:dyDescent="0.25">
      <c r="A831" t="s">
        <v>1676</v>
      </c>
      <c r="B831" t="s">
        <v>1677</v>
      </c>
      <c r="C831" t="s">
        <v>24</v>
      </c>
      <c r="D831">
        <v>74</v>
      </c>
      <c r="E831">
        <v>12.590999999999999</v>
      </c>
      <c r="F831">
        <v>11.602</v>
      </c>
      <c r="G831">
        <v>2.99</v>
      </c>
      <c r="H831">
        <v>9.5760000000000005</v>
      </c>
      <c r="I831" t="s">
        <v>1131</v>
      </c>
      <c r="J831" s="4">
        <f t="shared" si="24"/>
        <v>74</v>
      </c>
      <c r="K831" s="4">
        <f t="shared" si="25"/>
        <v>10</v>
      </c>
      <c r="L831" t="s">
        <v>12274</v>
      </c>
    </row>
    <row r="832" spans="1:12" x14ac:dyDescent="0.25">
      <c r="A832" t="s">
        <v>1678</v>
      </c>
      <c r="B832" t="s">
        <v>1679</v>
      </c>
      <c r="C832" t="s">
        <v>11</v>
      </c>
      <c r="D832">
        <v>74</v>
      </c>
      <c r="E832" t="s">
        <v>36</v>
      </c>
      <c r="F832">
        <v>0.59</v>
      </c>
      <c r="G832">
        <v>0.315</v>
      </c>
      <c r="H832">
        <v>21.183</v>
      </c>
      <c r="I832" t="s">
        <v>1131</v>
      </c>
      <c r="J832" s="4" t="str">
        <f t="shared" si="24"/>
        <v>na</v>
      </c>
      <c r="K832" s="4">
        <f t="shared" si="25"/>
        <v>0</v>
      </c>
      <c r="L832" t="s">
        <v>12275</v>
      </c>
    </row>
    <row r="833" spans="1:12" x14ac:dyDescent="0.25">
      <c r="A833" t="s">
        <v>1680</v>
      </c>
      <c r="B833" t="s">
        <v>1681</v>
      </c>
      <c r="C833" t="s">
        <v>30</v>
      </c>
      <c r="D833">
        <v>73</v>
      </c>
      <c r="E833" t="s">
        <v>36</v>
      </c>
      <c r="F833">
        <v>0.58599999999999997</v>
      </c>
      <c r="G833">
        <v>0.91100000000000003</v>
      </c>
      <c r="H833">
        <v>9.5709999999999997</v>
      </c>
      <c r="I833" t="s">
        <v>1131</v>
      </c>
      <c r="J833" s="4" t="str">
        <f t="shared" si="24"/>
        <v>na</v>
      </c>
      <c r="K833" s="4">
        <f t="shared" si="25"/>
        <v>0</v>
      </c>
      <c r="L833" t="s">
        <v>12276</v>
      </c>
    </row>
    <row r="834" spans="1:12" x14ac:dyDescent="0.25">
      <c r="A834" t="s">
        <v>1682</v>
      </c>
      <c r="B834" t="s">
        <v>1683</v>
      </c>
      <c r="C834" t="s">
        <v>58</v>
      </c>
      <c r="D834">
        <v>73</v>
      </c>
      <c r="E834">
        <v>1.679</v>
      </c>
      <c r="F834">
        <v>0.14899999999999999</v>
      </c>
      <c r="G834">
        <v>0.92600000000000005</v>
      </c>
      <c r="H834">
        <v>6.367</v>
      </c>
      <c r="I834" t="s">
        <v>1131</v>
      </c>
      <c r="J834" s="4" t="str">
        <f t="shared" ref="J834:J897" si="26">IF(AND(I834=selected_country_code,C834= selected_sector_code),D834,"na")</f>
        <v>na</v>
      </c>
      <c r="K834" s="4">
        <f t="shared" si="25"/>
        <v>0</v>
      </c>
      <c r="L834" t="s">
        <v>12277</v>
      </c>
    </row>
    <row r="835" spans="1:12" x14ac:dyDescent="0.25">
      <c r="A835" t="s">
        <v>1684</v>
      </c>
      <c r="B835" t="s">
        <v>1685</v>
      </c>
      <c r="C835" t="s">
        <v>61</v>
      </c>
      <c r="D835">
        <v>68</v>
      </c>
      <c r="E835" t="s">
        <v>36</v>
      </c>
      <c r="F835" t="s">
        <v>36</v>
      </c>
      <c r="G835" t="s">
        <v>36</v>
      </c>
      <c r="H835" t="s">
        <v>36</v>
      </c>
      <c r="I835" t="s">
        <v>1131</v>
      </c>
      <c r="J835" s="4" t="str">
        <f t="shared" si="26"/>
        <v>na</v>
      </c>
      <c r="K835" s="4">
        <f t="shared" ref="K835:K898" si="27">IFERROR(RANK(J835,$J$2:$J$5711,0),0)</f>
        <v>0</v>
      </c>
      <c r="L835" t="s">
        <v>12278</v>
      </c>
    </row>
    <row r="836" spans="1:12" x14ac:dyDescent="0.25">
      <c r="A836" t="s">
        <v>1686</v>
      </c>
      <c r="B836" t="s">
        <v>1687</v>
      </c>
      <c r="C836" t="s">
        <v>30</v>
      </c>
      <c r="D836">
        <v>68</v>
      </c>
      <c r="E836">
        <v>6.9169999999999998</v>
      </c>
      <c r="F836">
        <v>0.64800000000000002</v>
      </c>
      <c r="G836">
        <v>0.998</v>
      </c>
      <c r="H836">
        <v>3.8290000000000002</v>
      </c>
      <c r="I836" t="s">
        <v>1131</v>
      </c>
      <c r="J836" s="4" t="str">
        <f t="shared" si="26"/>
        <v>na</v>
      </c>
      <c r="K836" s="4">
        <f t="shared" si="27"/>
        <v>0</v>
      </c>
      <c r="L836" t="s">
        <v>12279</v>
      </c>
    </row>
    <row r="837" spans="1:12" x14ac:dyDescent="0.25">
      <c r="A837" t="s">
        <v>1688</v>
      </c>
      <c r="B837" t="s">
        <v>1689</v>
      </c>
      <c r="C837" t="s">
        <v>45</v>
      </c>
      <c r="D837">
        <v>67</v>
      </c>
      <c r="E837">
        <v>14.72</v>
      </c>
      <c r="F837">
        <v>0.745</v>
      </c>
      <c r="G837">
        <v>0.78500000000000003</v>
      </c>
      <c r="H837">
        <v>3.9420000000000002</v>
      </c>
      <c r="I837" t="s">
        <v>1131</v>
      </c>
      <c r="J837" s="4" t="str">
        <f t="shared" si="26"/>
        <v>na</v>
      </c>
      <c r="K837" s="4">
        <f t="shared" si="27"/>
        <v>0</v>
      </c>
      <c r="L837" t="s">
        <v>12280</v>
      </c>
    </row>
    <row r="838" spans="1:12" x14ac:dyDescent="0.25">
      <c r="A838" t="s">
        <v>1690</v>
      </c>
      <c r="B838" t="s">
        <v>1691</v>
      </c>
      <c r="C838" t="s">
        <v>30</v>
      </c>
      <c r="D838">
        <v>66</v>
      </c>
      <c r="E838" t="s">
        <v>36</v>
      </c>
      <c r="F838">
        <v>6.2240000000000002</v>
      </c>
      <c r="G838">
        <v>123.72</v>
      </c>
      <c r="H838" t="s">
        <v>36</v>
      </c>
      <c r="I838" t="s">
        <v>1131</v>
      </c>
      <c r="J838" s="4" t="str">
        <f t="shared" si="26"/>
        <v>na</v>
      </c>
      <c r="K838" s="4">
        <f t="shared" si="27"/>
        <v>0</v>
      </c>
      <c r="L838" t="s">
        <v>12281</v>
      </c>
    </row>
    <row r="839" spans="1:12" x14ac:dyDescent="0.25">
      <c r="A839" t="s">
        <v>1692</v>
      </c>
      <c r="B839" t="s">
        <v>1693</v>
      </c>
      <c r="C839" t="s">
        <v>11</v>
      </c>
      <c r="D839">
        <v>65</v>
      </c>
      <c r="E839">
        <v>4.0570000000000004</v>
      </c>
      <c r="F839">
        <v>0.55300000000000005</v>
      </c>
      <c r="G839">
        <v>0.126</v>
      </c>
      <c r="H839">
        <v>2.028</v>
      </c>
      <c r="I839" t="s">
        <v>1131</v>
      </c>
      <c r="J839" s="4" t="str">
        <f t="shared" si="26"/>
        <v>na</v>
      </c>
      <c r="K839" s="4">
        <f t="shared" si="27"/>
        <v>0</v>
      </c>
      <c r="L839" t="s">
        <v>12282</v>
      </c>
    </row>
    <row r="840" spans="1:12" x14ac:dyDescent="0.25">
      <c r="A840" t="s">
        <v>1694</v>
      </c>
      <c r="B840" t="s">
        <v>1695</v>
      </c>
      <c r="C840" t="s">
        <v>15</v>
      </c>
      <c r="D840">
        <v>65</v>
      </c>
      <c r="E840">
        <v>6.4219999999999997</v>
      </c>
      <c r="F840">
        <v>0.76300000000000001</v>
      </c>
      <c r="G840">
        <v>0.58399999999999996</v>
      </c>
      <c r="H840">
        <v>2.194</v>
      </c>
      <c r="I840" t="s">
        <v>1131</v>
      </c>
      <c r="J840" s="4" t="str">
        <f t="shared" si="26"/>
        <v>na</v>
      </c>
      <c r="K840" s="4">
        <f t="shared" si="27"/>
        <v>0</v>
      </c>
      <c r="L840" t="s">
        <v>12283</v>
      </c>
    </row>
    <row r="841" spans="1:12" x14ac:dyDescent="0.25">
      <c r="A841" t="s">
        <v>1696</v>
      </c>
      <c r="B841" t="s">
        <v>1697</v>
      </c>
      <c r="C841" t="s">
        <v>15</v>
      </c>
      <c r="D841">
        <v>64</v>
      </c>
      <c r="E841">
        <v>4.54</v>
      </c>
      <c r="F841">
        <v>0.52500000000000002</v>
      </c>
      <c r="G841">
        <v>0.64600000000000002</v>
      </c>
      <c r="H841">
        <v>1.1180000000000001</v>
      </c>
      <c r="I841" t="s">
        <v>1131</v>
      </c>
      <c r="J841" s="4" t="str">
        <f t="shared" si="26"/>
        <v>na</v>
      </c>
      <c r="K841" s="4">
        <f t="shared" si="27"/>
        <v>0</v>
      </c>
      <c r="L841" t="s">
        <v>12284</v>
      </c>
    </row>
    <row r="842" spans="1:12" x14ac:dyDescent="0.25">
      <c r="A842" t="s">
        <v>1698</v>
      </c>
      <c r="B842" t="s">
        <v>1699</v>
      </c>
      <c r="C842" t="s">
        <v>15</v>
      </c>
      <c r="D842">
        <v>63</v>
      </c>
      <c r="E842">
        <v>6.8630000000000004</v>
      </c>
      <c r="F842">
        <v>0.74099999999999999</v>
      </c>
      <c r="G842">
        <v>1.4350000000000001</v>
      </c>
      <c r="H842">
        <v>4.8230000000000004</v>
      </c>
      <c r="I842" t="s">
        <v>1131</v>
      </c>
      <c r="J842" s="4" t="str">
        <f t="shared" si="26"/>
        <v>na</v>
      </c>
      <c r="K842" s="4">
        <f t="shared" si="27"/>
        <v>0</v>
      </c>
      <c r="L842" t="s">
        <v>12285</v>
      </c>
    </row>
    <row r="843" spans="1:12" x14ac:dyDescent="0.25">
      <c r="A843" t="s">
        <v>1700</v>
      </c>
      <c r="B843" t="s">
        <v>1701</v>
      </c>
      <c r="C843" t="s">
        <v>15</v>
      </c>
      <c r="D843">
        <v>63</v>
      </c>
      <c r="E843">
        <v>6.0759999999999996</v>
      </c>
      <c r="F843">
        <v>0.61199999999999999</v>
      </c>
      <c r="G843">
        <v>0.54900000000000004</v>
      </c>
      <c r="H843">
        <v>2.6379999999999999</v>
      </c>
      <c r="I843" t="s">
        <v>1131</v>
      </c>
      <c r="J843" s="4" t="str">
        <f t="shared" si="26"/>
        <v>na</v>
      </c>
      <c r="K843" s="4">
        <f t="shared" si="27"/>
        <v>0</v>
      </c>
      <c r="L843" t="s">
        <v>12286</v>
      </c>
    </row>
    <row r="844" spans="1:12" x14ac:dyDescent="0.25">
      <c r="A844" t="s">
        <v>1702</v>
      </c>
      <c r="B844" t="s">
        <v>1703</v>
      </c>
      <c r="C844" t="s">
        <v>24</v>
      </c>
      <c r="D844">
        <v>63</v>
      </c>
      <c r="E844">
        <v>15.173999999999999</v>
      </c>
      <c r="F844">
        <v>0.34899999999999998</v>
      </c>
      <c r="G844">
        <v>0.2</v>
      </c>
      <c r="H844">
        <v>3.21</v>
      </c>
      <c r="I844" t="s">
        <v>1131</v>
      </c>
      <c r="J844" s="4">
        <f t="shared" si="26"/>
        <v>63</v>
      </c>
      <c r="K844" s="4">
        <f t="shared" si="27"/>
        <v>12</v>
      </c>
      <c r="L844" t="s">
        <v>12287</v>
      </c>
    </row>
    <row r="845" spans="1:12" x14ac:dyDescent="0.25">
      <c r="A845" t="s">
        <v>1704</v>
      </c>
      <c r="B845" t="s">
        <v>1705</v>
      </c>
      <c r="C845" t="s">
        <v>58</v>
      </c>
      <c r="D845">
        <v>63</v>
      </c>
      <c r="E845">
        <v>79.647999999999996</v>
      </c>
      <c r="F845">
        <v>1.107</v>
      </c>
      <c r="G845">
        <v>0.998</v>
      </c>
      <c r="H845">
        <v>19.190999999999999</v>
      </c>
      <c r="I845" t="s">
        <v>1131</v>
      </c>
      <c r="J845" s="4" t="str">
        <f t="shared" si="26"/>
        <v>na</v>
      </c>
      <c r="K845" s="4">
        <f t="shared" si="27"/>
        <v>0</v>
      </c>
      <c r="L845" t="s">
        <v>12288</v>
      </c>
    </row>
    <row r="846" spans="1:12" x14ac:dyDescent="0.25">
      <c r="A846" t="s">
        <v>1706</v>
      </c>
      <c r="B846" t="s">
        <v>1707</v>
      </c>
      <c r="C846" t="s">
        <v>132</v>
      </c>
      <c r="D846">
        <v>62</v>
      </c>
      <c r="E846" t="s">
        <v>36</v>
      </c>
      <c r="F846">
        <v>0.59499999999999997</v>
      </c>
      <c r="G846">
        <v>0.22900000000000001</v>
      </c>
      <c r="H846">
        <v>11.696999999999999</v>
      </c>
      <c r="I846" t="s">
        <v>1131</v>
      </c>
      <c r="J846" s="4" t="str">
        <f t="shared" si="26"/>
        <v>na</v>
      </c>
      <c r="K846" s="4">
        <f t="shared" si="27"/>
        <v>0</v>
      </c>
      <c r="L846" t="s">
        <v>12289</v>
      </c>
    </row>
    <row r="847" spans="1:12" x14ac:dyDescent="0.25">
      <c r="A847" t="s">
        <v>1708</v>
      </c>
      <c r="B847" t="s">
        <v>1709</v>
      </c>
      <c r="C847" t="s">
        <v>15</v>
      </c>
      <c r="D847">
        <v>62</v>
      </c>
      <c r="E847">
        <v>6.1029999999999998</v>
      </c>
      <c r="F847">
        <v>0.53200000000000003</v>
      </c>
      <c r="G847">
        <v>0.86699999999999999</v>
      </c>
      <c r="H847">
        <v>2.0979999999999999</v>
      </c>
      <c r="I847" t="s">
        <v>1131</v>
      </c>
      <c r="J847" s="4" t="str">
        <f t="shared" si="26"/>
        <v>na</v>
      </c>
      <c r="K847" s="4">
        <f t="shared" si="27"/>
        <v>0</v>
      </c>
      <c r="L847" t="s">
        <v>12290</v>
      </c>
    </row>
    <row r="848" spans="1:12" x14ac:dyDescent="0.25">
      <c r="A848" t="s">
        <v>1710</v>
      </c>
      <c r="B848" t="s">
        <v>1711</v>
      </c>
      <c r="C848" t="s">
        <v>15</v>
      </c>
      <c r="D848">
        <v>62</v>
      </c>
      <c r="E848">
        <v>8.9939999999999998</v>
      </c>
      <c r="F848">
        <v>0.33800000000000002</v>
      </c>
      <c r="G848">
        <v>0.64700000000000002</v>
      </c>
      <c r="H848">
        <v>3.6019999999999999</v>
      </c>
      <c r="I848" t="s">
        <v>1131</v>
      </c>
      <c r="J848" s="4" t="str">
        <f t="shared" si="26"/>
        <v>na</v>
      </c>
      <c r="K848" s="4">
        <f t="shared" si="27"/>
        <v>0</v>
      </c>
      <c r="L848" t="s">
        <v>12291</v>
      </c>
    </row>
    <row r="849" spans="1:12" x14ac:dyDescent="0.25">
      <c r="A849" t="s">
        <v>1712</v>
      </c>
      <c r="B849" t="s">
        <v>1713</v>
      </c>
      <c r="C849" t="s">
        <v>58</v>
      </c>
      <c r="D849">
        <v>62</v>
      </c>
      <c r="E849">
        <v>6.3120000000000003</v>
      </c>
      <c r="F849">
        <v>0.32</v>
      </c>
      <c r="G849">
        <v>0.183</v>
      </c>
      <c r="H849">
        <v>3.948</v>
      </c>
      <c r="I849" t="s">
        <v>1131</v>
      </c>
      <c r="J849" s="4" t="str">
        <f t="shared" si="26"/>
        <v>na</v>
      </c>
      <c r="K849" s="4">
        <f t="shared" si="27"/>
        <v>0</v>
      </c>
      <c r="L849" t="s">
        <v>12292</v>
      </c>
    </row>
    <row r="850" spans="1:12" x14ac:dyDescent="0.25">
      <c r="A850" t="s">
        <v>1714</v>
      </c>
      <c r="B850" t="s">
        <v>1715</v>
      </c>
      <c r="C850" t="s">
        <v>15</v>
      </c>
      <c r="D850">
        <v>61</v>
      </c>
      <c r="E850" t="s">
        <v>36</v>
      </c>
      <c r="F850">
        <v>3.8650000000000002</v>
      </c>
      <c r="G850">
        <v>9.3040000000000003</v>
      </c>
      <c r="H850" t="s">
        <v>36</v>
      </c>
      <c r="I850" t="s">
        <v>1131</v>
      </c>
      <c r="J850" s="4" t="str">
        <f t="shared" si="26"/>
        <v>na</v>
      </c>
      <c r="K850" s="4">
        <f t="shared" si="27"/>
        <v>0</v>
      </c>
      <c r="L850" t="s">
        <v>12293</v>
      </c>
    </row>
    <row r="851" spans="1:12" x14ac:dyDescent="0.25">
      <c r="A851" t="s">
        <v>1716</v>
      </c>
      <c r="B851" t="s">
        <v>1717</v>
      </c>
      <c r="C851" t="s">
        <v>15</v>
      </c>
      <c r="D851">
        <v>61</v>
      </c>
      <c r="E851">
        <v>1.1619999999999999</v>
      </c>
      <c r="F851">
        <v>0.73299999999999998</v>
      </c>
      <c r="G851">
        <v>5.6310000000000002</v>
      </c>
      <c r="H851">
        <v>1.0960000000000001</v>
      </c>
      <c r="I851" t="s">
        <v>1131</v>
      </c>
      <c r="J851" s="4" t="str">
        <f t="shared" si="26"/>
        <v>na</v>
      </c>
      <c r="K851" s="4">
        <f t="shared" si="27"/>
        <v>0</v>
      </c>
      <c r="L851" t="s">
        <v>12294</v>
      </c>
    </row>
    <row r="852" spans="1:12" x14ac:dyDescent="0.25">
      <c r="A852" t="s">
        <v>1718</v>
      </c>
      <c r="B852" t="s">
        <v>1719</v>
      </c>
      <c r="C852" t="s">
        <v>11</v>
      </c>
      <c r="D852">
        <v>61</v>
      </c>
      <c r="E852" t="s">
        <v>36</v>
      </c>
      <c r="F852">
        <v>0.74399999999999999</v>
      </c>
      <c r="G852">
        <v>1.2450000000000001</v>
      </c>
      <c r="H852">
        <v>7.2949999999999999</v>
      </c>
      <c r="I852" t="s">
        <v>1131</v>
      </c>
      <c r="J852" s="4" t="str">
        <f t="shared" si="26"/>
        <v>na</v>
      </c>
      <c r="K852" s="4">
        <f t="shared" si="27"/>
        <v>0</v>
      </c>
      <c r="L852" t="s">
        <v>12295</v>
      </c>
    </row>
    <row r="853" spans="1:12" x14ac:dyDescent="0.25">
      <c r="A853" t="s">
        <v>1720</v>
      </c>
      <c r="B853" t="s">
        <v>1721</v>
      </c>
      <c r="C853" t="s">
        <v>15</v>
      </c>
      <c r="D853">
        <v>60</v>
      </c>
      <c r="E853">
        <v>10.476000000000001</v>
      </c>
      <c r="F853">
        <v>1.004</v>
      </c>
      <c r="G853">
        <v>1.0189999999999999</v>
      </c>
      <c r="H853">
        <v>6.4290000000000003</v>
      </c>
      <c r="I853" t="s">
        <v>1131</v>
      </c>
      <c r="J853" s="4" t="str">
        <f t="shared" si="26"/>
        <v>na</v>
      </c>
      <c r="K853" s="4">
        <f t="shared" si="27"/>
        <v>0</v>
      </c>
      <c r="L853" t="s">
        <v>12296</v>
      </c>
    </row>
    <row r="854" spans="1:12" x14ac:dyDescent="0.25">
      <c r="A854" t="s">
        <v>1722</v>
      </c>
      <c r="B854" t="s">
        <v>1723</v>
      </c>
      <c r="C854" t="s">
        <v>61</v>
      </c>
      <c r="D854">
        <v>59</v>
      </c>
      <c r="E854" t="s">
        <v>36</v>
      </c>
      <c r="F854" t="s">
        <v>36</v>
      </c>
      <c r="G854" t="s">
        <v>36</v>
      </c>
      <c r="H854" t="s">
        <v>36</v>
      </c>
      <c r="I854" t="s">
        <v>1131</v>
      </c>
      <c r="J854" s="4" t="str">
        <f t="shared" si="26"/>
        <v>na</v>
      </c>
      <c r="K854" s="4">
        <f t="shared" si="27"/>
        <v>0</v>
      </c>
      <c r="L854" t="s">
        <v>12297</v>
      </c>
    </row>
    <row r="855" spans="1:12" x14ac:dyDescent="0.25">
      <c r="A855" t="s">
        <v>1724</v>
      </c>
      <c r="B855" t="s">
        <v>1725</v>
      </c>
      <c r="C855" t="s">
        <v>132</v>
      </c>
      <c r="D855">
        <v>59</v>
      </c>
      <c r="E855">
        <v>15.678000000000001</v>
      </c>
      <c r="F855">
        <v>1.165</v>
      </c>
      <c r="G855">
        <v>0.26800000000000002</v>
      </c>
      <c r="H855">
        <v>6.6420000000000003</v>
      </c>
      <c r="I855" t="s">
        <v>1131</v>
      </c>
      <c r="J855" s="4" t="str">
        <f t="shared" si="26"/>
        <v>na</v>
      </c>
      <c r="K855" s="4">
        <f t="shared" si="27"/>
        <v>0</v>
      </c>
      <c r="L855" t="s">
        <v>12298</v>
      </c>
    </row>
    <row r="856" spans="1:12" x14ac:dyDescent="0.25">
      <c r="A856" t="s">
        <v>1726</v>
      </c>
      <c r="B856" t="s">
        <v>1727</v>
      </c>
      <c r="C856" t="s">
        <v>24</v>
      </c>
      <c r="D856">
        <v>58</v>
      </c>
      <c r="E856">
        <v>6.1310000000000002</v>
      </c>
      <c r="F856">
        <v>0.55400000000000005</v>
      </c>
      <c r="G856">
        <v>0.20899999999999999</v>
      </c>
      <c r="H856">
        <v>6.2279999999999998</v>
      </c>
      <c r="I856" t="s">
        <v>1131</v>
      </c>
      <c r="J856" s="4">
        <f t="shared" si="26"/>
        <v>58</v>
      </c>
      <c r="K856" s="4">
        <f t="shared" si="27"/>
        <v>13</v>
      </c>
      <c r="L856" t="s">
        <v>12299</v>
      </c>
    </row>
    <row r="857" spans="1:12" x14ac:dyDescent="0.25">
      <c r="A857" t="s">
        <v>1728</v>
      </c>
      <c r="B857" t="s">
        <v>1729</v>
      </c>
      <c r="C857" t="s">
        <v>30</v>
      </c>
      <c r="D857">
        <v>57</v>
      </c>
      <c r="E857">
        <v>18.286000000000001</v>
      </c>
      <c r="F857">
        <v>0.629</v>
      </c>
      <c r="G857">
        <v>1.4339999999999999</v>
      </c>
      <c r="H857" t="s">
        <v>36</v>
      </c>
      <c r="I857" t="s">
        <v>1131</v>
      </c>
      <c r="J857" s="4" t="str">
        <f t="shared" si="26"/>
        <v>na</v>
      </c>
      <c r="K857" s="4">
        <f t="shared" si="27"/>
        <v>0</v>
      </c>
      <c r="L857" t="s">
        <v>12300</v>
      </c>
    </row>
    <row r="858" spans="1:12" x14ac:dyDescent="0.25">
      <c r="A858" t="s">
        <v>1730</v>
      </c>
      <c r="B858" t="s">
        <v>1731</v>
      </c>
      <c r="C858" t="s">
        <v>15</v>
      </c>
      <c r="D858">
        <v>57</v>
      </c>
      <c r="E858">
        <v>4.8129999999999997</v>
      </c>
      <c r="F858">
        <v>0.35299999999999998</v>
      </c>
      <c r="G858">
        <v>0.48299999999999998</v>
      </c>
      <c r="H858">
        <v>6.5380000000000003</v>
      </c>
      <c r="I858" t="s">
        <v>1131</v>
      </c>
      <c r="J858" s="4" t="str">
        <f t="shared" si="26"/>
        <v>na</v>
      </c>
      <c r="K858" s="4">
        <f t="shared" si="27"/>
        <v>0</v>
      </c>
      <c r="L858" t="s">
        <v>12301</v>
      </c>
    </row>
    <row r="859" spans="1:12" x14ac:dyDescent="0.25">
      <c r="A859" t="s">
        <v>1732</v>
      </c>
      <c r="B859" t="s">
        <v>1733</v>
      </c>
      <c r="C859" t="s">
        <v>61</v>
      </c>
      <c r="D859">
        <v>57</v>
      </c>
      <c r="E859" t="s">
        <v>36</v>
      </c>
      <c r="F859" t="s">
        <v>36</v>
      </c>
      <c r="G859" t="s">
        <v>36</v>
      </c>
      <c r="H859" t="s">
        <v>36</v>
      </c>
      <c r="I859" t="s">
        <v>1131</v>
      </c>
      <c r="J859" s="4" t="str">
        <f t="shared" si="26"/>
        <v>na</v>
      </c>
      <c r="K859" s="4">
        <f t="shared" si="27"/>
        <v>0</v>
      </c>
      <c r="L859" t="s">
        <v>12302</v>
      </c>
    </row>
    <row r="860" spans="1:12" x14ac:dyDescent="0.25">
      <c r="A860" t="s">
        <v>1734</v>
      </c>
      <c r="B860" t="s">
        <v>1733</v>
      </c>
      <c r="C860" t="s">
        <v>61</v>
      </c>
      <c r="D860">
        <v>56</v>
      </c>
      <c r="E860" t="s">
        <v>36</v>
      </c>
      <c r="F860" t="s">
        <v>36</v>
      </c>
      <c r="G860" t="s">
        <v>36</v>
      </c>
      <c r="H860" t="s">
        <v>36</v>
      </c>
      <c r="I860" t="s">
        <v>1131</v>
      </c>
      <c r="J860" s="4" t="str">
        <f t="shared" si="26"/>
        <v>na</v>
      </c>
      <c r="K860" s="4">
        <f t="shared" si="27"/>
        <v>0</v>
      </c>
      <c r="L860" t="s">
        <v>12303</v>
      </c>
    </row>
    <row r="861" spans="1:12" x14ac:dyDescent="0.25">
      <c r="A861" t="s">
        <v>1735</v>
      </c>
      <c r="B861" t="s">
        <v>1736</v>
      </c>
      <c r="C861" t="s">
        <v>15</v>
      </c>
      <c r="D861">
        <v>56</v>
      </c>
      <c r="E861">
        <v>4.7489999999999997</v>
      </c>
      <c r="F861">
        <v>0.49199999999999999</v>
      </c>
      <c r="G861">
        <v>0.42399999999999999</v>
      </c>
      <c r="H861">
        <v>1.35</v>
      </c>
      <c r="I861" t="s">
        <v>1131</v>
      </c>
      <c r="J861" s="4" t="str">
        <f t="shared" si="26"/>
        <v>na</v>
      </c>
      <c r="K861" s="4">
        <f t="shared" si="27"/>
        <v>0</v>
      </c>
      <c r="L861" t="s">
        <v>12304</v>
      </c>
    </row>
    <row r="862" spans="1:12" x14ac:dyDescent="0.25">
      <c r="A862" t="s">
        <v>1737</v>
      </c>
      <c r="B862" t="s">
        <v>1738</v>
      </c>
      <c r="C862" t="s">
        <v>45</v>
      </c>
      <c r="D862">
        <v>56</v>
      </c>
      <c r="E862" t="s">
        <v>36</v>
      </c>
      <c r="F862">
        <v>0.71199999999999997</v>
      </c>
      <c r="G862">
        <v>0.97599999999999998</v>
      </c>
      <c r="H862" t="s">
        <v>36</v>
      </c>
      <c r="I862" t="s">
        <v>1131</v>
      </c>
      <c r="J862" s="4" t="str">
        <f t="shared" si="26"/>
        <v>na</v>
      </c>
      <c r="K862" s="4">
        <f t="shared" si="27"/>
        <v>0</v>
      </c>
      <c r="L862" t="s">
        <v>12305</v>
      </c>
    </row>
    <row r="863" spans="1:12" x14ac:dyDescent="0.25">
      <c r="A863" t="s">
        <v>1739</v>
      </c>
      <c r="B863" t="s">
        <v>1740</v>
      </c>
      <c r="C863" t="s">
        <v>15</v>
      </c>
      <c r="D863">
        <v>56</v>
      </c>
      <c r="E863" t="s">
        <v>36</v>
      </c>
      <c r="F863">
        <v>0.49199999999999999</v>
      </c>
      <c r="G863">
        <v>0.40300000000000002</v>
      </c>
      <c r="H863">
        <v>16.946999999999999</v>
      </c>
      <c r="I863" t="s">
        <v>1131</v>
      </c>
      <c r="J863" s="4" t="str">
        <f t="shared" si="26"/>
        <v>na</v>
      </c>
      <c r="K863" s="4">
        <f t="shared" si="27"/>
        <v>0</v>
      </c>
      <c r="L863" t="s">
        <v>12306</v>
      </c>
    </row>
    <row r="864" spans="1:12" x14ac:dyDescent="0.25">
      <c r="A864" t="s">
        <v>1741</v>
      </c>
      <c r="B864" t="s">
        <v>1742</v>
      </c>
      <c r="C864" t="s">
        <v>30</v>
      </c>
      <c r="D864">
        <v>56</v>
      </c>
      <c r="E864">
        <v>20.443999999999999</v>
      </c>
      <c r="F864">
        <v>2.5680000000000001</v>
      </c>
      <c r="G864">
        <v>4.8259999999999996</v>
      </c>
      <c r="H864">
        <v>18.751999999999999</v>
      </c>
      <c r="I864" t="s">
        <v>1131</v>
      </c>
      <c r="J864" s="4" t="str">
        <f t="shared" si="26"/>
        <v>na</v>
      </c>
      <c r="K864" s="4">
        <f t="shared" si="27"/>
        <v>0</v>
      </c>
      <c r="L864" t="s">
        <v>12307</v>
      </c>
    </row>
    <row r="865" spans="1:12" x14ac:dyDescent="0.25">
      <c r="A865" t="s">
        <v>1743</v>
      </c>
      <c r="B865" t="s">
        <v>1744</v>
      </c>
      <c r="C865" t="s">
        <v>45</v>
      </c>
      <c r="D865">
        <v>55</v>
      </c>
      <c r="E865">
        <v>20.353999999999999</v>
      </c>
      <c r="F865">
        <v>0.63100000000000001</v>
      </c>
      <c r="G865">
        <v>0.86499999999999999</v>
      </c>
      <c r="H865">
        <v>13.568</v>
      </c>
      <c r="I865" t="s">
        <v>1131</v>
      </c>
      <c r="J865" s="4" t="str">
        <f t="shared" si="26"/>
        <v>na</v>
      </c>
      <c r="K865" s="4">
        <f t="shared" si="27"/>
        <v>0</v>
      </c>
      <c r="L865" t="s">
        <v>12308</v>
      </c>
    </row>
    <row r="866" spans="1:12" x14ac:dyDescent="0.25">
      <c r="A866" t="s">
        <v>1745</v>
      </c>
      <c r="B866" t="s">
        <v>1746</v>
      </c>
      <c r="C866" t="s">
        <v>15</v>
      </c>
      <c r="D866">
        <v>55</v>
      </c>
      <c r="E866">
        <v>11.984999999999999</v>
      </c>
      <c r="F866">
        <v>0.68500000000000005</v>
      </c>
      <c r="G866">
        <v>0.22800000000000001</v>
      </c>
      <c r="H866">
        <v>8.0589999999999993</v>
      </c>
      <c r="I866" t="s">
        <v>1131</v>
      </c>
      <c r="J866" s="4" t="str">
        <f t="shared" si="26"/>
        <v>na</v>
      </c>
      <c r="K866" s="4">
        <f t="shared" si="27"/>
        <v>0</v>
      </c>
      <c r="L866" t="s">
        <v>12309</v>
      </c>
    </row>
    <row r="867" spans="1:12" x14ac:dyDescent="0.25">
      <c r="A867" t="s">
        <v>1747</v>
      </c>
      <c r="B867" t="s">
        <v>1748</v>
      </c>
      <c r="C867" t="s">
        <v>11</v>
      </c>
      <c r="D867">
        <v>55</v>
      </c>
      <c r="E867" t="s">
        <v>36</v>
      </c>
      <c r="F867">
        <v>0.66700000000000004</v>
      </c>
      <c r="G867">
        <v>0.58399999999999996</v>
      </c>
      <c r="H867" t="s">
        <v>36</v>
      </c>
      <c r="I867" t="s">
        <v>1131</v>
      </c>
      <c r="J867" s="4" t="str">
        <f t="shared" si="26"/>
        <v>na</v>
      </c>
      <c r="K867" s="4">
        <f t="shared" si="27"/>
        <v>0</v>
      </c>
      <c r="L867" t="s">
        <v>12310</v>
      </c>
    </row>
    <row r="868" spans="1:12" x14ac:dyDescent="0.25">
      <c r="A868" t="s">
        <v>1749</v>
      </c>
      <c r="B868" t="s">
        <v>1750</v>
      </c>
      <c r="C868" t="s">
        <v>15</v>
      </c>
      <c r="D868">
        <v>55</v>
      </c>
      <c r="E868">
        <v>4.4400000000000004</v>
      </c>
      <c r="F868">
        <v>2.8660000000000001</v>
      </c>
      <c r="G868">
        <v>2.0139999999999998</v>
      </c>
      <c r="H868">
        <v>2.7210000000000001</v>
      </c>
      <c r="I868" t="s">
        <v>1131</v>
      </c>
      <c r="J868" s="4" t="str">
        <f t="shared" si="26"/>
        <v>na</v>
      </c>
      <c r="K868" s="4">
        <f t="shared" si="27"/>
        <v>0</v>
      </c>
      <c r="L868" t="s">
        <v>12311</v>
      </c>
    </row>
    <row r="869" spans="1:12" x14ac:dyDescent="0.25">
      <c r="A869" t="s">
        <v>1751</v>
      </c>
      <c r="B869" t="s">
        <v>1752</v>
      </c>
      <c r="C869" t="s">
        <v>11</v>
      </c>
      <c r="D869">
        <v>54</v>
      </c>
      <c r="E869" t="s">
        <v>36</v>
      </c>
      <c r="F869">
        <v>0.92</v>
      </c>
      <c r="G869">
        <v>0.76300000000000001</v>
      </c>
      <c r="H869" t="s">
        <v>36</v>
      </c>
      <c r="I869" t="s">
        <v>1131</v>
      </c>
      <c r="J869" s="4" t="str">
        <f t="shared" si="26"/>
        <v>na</v>
      </c>
      <c r="K869" s="4">
        <f t="shared" si="27"/>
        <v>0</v>
      </c>
      <c r="L869" t="s">
        <v>12312</v>
      </c>
    </row>
    <row r="870" spans="1:12" x14ac:dyDescent="0.25">
      <c r="A870" t="s">
        <v>1753</v>
      </c>
      <c r="B870" t="s">
        <v>1754</v>
      </c>
      <c r="C870" t="s">
        <v>24</v>
      </c>
      <c r="D870">
        <v>53</v>
      </c>
      <c r="E870">
        <v>22.018999999999998</v>
      </c>
      <c r="F870">
        <v>3.0990000000000002</v>
      </c>
      <c r="G870">
        <v>3.1669999999999998</v>
      </c>
      <c r="H870">
        <v>14.773999999999999</v>
      </c>
      <c r="I870" t="s">
        <v>1131</v>
      </c>
      <c r="J870" s="4">
        <f t="shared" si="26"/>
        <v>53</v>
      </c>
      <c r="K870" s="4">
        <f t="shared" si="27"/>
        <v>14</v>
      </c>
      <c r="L870" t="s">
        <v>12313</v>
      </c>
    </row>
    <row r="871" spans="1:12" x14ac:dyDescent="0.25">
      <c r="A871" t="s">
        <v>1755</v>
      </c>
      <c r="B871" t="s">
        <v>1756</v>
      </c>
      <c r="C871" t="s">
        <v>30</v>
      </c>
      <c r="D871">
        <v>53</v>
      </c>
      <c r="E871" t="s">
        <v>36</v>
      </c>
      <c r="F871">
        <v>2.1070000000000002</v>
      </c>
      <c r="G871">
        <v>1.919</v>
      </c>
      <c r="H871">
        <v>3.5710000000000002</v>
      </c>
      <c r="I871" t="s">
        <v>1131</v>
      </c>
      <c r="J871" s="4" t="str">
        <f t="shared" si="26"/>
        <v>na</v>
      </c>
      <c r="K871" s="4">
        <f t="shared" si="27"/>
        <v>0</v>
      </c>
      <c r="L871" t="s">
        <v>12314</v>
      </c>
    </row>
    <row r="872" spans="1:12" x14ac:dyDescent="0.25">
      <c r="A872" t="s">
        <v>1757</v>
      </c>
      <c r="B872" t="s">
        <v>1758</v>
      </c>
      <c r="C872" t="s">
        <v>45</v>
      </c>
      <c r="D872">
        <v>52</v>
      </c>
      <c r="E872">
        <v>15.143000000000001</v>
      </c>
      <c r="F872">
        <v>0.38600000000000001</v>
      </c>
      <c r="G872">
        <v>5.2930000000000001</v>
      </c>
      <c r="H872" t="s">
        <v>36</v>
      </c>
      <c r="I872" t="s">
        <v>1131</v>
      </c>
      <c r="J872" s="4" t="str">
        <f t="shared" si="26"/>
        <v>na</v>
      </c>
      <c r="K872" s="4">
        <f t="shared" si="27"/>
        <v>0</v>
      </c>
      <c r="L872" t="s">
        <v>12315</v>
      </c>
    </row>
    <row r="873" spans="1:12" x14ac:dyDescent="0.25">
      <c r="A873" t="s">
        <v>1759</v>
      </c>
      <c r="B873" t="s">
        <v>1760</v>
      </c>
      <c r="C873" t="s">
        <v>21</v>
      </c>
      <c r="D873">
        <v>51</v>
      </c>
      <c r="E873" t="s">
        <v>36</v>
      </c>
      <c r="F873">
        <v>3.16</v>
      </c>
      <c r="G873">
        <v>7.3979999999999997</v>
      </c>
      <c r="H873" t="s">
        <v>36</v>
      </c>
      <c r="I873" t="s">
        <v>1131</v>
      </c>
      <c r="J873" s="4" t="str">
        <f t="shared" si="26"/>
        <v>na</v>
      </c>
      <c r="K873" s="4">
        <f t="shared" si="27"/>
        <v>0</v>
      </c>
      <c r="L873" t="s">
        <v>12316</v>
      </c>
    </row>
    <row r="874" spans="1:12" x14ac:dyDescent="0.25">
      <c r="A874" t="s">
        <v>1761</v>
      </c>
      <c r="B874" t="s">
        <v>1762</v>
      </c>
      <c r="C874" t="s">
        <v>132</v>
      </c>
      <c r="D874">
        <v>51</v>
      </c>
      <c r="E874">
        <v>9.6859999999999999</v>
      </c>
      <c r="F874">
        <v>1.758</v>
      </c>
      <c r="G874">
        <v>0.5</v>
      </c>
      <c r="H874">
        <v>6.8520000000000003</v>
      </c>
      <c r="I874" t="s">
        <v>1131</v>
      </c>
      <c r="J874" s="4" t="str">
        <f t="shared" si="26"/>
        <v>na</v>
      </c>
      <c r="K874" s="4">
        <f t="shared" si="27"/>
        <v>0</v>
      </c>
      <c r="L874" t="s">
        <v>12317</v>
      </c>
    </row>
    <row r="875" spans="1:12" x14ac:dyDescent="0.25">
      <c r="A875" t="s">
        <v>1763</v>
      </c>
      <c r="B875" t="s">
        <v>1764</v>
      </c>
      <c r="C875" t="s">
        <v>11</v>
      </c>
      <c r="D875">
        <v>51</v>
      </c>
      <c r="E875" t="s">
        <v>36</v>
      </c>
      <c r="F875">
        <v>0.16600000000000001</v>
      </c>
      <c r="G875">
        <v>0.44900000000000001</v>
      </c>
      <c r="H875" t="s">
        <v>36</v>
      </c>
      <c r="I875" t="s">
        <v>1131</v>
      </c>
      <c r="J875" s="4" t="str">
        <f t="shared" si="26"/>
        <v>na</v>
      </c>
      <c r="K875" s="4">
        <f t="shared" si="27"/>
        <v>0</v>
      </c>
      <c r="L875" t="s">
        <v>12318</v>
      </c>
    </row>
    <row r="876" spans="1:12" x14ac:dyDescent="0.25">
      <c r="A876" t="s">
        <v>1765</v>
      </c>
      <c r="B876" t="s">
        <v>1766</v>
      </c>
      <c r="C876" t="s">
        <v>35</v>
      </c>
      <c r="D876">
        <v>50</v>
      </c>
      <c r="E876">
        <v>7.57</v>
      </c>
      <c r="F876">
        <v>0.39900000000000002</v>
      </c>
      <c r="G876">
        <v>1.3160000000000001</v>
      </c>
      <c r="H876">
        <v>12.39</v>
      </c>
      <c r="I876" t="s">
        <v>1131</v>
      </c>
      <c r="J876" s="4" t="str">
        <f t="shared" si="26"/>
        <v>na</v>
      </c>
      <c r="K876" s="4">
        <f t="shared" si="27"/>
        <v>0</v>
      </c>
      <c r="L876" t="s">
        <v>12319</v>
      </c>
    </row>
    <row r="877" spans="1:12" x14ac:dyDescent="0.25">
      <c r="A877" t="s">
        <v>1767</v>
      </c>
      <c r="B877" t="s">
        <v>1768</v>
      </c>
      <c r="C877" t="s">
        <v>132</v>
      </c>
      <c r="D877">
        <v>50</v>
      </c>
      <c r="E877">
        <v>4.4800000000000004</v>
      </c>
      <c r="F877">
        <v>0.35699999999999998</v>
      </c>
      <c r="G877">
        <v>0.189</v>
      </c>
      <c r="H877">
        <v>0.38</v>
      </c>
      <c r="I877" t="s">
        <v>1131</v>
      </c>
      <c r="J877" s="4" t="str">
        <f t="shared" si="26"/>
        <v>na</v>
      </c>
      <c r="K877" s="4">
        <f t="shared" si="27"/>
        <v>0</v>
      </c>
      <c r="L877" t="s">
        <v>12320</v>
      </c>
    </row>
    <row r="878" spans="1:12" x14ac:dyDescent="0.25">
      <c r="A878" t="s">
        <v>1769</v>
      </c>
      <c r="B878" t="s">
        <v>1770</v>
      </c>
      <c r="C878" t="s">
        <v>18</v>
      </c>
      <c r="D878">
        <v>50</v>
      </c>
      <c r="E878" t="s">
        <v>36</v>
      </c>
      <c r="F878">
        <v>0.70399999999999996</v>
      </c>
      <c r="G878" t="s">
        <v>36</v>
      </c>
      <c r="H878" t="s">
        <v>36</v>
      </c>
      <c r="I878" t="s">
        <v>1131</v>
      </c>
      <c r="J878" s="4" t="str">
        <f t="shared" si="26"/>
        <v>na</v>
      </c>
      <c r="K878" s="4">
        <f t="shared" si="27"/>
        <v>0</v>
      </c>
      <c r="L878" t="s">
        <v>12321</v>
      </c>
    </row>
    <row r="879" spans="1:12" x14ac:dyDescent="0.25">
      <c r="A879" t="s">
        <v>1771</v>
      </c>
      <c r="B879" t="s">
        <v>1772</v>
      </c>
      <c r="C879" t="s">
        <v>15</v>
      </c>
      <c r="D879">
        <v>49</v>
      </c>
      <c r="E879">
        <v>7.0439999999999996</v>
      </c>
      <c r="F879">
        <v>0.48</v>
      </c>
      <c r="G879">
        <v>0.48099999999999998</v>
      </c>
      <c r="H879">
        <v>3.2639999999999998</v>
      </c>
      <c r="I879" t="s">
        <v>1131</v>
      </c>
      <c r="J879" s="4" t="str">
        <f t="shared" si="26"/>
        <v>na</v>
      </c>
      <c r="K879" s="4">
        <f t="shared" si="27"/>
        <v>0</v>
      </c>
      <c r="L879" t="s">
        <v>12322</v>
      </c>
    </row>
    <row r="880" spans="1:12" x14ac:dyDescent="0.25">
      <c r="A880" t="s">
        <v>1773</v>
      </c>
      <c r="B880" t="s">
        <v>1774</v>
      </c>
      <c r="C880" t="s">
        <v>132</v>
      </c>
      <c r="D880">
        <v>49</v>
      </c>
      <c r="E880">
        <v>6.9470000000000001</v>
      </c>
      <c r="F880">
        <v>1.139</v>
      </c>
      <c r="G880">
        <v>2.6389999999999998</v>
      </c>
      <c r="H880">
        <v>3.1120000000000001</v>
      </c>
      <c r="I880" t="s">
        <v>1131</v>
      </c>
      <c r="J880" s="4" t="str">
        <f t="shared" si="26"/>
        <v>na</v>
      </c>
      <c r="K880" s="4">
        <f t="shared" si="27"/>
        <v>0</v>
      </c>
      <c r="L880" t="s">
        <v>12323</v>
      </c>
    </row>
    <row r="881" spans="1:12" x14ac:dyDescent="0.25">
      <c r="A881" t="s">
        <v>1775</v>
      </c>
      <c r="B881" t="s">
        <v>1776</v>
      </c>
      <c r="C881" t="s">
        <v>15</v>
      </c>
      <c r="D881">
        <v>49</v>
      </c>
      <c r="E881">
        <v>6.5949999999999998</v>
      </c>
      <c r="F881">
        <v>0.254</v>
      </c>
      <c r="G881">
        <v>0.17199999999999999</v>
      </c>
      <c r="H881">
        <v>3.036</v>
      </c>
      <c r="I881" t="s">
        <v>1131</v>
      </c>
      <c r="J881" s="4" t="str">
        <f t="shared" si="26"/>
        <v>na</v>
      </c>
      <c r="K881" s="4">
        <f t="shared" si="27"/>
        <v>0</v>
      </c>
      <c r="L881" t="s">
        <v>12324</v>
      </c>
    </row>
    <row r="882" spans="1:12" x14ac:dyDescent="0.25">
      <c r="A882" t="s">
        <v>1777</v>
      </c>
      <c r="B882" t="s">
        <v>1778</v>
      </c>
      <c r="C882" t="s">
        <v>132</v>
      </c>
      <c r="D882">
        <v>49</v>
      </c>
      <c r="E882">
        <v>8.84</v>
      </c>
      <c r="F882">
        <v>0.67</v>
      </c>
      <c r="G882">
        <v>0.152</v>
      </c>
      <c r="H882">
        <v>2.5230000000000001</v>
      </c>
      <c r="I882" t="s">
        <v>1131</v>
      </c>
      <c r="J882" s="4" t="str">
        <f t="shared" si="26"/>
        <v>na</v>
      </c>
      <c r="K882" s="4">
        <f t="shared" si="27"/>
        <v>0</v>
      </c>
      <c r="L882" t="s">
        <v>12325</v>
      </c>
    </row>
    <row r="883" spans="1:12" x14ac:dyDescent="0.25">
      <c r="A883" t="s">
        <v>1779</v>
      </c>
      <c r="B883" t="s">
        <v>1780</v>
      </c>
      <c r="C883" t="s">
        <v>15</v>
      </c>
      <c r="D883">
        <v>48</v>
      </c>
      <c r="E883">
        <v>6.8380000000000001</v>
      </c>
      <c r="F883">
        <v>0.999</v>
      </c>
      <c r="G883">
        <v>0.63500000000000001</v>
      </c>
      <c r="H883">
        <v>7.508</v>
      </c>
      <c r="I883" t="s">
        <v>1131</v>
      </c>
      <c r="J883" s="4" t="str">
        <f t="shared" si="26"/>
        <v>na</v>
      </c>
      <c r="K883" s="4">
        <f t="shared" si="27"/>
        <v>0</v>
      </c>
      <c r="L883" t="s">
        <v>12326</v>
      </c>
    </row>
    <row r="884" spans="1:12" x14ac:dyDescent="0.25">
      <c r="A884" t="s">
        <v>1781</v>
      </c>
      <c r="B884" t="s">
        <v>1782</v>
      </c>
      <c r="C884" t="s">
        <v>15</v>
      </c>
      <c r="D884">
        <v>48</v>
      </c>
      <c r="E884" t="s">
        <v>36</v>
      </c>
      <c r="F884">
        <v>0.31</v>
      </c>
      <c r="G884" t="s">
        <v>36</v>
      </c>
      <c r="H884" t="s">
        <v>36</v>
      </c>
      <c r="I884" t="s">
        <v>1131</v>
      </c>
      <c r="J884" s="4" t="str">
        <f t="shared" si="26"/>
        <v>na</v>
      </c>
      <c r="K884" s="4">
        <f t="shared" si="27"/>
        <v>0</v>
      </c>
      <c r="L884" t="s">
        <v>12327</v>
      </c>
    </row>
    <row r="885" spans="1:12" x14ac:dyDescent="0.25">
      <c r="A885" t="s">
        <v>1783</v>
      </c>
      <c r="B885" t="s">
        <v>1784</v>
      </c>
      <c r="C885" t="s">
        <v>21</v>
      </c>
      <c r="D885">
        <v>48</v>
      </c>
      <c r="E885">
        <v>19.798999999999999</v>
      </c>
      <c r="F885">
        <v>2.536</v>
      </c>
      <c r="G885">
        <v>0.80800000000000005</v>
      </c>
      <c r="H885">
        <v>5.3220000000000001</v>
      </c>
      <c r="I885" t="s">
        <v>1131</v>
      </c>
      <c r="J885" s="4" t="str">
        <f t="shared" si="26"/>
        <v>na</v>
      </c>
      <c r="K885" s="4">
        <f t="shared" si="27"/>
        <v>0</v>
      </c>
      <c r="L885" t="s">
        <v>12328</v>
      </c>
    </row>
    <row r="886" spans="1:12" x14ac:dyDescent="0.25">
      <c r="A886" t="s">
        <v>1785</v>
      </c>
      <c r="B886" t="s">
        <v>1786</v>
      </c>
      <c r="C886" t="s">
        <v>132</v>
      </c>
      <c r="D886">
        <v>47</v>
      </c>
      <c r="E886">
        <v>15.772</v>
      </c>
      <c r="F886">
        <v>1.5089999999999999</v>
      </c>
      <c r="G886">
        <v>0.30199999999999999</v>
      </c>
      <c r="H886">
        <v>3.5840000000000001</v>
      </c>
      <c r="I886" t="s">
        <v>1131</v>
      </c>
      <c r="J886" s="4" t="str">
        <f t="shared" si="26"/>
        <v>na</v>
      </c>
      <c r="K886" s="4">
        <f t="shared" si="27"/>
        <v>0</v>
      </c>
      <c r="L886" t="s">
        <v>12329</v>
      </c>
    </row>
    <row r="887" spans="1:12" x14ac:dyDescent="0.25">
      <c r="A887" t="s">
        <v>1787</v>
      </c>
      <c r="B887" t="s">
        <v>1788</v>
      </c>
      <c r="C887" t="s">
        <v>132</v>
      </c>
      <c r="D887">
        <v>47</v>
      </c>
      <c r="E887">
        <v>13.884</v>
      </c>
      <c r="F887">
        <v>0.94699999999999995</v>
      </c>
      <c r="G887">
        <v>0.42099999999999999</v>
      </c>
      <c r="H887">
        <v>10.484</v>
      </c>
      <c r="I887" t="s">
        <v>1131</v>
      </c>
      <c r="J887" s="4" t="str">
        <f t="shared" si="26"/>
        <v>na</v>
      </c>
      <c r="K887" s="4">
        <f t="shared" si="27"/>
        <v>0</v>
      </c>
      <c r="L887" t="s">
        <v>12330</v>
      </c>
    </row>
    <row r="888" spans="1:12" x14ac:dyDescent="0.25">
      <c r="A888" t="s">
        <v>1789</v>
      </c>
      <c r="B888" t="s">
        <v>1790</v>
      </c>
      <c r="C888" t="s">
        <v>15</v>
      </c>
      <c r="D888">
        <v>47</v>
      </c>
      <c r="E888">
        <v>8.7070000000000007</v>
      </c>
      <c r="F888" t="s">
        <v>36</v>
      </c>
      <c r="G888">
        <v>0.217</v>
      </c>
      <c r="H888" t="s">
        <v>36</v>
      </c>
      <c r="I888" t="s">
        <v>1131</v>
      </c>
      <c r="J888" s="4" t="str">
        <f t="shared" si="26"/>
        <v>na</v>
      </c>
      <c r="K888" s="4">
        <f t="shared" si="27"/>
        <v>0</v>
      </c>
      <c r="L888" t="s">
        <v>12331</v>
      </c>
    </row>
    <row r="889" spans="1:12" x14ac:dyDescent="0.25">
      <c r="A889" t="s">
        <v>1791</v>
      </c>
      <c r="B889" t="s">
        <v>1792</v>
      </c>
      <c r="C889" t="s">
        <v>15</v>
      </c>
      <c r="D889">
        <v>46</v>
      </c>
      <c r="E889" t="s">
        <v>36</v>
      </c>
      <c r="F889">
        <v>0.745</v>
      </c>
      <c r="G889">
        <v>0.86299999999999999</v>
      </c>
      <c r="H889">
        <v>4.3170000000000002</v>
      </c>
      <c r="I889" t="s">
        <v>1131</v>
      </c>
      <c r="J889" s="4" t="str">
        <f t="shared" si="26"/>
        <v>na</v>
      </c>
      <c r="K889" s="4">
        <f t="shared" si="27"/>
        <v>0</v>
      </c>
      <c r="L889" t="s">
        <v>12332</v>
      </c>
    </row>
    <row r="890" spans="1:12" x14ac:dyDescent="0.25">
      <c r="A890" t="s">
        <v>1793</v>
      </c>
      <c r="B890" t="s">
        <v>1794</v>
      </c>
      <c r="C890" t="s">
        <v>30</v>
      </c>
      <c r="D890">
        <v>46</v>
      </c>
      <c r="E890">
        <v>9.0060000000000002</v>
      </c>
      <c r="F890">
        <v>3.2469999999999999</v>
      </c>
      <c r="G890">
        <v>3.5390000000000001</v>
      </c>
      <c r="H890">
        <v>6.2759999999999998</v>
      </c>
      <c r="I890" t="s">
        <v>1131</v>
      </c>
      <c r="J890" s="4" t="str">
        <f t="shared" si="26"/>
        <v>na</v>
      </c>
      <c r="K890" s="4">
        <f t="shared" si="27"/>
        <v>0</v>
      </c>
      <c r="L890" t="s">
        <v>12333</v>
      </c>
    </row>
    <row r="891" spans="1:12" x14ac:dyDescent="0.25">
      <c r="A891" t="s">
        <v>1795</v>
      </c>
      <c r="B891" t="s">
        <v>1796</v>
      </c>
      <c r="C891" t="s">
        <v>15</v>
      </c>
      <c r="D891">
        <v>46</v>
      </c>
      <c r="E891">
        <v>2.5459999999999998</v>
      </c>
      <c r="F891">
        <v>0.27900000000000003</v>
      </c>
      <c r="G891">
        <v>0.51700000000000002</v>
      </c>
      <c r="H891">
        <v>3.6680000000000001</v>
      </c>
      <c r="I891" t="s">
        <v>1131</v>
      </c>
      <c r="J891" s="4" t="str">
        <f t="shared" si="26"/>
        <v>na</v>
      </c>
      <c r="K891" s="4">
        <f t="shared" si="27"/>
        <v>0</v>
      </c>
      <c r="L891" t="s">
        <v>12334</v>
      </c>
    </row>
    <row r="892" spans="1:12" x14ac:dyDescent="0.25">
      <c r="A892" t="s">
        <v>1797</v>
      </c>
      <c r="B892" t="s">
        <v>1798</v>
      </c>
      <c r="C892" t="s">
        <v>15</v>
      </c>
      <c r="D892">
        <v>45</v>
      </c>
      <c r="E892">
        <v>11.576000000000001</v>
      </c>
      <c r="F892">
        <v>0.24099999999999999</v>
      </c>
      <c r="G892">
        <v>0.121</v>
      </c>
      <c r="H892">
        <v>1.8839999999999999</v>
      </c>
      <c r="I892" t="s">
        <v>1131</v>
      </c>
      <c r="J892" s="4" t="str">
        <f t="shared" si="26"/>
        <v>na</v>
      </c>
      <c r="K892" s="4">
        <f t="shared" si="27"/>
        <v>0</v>
      </c>
      <c r="L892" t="s">
        <v>12335</v>
      </c>
    </row>
    <row r="893" spans="1:12" x14ac:dyDescent="0.25">
      <c r="A893" t="s">
        <v>1799</v>
      </c>
      <c r="B893" t="s">
        <v>1800</v>
      </c>
      <c r="C893" t="s">
        <v>15</v>
      </c>
      <c r="D893">
        <v>45</v>
      </c>
      <c r="E893">
        <v>9.3130000000000006</v>
      </c>
      <c r="F893">
        <v>1.034</v>
      </c>
      <c r="G893">
        <v>0.68300000000000005</v>
      </c>
      <c r="H893">
        <v>6.0650000000000004</v>
      </c>
      <c r="I893" t="s">
        <v>1131</v>
      </c>
      <c r="J893" s="4" t="str">
        <f t="shared" si="26"/>
        <v>na</v>
      </c>
      <c r="K893" s="4">
        <f t="shared" si="27"/>
        <v>0</v>
      </c>
      <c r="L893" t="s">
        <v>12336</v>
      </c>
    </row>
    <row r="894" spans="1:12" x14ac:dyDescent="0.25">
      <c r="A894" t="s">
        <v>1801</v>
      </c>
      <c r="B894" t="s">
        <v>1802</v>
      </c>
      <c r="C894" t="s">
        <v>15</v>
      </c>
      <c r="D894">
        <v>45</v>
      </c>
      <c r="E894">
        <v>11.071</v>
      </c>
      <c r="F894">
        <v>0.21199999999999999</v>
      </c>
      <c r="G894">
        <v>0.18099999999999999</v>
      </c>
      <c r="H894">
        <v>19.488</v>
      </c>
      <c r="I894" t="s">
        <v>1131</v>
      </c>
      <c r="J894" s="4" t="str">
        <f t="shared" si="26"/>
        <v>na</v>
      </c>
      <c r="K894" s="4">
        <f t="shared" si="27"/>
        <v>0</v>
      </c>
      <c r="L894" t="s">
        <v>12337</v>
      </c>
    </row>
    <row r="895" spans="1:12" x14ac:dyDescent="0.25">
      <c r="A895" t="s">
        <v>1803</v>
      </c>
      <c r="B895" t="s">
        <v>1804</v>
      </c>
      <c r="C895" t="s">
        <v>132</v>
      </c>
      <c r="D895">
        <v>44</v>
      </c>
      <c r="E895">
        <v>7.6230000000000002</v>
      </c>
      <c r="F895">
        <v>0.74299999999999999</v>
      </c>
      <c r="G895">
        <v>0.60799999999999998</v>
      </c>
      <c r="H895">
        <v>2.226</v>
      </c>
      <c r="I895" t="s">
        <v>1131</v>
      </c>
      <c r="J895" s="4" t="str">
        <f t="shared" si="26"/>
        <v>na</v>
      </c>
      <c r="K895" s="4">
        <f t="shared" si="27"/>
        <v>0</v>
      </c>
      <c r="L895" t="s">
        <v>12338</v>
      </c>
    </row>
    <row r="896" spans="1:12" x14ac:dyDescent="0.25">
      <c r="A896" t="s">
        <v>1805</v>
      </c>
      <c r="B896" t="s">
        <v>1806</v>
      </c>
      <c r="C896" t="s">
        <v>61</v>
      </c>
      <c r="D896">
        <v>43</v>
      </c>
      <c r="E896" t="s">
        <v>36</v>
      </c>
      <c r="F896" t="s">
        <v>36</v>
      </c>
      <c r="G896" t="s">
        <v>36</v>
      </c>
      <c r="H896" t="s">
        <v>36</v>
      </c>
      <c r="I896" t="s">
        <v>1131</v>
      </c>
      <c r="J896" s="4" t="str">
        <f t="shared" si="26"/>
        <v>na</v>
      </c>
      <c r="K896" s="4">
        <f t="shared" si="27"/>
        <v>0</v>
      </c>
      <c r="L896" t="s">
        <v>12339</v>
      </c>
    </row>
    <row r="897" spans="1:12" x14ac:dyDescent="0.25">
      <c r="A897" t="s">
        <v>1807</v>
      </c>
      <c r="B897" t="s">
        <v>1808</v>
      </c>
      <c r="C897" t="s">
        <v>24</v>
      </c>
      <c r="D897">
        <v>43</v>
      </c>
      <c r="E897">
        <v>9.6539999999999999</v>
      </c>
      <c r="F897">
        <v>0.95799999999999996</v>
      </c>
      <c r="G897">
        <v>1.097</v>
      </c>
      <c r="H897">
        <v>3.194</v>
      </c>
      <c r="I897" t="s">
        <v>1131</v>
      </c>
      <c r="J897" s="4">
        <f t="shared" si="26"/>
        <v>43</v>
      </c>
      <c r="K897" s="4">
        <f t="shared" si="27"/>
        <v>15</v>
      </c>
      <c r="L897" t="s">
        <v>12340</v>
      </c>
    </row>
    <row r="898" spans="1:12" x14ac:dyDescent="0.25">
      <c r="A898" t="s">
        <v>1809</v>
      </c>
      <c r="B898" t="s">
        <v>1810</v>
      </c>
      <c r="C898" t="s">
        <v>30</v>
      </c>
      <c r="D898">
        <v>43</v>
      </c>
      <c r="E898" t="s">
        <v>36</v>
      </c>
      <c r="F898">
        <v>1.208</v>
      </c>
      <c r="G898">
        <v>2.5459999999999998</v>
      </c>
      <c r="H898" t="s">
        <v>36</v>
      </c>
      <c r="I898" t="s">
        <v>1131</v>
      </c>
      <c r="J898" s="4" t="str">
        <f t="shared" ref="J898:J961" si="28">IF(AND(I898=selected_country_code,C898= selected_sector_code),D898,"na")</f>
        <v>na</v>
      </c>
      <c r="K898" s="4">
        <f t="shared" si="27"/>
        <v>0</v>
      </c>
      <c r="L898" t="s">
        <v>12341</v>
      </c>
    </row>
    <row r="899" spans="1:12" x14ac:dyDescent="0.25">
      <c r="A899" t="s">
        <v>1811</v>
      </c>
      <c r="B899" t="s">
        <v>1812</v>
      </c>
      <c r="C899" t="s">
        <v>15</v>
      </c>
      <c r="D899">
        <v>43</v>
      </c>
      <c r="E899" t="s">
        <v>36</v>
      </c>
      <c r="F899">
        <v>0.71099999999999997</v>
      </c>
      <c r="G899">
        <v>0.224</v>
      </c>
      <c r="H899">
        <v>17.309999999999999</v>
      </c>
      <c r="I899" t="s">
        <v>1131</v>
      </c>
      <c r="J899" s="4" t="str">
        <f t="shared" si="28"/>
        <v>na</v>
      </c>
      <c r="K899" s="4">
        <f t="shared" ref="K899:K962" si="29">IFERROR(RANK(J899,$J$2:$J$5711,0),0)</f>
        <v>0</v>
      </c>
      <c r="L899" t="s">
        <v>12342</v>
      </c>
    </row>
    <row r="900" spans="1:12" x14ac:dyDescent="0.25">
      <c r="A900" t="s">
        <v>1813</v>
      </c>
      <c r="B900" t="s">
        <v>1814</v>
      </c>
      <c r="C900" t="s">
        <v>58</v>
      </c>
      <c r="D900">
        <v>42</v>
      </c>
      <c r="E900">
        <v>8.0139999999999993</v>
      </c>
      <c r="F900">
        <v>0.88400000000000001</v>
      </c>
      <c r="G900">
        <v>1.0309999999999999</v>
      </c>
      <c r="H900">
        <v>6.7510000000000003</v>
      </c>
      <c r="I900" t="s">
        <v>1131</v>
      </c>
      <c r="J900" s="4" t="str">
        <f t="shared" si="28"/>
        <v>na</v>
      </c>
      <c r="K900" s="4">
        <f t="shared" si="29"/>
        <v>0</v>
      </c>
      <c r="L900" t="s">
        <v>12343</v>
      </c>
    </row>
    <row r="901" spans="1:12" x14ac:dyDescent="0.25">
      <c r="A901" t="s">
        <v>1815</v>
      </c>
      <c r="B901" t="s">
        <v>1816</v>
      </c>
      <c r="C901" t="s">
        <v>132</v>
      </c>
      <c r="D901">
        <v>41</v>
      </c>
      <c r="E901">
        <v>12.131</v>
      </c>
      <c r="F901">
        <v>0.72899999999999998</v>
      </c>
      <c r="G901">
        <v>0.17699999999999999</v>
      </c>
      <c r="H901">
        <v>8.5830000000000002</v>
      </c>
      <c r="I901" t="s">
        <v>1131</v>
      </c>
      <c r="J901" s="4" t="str">
        <f t="shared" si="28"/>
        <v>na</v>
      </c>
      <c r="K901" s="4">
        <f t="shared" si="29"/>
        <v>0</v>
      </c>
      <c r="L901" t="s">
        <v>12344</v>
      </c>
    </row>
    <row r="902" spans="1:12" x14ac:dyDescent="0.25">
      <c r="A902" t="s">
        <v>1817</v>
      </c>
      <c r="B902" t="s">
        <v>1818</v>
      </c>
      <c r="C902" t="s">
        <v>61</v>
      </c>
      <c r="D902">
        <v>41</v>
      </c>
      <c r="E902" t="s">
        <v>36</v>
      </c>
      <c r="F902" t="s">
        <v>36</v>
      </c>
      <c r="G902" t="s">
        <v>36</v>
      </c>
      <c r="H902" t="s">
        <v>36</v>
      </c>
      <c r="I902" t="s">
        <v>1131</v>
      </c>
      <c r="J902" s="4" t="str">
        <f t="shared" si="28"/>
        <v>na</v>
      </c>
      <c r="K902" s="4">
        <f t="shared" si="29"/>
        <v>0</v>
      </c>
      <c r="L902" t="s">
        <v>12345</v>
      </c>
    </row>
    <row r="903" spans="1:12" x14ac:dyDescent="0.25">
      <c r="A903" t="s">
        <v>1819</v>
      </c>
      <c r="B903" t="s">
        <v>1818</v>
      </c>
      <c r="C903" t="s">
        <v>61</v>
      </c>
      <c r="D903">
        <v>41</v>
      </c>
      <c r="E903" t="s">
        <v>36</v>
      </c>
      <c r="F903" t="s">
        <v>36</v>
      </c>
      <c r="G903" t="s">
        <v>36</v>
      </c>
      <c r="H903" t="s">
        <v>36</v>
      </c>
      <c r="I903" t="s">
        <v>1131</v>
      </c>
      <c r="J903" s="4" t="str">
        <f t="shared" si="28"/>
        <v>na</v>
      </c>
      <c r="K903" s="4">
        <f t="shared" si="29"/>
        <v>0</v>
      </c>
      <c r="L903" t="s">
        <v>12346</v>
      </c>
    </row>
    <row r="904" spans="1:12" x14ac:dyDescent="0.25">
      <c r="A904" t="s">
        <v>1820</v>
      </c>
      <c r="B904" t="s">
        <v>1821</v>
      </c>
      <c r="C904" t="s">
        <v>45</v>
      </c>
      <c r="D904">
        <v>40</v>
      </c>
      <c r="E904" t="s">
        <v>36</v>
      </c>
      <c r="F904">
        <v>0.315</v>
      </c>
      <c r="G904">
        <v>7.46</v>
      </c>
      <c r="H904" t="s">
        <v>36</v>
      </c>
      <c r="I904" t="s">
        <v>1131</v>
      </c>
      <c r="J904" s="4" t="str">
        <f t="shared" si="28"/>
        <v>na</v>
      </c>
      <c r="K904" s="4">
        <f t="shared" si="29"/>
        <v>0</v>
      </c>
      <c r="L904" t="s">
        <v>12347</v>
      </c>
    </row>
    <row r="905" spans="1:12" x14ac:dyDescent="0.25">
      <c r="A905" t="s">
        <v>1822</v>
      </c>
      <c r="B905" t="s">
        <v>1823</v>
      </c>
      <c r="C905" t="s">
        <v>24</v>
      </c>
      <c r="D905">
        <v>40</v>
      </c>
      <c r="E905">
        <v>3.8919999999999999</v>
      </c>
      <c r="F905">
        <v>0.41599999999999998</v>
      </c>
      <c r="G905">
        <v>0.193</v>
      </c>
      <c r="H905">
        <v>2.504</v>
      </c>
      <c r="I905" t="s">
        <v>1131</v>
      </c>
      <c r="J905" s="4">
        <f t="shared" si="28"/>
        <v>40</v>
      </c>
      <c r="K905" s="4">
        <f t="shared" si="29"/>
        <v>16</v>
      </c>
      <c r="L905" t="s">
        <v>12348</v>
      </c>
    </row>
    <row r="906" spans="1:12" x14ac:dyDescent="0.25">
      <c r="A906" t="s">
        <v>1824</v>
      </c>
      <c r="B906" t="s">
        <v>1825</v>
      </c>
      <c r="C906" t="s">
        <v>30</v>
      </c>
      <c r="D906">
        <v>40</v>
      </c>
      <c r="E906" t="s">
        <v>36</v>
      </c>
      <c r="F906">
        <v>1.1559999999999999</v>
      </c>
      <c r="G906">
        <v>2.379</v>
      </c>
      <c r="H906">
        <v>9.2550000000000008</v>
      </c>
      <c r="I906" t="s">
        <v>1131</v>
      </c>
      <c r="J906" s="4" t="str">
        <f t="shared" si="28"/>
        <v>na</v>
      </c>
      <c r="K906" s="4">
        <f t="shared" si="29"/>
        <v>0</v>
      </c>
      <c r="L906" t="s">
        <v>12349</v>
      </c>
    </row>
    <row r="907" spans="1:12" x14ac:dyDescent="0.25">
      <c r="A907" t="s">
        <v>1826</v>
      </c>
      <c r="B907" t="s">
        <v>1827</v>
      </c>
      <c r="C907" t="s">
        <v>24</v>
      </c>
      <c r="D907">
        <v>40</v>
      </c>
      <c r="E907" t="s">
        <v>36</v>
      </c>
      <c r="F907">
        <v>0.38400000000000001</v>
      </c>
      <c r="G907">
        <v>0.189</v>
      </c>
      <c r="H907">
        <v>8.468</v>
      </c>
      <c r="I907" t="s">
        <v>1131</v>
      </c>
      <c r="J907" s="4">
        <f t="shared" si="28"/>
        <v>40</v>
      </c>
      <c r="K907" s="4">
        <f t="shared" si="29"/>
        <v>16</v>
      </c>
      <c r="L907" t="s">
        <v>12350</v>
      </c>
    </row>
    <row r="908" spans="1:12" x14ac:dyDescent="0.25">
      <c r="A908" t="s">
        <v>1828</v>
      </c>
      <c r="B908" t="s">
        <v>1829</v>
      </c>
      <c r="C908" t="s">
        <v>35</v>
      </c>
      <c r="D908">
        <v>40</v>
      </c>
      <c r="E908" t="s">
        <v>36</v>
      </c>
      <c r="F908">
        <v>0.39</v>
      </c>
      <c r="G908">
        <v>3.2759999999999998</v>
      </c>
      <c r="H908">
        <v>30.491</v>
      </c>
      <c r="I908" t="s">
        <v>1131</v>
      </c>
      <c r="J908" s="4" t="str">
        <f t="shared" si="28"/>
        <v>na</v>
      </c>
      <c r="K908" s="4">
        <f t="shared" si="29"/>
        <v>0</v>
      </c>
      <c r="L908" t="s">
        <v>12351</v>
      </c>
    </row>
    <row r="909" spans="1:12" x14ac:dyDescent="0.25">
      <c r="A909" t="s">
        <v>1830</v>
      </c>
      <c r="B909" t="s">
        <v>1831</v>
      </c>
      <c r="C909" t="s">
        <v>132</v>
      </c>
      <c r="D909">
        <v>39</v>
      </c>
      <c r="E909">
        <v>9.0519999999999996</v>
      </c>
      <c r="F909">
        <v>1.0760000000000001</v>
      </c>
      <c r="G909">
        <v>1.5980000000000001</v>
      </c>
      <c r="H909">
        <v>2.5939999999999999</v>
      </c>
      <c r="I909" t="s">
        <v>1131</v>
      </c>
      <c r="J909" s="4" t="str">
        <f t="shared" si="28"/>
        <v>na</v>
      </c>
      <c r="K909" s="4">
        <f t="shared" si="29"/>
        <v>0</v>
      </c>
      <c r="L909" t="s">
        <v>12352</v>
      </c>
    </row>
    <row r="910" spans="1:12" x14ac:dyDescent="0.25">
      <c r="A910" t="s">
        <v>1832</v>
      </c>
      <c r="B910" t="s">
        <v>1833</v>
      </c>
      <c r="C910" t="s">
        <v>58</v>
      </c>
      <c r="D910">
        <v>39</v>
      </c>
      <c r="E910">
        <v>6.0519999999999996</v>
      </c>
      <c r="F910">
        <v>0.40600000000000003</v>
      </c>
      <c r="G910">
        <v>0.51</v>
      </c>
      <c r="H910">
        <v>9.2260000000000009</v>
      </c>
      <c r="I910" t="s">
        <v>1131</v>
      </c>
      <c r="J910" s="4" t="str">
        <f t="shared" si="28"/>
        <v>na</v>
      </c>
      <c r="K910" s="4">
        <f t="shared" si="29"/>
        <v>0</v>
      </c>
      <c r="L910" t="s">
        <v>12353</v>
      </c>
    </row>
    <row r="911" spans="1:12" x14ac:dyDescent="0.25">
      <c r="A911" t="s">
        <v>1834</v>
      </c>
      <c r="B911" t="s">
        <v>1835</v>
      </c>
      <c r="C911" t="s">
        <v>30</v>
      </c>
      <c r="D911">
        <v>38</v>
      </c>
      <c r="E911">
        <v>8.3870000000000005</v>
      </c>
      <c r="F911">
        <v>1.3939999999999999</v>
      </c>
      <c r="G911">
        <v>0.45900000000000002</v>
      </c>
      <c r="H911">
        <v>4.4939999999999998</v>
      </c>
      <c r="I911" t="s">
        <v>1131</v>
      </c>
      <c r="J911" s="4" t="str">
        <f t="shared" si="28"/>
        <v>na</v>
      </c>
      <c r="K911" s="4">
        <f t="shared" si="29"/>
        <v>0</v>
      </c>
      <c r="L911" t="s">
        <v>12354</v>
      </c>
    </row>
    <row r="912" spans="1:12" x14ac:dyDescent="0.25">
      <c r="A912" t="s">
        <v>1836</v>
      </c>
      <c r="B912" t="s">
        <v>1837</v>
      </c>
      <c r="C912" t="s">
        <v>15</v>
      </c>
      <c r="D912">
        <v>38</v>
      </c>
      <c r="E912" t="s">
        <v>36</v>
      </c>
      <c r="F912">
        <v>0.38200000000000001</v>
      </c>
      <c r="G912">
        <v>0.56799999999999995</v>
      </c>
      <c r="H912">
        <v>3.2730000000000001</v>
      </c>
      <c r="I912" t="s">
        <v>1131</v>
      </c>
      <c r="J912" s="4" t="str">
        <f t="shared" si="28"/>
        <v>na</v>
      </c>
      <c r="K912" s="4">
        <f t="shared" si="29"/>
        <v>0</v>
      </c>
      <c r="L912" t="s">
        <v>12355</v>
      </c>
    </row>
    <row r="913" spans="1:12" x14ac:dyDescent="0.25">
      <c r="A913" t="s">
        <v>1838</v>
      </c>
      <c r="B913" t="s">
        <v>1839</v>
      </c>
      <c r="C913" t="s">
        <v>45</v>
      </c>
      <c r="D913">
        <v>38</v>
      </c>
      <c r="E913" t="s">
        <v>36</v>
      </c>
      <c r="F913">
        <v>9.8040000000000003</v>
      </c>
      <c r="G913" t="s">
        <v>36</v>
      </c>
      <c r="H913" t="s">
        <v>36</v>
      </c>
      <c r="I913" t="s">
        <v>1131</v>
      </c>
      <c r="J913" s="4" t="str">
        <f t="shared" si="28"/>
        <v>na</v>
      </c>
      <c r="K913" s="4">
        <f t="shared" si="29"/>
        <v>0</v>
      </c>
      <c r="L913" t="s">
        <v>12356</v>
      </c>
    </row>
    <row r="914" spans="1:12" x14ac:dyDescent="0.25">
      <c r="A914" t="s">
        <v>1840</v>
      </c>
      <c r="B914" t="s">
        <v>1841</v>
      </c>
      <c r="C914" t="s">
        <v>58</v>
      </c>
      <c r="D914">
        <v>37</v>
      </c>
      <c r="E914">
        <v>32.481999999999999</v>
      </c>
      <c r="F914">
        <v>5.0289999999999999</v>
      </c>
      <c r="G914">
        <v>1.2110000000000001</v>
      </c>
      <c r="H914">
        <v>8.8539999999999992</v>
      </c>
      <c r="I914" t="s">
        <v>1131</v>
      </c>
      <c r="J914" s="4" t="str">
        <f t="shared" si="28"/>
        <v>na</v>
      </c>
      <c r="K914" s="4">
        <f t="shared" si="29"/>
        <v>0</v>
      </c>
      <c r="L914" t="s">
        <v>12357</v>
      </c>
    </row>
    <row r="915" spans="1:12" x14ac:dyDescent="0.25">
      <c r="A915" t="s">
        <v>1842</v>
      </c>
      <c r="B915" t="s">
        <v>1843</v>
      </c>
      <c r="C915" t="s">
        <v>15</v>
      </c>
      <c r="D915">
        <v>37</v>
      </c>
      <c r="E915">
        <v>2.85</v>
      </c>
      <c r="F915">
        <v>0.33800000000000002</v>
      </c>
      <c r="G915">
        <v>0.24099999999999999</v>
      </c>
      <c r="H915">
        <v>2.21</v>
      </c>
      <c r="I915" t="s">
        <v>1131</v>
      </c>
      <c r="J915" s="4" t="str">
        <f t="shared" si="28"/>
        <v>na</v>
      </c>
      <c r="K915" s="4">
        <f t="shared" si="29"/>
        <v>0</v>
      </c>
      <c r="L915" t="s">
        <v>12358</v>
      </c>
    </row>
    <row r="916" spans="1:12" x14ac:dyDescent="0.25">
      <c r="A916" t="s">
        <v>1844</v>
      </c>
      <c r="B916" t="s">
        <v>1845</v>
      </c>
      <c r="C916" t="s">
        <v>61</v>
      </c>
      <c r="D916">
        <v>37</v>
      </c>
      <c r="E916" t="s">
        <v>36</v>
      </c>
      <c r="F916" t="s">
        <v>36</v>
      </c>
      <c r="G916" t="s">
        <v>36</v>
      </c>
      <c r="H916" t="s">
        <v>36</v>
      </c>
      <c r="I916" t="s">
        <v>1131</v>
      </c>
      <c r="J916" s="4" t="str">
        <f t="shared" si="28"/>
        <v>na</v>
      </c>
      <c r="K916" s="4">
        <f t="shared" si="29"/>
        <v>0</v>
      </c>
      <c r="L916" t="s">
        <v>12359</v>
      </c>
    </row>
    <row r="917" spans="1:12" x14ac:dyDescent="0.25">
      <c r="A917" t="s">
        <v>1846</v>
      </c>
      <c r="B917" t="s">
        <v>1847</v>
      </c>
      <c r="C917" t="s">
        <v>15</v>
      </c>
      <c r="D917">
        <v>36</v>
      </c>
      <c r="E917">
        <v>16.417999999999999</v>
      </c>
      <c r="F917">
        <v>1.6359999999999999</v>
      </c>
      <c r="G917">
        <v>1.2689999999999999</v>
      </c>
      <c r="H917">
        <v>7.6859999999999999</v>
      </c>
      <c r="I917" t="s">
        <v>1131</v>
      </c>
      <c r="J917" s="4" t="str">
        <f t="shared" si="28"/>
        <v>na</v>
      </c>
      <c r="K917" s="4">
        <f t="shared" si="29"/>
        <v>0</v>
      </c>
      <c r="L917" t="s">
        <v>12360</v>
      </c>
    </row>
    <row r="918" spans="1:12" x14ac:dyDescent="0.25">
      <c r="A918" t="s">
        <v>1848</v>
      </c>
      <c r="B918" t="s">
        <v>1849</v>
      </c>
      <c r="C918" t="s">
        <v>24</v>
      </c>
      <c r="D918">
        <v>36</v>
      </c>
      <c r="E918" t="s">
        <v>36</v>
      </c>
      <c r="F918">
        <v>3.45</v>
      </c>
      <c r="G918">
        <v>133.41900000000001</v>
      </c>
      <c r="H918" t="s">
        <v>36</v>
      </c>
      <c r="I918" t="s">
        <v>1131</v>
      </c>
      <c r="J918" s="4">
        <f t="shared" si="28"/>
        <v>36</v>
      </c>
      <c r="K918" s="4">
        <f t="shared" si="29"/>
        <v>18</v>
      </c>
      <c r="L918" t="s">
        <v>12361</v>
      </c>
    </row>
    <row r="919" spans="1:12" x14ac:dyDescent="0.25">
      <c r="A919" t="s">
        <v>1850</v>
      </c>
      <c r="B919" t="s">
        <v>1851</v>
      </c>
      <c r="C919" t="s">
        <v>45</v>
      </c>
      <c r="D919">
        <v>36</v>
      </c>
      <c r="E919" t="s">
        <v>36</v>
      </c>
      <c r="F919">
        <v>0.59199999999999997</v>
      </c>
      <c r="G919">
        <v>26.324999999999999</v>
      </c>
      <c r="H919" t="s">
        <v>36</v>
      </c>
      <c r="I919" t="s">
        <v>1131</v>
      </c>
      <c r="J919" s="4" t="str">
        <f t="shared" si="28"/>
        <v>na</v>
      </c>
      <c r="K919" s="4">
        <f t="shared" si="29"/>
        <v>0</v>
      </c>
      <c r="L919" t="s">
        <v>12362</v>
      </c>
    </row>
    <row r="920" spans="1:12" x14ac:dyDescent="0.25">
      <c r="A920" t="s">
        <v>1852</v>
      </c>
      <c r="B920" t="s">
        <v>1853</v>
      </c>
      <c r="C920" t="s">
        <v>58</v>
      </c>
      <c r="D920">
        <v>36</v>
      </c>
      <c r="E920" t="s">
        <v>36</v>
      </c>
      <c r="F920">
        <v>0.40799999999999997</v>
      </c>
      <c r="G920">
        <v>2.3519999999999999</v>
      </c>
      <c r="H920">
        <v>64.477000000000004</v>
      </c>
      <c r="I920" t="s">
        <v>1131</v>
      </c>
      <c r="J920" s="4" t="str">
        <f t="shared" si="28"/>
        <v>na</v>
      </c>
      <c r="K920" s="4">
        <f t="shared" si="29"/>
        <v>0</v>
      </c>
      <c r="L920" t="s">
        <v>12363</v>
      </c>
    </row>
    <row r="921" spans="1:12" x14ac:dyDescent="0.25">
      <c r="A921" t="s">
        <v>1854</v>
      </c>
      <c r="B921" t="s">
        <v>1855</v>
      </c>
      <c r="C921" t="s">
        <v>11</v>
      </c>
      <c r="D921">
        <v>36</v>
      </c>
      <c r="E921" t="s">
        <v>36</v>
      </c>
      <c r="F921">
        <v>0.61</v>
      </c>
      <c r="G921" t="s">
        <v>36</v>
      </c>
      <c r="H921" t="s">
        <v>36</v>
      </c>
      <c r="I921" t="s">
        <v>1131</v>
      </c>
      <c r="J921" s="4" t="str">
        <f t="shared" si="28"/>
        <v>na</v>
      </c>
      <c r="K921" s="4">
        <f t="shared" si="29"/>
        <v>0</v>
      </c>
      <c r="L921" t="s">
        <v>12364</v>
      </c>
    </row>
    <row r="922" spans="1:12" x14ac:dyDescent="0.25">
      <c r="A922" t="s">
        <v>1856</v>
      </c>
      <c r="B922" t="s">
        <v>1857</v>
      </c>
      <c r="C922" t="s">
        <v>61</v>
      </c>
      <c r="D922">
        <v>36</v>
      </c>
      <c r="E922" t="s">
        <v>36</v>
      </c>
      <c r="F922" t="s">
        <v>36</v>
      </c>
      <c r="G922" t="s">
        <v>36</v>
      </c>
      <c r="H922">
        <v>8.8469999999999995</v>
      </c>
      <c r="I922" t="s">
        <v>1131</v>
      </c>
      <c r="J922" s="4" t="str">
        <f t="shared" si="28"/>
        <v>na</v>
      </c>
      <c r="K922" s="4">
        <f t="shared" si="29"/>
        <v>0</v>
      </c>
      <c r="L922" t="s">
        <v>12365</v>
      </c>
    </row>
    <row r="923" spans="1:12" x14ac:dyDescent="0.25">
      <c r="A923" t="s">
        <v>1858</v>
      </c>
      <c r="B923" t="s">
        <v>1859</v>
      </c>
      <c r="C923" t="s">
        <v>58</v>
      </c>
      <c r="D923">
        <v>35</v>
      </c>
      <c r="E923">
        <v>15.957000000000001</v>
      </c>
      <c r="F923">
        <v>1.5529999999999999</v>
      </c>
      <c r="G923">
        <v>0.73499999999999999</v>
      </c>
      <c r="H923">
        <v>4.4169999999999998</v>
      </c>
      <c r="I923" t="s">
        <v>1131</v>
      </c>
      <c r="J923" s="4" t="str">
        <f t="shared" si="28"/>
        <v>na</v>
      </c>
      <c r="K923" s="4">
        <f t="shared" si="29"/>
        <v>0</v>
      </c>
      <c r="L923" t="s">
        <v>12366</v>
      </c>
    </row>
    <row r="924" spans="1:12" x14ac:dyDescent="0.25">
      <c r="A924" t="s">
        <v>1860</v>
      </c>
      <c r="B924" t="s">
        <v>1861</v>
      </c>
      <c r="C924" t="s">
        <v>30</v>
      </c>
      <c r="D924">
        <v>35</v>
      </c>
      <c r="E924" t="s">
        <v>36</v>
      </c>
      <c r="F924">
        <v>6.87</v>
      </c>
      <c r="G924">
        <v>37.098999999999997</v>
      </c>
      <c r="H924" t="s">
        <v>36</v>
      </c>
      <c r="I924" t="s">
        <v>1131</v>
      </c>
      <c r="J924" s="4" t="str">
        <f t="shared" si="28"/>
        <v>na</v>
      </c>
      <c r="K924" s="4">
        <f t="shared" si="29"/>
        <v>0</v>
      </c>
      <c r="L924" t="s">
        <v>12367</v>
      </c>
    </row>
    <row r="925" spans="1:12" x14ac:dyDescent="0.25">
      <c r="A925" t="s">
        <v>1862</v>
      </c>
      <c r="B925" t="s">
        <v>1863</v>
      </c>
      <c r="C925" t="s">
        <v>24</v>
      </c>
      <c r="D925">
        <v>35</v>
      </c>
      <c r="E925" t="s">
        <v>36</v>
      </c>
      <c r="F925">
        <v>1.4890000000000001</v>
      </c>
      <c r="G925">
        <v>2.8929999999999998</v>
      </c>
      <c r="H925" t="s">
        <v>36</v>
      </c>
      <c r="I925" t="s">
        <v>1131</v>
      </c>
      <c r="J925" s="4">
        <f t="shared" si="28"/>
        <v>35</v>
      </c>
      <c r="K925" s="4">
        <f t="shared" si="29"/>
        <v>19</v>
      </c>
      <c r="L925" t="s">
        <v>12368</v>
      </c>
    </row>
    <row r="926" spans="1:12" x14ac:dyDescent="0.25">
      <c r="A926" t="s">
        <v>1864</v>
      </c>
      <c r="B926" t="s">
        <v>1865</v>
      </c>
      <c r="C926" t="s">
        <v>24</v>
      </c>
      <c r="D926">
        <v>35</v>
      </c>
      <c r="E926" t="s">
        <v>36</v>
      </c>
      <c r="F926">
        <v>1.095</v>
      </c>
      <c r="G926">
        <v>5.6</v>
      </c>
      <c r="H926" t="s">
        <v>36</v>
      </c>
      <c r="I926" t="s">
        <v>1131</v>
      </c>
      <c r="J926" s="4">
        <f t="shared" si="28"/>
        <v>35</v>
      </c>
      <c r="K926" s="4">
        <f t="shared" si="29"/>
        <v>19</v>
      </c>
      <c r="L926" t="s">
        <v>12369</v>
      </c>
    </row>
    <row r="927" spans="1:12" x14ac:dyDescent="0.25">
      <c r="A927" t="s">
        <v>1866</v>
      </c>
      <c r="B927" t="s">
        <v>1867</v>
      </c>
      <c r="C927" t="s">
        <v>27</v>
      </c>
      <c r="D927">
        <v>35</v>
      </c>
      <c r="E927">
        <v>5.7069999999999999</v>
      </c>
      <c r="F927">
        <v>1.55</v>
      </c>
      <c r="G927">
        <v>0.61</v>
      </c>
      <c r="H927">
        <v>1.8660000000000001</v>
      </c>
      <c r="I927" t="s">
        <v>1131</v>
      </c>
      <c r="J927" s="4" t="str">
        <f t="shared" si="28"/>
        <v>na</v>
      </c>
      <c r="K927" s="4">
        <f t="shared" si="29"/>
        <v>0</v>
      </c>
      <c r="L927" t="s">
        <v>12370</v>
      </c>
    </row>
    <row r="928" spans="1:12" x14ac:dyDescent="0.25">
      <c r="A928" t="s">
        <v>1868</v>
      </c>
      <c r="B928" t="s">
        <v>1869</v>
      </c>
      <c r="C928" t="s">
        <v>24</v>
      </c>
      <c r="D928">
        <v>34</v>
      </c>
      <c r="E928">
        <v>4.5990000000000002</v>
      </c>
      <c r="F928">
        <v>0.40699999999999997</v>
      </c>
      <c r="G928">
        <v>0.751</v>
      </c>
      <c r="H928">
        <v>1.4970000000000001</v>
      </c>
      <c r="I928" t="s">
        <v>1131</v>
      </c>
      <c r="J928" s="4">
        <f t="shared" si="28"/>
        <v>34</v>
      </c>
      <c r="K928" s="4">
        <f t="shared" si="29"/>
        <v>21</v>
      </c>
      <c r="L928" t="s">
        <v>12371</v>
      </c>
    </row>
    <row r="929" spans="1:12" x14ac:dyDescent="0.25">
      <c r="A929" t="s">
        <v>1870</v>
      </c>
      <c r="B929" t="s">
        <v>1871</v>
      </c>
      <c r="C929" t="s">
        <v>15</v>
      </c>
      <c r="D929">
        <v>34</v>
      </c>
      <c r="E929" t="s">
        <v>36</v>
      </c>
      <c r="F929">
        <v>1.3089999999999999</v>
      </c>
      <c r="G929">
        <v>1.845</v>
      </c>
      <c r="H929">
        <v>17.265000000000001</v>
      </c>
      <c r="I929" t="s">
        <v>1131</v>
      </c>
      <c r="J929" s="4" t="str">
        <f t="shared" si="28"/>
        <v>na</v>
      </c>
      <c r="K929" s="4">
        <f t="shared" si="29"/>
        <v>0</v>
      </c>
      <c r="L929" t="s">
        <v>12372</v>
      </c>
    </row>
    <row r="930" spans="1:12" x14ac:dyDescent="0.25">
      <c r="A930" t="s">
        <v>1872</v>
      </c>
      <c r="B930" t="s">
        <v>1873</v>
      </c>
      <c r="C930" t="s">
        <v>15</v>
      </c>
      <c r="D930">
        <v>33</v>
      </c>
      <c r="E930" t="s">
        <v>36</v>
      </c>
      <c r="F930">
        <v>0.39300000000000002</v>
      </c>
      <c r="G930">
        <v>0.373</v>
      </c>
      <c r="H930" t="s">
        <v>36</v>
      </c>
      <c r="I930" t="s">
        <v>1131</v>
      </c>
      <c r="J930" s="4" t="str">
        <f t="shared" si="28"/>
        <v>na</v>
      </c>
      <c r="K930" s="4">
        <f t="shared" si="29"/>
        <v>0</v>
      </c>
      <c r="L930" t="s">
        <v>12373</v>
      </c>
    </row>
    <row r="931" spans="1:12" x14ac:dyDescent="0.25">
      <c r="A931" t="s">
        <v>1874</v>
      </c>
      <c r="B931" t="s">
        <v>1875</v>
      </c>
      <c r="C931" t="s">
        <v>15</v>
      </c>
      <c r="D931">
        <v>33</v>
      </c>
      <c r="E931" t="s">
        <v>36</v>
      </c>
      <c r="F931">
        <v>0.22900000000000001</v>
      </c>
      <c r="G931">
        <v>0.224</v>
      </c>
      <c r="H931" t="s">
        <v>36</v>
      </c>
      <c r="I931" t="s">
        <v>1131</v>
      </c>
      <c r="J931" s="4" t="str">
        <f t="shared" si="28"/>
        <v>na</v>
      </c>
      <c r="K931" s="4">
        <f t="shared" si="29"/>
        <v>0</v>
      </c>
      <c r="L931" t="s">
        <v>12374</v>
      </c>
    </row>
    <row r="932" spans="1:12" x14ac:dyDescent="0.25">
      <c r="A932" t="s">
        <v>1876</v>
      </c>
      <c r="B932" t="s">
        <v>1877</v>
      </c>
      <c r="C932" t="s">
        <v>45</v>
      </c>
      <c r="D932">
        <v>33</v>
      </c>
      <c r="E932">
        <v>86.471000000000004</v>
      </c>
      <c r="F932">
        <v>0.18099999999999999</v>
      </c>
      <c r="G932">
        <v>0.80900000000000005</v>
      </c>
      <c r="H932">
        <v>20.882999999999999</v>
      </c>
      <c r="I932" t="s">
        <v>1131</v>
      </c>
      <c r="J932" s="4" t="str">
        <f t="shared" si="28"/>
        <v>na</v>
      </c>
      <c r="K932" s="4">
        <f t="shared" si="29"/>
        <v>0</v>
      </c>
      <c r="L932" t="s">
        <v>12375</v>
      </c>
    </row>
    <row r="933" spans="1:12" x14ac:dyDescent="0.25">
      <c r="A933" t="s">
        <v>1878</v>
      </c>
      <c r="B933" t="s">
        <v>1879</v>
      </c>
      <c r="C933" t="s">
        <v>58</v>
      </c>
      <c r="D933">
        <v>33</v>
      </c>
      <c r="E933">
        <v>5.57</v>
      </c>
      <c r="F933">
        <v>0.59299999999999997</v>
      </c>
      <c r="G933">
        <v>0.25600000000000001</v>
      </c>
      <c r="H933">
        <v>5.92</v>
      </c>
      <c r="I933" t="s">
        <v>1131</v>
      </c>
      <c r="J933" s="4" t="str">
        <f t="shared" si="28"/>
        <v>na</v>
      </c>
      <c r="K933" s="4">
        <f t="shared" si="29"/>
        <v>0</v>
      </c>
      <c r="L933" t="s">
        <v>12376</v>
      </c>
    </row>
    <row r="934" spans="1:12" x14ac:dyDescent="0.25">
      <c r="A934" t="s">
        <v>1880</v>
      </c>
      <c r="B934" t="s">
        <v>1881</v>
      </c>
      <c r="C934" t="s">
        <v>45</v>
      </c>
      <c r="D934">
        <v>32</v>
      </c>
      <c r="E934">
        <v>5.6159999999999997</v>
      </c>
      <c r="F934">
        <v>0.48099999999999998</v>
      </c>
      <c r="G934">
        <v>0.41299999999999998</v>
      </c>
      <c r="H934">
        <v>6.83</v>
      </c>
      <c r="I934" t="s">
        <v>1131</v>
      </c>
      <c r="J934" s="4" t="str">
        <f t="shared" si="28"/>
        <v>na</v>
      </c>
      <c r="K934" s="4">
        <f t="shared" si="29"/>
        <v>0</v>
      </c>
      <c r="L934" t="s">
        <v>12377</v>
      </c>
    </row>
    <row r="935" spans="1:12" x14ac:dyDescent="0.25">
      <c r="A935" t="s">
        <v>1882</v>
      </c>
      <c r="B935" t="s">
        <v>1883</v>
      </c>
      <c r="C935" t="s">
        <v>15</v>
      </c>
      <c r="D935">
        <v>32</v>
      </c>
      <c r="E935" t="s">
        <v>36</v>
      </c>
      <c r="F935">
        <v>0.38800000000000001</v>
      </c>
      <c r="G935">
        <v>1.4</v>
      </c>
      <c r="H935">
        <v>4.0129999999999999</v>
      </c>
      <c r="I935" t="s">
        <v>1131</v>
      </c>
      <c r="J935" s="4" t="str">
        <f t="shared" si="28"/>
        <v>na</v>
      </c>
      <c r="K935" s="4">
        <f t="shared" si="29"/>
        <v>0</v>
      </c>
      <c r="L935" t="s">
        <v>12378</v>
      </c>
    </row>
    <row r="936" spans="1:12" x14ac:dyDescent="0.25">
      <c r="A936" t="s">
        <v>1884</v>
      </c>
      <c r="B936" t="s">
        <v>1885</v>
      </c>
      <c r="C936" t="s">
        <v>35</v>
      </c>
      <c r="D936">
        <v>31</v>
      </c>
      <c r="E936">
        <v>3.1139999999999999</v>
      </c>
      <c r="F936">
        <v>0.35299999999999998</v>
      </c>
      <c r="G936">
        <v>2.7440000000000002</v>
      </c>
      <c r="H936" t="s">
        <v>36</v>
      </c>
      <c r="I936" t="s">
        <v>1131</v>
      </c>
      <c r="J936" s="4" t="str">
        <f t="shared" si="28"/>
        <v>na</v>
      </c>
      <c r="K936" s="4">
        <f t="shared" si="29"/>
        <v>0</v>
      </c>
      <c r="L936" t="s">
        <v>12379</v>
      </c>
    </row>
    <row r="937" spans="1:12" x14ac:dyDescent="0.25">
      <c r="A937" t="s">
        <v>1886</v>
      </c>
      <c r="B937" t="s">
        <v>1887</v>
      </c>
      <c r="C937" t="s">
        <v>15</v>
      </c>
      <c r="D937">
        <v>31</v>
      </c>
      <c r="E937">
        <v>13.574</v>
      </c>
      <c r="F937">
        <v>0.316</v>
      </c>
      <c r="G937">
        <v>0.52200000000000002</v>
      </c>
      <c r="H937">
        <v>1.4279999999999999</v>
      </c>
      <c r="I937" t="s">
        <v>1131</v>
      </c>
      <c r="J937" s="4" t="str">
        <f t="shared" si="28"/>
        <v>na</v>
      </c>
      <c r="K937" s="4">
        <f t="shared" si="29"/>
        <v>0</v>
      </c>
      <c r="L937" t="s">
        <v>12380</v>
      </c>
    </row>
    <row r="938" spans="1:12" x14ac:dyDescent="0.25">
      <c r="A938" t="s">
        <v>1888</v>
      </c>
      <c r="B938" t="s">
        <v>1889</v>
      </c>
      <c r="C938" t="s">
        <v>58</v>
      </c>
      <c r="D938">
        <v>31</v>
      </c>
      <c r="E938" t="s">
        <v>36</v>
      </c>
      <c r="F938">
        <v>0.36199999999999999</v>
      </c>
      <c r="G938">
        <v>0.2</v>
      </c>
      <c r="H938">
        <v>10.023</v>
      </c>
      <c r="I938" t="s">
        <v>1131</v>
      </c>
      <c r="J938" s="4" t="str">
        <f t="shared" si="28"/>
        <v>na</v>
      </c>
      <c r="K938" s="4">
        <f t="shared" si="29"/>
        <v>0</v>
      </c>
      <c r="L938" t="s">
        <v>12381</v>
      </c>
    </row>
    <row r="939" spans="1:12" x14ac:dyDescent="0.25">
      <c r="A939" t="s">
        <v>1890</v>
      </c>
      <c r="B939" t="s">
        <v>1891</v>
      </c>
      <c r="C939" t="s">
        <v>15</v>
      </c>
      <c r="D939">
        <v>31</v>
      </c>
      <c r="E939">
        <v>4.702</v>
      </c>
      <c r="F939">
        <v>1.02</v>
      </c>
      <c r="G939">
        <v>0.23</v>
      </c>
      <c r="H939">
        <v>4.609</v>
      </c>
      <c r="I939" t="s">
        <v>1131</v>
      </c>
      <c r="J939" s="4" t="str">
        <f t="shared" si="28"/>
        <v>na</v>
      </c>
      <c r="K939" s="4">
        <f t="shared" si="29"/>
        <v>0</v>
      </c>
      <c r="L939" t="s">
        <v>12382</v>
      </c>
    </row>
    <row r="940" spans="1:12" x14ac:dyDescent="0.25">
      <c r="A940" t="s">
        <v>1892</v>
      </c>
      <c r="B940" t="s">
        <v>1893</v>
      </c>
      <c r="C940" t="s">
        <v>11</v>
      </c>
      <c r="D940">
        <v>31</v>
      </c>
      <c r="E940" t="s">
        <v>36</v>
      </c>
      <c r="F940">
        <v>0.215</v>
      </c>
      <c r="G940">
        <v>0.69199999999999995</v>
      </c>
      <c r="H940">
        <v>8.484</v>
      </c>
      <c r="I940" t="s">
        <v>1131</v>
      </c>
      <c r="J940" s="4" t="str">
        <f t="shared" si="28"/>
        <v>na</v>
      </c>
      <c r="K940" s="4">
        <f t="shared" si="29"/>
        <v>0</v>
      </c>
      <c r="L940" t="s">
        <v>12383</v>
      </c>
    </row>
    <row r="941" spans="1:12" x14ac:dyDescent="0.25">
      <c r="A941" t="s">
        <v>1894</v>
      </c>
      <c r="B941" t="s">
        <v>1895</v>
      </c>
      <c r="C941" t="s">
        <v>15</v>
      </c>
      <c r="D941">
        <v>31</v>
      </c>
      <c r="E941" t="s">
        <v>36</v>
      </c>
      <c r="F941">
        <v>6.0119999999999996</v>
      </c>
      <c r="G941">
        <v>7.5910000000000002</v>
      </c>
      <c r="H941">
        <v>46.582000000000001</v>
      </c>
      <c r="I941" t="s">
        <v>1131</v>
      </c>
      <c r="J941" s="4" t="str">
        <f t="shared" si="28"/>
        <v>na</v>
      </c>
      <c r="K941" s="4">
        <f t="shared" si="29"/>
        <v>0</v>
      </c>
      <c r="L941" t="s">
        <v>12384</v>
      </c>
    </row>
    <row r="942" spans="1:12" x14ac:dyDescent="0.25">
      <c r="A942" t="s">
        <v>1896</v>
      </c>
      <c r="B942" t="s">
        <v>1897</v>
      </c>
      <c r="C942" t="s">
        <v>132</v>
      </c>
      <c r="D942">
        <v>30</v>
      </c>
      <c r="E942" t="s">
        <v>36</v>
      </c>
      <c r="F942">
        <v>0.42799999999999999</v>
      </c>
      <c r="G942">
        <v>0.89500000000000002</v>
      </c>
      <c r="H942" t="s">
        <v>36</v>
      </c>
      <c r="I942" t="s">
        <v>1131</v>
      </c>
      <c r="J942" s="4" t="str">
        <f t="shared" si="28"/>
        <v>na</v>
      </c>
      <c r="K942" s="4">
        <f t="shared" si="29"/>
        <v>0</v>
      </c>
      <c r="L942" t="s">
        <v>12385</v>
      </c>
    </row>
    <row r="943" spans="1:12" x14ac:dyDescent="0.25">
      <c r="A943" t="s">
        <v>1898</v>
      </c>
      <c r="B943" t="s">
        <v>1899</v>
      </c>
      <c r="C943" t="s">
        <v>21</v>
      </c>
      <c r="D943">
        <v>30</v>
      </c>
      <c r="E943" t="s">
        <v>36</v>
      </c>
      <c r="F943">
        <v>0.70399999999999996</v>
      </c>
      <c r="G943">
        <v>0.78600000000000003</v>
      </c>
      <c r="H943">
        <v>30.46</v>
      </c>
      <c r="I943" t="s">
        <v>1131</v>
      </c>
      <c r="J943" s="4" t="str">
        <f t="shared" si="28"/>
        <v>na</v>
      </c>
      <c r="K943" s="4">
        <f t="shared" si="29"/>
        <v>0</v>
      </c>
      <c r="L943" t="s">
        <v>12386</v>
      </c>
    </row>
    <row r="944" spans="1:12" x14ac:dyDescent="0.25">
      <c r="A944" t="s">
        <v>1900</v>
      </c>
      <c r="B944" t="s">
        <v>1901</v>
      </c>
      <c r="C944" t="s">
        <v>15</v>
      </c>
      <c r="D944">
        <v>30</v>
      </c>
      <c r="E944">
        <v>11.103999999999999</v>
      </c>
      <c r="F944">
        <v>0.85899999999999999</v>
      </c>
      <c r="G944">
        <v>0.375</v>
      </c>
      <c r="H944">
        <v>9.2579999999999991</v>
      </c>
      <c r="I944" t="s">
        <v>1131</v>
      </c>
      <c r="J944" s="4" t="str">
        <f t="shared" si="28"/>
        <v>na</v>
      </c>
      <c r="K944" s="4">
        <f t="shared" si="29"/>
        <v>0</v>
      </c>
      <c r="L944" t="s">
        <v>12387</v>
      </c>
    </row>
    <row r="945" spans="1:12" x14ac:dyDescent="0.25">
      <c r="A945" t="s">
        <v>1902</v>
      </c>
      <c r="B945" t="s">
        <v>1903</v>
      </c>
      <c r="C945" t="s">
        <v>45</v>
      </c>
      <c r="D945">
        <v>30</v>
      </c>
      <c r="E945">
        <v>4.46</v>
      </c>
      <c r="F945">
        <v>0.39900000000000002</v>
      </c>
      <c r="G945">
        <v>17.623999999999999</v>
      </c>
      <c r="H945" t="s">
        <v>36</v>
      </c>
      <c r="I945" t="s">
        <v>1131</v>
      </c>
      <c r="J945" s="4" t="str">
        <f t="shared" si="28"/>
        <v>na</v>
      </c>
      <c r="K945" s="4">
        <f t="shared" si="29"/>
        <v>0</v>
      </c>
      <c r="L945" t="s">
        <v>12388</v>
      </c>
    </row>
    <row r="946" spans="1:12" x14ac:dyDescent="0.25">
      <c r="A946" t="s">
        <v>1904</v>
      </c>
      <c r="B946" t="s">
        <v>1905</v>
      </c>
      <c r="C946" t="s">
        <v>132</v>
      </c>
      <c r="D946">
        <v>30</v>
      </c>
      <c r="E946">
        <v>3.69</v>
      </c>
      <c r="F946">
        <v>0.21099999999999999</v>
      </c>
      <c r="G946">
        <v>3.6999999999999998E-2</v>
      </c>
      <c r="H946">
        <v>3.794</v>
      </c>
      <c r="I946" t="s">
        <v>1131</v>
      </c>
      <c r="J946" s="4" t="str">
        <f t="shared" si="28"/>
        <v>na</v>
      </c>
      <c r="K946" s="4">
        <f t="shared" si="29"/>
        <v>0</v>
      </c>
      <c r="L946" t="s">
        <v>12389</v>
      </c>
    </row>
    <row r="947" spans="1:12" x14ac:dyDescent="0.25">
      <c r="A947" t="s">
        <v>1906</v>
      </c>
      <c r="B947" t="s">
        <v>1907</v>
      </c>
      <c r="C947" t="s">
        <v>61</v>
      </c>
      <c r="D947">
        <v>29</v>
      </c>
      <c r="E947" t="s">
        <v>36</v>
      </c>
      <c r="F947" t="s">
        <v>36</v>
      </c>
      <c r="G947" t="s">
        <v>36</v>
      </c>
      <c r="H947" t="s">
        <v>36</v>
      </c>
      <c r="I947" t="s">
        <v>1131</v>
      </c>
      <c r="J947" s="4" t="str">
        <f t="shared" si="28"/>
        <v>na</v>
      </c>
      <c r="K947" s="4">
        <f t="shared" si="29"/>
        <v>0</v>
      </c>
      <c r="L947" t="s">
        <v>12390</v>
      </c>
    </row>
    <row r="948" spans="1:12" x14ac:dyDescent="0.25">
      <c r="A948" t="s">
        <v>1908</v>
      </c>
      <c r="B948" t="s">
        <v>1909</v>
      </c>
      <c r="C948" t="s">
        <v>15</v>
      </c>
      <c r="D948">
        <v>29</v>
      </c>
      <c r="E948">
        <v>11.228</v>
      </c>
      <c r="F948">
        <v>1.9E-2</v>
      </c>
      <c r="G948">
        <v>1.3009999999999999</v>
      </c>
      <c r="H948">
        <v>6.7279999999999998</v>
      </c>
      <c r="I948" t="s">
        <v>1131</v>
      </c>
      <c r="J948" s="4" t="str">
        <f t="shared" si="28"/>
        <v>na</v>
      </c>
      <c r="K948" s="4">
        <f t="shared" si="29"/>
        <v>0</v>
      </c>
      <c r="L948" t="s">
        <v>12391</v>
      </c>
    </row>
    <row r="949" spans="1:12" x14ac:dyDescent="0.25">
      <c r="A949" t="s">
        <v>1910</v>
      </c>
      <c r="B949" t="s">
        <v>1911</v>
      </c>
      <c r="C949" t="s">
        <v>15</v>
      </c>
      <c r="D949">
        <v>29</v>
      </c>
      <c r="E949">
        <v>4.6020000000000003</v>
      </c>
      <c r="F949">
        <v>0.57799999999999996</v>
      </c>
      <c r="G949">
        <v>0.26800000000000002</v>
      </c>
      <c r="H949">
        <v>5.5940000000000003</v>
      </c>
      <c r="I949" t="s">
        <v>1131</v>
      </c>
      <c r="J949" s="4" t="str">
        <f t="shared" si="28"/>
        <v>na</v>
      </c>
      <c r="K949" s="4">
        <f t="shared" si="29"/>
        <v>0</v>
      </c>
      <c r="L949" t="s">
        <v>12392</v>
      </c>
    </row>
    <row r="950" spans="1:12" x14ac:dyDescent="0.25">
      <c r="A950" t="s">
        <v>1912</v>
      </c>
      <c r="B950" t="s">
        <v>1913</v>
      </c>
      <c r="C950" t="s">
        <v>58</v>
      </c>
      <c r="D950">
        <v>29</v>
      </c>
      <c r="E950">
        <v>8.2520000000000007</v>
      </c>
      <c r="F950">
        <v>0.89200000000000002</v>
      </c>
      <c r="G950">
        <v>0.65200000000000002</v>
      </c>
      <c r="H950">
        <v>3.8980000000000001</v>
      </c>
      <c r="I950" t="s">
        <v>1131</v>
      </c>
      <c r="J950" s="4" t="str">
        <f t="shared" si="28"/>
        <v>na</v>
      </c>
      <c r="K950" s="4">
        <f t="shared" si="29"/>
        <v>0</v>
      </c>
      <c r="L950" t="s">
        <v>12393</v>
      </c>
    </row>
    <row r="951" spans="1:12" x14ac:dyDescent="0.25">
      <c r="A951" t="s">
        <v>1914</v>
      </c>
      <c r="B951" t="s">
        <v>1915</v>
      </c>
      <c r="C951" t="s">
        <v>15</v>
      </c>
      <c r="D951">
        <v>29</v>
      </c>
      <c r="E951" t="s">
        <v>36</v>
      </c>
      <c r="F951">
        <v>0.38400000000000001</v>
      </c>
      <c r="G951">
        <v>0.13600000000000001</v>
      </c>
      <c r="H951">
        <v>5.0960000000000001</v>
      </c>
      <c r="I951" t="s">
        <v>1131</v>
      </c>
      <c r="J951" s="4" t="str">
        <f t="shared" si="28"/>
        <v>na</v>
      </c>
      <c r="K951" s="4">
        <f t="shared" si="29"/>
        <v>0</v>
      </c>
      <c r="L951" t="s">
        <v>12394</v>
      </c>
    </row>
    <row r="952" spans="1:12" x14ac:dyDescent="0.25">
      <c r="A952" t="s">
        <v>1916</v>
      </c>
      <c r="B952" t="s">
        <v>1917</v>
      </c>
      <c r="C952" t="s">
        <v>15</v>
      </c>
      <c r="D952">
        <v>29</v>
      </c>
      <c r="E952" t="s">
        <v>36</v>
      </c>
      <c r="F952" t="s">
        <v>36</v>
      </c>
      <c r="G952" t="s">
        <v>36</v>
      </c>
      <c r="H952" t="s">
        <v>36</v>
      </c>
      <c r="I952" t="s">
        <v>1131</v>
      </c>
      <c r="J952" s="4" t="str">
        <f t="shared" si="28"/>
        <v>na</v>
      </c>
      <c r="K952" s="4">
        <f t="shared" si="29"/>
        <v>0</v>
      </c>
      <c r="L952" t="s">
        <v>12395</v>
      </c>
    </row>
    <row r="953" spans="1:12" x14ac:dyDescent="0.25">
      <c r="A953" t="s">
        <v>1918</v>
      </c>
      <c r="B953" t="s">
        <v>1919</v>
      </c>
      <c r="C953" t="s">
        <v>30</v>
      </c>
      <c r="D953">
        <v>29</v>
      </c>
      <c r="E953">
        <v>103.684</v>
      </c>
      <c r="F953">
        <v>2.4540000000000002</v>
      </c>
      <c r="G953">
        <v>1.1220000000000001</v>
      </c>
      <c r="H953">
        <v>14.532</v>
      </c>
      <c r="I953" t="s">
        <v>1131</v>
      </c>
      <c r="J953" s="4" t="str">
        <f t="shared" si="28"/>
        <v>na</v>
      </c>
      <c r="K953" s="4">
        <f t="shared" si="29"/>
        <v>0</v>
      </c>
      <c r="L953" t="s">
        <v>12396</v>
      </c>
    </row>
    <row r="954" spans="1:12" x14ac:dyDescent="0.25">
      <c r="A954" t="s">
        <v>1920</v>
      </c>
      <c r="B954" t="s">
        <v>1921</v>
      </c>
      <c r="C954" t="s">
        <v>15</v>
      </c>
      <c r="D954">
        <v>29</v>
      </c>
      <c r="E954" t="s">
        <v>36</v>
      </c>
      <c r="F954">
        <v>0.24299999999999999</v>
      </c>
      <c r="G954">
        <v>1.5149999999999999</v>
      </c>
      <c r="H954" t="s">
        <v>36</v>
      </c>
      <c r="I954" t="s">
        <v>1131</v>
      </c>
      <c r="J954" s="4" t="str">
        <f t="shared" si="28"/>
        <v>na</v>
      </c>
      <c r="K954" s="4">
        <f t="shared" si="29"/>
        <v>0</v>
      </c>
      <c r="L954" t="s">
        <v>12397</v>
      </c>
    </row>
    <row r="955" spans="1:12" x14ac:dyDescent="0.25">
      <c r="A955" t="s">
        <v>1922</v>
      </c>
      <c r="B955" t="s">
        <v>1923</v>
      </c>
      <c r="C955" t="s">
        <v>132</v>
      </c>
      <c r="D955">
        <v>29</v>
      </c>
      <c r="E955">
        <v>17.798999999999999</v>
      </c>
      <c r="F955">
        <v>0.372</v>
      </c>
      <c r="G955">
        <v>2.9000000000000001E-2</v>
      </c>
      <c r="H955">
        <v>9.4589999999999996</v>
      </c>
      <c r="I955" t="s">
        <v>1131</v>
      </c>
      <c r="J955" s="4" t="str">
        <f t="shared" si="28"/>
        <v>na</v>
      </c>
      <c r="K955" s="4">
        <f t="shared" si="29"/>
        <v>0</v>
      </c>
      <c r="L955" t="s">
        <v>12398</v>
      </c>
    </row>
    <row r="956" spans="1:12" x14ac:dyDescent="0.25">
      <c r="A956" t="s">
        <v>1924</v>
      </c>
      <c r="B956" t="s">
        <v>1925</v>
      </c>
      <c r="C956" t="s">
        <v>30</v>
      </c>
      <c r="D956">
        <v>29</v>
      </c>
      <c r="E956">
        <v>28.206</v>
      </c>
      <c r="F956">
        <v>0.51500000000000001</v>
      </c>
      <c r="G956">
        <v>0.47499999999999998</v>
      </c>
      <c r="H956">
        <v>7.24</v>
      </c>
      <c r="I956" t="s">
        <v>1131</v>
      </c>
      <c r="J956" s="4" t="str">
        <f t="shared" si="28"/>
        <v>na</v>
      </c>
      <c r="K956" s="4">
        <f t="shared" si="29"/>
        <v>0</v>
      </c>
      <c r="L956" t="s">
        <v>12399</v>
      </c>
    </row>
    <row r="957" spans="1:12" x14ac:dyDescent="0.25">
      <c r="A957" t="s">
        <v>1926</v>
      </c>
      <c r="B957" t="s">
        <v>1927</v>
      </c>
      <c r="C957" t="s">
        <v>11</v>
      </c>
      <c r="D957">
        <v>29</v>
      </c>
      <c r="E957" t="s">
        <v>36</v>
      </c>
      <c r="F957">
        <v>0.624</v>
      </c>
      <c r="G957">
        <v>4.7E-2</v>
      </c>
      <c r="H957">
        <v>5.6749999999999998</v>
      </c>
      <c r="I957" t="s">
        <v>1131</v>
      </c>
      <c r="J957" s="4" t="str">
        <f t="shared" si="28"/>
        <v>na</v>
      </c>
      <c r="K957" s="4">
        <f t="shared" si="29"/>
        <v>0</v>
      </c>
      <c r="L957" t="s">
        <v>12400</v>
      </c>
    </row>
    <row r="958" spans="1:12" x14ac:dyDescent="0.25">
      <c r="A958" t="s">
        <v>1928</v>
      </c>
      <c r="B958" t="s">
        <v>1929</v>
      </c>
      <c r="C958" t="s">
        <v>15</v>
      </c>
      <c r="D958">
        <v>28</v>
      </c>
      <c r="E958" t="s">
        <v>36</v>
      </c>
      <c r="F958">
        <v>3.7959999999999998</v>
      </c>
      <c r="G958">
        <v>5.6959999999999997</v>
      </c>
      <c r="H958" t="s">
        <v>36</v>
      </c>
      <c r="I958" t="s">
        <v>1131</v>
      </c>
      <c r="J958" s="4" t="str">
        <f t="shared" si="28"/>
        <v>na</v>
      </c>
      <c r="K958" s="4">
        <f t="shared" si="29"/>
        <v>0</v>
      </c>
      <c r="L958" t="s">
        <v>12401</v>
      </c>
    </row>
    <row r="959" spans="1:12" x14ac:dyDescent="0.25">
      <c r="A959" t="s">
        <v>1930</v>
      </c>
      <c r="B959" t="s">
        <v>1931</v>
      </c>
      <c r="C959" t="s">
        <v>21</v>
      </c>
      <c r="D959">
        <v>28</v>
      </c>
      <c r="E959" t="s">
        <v>36</v>
      </c>
      <c r="F959">
        <v>0.56499999999999995</v>
      </c>
      <c r="G959">
        <v>9.7490000000000006</v>
      </c>
      <c r="H959" t="s">
        <v>36</v>
      </c>
      <c r="I959" t="s">
        <v>1131</v>
      </c>
      <c r="J959" s="4" t="str">
        <f t="shared" si="28"/>
        <v>na</v>
      </c>
      <c r="K959" s="4">
        <f t="shared" si="29"/>
        <v>0</v>
      </c>
      <c r="L959" t="s">
        <v>12402</v>
      </c>
    </row>
    <row r="960" spans="1:12" x14ac:dyDescent="0.25">
      <c r="A960" t="s">
        <v>1932</v>
      </c>
      <c r="B960" t="s">
        <v>1933</v>
      </c>
      <c r="C960" t="s">
        <v>15</v>
      </c>
      <c r="D960">
        <v>28</v>
      </c>
      <c r="E960">
        <v>76.569999999999993</v>
      </c>
      <c r="F960">
        <v>0.35099999999999998</v>
      </c>
      <c r="G960">
        <v>0.11</v>
      </c>
      <c r="H960">
        <v>1.738</v>
      </c>
      <c r="I960" t="s">
        <v>1131</v>
      </c>
      <c r="J960" s="4" t="str">
        <f t="shared" si="28"/>
        <v>na</v>
      </c>
      <c r="K960" s="4">
        <f t="shared" si="29"/>
        <v>0</v>
      </c>
      <c r="L960" t="s">
        <v>12403</v>
      </c>
    </row>
    <row r="961" spans="1:12" x14ac:dyDescent="0.25">
      <c r="A961" t="s">
        <v>1934</v>
      </c>
      <c r="B961" t="s">
        <v>1935</v>
      </c>
      <c r="C961" t="s">
        <v>61</v>
      </c>
      <c r="D961">
        <v>28</v>
      </c>
      <c r="E961" t="s">
        <v>36</v>
      </c>
      <c r="F961" t="s">
        <v>36</v>
      </c>
      <c r="G961" t="s">
        <v>36</v>
      </c>
      <c r="H961" t="s">
        <v>36</v>
      </c>
      <c r="I961" t="s">
        <v>1131</v>
      </c>
      <c r="J961" s="4" t="str">
        <f t="shared" si="28"/>
        <v>na</v>
      </c>
      <c r="K961" s="4">
        <f t="shared" si="29"/>
        <v>0</v>
      </c>
      <c r="L961" t="s">
        <v>12404</v>
      </c>
    </row>
    <row r="962" spans="1:12" x14ac:dyDescent="0.25">
      <c r="A962" t="s">
        <v>1936</v>
      </c>
      <c r="B962" t="s">
        <v>1937</v>
      </c>
      <c r="C962" t="s">
        <v>58</v>
      </c>
      <c r="D962">
        <v>28</v>
      </c>
      <c r="E962" t="s">
        <v>36</v>
      </c>
      <c r="F962">
        <v>2.9279999999999999</v>
      </c>
      <c r="G962">
        <v>0.501</v>
      </c>
      <c r="H962">
        <v>9.9969999999999999</v>
      </c>
      <c r="I962" t="s">
        <v>1131</v>
      </c>
      <c r="J962" s="4" t="str">
        <f t="shared" ref="J962:J1025" si="30">IF(AND(I962=selected_country_code,C962= selected_sector_code),D962,"na")</f>
        <v>na</v>
      </c>
      <c r="K962" s="4">
        <f t="shared" si="29"/>
        <v>0</v>
      </c>
      <c r="L962" t="s">
        <v>12405</v>
      </c>
    </row>
    <row r="963" spans="1:12" x14ac:dyDescent="0.25">
      <c r="A963" t="s">
        <v>1938</v>
      </c>
      <c r="B963" t="s">
        <v>1939</v>
      </c>
      <c r="C963" t="s">
        <v>15</v>
      </c>
      <c r="D963">
        <v>28</v>
      </c>
      <c r="E963">
        <v>32.5</v>
      </c>
      <c r="F963">
        <v>0.54400000000000004</v>
      </c>
      <c r="G963">
        <v>0.36399999999999999</v>
      </c>
      <c r="H963">
        <v>6.2779999999999996</v>
      </c>
      <c r="I963" t="s">
        <v>1131</v>
      </c>
      <c r="J963" s="4" t="str">
        <f t="shared" si="30"/>
        <v>na</v>
      </c>
      <c r="K963" s="4">
        <f t="shared" ref="K963:K1026" si="31">IFERROR(RANK(J963,$J$2:$J$5711,0),0)</f>
        <v>0</v>
      </c>
      <c r="L963" t="s">
        <v>12406</v>
      </c>
    </row>
    <row r="964" spans="1:12" x14ac:dyDescent="0.25">
      <c r="A964" t="s">
        <v>1940</v>
      </c>
      <c r="B964" t="s">
        <v>1941</v>
      </c>
      <c r="C964" t="s">
        <v>11</v>
      </c>
      <c r="D964">
        <v>28</v>
      </c>
      <c r="E964">
        <v>7.3810000000000002</v>
      </c>
      <c r="F964">
        <v>0.55600000000000005</v>
      </c>
      <c r="G964">
        <v>0.33200000000000002</v>
      </c>
      <c r="H964">
        <v>3.38</v>
      </c>
      <c r="I964" t="s">
        <v>1131</v>
      </c>
      <c r="J964" s="4" t="str">
        <f t="shared" si="30"/>
        <v>na</v>
      </c>
      <c r="K964" s="4">
        <f t="shared" si="31"/>
        <v>0</v>
      </c>
      <c r="L964" t="s">
        <v>12407</v>
      </c>
    </row>
    <row r="965" spans="1:12" x14ac:dyDescent="0.25">
      <c r="A965" t="s">
        <v>1942</v>
      </c>
      <c r="B965" t="s">
        <v>1943</v>
      </c>
      <c r="C965" t="s">
        <v>15</v>
      </c>
      <c r="D965">
        <v>28</v>
      </c>
      <c r="E965">
        <v>26.087</v>
      </c>
      <c r="F965">
        <v>0.47199999999999998</v>
      </c>
      <c r="G965">
        <v>0.89600000000000002</v>
      </c>
      <c r="H965">
        <v>14.07</v>
      </c>
      <c r="I965" t="s">
        <v>1131</v>
      </c>
      <c r="J965" s="4" t="str">
        <f t="shared" si="30"/>
        <v>na</v>
      </c>
      <c r="K965" s="4">
        <f t="shared" si="31"/>
        <v>0</v>
      </c>
      <c r="L965" t="s">
        <v>12408</v>
      </c>
    </row>
    <row r="966" spans="1:12" x14ac:dyDescent="0.25">
      <c r="A966" t="s">
        <v>1944</v>
      </c>
      <c r="B966" t="s">
        <v>1945</v>
      </c>
      <c r="C966" t="s">
        <v>132</v>
      </c>
      <c r="D966">
        <v>28</v>
      </c>
      <c r="E966" t="s">
        <v>36</v>
      </c>
      <c r="F966">
        <v>0.47399999999999998</v>
      </c>
      <c r="G966">
        <v>0.316</v>
      </c>
      <c r="H966">
        <v>0.71899999999999997</v>
      </c>
      <c r="I966" t="s">
        <v>1131</v>
      </c>
      <c r="J966" s="4" t="str">
        <f t="shared" si="30"/>
        <v>na</v>
      </c>
      <c r="K966" s="4">
        <f t="shared" si="31"/>
        <v>0</v>
      </c>
      <c r="L966" t="s">
        <v>12409</v>
      </c>
    </row>
    <row r="967" spans="1:12" x14ac:dyDescent="0.25">
      <c r="A967" t="s">
        <v>1946</v>
      </c>
      <c r="B967" t="s">
        <v>1947</v>
      </c>
      <c r="C967" t="s">
        <v>30</v>
      </c>
      <c r="D967">
        <v>27</v>
      </c>
      <c r="E967" t="s">
        <v>36</v>
      </c>
      <c r="F967">
        <v>0.64500000000000002</v>
      </c>
      <c r="G967" t="s">
        <v>36</v>
      </c>
      <c r="H967" t="s">
        <v>36</v>
      </c>
      <c r="I967" t="s">
        <v>1131</v>
      </c>
      <c r="J967" s="4" t="str">
        <f t="shared" si="30"/>
        <v>na</v>
      </c>
      <c r="K967" s="4">
        <f t="shared" si="31"/>
        <v>0</v>
      </c>
      <c r="L967" t="s">
        <v>12410</v>
      </c>
    </row>
    <row r="968" spans="1:12" x14ac:dyDescent="0.25">
      <c r="A968" t="s">
        <v>1948</v>
      </c>
      <c r="B968" t="s">
        <v>1949</v>
      </c>
      <c r="C968" t="s">
        <v>15</v>
      </c>
      <c r="D968">
        <v>27</v>
      </c>
      <c r="E968" t="s">
        <v>36</v>
      </c>
      <c r="F968">
        <v>0.96399999999999997</v>
      </c>
      <c r="G968">
        <v>2.0990000000000002</v>
      </c>
      <c r="H968" t="s">
        <v>36</v>
      </c>
      <c r="I968" t="s">
        <v>1131</v>
      </c>
      <c r="J968" s="4" t="str">
        <f t="shared" si="30"/>
        <v>na</v>
      </c>
      <c r="K968" s="4">
        <f t="shared" si="31"/>
        <v>0</v>
      </c>
      <c r="L968" t="s">
        <v>12411</v>
      </c>
    </row>
    <row r="969" spans="1:12" x14ac:dyDescent="0.25">
      <c r="A969" t="s">
        <v>1950</v>
      </c>
      <c r="B969" t="s">
        <v>1951</v>
      </c>
      <c r="C969" t="s">
        <v>15</v>
      </c>
      <c r="D969">
        <v>27</v>
      </c>
      <c r="E969">
        <v>57</v>
      </c>
      <c r="F969">
        <v>0.40799999999999997</v>
      </c>
      <c r="G969">
        <v>0.96599999999999997</v>
      </c>
      <c r="H969">
        <v>0.61399999999999999</v>
      </c>
      <c r="I969" t="s">
        <v>1131</v>
      </c>
      <c r="J969" s="4" t="str">
        <f t="shared" si="30"/>
        <v>na</v>
      </c>
      <c r="K969" s="4">
        <f t="shared" si="31"/>
        <v>0</v>
      </c>
      <c r="L969" t="s">
        <v>12412</v>
      </c>
    </row>
    <row r="970" spans="1:12" x14ac:dyDescent="0.25">
      <c r="A970" t="s">
        <v>1952</v>
      </c>
      <c r="B970" t="s">
        <v>1953</v>
      </c>
      <c r="C970" t="s">
        <v>61</v>
      </c>
      <c r="D970">
        <v>26</v>
      </c>
      <c r="E970" t="s">
        <v>36</v>
      </c>
      <c r="F970" t="s">
        <v>36</v>
      </c>
      <c r="G970" t="s">
        <v>36</v>
      </c>
      <c r="H970" t="s">
        <v>36</v>
      </c>
      <c r="I970" t="s">
        <v>1131</v>
      </c>
      <c r="J970" s="4" t="str">
        <f t="shared" si="30"/>
        <v>na</v>
      </c>
      <c r="K970" s="4">
        <f t="shared" si="31"/>
        <v>0</v>
      </c>
      <c r="L970" t="s">
        <v>12413</v>
      </c>
    </row>
    <row r="971" spans="1:12" x14ac:dyDescent="0.25">
      <c r="A971" t="s">
        <v>1954</v>
      </c>
      <c r="B971" t="s">
        <v>1955</v>
      </c>
      <c r="C971" t="s">
        <v>132</v>
      </c>
      <c r="D971">
        <v>26</v>
      </c>
      <c r="E971" t="s">
        <v>36</v>
      </c>
      <c r="F971">
        <v>5.6719999999999997</v>
      </c>
      <c r="G971">
        <v>5.2930000000000001</v>
      </c>
      <c r="H971" t="s">
        <v>36</v>
      </c>
      <c r="I971" t="s">
        <v>1131</v>
      </c>
      <c r="J971" s="4" t="str">
        <f t="shared" si="30"/>
        <v>na</v>
      </c>
      <c r="K971" s="4">
        <f t="shared" si="31"/>
        <v>0</v>
      </c>
      <c r="L971" t="s">
        <v>12414</v>
      </c>
    </row>
    <row r="972" spans="1:12" x14ac:dyDescent="0.25">
      <c r="A972" t="s">
        <v>1956</v>
      </c>
      <c r="B972" t="s">
        <v>1957</v>
      </c>
      <c r="C972" t="s">
        <v>15</v>
      </c>
      <c r="D972">
        <v>26</v>
      </c>
      <c r="E972">
        <v>8.8960000000000008</v>
      </c>
      <c r="F972">
        <v>0.64100000000000001</v>
      </c>
      <c r="G972">
        <v>0.42799999999999999</v>
      </c>
      <c r="H972">
        <v>5.1989999999999998</v>
      </c>
      <c r="I972" t="s">
        <v>1131</v>
      </c>
      <c r="J972" s="4" t="str">
        <f t="shared" si="30"/>
        <v>na</v>
      </c>
      <c r="K972" s="4">
        <f t="shared" si="31"/>
        <v>0</v>
      </c>
      <c r="L972" t="s">
        <v>12415</v>
      </c>
    </row>
    <row r="973" spans="1:12" x14ac:dyDescent="0.25">
      <c r="A973" t="s">
        <v>1958</v>
      </c>
      <c r="B973" t="s">
        <v>1959</v>
      </c>
      <c r="C973" t="s">
        <v>58</v>
      </c>
      <c r="D973">
        <v>26</v>
      </c>
      <c r="E973">
        <v>4.6189999999999998</v>
      </c>
      <c r="F973">
        <v>0.624</v>
      </c>
      <c r="G973">
        <v>0.41599999999999998</v>
      </c>
      <c r="H973">
        <v>1.986</v>
      </c>
      <c r="I973" t="s">
        <v>1131</v>
      </c>
      <c r="J973" s="4" t="str">
        <f t="shared" si="30"/>
        <v>na</v>
      </c>
      <c r="K973" s="4">
        <f t="shared" si="31"/>
        <v>0</v>
      </c>
      <c r="L973" t="s">
        <v>12416</v>
      </c>
    </row>
    <row r="974" spans="1:12" x14ac:dyDescent="0.25">
      <c r="A974" t="s">
        <v>1960</v>
      </c>
      <c r="B974" t="s">
        <v>1961</v>
      </c>
      <c r="C974" t="s">
        <v>45</v>
      </c>
      <c r="D974">
        <v>26</v>
      </c>
      <c r="E974" t="s">
        <v>36</v>
      </c>
      <c r="F974">
        <v>1.25</v>
      </c>
      <c r="G974">
        <v>1.0009999999999999</v>
      </c>
      <c r="H974" t="s">
        <v>36</v>
      </c>
      <c r="I974" t="s">
        <v>1131</v>
      </c>
      <c r="J974" s="4" t="str">
        <f t="shared" si="30"/>
        <v>na</v>
      </c>
      <c r="K974" s="4">
        <f t="shared" si="31"/>
        <v>0</v>
      </c>
      <c r="L974" t="s">
        <v>12417</v>
      </c>
    </row>
    <row r="975" spans="1:12" x14ac:dyDescent="0.25">
      <c r="A975" t="s">
        <v>1962</v>
      </c>
      <c r="B975" t="s">
        <v>1963</v>
      </c>
      <c r="C975" t="s">
        <v>61</v>
      </c>
      <c r="D975">
        <v>26</v>
      </c>
      <c r="E975" t="s">
        <v>36</v>
      </c>
      <c r="F975" t="s">
        <v>36</v>
      </c>
      <c r="G975" t="s">
        <v>36</v>
      </c>
      <c r="H975" t="s">
        <v>36</v>
      </c>
      <c r="I975" t="s">
        <v>1131</v>
      </c>
      <c r="J975" s="4" t="str">
        <f t="shared" si="30"/>
        <v>na</v>
      </c>
      <c r="K975" s="4">
        <f t="shared" si="31"/>
        <v>0</v>
      </c>
      <c r="L975" t="s">
        <v>12418</v>
      </c>
    </row>
    <row r="976" spans="1:12" x14ac:dyDescent="0.25">
      <c r="A976" t="s">
        <v>1964</v>
      </c>
      <c r="B976" t="s">
        <v>1965</v>
      </c>
      <c r="C976" t="s">
        <v>61</v>
      </c>
      <c r="D976">
        <v>25</v>
      </c>
      <c r="E976" t="s">
        <v>36</v>
      </c>
      <c r="F976" t="s">
        <v>36</v>
      </c>
      <c r="G976" t="s">
        <v>36</v>
      </c>
      <c r="H976" t="s">
        <v>36</v>
      </c>
      <c r="I976" t="s">
        <v>1131</v>
      </c>
      <c r="J976" s="4" t="str">
        <f t="shared" si="30"/>
        <v>na</v>
      </c>
      <c r="K976" s="4">
        <f t="shared" si="31"/>
        <v>0</v>
      </c>
      <c r="L976" t="s">
        <v>12419</v>
      </c>
    </row>
    <row r="977" spans="1:12" x14ac:dyDescent="0.25">
      <c r="A977" t="s">
        <v>1966</v>
      </c>
      <c r="B977" t="s">
        <v>1967</v>
      </c>
      <c r="C977" t="s">
        <v>24</v>
      </c>
      <c r="D977">
        <v>25</v>
      </c>
      <c r="E977">
        <v>10.067</v>
      </c>
      <c r="F977">
        <v>0.70799999999999996</v>
      </c>
      <c r="G977">
        <v>0.89800000000000002</v>
      </c>
      <c r="H977">
        <v>1.2050000000000001</v>
      </c>
      <c r="I977" t="s">
        <v>1131</v>
      </c>
      <c r="J977" s="4">
        <f t="shared" si="30"/>
        <v>25</v>
      </c>
      <c r="K977" s="4">
        <f t="shared" si="31"/>
        <v>22</v>
      </c>
      <c r="L977" t="s">
        <v>12420</v>
      </c>
    </row>
    <row r="978" spans="1:12" x14ac:dyDescent="0.25">
      <c r="A978" t="s">
        <v>1968</v>
      </c>
      <c r="B978" t="s">
        <v>1969</v>
      </c>
      <c r="C978" t="s">
        <v>15</v>
      </c>
      <c r="D978">
        <v>25</v>
      </c>
      <c r="E978" t="s">
        <v>36</v>
      </c>
      <c r="F978">
        <v>0.65</v>
      </c>
      <c r="G978">
        <v>1.079</v>
      </c>
      <c r="H978" t="s">
        <v>36</v>
      </c>
      <c r="I978" t="s">
        <v>1131</v>
      </c>
      <c r="J978" s="4" t="str">
        <f t="shared" si="30"/>
        <v>na</v>
      </c>
      <c r="K978" s="4">
        <f t="shared" si="31"/>
        <v>0</v>
      </c>
      <c r="L978" t="s">
        <v>12421</v>
      </c>
    </row>
    <row r="979" spans="1:12" x14ac:dyDescent="0.25">
      <c r="A979" t="s">
        <v>1970</v>
      </c>
      <c r="B979" t="s">
        <v>1971</v>
      </c>
      <c r="C979" t="s">
        <v>58</v>
      </c>
      <c r="D979">
        <v>25</v>
      </c>
      <c r="E979">
        <v>7.2370000000000001</v>
      </c>
      <c r="F979">
        <v>4.0019999999999998</v>
      </c>
      <c r="G979">
        <v>0.372</v>
      </c>
      <c r="H979">
        <v>4.3250000000000002</v>
      </c>
      <c r="I979" t="s">
        <v>1131</v>
      </c>
      <c r="J979" s="4" t="str">
        <f t="shared" si="30"/>
        <v>na</v>
      </c>
      <c r="K979" s="4">
        <f t="shared" si="31"/>
        <v>0</v>
      </c>
      <c r="L979" t="s">
        <v>12422</v>
      </c>
    </row>
    <row r="980" spans="1:12" x14ac:dyDescent="0.25">
      <c r="A980" t="s">
        <v>1972</v>
      </c>
      <c r="B980" t="s">
        <v>1973</v>
      </c>
      <c r="C980" t="s">
        <v>132</v>
      </c>
      <c r="D980">
        <v>24</v>
      </c>
      <c r="E980" t="s">
        <v>36</v>
      </c>
      <c r="F980">
        <v>0.42499999999999999</v>
      </c>
      <c r="G980">
        <v>0.218</v>
      </c>
      <c r="H980">
        <v>2.36</v>
      </c>
      <c r="I980" t="s">
        <v>1131</v>
      </c>
      <c r="J980" s="4" t="str">
        <f t="shared" si="30"/>
        <v>na</v>
      </c>
      <c r="K980" s="4">
        <f t="shared" si="31"/>
        <v>0</v>
      </c>
      <c r="L980" t="s">
        <v>12423</v>
      </c>
    </row>
    <row r="981" spans="1:12" x14ac:dyDescent="0.25">
      <c r="A981" t="s">
        <v>1974</v>
      </c>
      <c r="B981" t="s">
        <v>1975</v>
      </c>
      <c r="C981" t="s">
        <v>58</v>
      </c>
      <c r="D981">
        <v>24</v>
      </c>
      <c r="E981">
        <v>3.14</v>
      </c>
      <c r="F981">
        <v>0.26800000000000002</v>
      </c>
      <c r="G981">
        <v>0.10199999999999999</v>
      </c>
      <c r="H981">
        <v>3.9279999999999999</v>
      </c>
      <c r="I981" t="s">
        <v>1131</v>
      </c>
      <c r="J981" s="4" t="str">
        <f t="shared" si="30"/>
        <v>na</v>
      </c>
      <c r="K981" s="4">
        <f t="shared" si="31"/>
        <v>0</v>
      </c>
      <c r="L981" t="s">
        <v>12424</v>
      </c>
    </row>
    <row r="982" spans="1:12" x14ac:dyDescent="0.25">
      <c r="A982" t="s">
        <v>1976</v>
      </c>
      <c r="B982" t="s">
        <v>1977</v>
      </c>
      <c r="C982" t="s">
        <v>30</v>
      </c>
      <c r="D982">
        <v>24</v>
      </c>
      <c r="E982">
        <v>19.614999999999998</v>
      </c>
      <c r="F982">
        <v>0.94699999999999995</v>
      </c>
      <c r="G982">
        <v>0.38600000000000001</v>
      </c>
      <c r="H982">
        <v>21.073</v>
      </c>
      <c r="I982" t="s">
        <v>1131</v>
      </c>
      <c r="J982" s="4" t="str">
        <f t="shared" si="30"/>
        <v>na</v>
      </c>
      <c r="K982" s="4">
        <f t="shared" si="31"/>
        <v>0</v>
      </c>
      <c r="L982" t="s">
        <v>12425</v>
      </c>
    </row>
    <row r="983" spans="1:12" x14ac:dyDescent="0.25">
      <c r="A983" t="s">
        <v>1978</v>
      </c>
      <c r="B983" t="s">
        <v>1979</v>
      </c>
      <c r="C983" t="s">
        <v>58</v>
      </c>
      <c r="D983">
        <v>24</v>
      </c>
      <c r="E983">
        <v>5.5449999999999999</v>
      </c>
      <c r="F983">
        <v>0.53600000000000003</v>
      </c>
      <c r="G983">
        <v>0.24</v>
      </c>
      <c r="H983">
        <v>2.3319999999999999</v>
      </c>
      <c r="I983" t="s">
        <v>1131</v>
      </c>
      <c r="J983" s="4" t="str">
        <f t="shared" si="30"/>
        <v>na</v>
      </c>
      <c r="K983" s="4">
        <f t="shared" si="31"/>
        <v>0</v>
      </c>
      <c r="L983" t="s">
        <v>12426</v>
      </c>
    </row>
    <row r="984" spans="1:12" x14ac:dyDescent="0.25">
      <c r="A984" t="s">
        <v>1980</v>
      </c>
      <c r="B984" t="s">
        <v>1981</v>
      </c>
      <c r="C984" t="s">
        <v>15</v>
      </c>
      <c r="D984">
        <v>24</v>
      </c>
      <c r="E984" t="s">
        <v>36</v>
      </c>
      <c r="F984">
        <v>0.434</v>
      </c>
      <c r="G984">
        <v>0.68799999999999994</v>
      </c>
      <c r="H984" t="s">
        <v>36</v>
      </c>
      <c r="I984" t="s">
        <v>1131</v>
      </c>
      <c r="J984" s="4" t="str">
        <f t="shared" si="30"/>
        <v>na</v>
      </c>
      <c r="K984" s="4">
        <f t="shared" si="31"/>
        <v>0</v>
      </c>
      <c r="L984" t="s">
        <v>12427</v>
      </c>
    </row>
    <row r="985" spans="1:12" x14ac:dyDescent="0.25">
      <c r="A985" t="s">
        <v>1982</v>
      </c>
      <c r="B985" t="s">
        <v>1983</v>
      </c>
      <c r="C985" t="s">
        <v>58</v>
      </c>
      <c r="D985">
        <v>24</v>
      </c>
      <c r="E985" t="s">
        <v>36</v>
      </c>
      <c r="F985" t="s">
        <v>36</v>
      </c>
      <c r="G985">
        <v>0.627</v>
      </c>
      <c r="H985">
        <v>39.628999999999998</v>
      </c>
      <c r="I985" t="s">
        <v>1131</v>
      </c>
      <c r="J985" s="4" t="str">
        <f t="shared" si="30"/>
        <v>na</v>
      </c>
      <c r="K985" s="4">
        <f t="shared" si="31"/>
        <v>0</v>
      </c>
      <c r="L985" t="s">
        <v>12428</v>
      </c>
    </row>
    <row r="986" spans="1:12" x14ac:dyDescent="0.25">
      <c r="A986" t="s">
        <v>1984</v>
      </c>
      <c r="B986" t="s">
        <v>1985</v>
      </c>
      <c r="C986" t="s">
        <v>45</v>
      </c>
      <c r="D986">
        <v>24</v>
      </c>
      <c r="E986">
        <v>0.88800000000000001</v>
      </c>
      <c r="F986">
        <v>0.222</v>
      </c>
      <c r="G986">
        <v>0.18</v>
      </c>
      <c r="H986" t="s">
        <v>36</v>
      </c>
      <c r="I986" t="s">
        <v>1131</v>
      </c>
      <c r="J986" s="4" t="str">
        <f t="shared" si="30"/>
        <v>na</v>
      </c>
      <c r="K986" s="4">
        <f t="shared" si="31"/>
        <v>0</v>
      </c>
      <c r="L986" t="s">
        <v>12429</v>
      </c>
    </row>
    <row r="987" spans="1:12" x14ac:dyDescent="0.25">
      <c r="A987" t="s">
        <v>1986</v>
      </c>
      <c r="B987" t="s">
        <v>1987</v>
      </c>
      <c r="C987" t="s">
        <v>15</v>
      </c>
      <c r="D987">
        <v>23</v>
      </c>
      <c r="E987" t="s">
        <v>36</v>
      </c>
      <c r="F987">
        <v>3.3849999999999998</v>
      </c>
      <c r="G987">
        <v>4.1239999999999997</v>
      </c>
      <c r="H987" t="s">
        <v>36</v>
      </c>
      <c r="I987" t="s">
        <v>1131</v>
      </c>
      <c r="J987" s="4" t="str">
        <f t="shared" si="30"/>
        <v>na</v>
      </c>
      <c r="K987" s="4">
        <f t="shared" si="31"/>
        <v>0</v>
      </c>
      <c r="L987" t="s">
        <v>12430</v>
      </c>
    </row>
    <row r="988" spans="1:12" x14ac:dyDescent="0.25">
      <c r="A988" t="s">
        <v>1988</v>
      </c>
      <c r="B988" t="s">
        <v>1989</v>
      </c>
      <c r="C988" t="s">
        <v>61</v>
      </c>
      <c r="D988">
        <v>23</v>
      </c>
      <c r="E988" t="s">
        <v>36</v>
      </c>
      <c r="F988" t="s">
        <v>36</v>
      </c>
      <c r="G988" t="s">
        <v>36</v>
      </c>
      <c r="H988" t="s">
        <v>36</v>
      </c>
      <c r="I988" t="s">
        <v>1131</v>
      </c>
      <c r="J988" s="4" t="str">
        <f t="shared" si="30"/>
        <v>na</v>
      </c>
      <c r="K988" s="4">
        <f t="shared" si="31"/>
        <v>0</v>
      </c>
      <c r="L988" t="s">
        <v>12431</v>
      </c>
    </row>
    <row r="989" spans="1:12" x14ac:dyDescent="0.25">
      <c r="A989" t="s">
        <v>1990</v>
      </c>
      <c r="B989" t="s">
        <v>1991</v>
      </c>
      <c r="C989" t="s">
        <v>15</v>
      </c>
      <c r="D989">
        <v>23</v>
      </c>
      <c r="E989" t="s">
        <v>36</v>
      </c>
      <c r="F989">
        <v>0.28100000000000003</v>
      </c>
      <c r="G989" t="s">
        <v>36</v>
      </c>
      <c r="H989" t="s">
        <v>36</v>
      </c>
      <c r="I989" t="s">
        <v>1131</v>
      </c>
      <c r="J989" s="4" t="str">
        <f t="shared" si="30"/>
        <v>na</v>
      </c>
      <c r="K989" s="4">
        <f t="shared" si="31"/>
        <v>0</v>
      </c>
      <c r="L989" t="s">
        <v>12432</v>
      </c>
    </row>
    <row r="990" spans="1:12" x14ac:dyDescent="0.25">
      <c r="A990" t="s">
        <v>1992</v>
      </c>
      <c r="B990" t="s">
        <v>1993</v>
      </c>
      <c r="C990" t="s">
        <v>21</v>
      </c>
      <c r="D990">
        <v>23</v>
      </c>
      <c r="E990" t="s">
        <v>36</v>
      </c>
      <c r="F990" t="s">
        <v>36</v>
      </c>
      <c r="G990" t="s">
        <v>36</v>
      </c>
      <c r="H990">
        <v>4.6100000000000003</v>
      </c>
      <c r="I990" t="s">
        <v>1131</v>
      </c>
      <c r="J990" s="4" t="str">
        <f t="shared" si="30"/>
        <v>na</v>
      </c>
      <c r="K990" s="4">
        <f t="shared" si="31"/>
        <v>0</v>
      </c>
      <c r="L990" t="s">
        <v>12433</v>
      </c>
    </row>
    <row r="991" spans="1:12" x14ac:dyDescent="0.25">
      <c r="A991" t="s">
        <v>1994</v>
      </c>
      <c r="B991" t="s">
        <v>1995</v>
      </c>
      <c r="C991" t="s">
        <v>35</v>
      </c>
      <c r="D991">
        <v>23</v>
      </c>
      <c r="E991">
        <v>3.5249999999999999</v>
      </c>
      <c r="F991">
        <v>0.17599999999999999</v>
      </c>
      <c r="G991">
        <v>0.158</v>
      </c>
      <c r="H991">
        <v>7.5529999999999999</v>
      </c>
      <c r="I991" t="s">
        <v>1131</v>
      </c>
      <c r="J991" s="4" t="str">
        <f t="shared" si="30"/>
        <v>na</v>
      </c>
      <c r="K991" s="4">
        <f t="shared" si="31"/>
        <v>0</v>
      </c>
      <c r="L991" t="s">
        <v>12434</v>
      </c>
    </row>
    <row r="992" spans="1:12" x14ac:dyDescent="0.25">
      <c r="A992" t="s">
        <v>1996</v>
      </c>
      <c r="B992" t="s">
        <v>1997</v>
      </c>
      <c r="C992" t="s">
        <v>30</v>
      </c>
      <c r="D992">
        <v>23</v>
      </c>
      <c r="E992">
        <v>30.864000000000001</v>
      </c>
      <c r="F992">
        <v>2.4249999999999998</v>
      </c>
      <c r="G992">
        <v>2.7320000000000002</v>
      </c>
      <c r="H992">
        <v>19.187000000000001</v>
      </c>
      <c r="I992" t="s">
        <v>1131</v>
      </c>
      <c r="J992" s="4" t="str">
        <f t="shared" si="30"/>
        <v>na</v>
      </c>
      <c r="K992" s="4">
        <f t="shared" si="31"/>
        <v>0</v>
      </c>
      <c r="L992" t="s">
        <v>12435</v>
      </c>
    </row>
    <row r="993" spans="1:12" x14ac:dyDescent="0.25">
      <c r="A993" t="s">
        <v>1998</v>
      </c>
      <c r="B993" t="s">
        <v>1999</v>
      </c>
      <c r="C993" t="s">
        <v>58</v>
      </c>
      <c r="D993">
        <v>23</v>
      </c>
      <c r="E993" t="s">
        <v>36</v>
      </c>
      <c r="F993">
        <v>4.306</v>
      </c>
      <c r="G993">
        <v>0.38400000000000001</v>
      </c>
      <c r="H993">
        <v>4.0270000000000001</v>
      </c>
      <c r="I993" t="s">
        <v>1131</v>
      </c>
      <c r="J993" s="4" t="str">
        <f t="shared" si="30"/>
        <v>na</v>
      </c>
      <c r="K993" s="4">
        <f t="shared" si="31"/>
        <v>0</v>
      </c>
      <c r="L993" t="s">
        <v>12436</v>
      </c>
    </row>
    <row r="994" spans="1:12" x14ac:dyDescent="0.25">
      <c r="A994" t="s">
        <v>2000</v>
      </c>
      <c r="B994" t="s">
        <v>2001</v>
      </c>
      <c r="C994" t="s">
        <v>58</v>
      </c>
      <c r="D994">
        <v>23</v>
      </c>
      <c r="E994">
        <v>44.231000000000002</v>
      </c>
      <c r="F994">
        <v>3.2469999999999999</v>
      </c>
      <c r="G994">
        <v>0.74399999999999999</v>
      </c>
      <c r="H994">
        <v>3.4729999999999999</v>
      </c>
      <c r="I994" t="s">
        <v>1131</v>
      </c>
      <c r="J994" s="4" t="str">
        <f t="shared" si="30"/>
        <v>na</v>
      </c>
      <c r="K994" s="4">
        <f t="shared" si="31"/>
        <v>0</v>
      </c>
      <c r="L994" t="s">
        <v>12437</v>
      </c>
    </row>
    <row r="995" spans="1:12" x14ac:dyDescent="0.25">
      <c r="A995" t="s">
        <v>2002</v>
      </c>
      <c r="B995" t="s">
        <v>2003</v>
      </c>
      <c r="C995" t="s">
        <v>58</v>
      </c>
      <c r="D995">
        <v>22</v>
      </c>
      <c r="E995" t="s">
        <v>36</v>
      </c>
      <c r="F995">
        <v>1.0209999999999999</v>
      </c>
      <c r="G995">
        <v>0.23499999999999999</v>
      </c>
      <c r="H995">
        <v>5.3970000000000002</v>
      </c>
      <c r="I995" t="s">
        <v>1131</v>
      </c>
      <c r="J995" s="4" t="str">
        <f t="shared" si="30"/>
        <v>na</v>
      </c>
      <c r="K995" s="4">
        <f t="shared" si="31"/>
        <v>0</v>
      </c>
      <c r="L995" t="s">
        <v>12438</v>
      </c>
    </row>
    <row r="996" spans="1:12" x14ac:dyDescent="0.25">
      <c r="A996" t="s">
        <v>2004</v>
      </c>
      <c r="B996" t="s">
        <v>2005</v>
      </c>
      <c r="C996" t="s">
        <v>24</v>
      </c>
      <c r="D996">
        <v>22</v>
      </c>
      <c r="E996" t="s">
        <v>36</v>
      </c>
      <c r="F996">
        <v>0.26700000000000002</v>
      </c>
      <c r="G996">
        <v>0.14899999999999999</v>
      </c>
      <c r="H996">
        <v>2.6739999999999999</v>
      </c>
      <c r="I996" t="s">
        <v>1131</v>
      </c>
      <c r="J996" s="4">
        <f t="shared" si="30"/>
        <v>22</v>
      </c>
      <c r="K996" s="4">
        <f t="shared" si="31"/>
        <v>23</v>
      </c>
      <c r="L996" t="s">
        <v>12439</v>
      </c>
    </row>
    <row r="997" spans="1:12" x14ac:dyDescent="0.25">
      <c r="A997" t="s">
        <v>2006</v>
      </c>
      <c r="B997" t="s">
        <v>2007</v>
      </c>
      <c r="C997" t="s">
        <v>15</v>
      </c>
      <c r="D997">
        <v>22</v>
      </c>
      <c r="E997" t="s">
        <v>36</v>
      </c>
      <c r="F997" t="s">
        <v>36</v>
      </c>
      <c r="G997" t="s">
        <v>36</v>
      </c>
      <c r="H997" t="s">
        <v>36</v>
      </c>
      <c r="I997" t="s">
        <v>1131</v>
      </c>
      <c r="J997" s="4" t="str">
        <f t="shared" si="30"/>
        <v>na</v>
      </c>
      <c r="K997" s="4">
        <f t="shared" si="31"/>
        <v>0</v>
      </c>
      <c r="L997" t="s">
        <v>12440</v>
      </c>
    </row>
    <row r="998" spans="1:12" x14ac:dyDescent="0.25">
      <c r="A998" t="s">
        <v>2008</v>
      </c>
      <c r="B998" t="s">
        <v>2009</v>
      </c>
      <c r="C998" t="s">
        <v>21</v>
      </c>
      <c r="D998">
        <v>22</v>
      </c>
      <c r="E998">
        <v>27.914000000000001</v>
      </c>
      <c r="F998">
        <v>0.246</v>
      </c>
      <c r="G998">
        <v>0.112</v>
      </c>
      <c r="H998">
        <v>3.4319999999999999</v>
      </c>
      <c r="I998" t="s">
        <v>1131</v>
      </c>
      <c r="J998" s="4" t="str">
        <f t="shared" si="30"/>
        <v>na</v>
      </c>
      <c r="K998" s="4">
        <f t="shared" si="31"/>
        <v>0</v>
      </c>
      <c r="L998" t="s">
        <v>12441</v>
      </c>
    </row>
    <row r="999" spans="1:12" x14ac:dyDescent="0.25">
      <c r="A999" t="s">
        <v>2010</v>
      </c>
      <c r="B999" t="s">
        <v>2011</v>
      </c>
      <c r="C999" t="s">
        <v>58</v>
      </c>
      <c r="D999">
        <v>22</v>
      </c>
      <c r="E999">
        <v>9.0739999999999998</v>
      </c>
      <c r="F999">
        <v>0.29399999999999998</v>
      </c>
      <c r="G999">
        <v>0.27500000000000002</v>
      </c>
      <c r="H999">
        <v>22.446999999999999</v>
      </c>
      <c r="I999" t="s">
        <v>1131</v>
      </c>
      <c r="J999" s="4" t="str">
        <f t="shared" si="30"/>
        <v>na</v>
      </c>
      <c r="K999" s="4">
        <f t="shared" si="31"/>
        <v>0</v>
      </c>
      <c r="L999" t="s">
        <v>12442</v>
      </c>
    </row>
    <row r="1000" spans="1:12" x14ac:dyDescent="0.25">
      <c r="A1000" t="s">
        <v>2012</v>
      </c>
      <c r="B1000" t="s">
        <v>2013</v>
      </c>
      <c r="C1000" t="s">
        <v>15</v>
      </c>
      <c r="D1000">
        <v>21</v>
      </c>
      <c r="E1000">
        <v>7.8890000000000002</v>
      </c>
      <c r="F1000">
        <v>0.877</v>
      </c>
      <c r="G1000">
        <v>0.65300000000000002</v>
      </c>
      <c r="H1000">
        <v>3.1520000000000001</v>
      </c>
      <c r="I1000" t="s">
        <v>1131</v>
      </c>
      <c r="J1000" s="4" t="str">
        <f t="shared" si="30"/>
        <v>na</v>
      </c>
      <c r="K1000" s="4">
        <f t="shared" si="31"/>
        <v>0</v>
      </c>
      <c r="L1000" t="s">
        <v>12443</v>
      </c>
    </row>
    <row r="1001" spans="1:12" x14ac:dyDescent="0.25">
      <c r="A1001" t="s">
        <v>2014</v>
      </c>
      <c r="B1001" t="s">
        <v>2015</v>
      </c>
      <c r="C1001" t="s">
        <v>132</v>
      </c>
      <c r="D1001">
        <v>21</v>
      </c>
      <c r="E1001">
        <v>112.851</v>
      </c>
      <c r="F1001">
        <v>3.0150000000000001</v>
      </c>
      <c r="G1001">
        <v>1.3380000000000001</v>
      </c>
      <c r="H1001">
        <v>48.3</v>
      </c>
      <c r="I1001" t="s">
        <v>1131</v>
      </c>
      <c r="J1001" s="4" t="str">
        <f t="shared" si="30"/>
        <v>na</v>
      </c>
      <c r="K1001" s="4">
        <f t="shared" si="31"/>
        <v>0</v>
      </c>
      <c r="L1001" t="s">
        <v>12444</v>
      </c>
    </row>
    <row r="1002" spans="1:12" x14ac:dyDescent="0.25">
      <c r="A1002" t="s">
        <v>2016</v>
      </c>
      <c r="B1002" t="s">
        <v>2017</v>
      </c>
      <c r="C1002" t="s">
        <v>15</v>
      </c>
      <c r="D1002">
        <v>21</v>
      </c>
      <c r="E1002">
        <v>82.236999999999995</v>
      </c>
      <c r="F1002">
        <v>0.85599999999999998</v>
      </c>
      <c r="G1002">
        <v>0.53100000000000003</v>
      </c>
      <c r="H1002">
        <v>3.0270000000000001</v>
      </c>
      <c r="I1002" t="s">
        <v>1131</v>
      </c>
      <c r="J1002" s="4" t="str">
        <f t="shared" si="30"/>
        <v>na</v>
      </c>
      <c r="K1002" s="4">
        <f t="shared" si="31"/>
        <v>0</v>
      </c>
      <c r="L1002" t="s">
        <v>12445</v>
      </c>
    </row>
    <row r="1003" spans="1:12" x14ac:dyDescent="0.25">
      <c r="A1003" t="s">
        <v>2018</v>
      </c>
      <c r="B1003" t="s">
        <v>2019</v>
      </c>
      <c r="C1003" t="s">
        <v>58</v>
      </c>
      <c r="D1003">
        <v>21</v>
      </c>
      <c r="E1003" t="s">
        <v>36</v>
      </c>
      <c r="F1003">
        <v>1.3680000000000001</v>
      </c>
      <c r="G1003">
        <v>3.9</v>
      </c>
      <c r="H1003">
        <v>27.152999999999999</v>
      </c>
      <c r="I1003" t="s">
        <v>1131</v>
      </c>
      <c r="J1003" s="4" t="str">
        <f t="shared" si="30"/>
        <v>na</v>
      </c>
      <c r="K1003" s="4">
        <f t="shared" si="31"/>
        <v>0</v>
      </c>
      <c r="L1003" t="s">
        <v>12446</v>
      </c>
    </row>
    <row r="1004" spans="1:12" x14ac:dyDescent="0.25">
      <c r="A1004" t="s">
        <v>2020</v>
      </c>
      <c r="B1004" t="s">
        <v>2021</v>
      </c>
      <c r="C1004" t="s">
        <v>61</v>
      </c>
      <c r="D1004">
        <v>21</v>
      </c>
      <c r="E1004" t="s">
        <v>36</v>
      </c>
      <c r="F1004" t="s">
        <v>36</v>
      </c>
      <c r="G1004" t="s">
        <v>36</v>
      </c>
      <c r="H1004" t="s">
        <v>36</v>
      </c>
      <c r="I1004" t="s">
        <v>1131</v>
      </c>
      <c r="J1004" s="4" t="str">
        <f t="shared" si="30"/>
        <v>na</v>
      </c>
      <c r="K1004" s="4">
        <f t="shared" si="31"/>
        <v>0</v>
      </c>
      <c r="L1004" t="s">
        <v>12447</v>
      </c>
    </row>
    <row r="1005" spans="1:12" x14ac:dyDescent="0.25">
      <c r="A1005" t="s">
        <v>2022</v>
      </c>
      <c r="B1005" t="s">
        <v>2023</v>
      </c>
      <c r="C1005" t="s">
        <v>132</v>
      </c>
      <c r="D1005">
        <v>21</v>
      </c>
      <c r="E1005" t="s">
        <v>36</v>
      </c>
      <c r="F1005">
        <v>0.45400000000000001</v>
      </c>
      <c r="G1005">
        <v>0.96499999999999997</v>
      </c>
      <c r="H1005" t="s">
        <v>36</v>
      </c>
      <c r="I1005" t="s">
        <v>1131</v>
      </c>
      <c r="J1005" s="4" t="str">
        <f t="shared" si="30"/>
        <v>na</v>
      </c>
      <c r="K1005" s="4">
        <f t="shared" si="31"/>
        <v>0</v>
      </c>
      <c r="L1005" t="s">
        <v>12448</v>
      </c>
    </row>
    <row r="1006" spans="1:12" x14ac:dyDescent="0.25">
      <c r="A1006" t="s">
        <v>2024</v>
      </c>
      <c r="B1006" t="s">
        <v>2025</v>
      </c>
      <c r="C1006" t="s">
        <v>24</v>
      </c>
      <c r="D1006">
        <v>21</v>
      </c>
      <c r="E1006">
        <v>13.272</v>
      </c>
      <c r="F1006">
        <v>0.55700000000000005</v>
      </c>
      <c r="G1006">
        <v>0.76800000000000002</v>
      </c>
      <c r="H1006">
        <v>1.7130000000000001</v>
      </c>
      <c r="I1006" t="s">
        <v>1131</v>
      </c>
      <c r="J1006" s="4">
        <f t="shared" si="30"/>
        <v>21</v>
      </c>
      <c r="K1006" s="4">
        <f t="shared" si="31"/>
        <v>24</v>
      </c>
      <c r="L1006" t="s">
        <v>12449</v>
      </c>
    </row>
    <row r="1007" spans="1:12" x14ac:dyDescent="0.25">
      <c r="A1007" t="s">
        <v>2026</v>
      </c>
      <c r="B1007" t="s">
        <v>2027</v>
      </c>
      <c r="C1007" t="s">
        <v>15</v>
      </c>
      <c r="D1007">
        <v>20</v>
      </c>
      <c r="E1007">
        <v>1.6990000000000001</v>
      </c>
      <c r="F1007" t="s">
        <v>36</v>
      </c>
      <c r="G1007">
        <v>0.38100000000000001</v>
      </c>
      <c r="H1007">
        <v>7.1050000000000004</v>
      </c>
      <c r="I1007" t="s">
        <v>1131</v>
      </c>
      <c r="J1007" s="4" t="str">
        <f t="shared" si="30"/>
        <v>na</v>
      </c>
      <c r="K1007" s="4">
        <f t="shared" si="31"/>
        <v>0</v>
      </c>
      <c r="L1007" t="s">
        <v>12450</v>
      </c>
    </row>
    <row r="1008" spans="1:12" x14ac:dyDescent="0.25">
      <c r="A1008" t="s">
        <v>2028</v>
      </c>
      <c r="B1008" t="s">
        <v>2029</v>
      </c>
      <c r="C1008" t="s">
        <v>132</v>
      </c>
      <c r="D1008">
        <v>20</v>
      </c>
      <c r="E1008" t="s">
        <v>36</v>
      </c>
      <c r="F1008">
        <v>0.45400000000000001</v>
      </c>
      <c r="G1008">
        <v>9.1999999999999998E-2</v>
      </c>
      <c r="H1008">
        <v>9.6969999999999992</v>
      </c>
      <c r="I1008" t="s">
        <v>1131</v>
      </c>
      <c r="J1008" s="4" t="str">
        <f t="shared" si="30"/>
        <v>na</v>
      </c>
      <c r="K1008" s="4">
        <f t="shared" si="31"/>
        <v>0</v>
      </c>
      <c r="L1008" t="s">
        <v>12451</v>
      </c>
    </row>
    <row r="1009" spans="1:12" x14ac:dyDescent="0.25">
      <c r="A1009" t="s">
        <v>2030</v>
      </c>
      <c r="B1009" t="s">
        <v>2031</v>
      </c>
      <c r="C1009" t="s">
        <v>15</v>
      </c>
      <c r="D1009">
        <v>20</v>
      </c>
      <c r="E1009">
        <v>12.638999999999999</v>
      </c>
      <c r="F1009">
        <v>0.56799999999999995</v>
      </c>
      <c r="G1009">
        <v>0.52600000000000002</v>
      </c>
      <c r="H1009">
        <v>2.81</v>
      </c>
      <c r="I1009" t="s">
        <v>1131</v>
      </c>
      <c r="J1009" s="4" t="str">
        <f t="shared" si="30"/>
        <v>na</v>
      </c>
      <c r="K1009" s="4">
        <f t="shared" si="31"/>
        <v>0</v>
      </c>
      <c r="L1009" t="s">
        <v>12452</v>
      </c>
    </row>
    <row r="1010" spans="1:12" x14ac:dyDescent="0.25">
      <c r="A1010" t="s">
        <v>2032</v>
      </c>
      <c r="B1010" t="s">
        <v>2033</v>
      </c>
      <c r="C1010" t="s">
        <v>58</v>
      </c>
      <c r="D1010">
        <v>20</v>
      </c>
      <c r="E1010">
        <v>651.09900000000005</v>
      </c>
      <c r="F1010">
        <v>1.7110000000000001</v>
      </c>
      <c r="G1010">
        <v>3.8650000000000002</v>
      </c>
      <c r="H1010">
        <v>11.388999999999999</v>
      </c>
      <c r="I1010" t="s">
        <v>1131</v>
      </c>
      <c r="J1010" s="4" t="str">
        <f t="shared" si="30"/>
        <v>na</v>
      </c>
      <c r="K1010" s="4">
        <f t="shared" si="31"/>
        <v>0</v>
      </c>
      <c r="L1010" t="s">
        <v>12453</v>
      </c>
    </row>
    <row r="1011" spans="1:12" x14ac:dyDescent="0.25">
      <c r="A1011" t="s">
        <v>2034</v>
      </c>
      <c r="B1011" t="s">
        <v>2035</v>
      </c>
      <c r="C1011" t="s">
        <v>45</v>
      </c>
      <c r="D1011">
        <v>20</v>
      </c>
      <c r="E1011">
        <v>17.460999999999999</v>
      </c>
      <c r="F1011">
        <v>0.23200000000000001</v>
      </c>
      <c r="G1011">
        <v>1.006</v>
      </c>
      <c r="H1011">
        <v>3.2509999999999999</v>
      </c>
      <c r="I1011" t="s">
        <v>1131</v>
      </c>
      <c r="J1011" s="4" t="str">
        <f t="shared" si="30"/>
        <v>na</v>
      </c>
      <c r="K1011" s="4">
        <f t="shared" si="31"/>
        <v>0</v>
      </c>
      <c r="L1011" t="s">
        <v>12454</v>
      </c>
    </row>
    <row r="1012" spans="1:12" x14ac:dyDescent="0.25">
      <c r="A1012" t="s">
        <v>2036</v>
      </c>
      <c r="B1012" t="s">
        <v>2037</v>
      </c>
      <c r="C1012" t="s">
        <v>15</v>
      </c>
      <c r="D1012">
        <v>20</v>
      </c>
      <c r="E1012">
        <v>29.286000000000001</v>
      </c>
      <c r="F1012">
        <v>0.44600000000000001</v>
      </c>
      <c r="G1012">
        <v>0.38500000000000001</v>
      </c>
      <c r="H1012">
        <v>30.09</v>
      </c>
      <c r="I1012" t="s">
        <v>1131</v>
      </c>
      <c r="J1012" s="4" t="str">
        <f t="shared" si="30"/>
        <v>na</v>
      </c>
      <c r="K1012" s="4">
        <f t="shared" si="31"/>
        <v>0</v>
      </c>
      <c r="L1012" t="s">
        <v>12455</v>
      </c>
    </row>
    <row r="1013" spans="1:12" x14ac:dyDescent="0.25">
      <c r="A1013" t="s">
        <v>2038</v>
      </c>
      <c r="B1013" t="s">
        <v>2039</v>
      </c>
      <c r="C1013" t="s">
        <v>58</v>
      </c>
      <c r="D1013">
        <v>20</v>
      </c>
      <c r="E1013">
        <v>11.497999999999999</v>
      </c>
      <c r="F1013">
        <v>0.49</v>
      </c>
      <c r="G1013">
        <v>0.89700000000000002</v>
      </c>
      <c r="H1013" t="s">
        <v>36</v>
      </c>
      <c r="I1013" t="s">
        <v>1131</v>
      </c>
      <c r="J1013" s="4" t="str">
        <f t="shared" si="30"/>
        <v>na</v>
      </c>
      <c r="K1013" s="4">
        <f t="shared" si="31"/>
        <v>0</v>
      </c>
      <c r="L1013" t="s">
        <v>12456</v>
      </c>
    </row>
    <row r="1014" spans="1:12" x14ac:dyDescent="0.25">
      <c r="A1014" t="s">
        <v>2040</v>
      </c>
      <c r="B1014" t="s">
        <v>2041</v>
      </c>
      <c r="C1014" t="s">
        <v>11</v>
      </c>
      <c r="D1014">
        <v>20</v>
      </c>
      <c r="E1014" t="s">
        <v>36</v>
      </c>
      <c r="F1014">
        <v>0.124</v>
      </c>
      <c r="G1014">
        <v>0.111</v>
      </c>
      <c r="H1014">
        <v>9.9169999999999998</v>
      </c>
      <c r="I1014" t="s">
        <v>1131</v>
      </c>
      <c r="J1014" s="4" t="str">
        <f t="shared" si="30"/>
        <v>na</v>
      </c>
      <c r="K1014" s="4">
        <f t="shared" si="31"/>
        <v>0</v>
      </c>
      <c r="L1014" t="s">
        <v>12457</v>
      </c>
    </row>
    <row r="1015" spans="1:12" x14ac:dyDescent="0.25">
      <c r="A1015" t="s">
        <v>2042</v>
      </c>
      <c r="B1015" t="s">
        <v>2043</v>
      </c>
      <c r="C1015" t="s">
        <v>15</v>
      </c>
      <c r="D1015">
        <v>19</v>
      </c>
      <c r="E1015" t="s">
        <v>36</v>
      </c>
      <c r="F1015" t="s">
        <v>36</v>
      </c>
      <c r="G1015" t="s">
        <v>36</v>
      </c>
      <c r="H1015">
        <v>11.932</v>
      </c>
      <c r="I1015" t="s">
        <v>1131</v>
      </c>
      <c r="J1015" s="4" t="str">
        <f t="shared" si="30"/>
        <v>na</v>
      </c>
      <c r="K1015" s="4">
        <f t="shared" si="31"/>
        <v>0</v>
      </c>
      <c r="L1015" t="s">
        <v>12458</v>
      </c>
    </row>
    <row r="1016" spans="1:12" x14ac:dyDescent="0.25">
      <c r="A1016" t="s">
        <v>2044</v>
      </c>
      <c r="B1016" t="s">
        <v>2045</v>
      </c>
      <c r="C1016" t="s">
        <v>15</v>
      </c>
      <c r="D1016">
        <v>19</v>
      </c>
      <c r="E1016" t="s">
        <v>36</v>
      </c>
      <c r="F1016" t="s">
        <v>36</v>
      </c>
      <c r="G1016" t="s">
        <v>36</v>
      </c>
      <c r="H1016">
        <v>19.327000000000002</v>
      </c>
      <c r="I1016" t="s">
        <v>1131</v>
      </c>
      <c r="J1016" s="4" t="str">
        <f t="shared" si="30"/>
        <v>na</v>
      </c>
      <c r="K1016" s="4">
        <f t="shared" si="31"/>
        <v>0</v>
      </c>
      <c r="L1016" t="s">
        <v>12459</v>
      </c>
    </row>
    <row r="1017" spans="1:12" x14ac:dyDescent="0.25">
      <c r="A1017" t="s">
        <v>2046</v>
      </c>
      <c r="B1017" t="s">
        <v>2047</v>
      </c>
      <c r="C1017" t="s">
        <v>21</v>
      </c>
      <c r="D1017">
        <v>19</v>
      </c>
      <c r="E1017" t="s">
        <v>36</v>
      </c>
      <c r="F1017">
        <v>0.35899999999999999</v>
      </c>
      <c r="G1017">
        <v>3.7650000000000001</v>
      </c>
      <c r="H1017">
        <v>90.04</v>
      </c>
      <c r="I1017" t="s">
        <v>1131</v>
      </c>
      <c r="J1017" s="4" t="str">
        <f t="shared" si="30"/>
        <v>na</v>
      </c>
      <c r="K1017" s="4">
        <f t="shared" si="31"/>
        <v>0</v>
      </c>
      <c r="L1017" t="s">
        <v>12460</v>
      </c>
    </row>
    <row r="1018" spans="1:12" x14ac:dyDescent="0.25">
      <c r="A1018" t="s">
        <v>2048</v>
      </c>
      <c r="B1018" t="s">
        <v>2049</v>
      </c>
      <c r="C1018" t="s">
        <v>15</v>
      </c>
      <c r="D1018">
        <v>19</v>
      </c>
      <c r="E1018">
        <v>11.302</v>
      </c>
      <c r="F1018">
        <v>0.32300000000000001</v>
      </c>
      <c r="G1018">
        <v>0.42899999999999999</v>
      </c>
      <c r="H1018">
        <v>36.082000000000001</v>
      </c>
      <c r="I1018" t="s">
        <v>1131</v>
      </c>
      <c r="J1018" s="4" t="str">
        <f t="shared" si="30"/>
        <v>na</v>
      </c>
      <c r="K1018" s="4">
        <f t="shared" si="31"/>
        <v>0</v>
      </c>
      <c r="L1018" t="s">
        <v>12461</v>
      </c>
    </row>
    <row r="1019" spans="1:12" x14ac:dyDescent="0.25">
      <c r="A1019" t="s">
        <v>2050</v>
      </c>
      <c r="B1019" t="s">
        <v>2051</v>
      </c>
      <c r="C1019" t="s">
        <v>24</v>
      </c>
      <c r="D1019">
        <v>18</v>
      </c>
      <c r="E1019">
        <v>11.217000000000001</v>
      </c>
      <c r="F1019">
        <v>0.47</v>
      </c>
      <c r="G1019">
        <v>0.41899999999999998</v>
      </c>
      <c r="H1019">
        <v>0.74199999999999999</v>
      </c>
      <c r="I1019" t="s">
        <v>1131</v>
      </c>
      <c r="J1019" s="4">
        <f t="shared" si="30"/>
        <v>18</v>
      </c>
      <c r="K1019" s="4">
        <f t="shared" si="31"/>
        <v>25</v>
      </c>
      <c r="L1019" t="s">
        <v>12462</v>
      </c>
    </row>
    <row r="1020" spans="1:12" x14ac:dyDescent="0.25">
      <c r="A1020" t="s">
        <v>2052</v>
      </c>
      <c r="B1020" t="s">
        <v>2053</v>
      </c>
      <c r="C1020" t="s">
        <v>11</v>
      </c>
      <c r="D1020">
        <v>18</v>
      </c>
      <c r="E1020">
        <v>1.476</v>
      </c>
      <c r="F1020">
        <v>0.219</v>
      </c>
      <c r="G1020">
        <v>0.246</v>
      </c>
      <c r="H1020">
        <v>4.4539999999999997</v>
      </c>
      <c r="I1020" t="s">
        <v>1131</v>
      </c>
      <c r="J1020" s="4" t="str">
        <f t="shared" si="30"/>
        <v>na</v>
      </c>
      <c r="K1020" s="4">
        <f t="shared" si="31"/>
        <v>0</v>
      </c>
      <c r="L1020" t="s">
        <v>12463</v>
      </c>
    </row>
    <row r="1021" spans="1:12" x14ac:dyDescent="0.25">
      <c r="A1021" t="s">
        <v>2054</v>
      </c>
      <c r="B1021" t="s">
        <v>2055</v>
      </c>
      <c r="C1021" t="s">
        <v>21</v>
      </c>
      <c r="D1021">
        <v>18</v>
      </c>
      <c r="E1021" t="s">
        <v>36</v>
      </c>
      <c r="F1021">
        <v>0.48399999999999999</v>
      </c>
      <c r="G1021">
        <v>1.077</v>
      </c>
      <c r="H1021" t="s">
        <v>36</v>
      </c>
      <c r="I1021" t="s">
        <v>1131</v>
      </c>
      <c r="J1021" s="4" t="str">
        <f t="shared" si="30"/>
        <v>na</v>
      </c>
      <c r="K1021" s="4">
        <f t="shared" si="31"/>
        <v>0</v>
      </c>
      <c r="L1021" t="s">
        <v>12464</v>
      </c>
    </row>
    <row r="1022" spans="1:12" x14ac:dyDescent="0.25">
      <c r="A1022" t="s">
        <v>2056</v>
      </c>
      <c r="B1022" t="s">
        <v>2057</v>
      </c>
      <c r="C1022" t="s">
        <v>58</v>
      </c>
      <c r="D1022">
        <v>18</v>
      </c>
      <c r="E1022" t="s">
        <v>36</v>
      </c>
      <c r="F1022" t="s">
        <v>36</v>
      </c>
      <c r="G1022" t="s">
        <v>36</v>
      </c>
      <c r="H1022" t="s">
        <v>36</v>
      </c>
      <c r="I1022" t="s">
        <v>1131</v>
      </c>
      <c r="J1022" s="4" t="str">
        <f t="shared" si="30"/>
        <v>na</v>
      </c>
      <c r="K1022" s="4">
        <f t="shared" si="31"/>
        <v>0</v>
      </c>
      <c r="L1022" t="s">
        <v>12465</v>
      </c>
    </row>
    <row r="1023" spans="1:12" x14ac:dyDescent="0.25">
      <c r="A1023" t="s">
        <v>2058</v>
      </c>
      <c r="B1023" t="s">
        <v>2059</v>
      </c>
      <c r="C1023" t="s">
        <v>132</v>
      </c>
      <c r="D1023">
        <v>18</v>
      </c>
      <c r="E1023" t="s">
        <v>36</v>
      </c>
      <c r="F1023">
        <v>4.7009999999999996</v>
      </c>
      <c r="G1023">
        <v>1.1080000000000001</v>
      </c>
      <c r="H1023" t="s">
        <v>36</v>
      </c>
      <c r="I1023" t="s">
        <v>1131</v>
      </c>
      <c r="J1023" s="4" t="str">
        <f t="shared" si="30"/>
        <v>na</v>
      </c>
      <c r="K1023" s="4">
        <f t="shared" si="31"/>
        <v>0</v>
      </c>
      <c r="L1023" t="s">
        <v>12466</v>
      </c>
    </row>
    <row r="1024" spans="1:12" x14ac:dyDescent="0.25">
      <c r="A1024" t="s">
        <v>2060</v>
      </c>
      <c r="B1024" t="s">
        <v>2061</v>
      </c>
      <c r="C1024" t="s">
        <v>24</v>
      </c>
      <c r="D1024">
        <v>18</v>
      </c>
      <c r="E1024" t="s">
        <v>36</v>
      </c>
      <c r="F1024">
        <v>0.33100000000000002</v>
      </c>
      <c r="G1024">
        <v>1.3140000000000001</v>
      </c>
      <c r="H1024" t="s">
        <v>36</v>
      </c>
      <c r="I1024" t="s">
        <v>1131</v>
      </c>
      <c r="J1024" s="4">
        <f t="shared" si="30"/>
        <v>18</v>
      </c>
      <c r="K1024" s="4">
        <f t="shared" si="31"/>
        <v>25</v>
      </c>
      <c r="L1024" t="s">
        <v>12467</v>
      </c>
    </row>
    <row r="1025" spans="1:12" x14ac:dyDescent="0.25">
      <c r="A1025" t="s">
        <v>2062</v>
      </c>
      <c r="B1025" t="s">
        <v>2063</v>
      </c>
      <c r="C1025" t="s">
        <v>132</v>
      </c>
      <c r="D1025">
        <v>17</v>
      </c>
      <c r="E1025" t="s">
        <v>36</v>
      </c>
      <c r="F1025">
        <v>3.3140000000000001</v>
      </c>
      <c r="G1025">
        <v>1.847</v>
      </c>
      <c r="H1025">
        <v>24.454999999999998</v>
      </c>
      <c r="I1025" t="s">
        <v>1131</v>
      </c>
      <c r="J1025" s="4" t="str">
        <f t="shared" si="30"/>
        <v>na</v>
      </c>
      <c r="K1025" s="4">
        <f t="shared" si="31"/>
        <v>0</v>
      </c>
      <c r="L1025" t="s">
        <v>12468</v>
      </c>
    </row>
    <row r="1026" spans="1:12" x14ac:dyDescent="0.25">
      <c r="A1026" t="s">
        <v>2064</v>
      </c>
      <c r="B1026" t="s">
        <v>2065</v>
      </c>
      <c r="C1026" t="s">
        <v>132</v>
      </c>
      <c r="D1026">
        <v>17</v>
      </c>
      <c r="E1026">
        <v>8.6379999999999999</v>
      </c>
      <c r="F1026">
        <v>1.3</v>
      </c>
      <c r="G1026">
        <v>0.85299999999999998</v>
      </c>
      <c r="H1026">
        <v>3.1579999999999999</v>
      </c>
      <c r="I1026" t="s">
        <v>1131</v>
      </c>
      <c r="J1026" s="4" t="str">
        <f t="shared" ref="J1026:J1089" si="32">IF(AND(I1026=selected_country_code,C1026= selected_sector_code),D1026,"na")</f>
        <v>na</v>
      </c>
      <c r="K1026" s="4">
        <f t="shared" si="31"/>
        <v>0</v>
      </c>
      <c r="L1026" t="s">
        <v>12469</v>
      </c>
    </row>
    <row r="1027" spans="1:12" x14ac:dyDescent="0.25">
      <c r="A1027" t="s">
        <v>2066</v>
      </c>
      <c r="B1027" t="s">
        <v>2067</v>
      </c>
      <c r="C1027" t="s">
        <v>61</v>
      </c>
      <c r="D1027">
        <v>17</v>
      </c>
      <c r="E1027" t="s">
        <v>36</v>
      </c>
      <c r="F1027" t="s">
        <v>36</v>
      </c>
      <c r="G1027" t="s">
        <v>36</v>
      </c>
      <c r="H1027" t="s">
        <v>36</v>
      </c>
      <c r="I1027" t="s">
        <v>1131</v>
      </c>
      <c r="J1027" s="4" t="str">
        <f t="shared" si="32"/>
        <v>na</v>
      </c>
      <c r="K1027" s="4">
        <f t="shared" ref="K1027:K1090" si="33">IFERROR(RANK(J1027,$J$2:$J$5711,0),0)</f>
        <v>0</v>
      </c>
      <c r="L1027" t="s">
        <v>12470</v>
      </c>
    </row>
    <row r="1028" spans="1:12" x14ac:dyDescent="0.25">
      <c r="A1028" t="s">
        <v>2068</v>
      </c>
      <c r="B1028" t="s">
        <v>2069</v>
      </c>
      <c r="C1028" t="s">
        <v>18</v>
      </c>
      <c r="D1028">
        <v>17</v>
      </c>
      <c r="E1028">
        <v>23.262</v>
      </c>
      <c r="F1028">
        <v>0.59899999999999998</v>
      </c>
      <c r="G1028">
        <v>8.4000000000000005E-2</v>
      </c>
      <c r="H1028">
        <v>85.576999999999998</v>
      </c>
      <c r="I1028" t="s">
        <v>1131</v>
      </c>
      <c r="J1028" s="4" t="str">
        <f t="shared" si="32"/>
        <v>na</v>
      </c>
      <c r="K1028" s="4">
        <f t="shared" si="33"/>
        <v>0</v>
      </c>
      <c r="L1028" t="s">
        <v>12471</v>
      </c>
    </row>
    <row r="1029" spans="1:12" x14ac:dyDescent="0.25">
      <c r="A1029" t="s">
        <v>2070</v>
      </c>
      <c r="B1029" t="s">
        <v>2071</v>
      </c>
      <c r="C1029" t="s">
        <v>132</v>
      </c>
      <c r="D1029">
        <v>17</v>
      </c>
      <c r="E1029" t="s">
        <v>36</v>
      </c>
      <c r="F1029">
        <v>0.221</v>
      </c>
      <c r="G1029">
        <v>0.04</v>
      </c>
      <c r="H1029" t="s">
        <v>36</v>
      </c>
      <c r="I1029" t="s">
        <v>1131</v>
      </c>
      <c r="J1029" s="4" t="str">
        <f t="shared" si="32"/>
        <v>na</v>
      </c>
      <c r="K1029" s="4">
        <f t="shared" si="33"/>
        <v>0</v>
      </c>
      <c r="L1029" t="s">
        <v>12472</v>
      </c>
    </row>
    <row r="1030" spans="1:12" x14ac:dyDescent="0.25">
      <c r="A1030" t="s">
        <v>2072</v>
      </c>
      <c r="B1030" t="s">
        <v>2073</v>
      </c>
      <c r="C1030" t="s">
        <v>15</v>
      </c>
      <c r="D1030">
        <v>17</v>
      </c>
      <c r="E1030">
        <v>13.558999999999999</v>
      </c>
      <c r="F1030">
        <v>0.51800000000000002</v>
      </c>
      <c r="G1030">
        <v>0.44800000000000001</v>
      </c>
      <c r="H1030">
        <v>9.3840000000000003</v>
      </c>
      <c r="I1030" t="s">
        <v>1131</v>
      </c>
      <c r="J1030" s="4" t="str">
        <f t="shared" si="32"/>
        <v>na</v>
      </c>
      <c r="K1030" s="4">
        <f t="shared" si="33"/>
        <v>0</v>
      </c>
      <c r="L1030" t="s">
        <v>12473</v>
      </c>
    </row>
    <row r="1031" spans="1:12" x14ac:dyDescent="0.25">
      <c r="A1031" t="s">
        <v>2074</v>
      </c>
      <c r="B1031" t="s">
        <v>2075</v>
      </c>
      <c r="C1031" t="s">
        <v>15</v>
      </c>
      <c r="D1031">
        <v>17</v>
      </c>
      <c r="E1031">
        <v>31.864000000000001</v>
      </c>
      <c r="F1031">
        <v>0.24299999999999999</v>
      </c>
      <c r="G1031">
        <v>0.17499999999999999</v>
      </c>
      <c r="H1031">
        <v>3.6560000000000001</v>
      </c>
      <c r="I1031" t="s">
        <v>1131</v>
      </c>
      <c r="J1031" s="4" t="str">
        <f t="shared" si="32"/>
        <v>na</v>
      </c>
      <c r="K1031" s="4">
        <f t="shared" si="33"/>
        <v>0</v>
      </c>
      <c r="L1031" t="s">
        <v>12474</v>
      </c>
    </row>
    <row r="1032" spans="1:12" x14ac:dyDescent="0.25">
      <c r="A1032" t="s">
        <v>2076</v>
      </c>
      <c r="B1032" t="s">
        <v>2077</v>
      </c>
      <c r="C1032" t="s">
        <v>132</v>
      </c>
      <c r="D1032">
        <v>17</v>
      </c>
      <c r="E1032">
        <v>7.7640000000000002</v>
      </c>
      <c r="F1032">
        <v>0.79600000000000004</v>
      </c>
      <c r="G1032">
        <v>0.152</v>
      </c>
      <c r="H1032">
        <v>5.4279999999999999</v>
      </c>
      <c r="I1032" t="s">
        <v>1131</v>
      </c>
      <c r="J1032" s="4" t="str">
        <f t="shared" si="32"/>
        <v>na</v>
      </c>
      <c r="K1032" s="4">
        <f t="shared" si="33"/>
        <v>0</v>
      </c>
      <c r="L1032" t="s">
        <v>12475</v>
      </c>
    </row>
    <row r="1033" spans="1:12" x14ac:dyDescent="0.25">
      <c r="A1033" t="s">
        <v>2078</v>
      </c>
      <c r="B1033" t="s">
        <v>2079</v>
      </c>
      <c r="C1033" t="s">
        <v>15</v>
      </c>
      <c r="D1033">
        <v>16</v>
      </c>
      <c r="E1033">
        <v>23.018000000000001</v>
      </c>
      <c r="F1033">
        <v>0.34100000000000003</v>
      </c>
      <c r="G1033">
        <v>0.16900000000000001</v>
      </c>
      <c r="H1033" t="s">
        <v>36</v>
      </c>
      <c r="I1033" t="s">
        <v>1131</v>
      </c>
      <c r="J1033" s="4" t="str">
        <f t="shared" si="32"/>
        <v>na</v>
      </c>
      <c r="K1033" s="4">
        <f t="shared" si="33"/>
        <v>0</v>
      </c>
      <c r="L1033" t="s">
        <v>12476</v>
      </c>
    </row>
    <row r="1034" spans="1:12" x14ac:dyDescent="0.25">
      <c r="A1034" t="s">
        <v>2080</v>
      </c>
      <c r="B1034" t="s">
        <v>2081</v>
      </c>
      <c r="C1034" t="s">
        <v>35</v>
      </c>
      <c r="D1034">
        <v>16</v>
      </c>
      <c r="E1034" t="s">
        <v>36</v>
      </c>
      <c r="F1034" t="s">
        <v>36</v>
      </c>
      <c r="G1034" t="s">
        <v>36</v>
      </c>
      <c r="H1034" t="s">
        <v>36</v>
      </c>
      <c r="I1034" t="s">
        <v>1131</v>
      </c>
      <c r="J1034" s="4" t="str">
        <f t="shared" si="32"/>
        <v>na</v>
      </c>
      <c r="K1034" s="4">
        <f t="shared" si="33"/>
        <v>0</v>
      </c>
      <c r="L1034" t="s">
        <v>12477</v>
      </c>
    </row>
    <row r="1035" spans="1:12" x14ac:dyDescent="0.25">
      <c r="A1035" t="s">
        <v>2082</v>
      </c>
      <c r="B1035" t="s">
        <v>2083</v>
      </c>
      <c r="C1035" t="s">
        <v>58</v>
      </c>
      <c r="D1035">
        <v>16</v>
      </c>
      <c r="E1035" t="s">
        <v>36</v>
      </c>
      <c r="F1035">
        <v>0.69399999999999995</v>
      </c>
      <c r="G1035" t="s">
        <v>36</v>
      </c>
      <c r="H1035" t="s">
        <v>36</v>
      </c>
      <c r="I1035" t="s">
        <v>1131</v>
      </c>
      <c r="J1035" s="4" t="str">
        <f t="shared" si="32"/>
        <v>na</v>
      </c>
      <c r="K1035" s="4">
        <f t="shared" si="33"/>
        <v>0</v>
      </c>
      <c r="L1035" t="s">
        <v>12478</v>
      </c>
    </row>
    <row r="1036" spans="1:12" x14ac:dyDescent="0.25">
      <c r="A1036" t="s">
        <v>2084</v>
      </c>
      <c r="B1036" t="s">
        <v>2085</v>
      </c>
      <c r="C1036" t="s">
        <v>132</v>
      </c>
      <c r="D1036">
        <v>16</v>
      </c>
      <c r="E1036" t="s">
        <v>36</v>
      </c>
      <c r="F1036" t="s">
        <v>36</v>
      </c>
      <c r="G1036" t="s">
        <v>36</v>
      </c>
      <c r="H1036" t="s">
        <v>36</v>
      </c>
      <c r="I1036" t="s">
        <v>1131</v>
      </c>
      <c r="J1036" s="4" t="str">
        <f t="shared" si="32"/>
        <v>na</v>
      </c>
      <c r="K1036" s="4">
        <f t="shared" si="33"/>
        <v>0</v>
      </c>
      <c r="L1036" t="s">
        <v>12479</v>
      </c>
    </row>
    <row r="1037" spans="1:12" x14ac:dyDescent="0.25">
      <c r="A1037" t="s">
        <v>2086</v>
      </c>
      <c r="B1037" t="s">
        <v>2087</v>
      </c>
      <c r="C1037" t="s">
        <v>58</v>
      </c>
      <c r="D1037">
        <v>15</v>
      </c>
      <c r="E1037">
        <v>43.726999999999997</v>
      </c>
      <c r="F1037">
        <v>1.5649999999999999</v>
      </c>
      <c r="G1037">
        <v>0.25</v>
      </c>
      <c r="H1037">
        <v>9.0749999999999993</v>
      </c>
      <c r="I1037" t="s">
        <v>1131</v>
      </c>
      <c r="J1037" s="4" t="str">
        <f t="shared" si="32"/>
        <v>na</v>
      </c>
      <c r="K1037" s="4">
        <f t="shared" si="33"/>
        <v>0</v>
      </c>
      <c r="L1037" t="s">
        <v>12480</v>
      </c>
    </row>
    <row r="1038" spans="1:12" x14ac:dyDescent="0.25">
      <c r="A1038" t="s">
        <v>2088</v>
      </c>
      <c r="B1038" t="s">
        <v>2089</v>
      </c>
      <c r="C1038" t="s">
        <v>15</v>
      </c>
      <c r="D1038">
        <v>15</v>
      </c>
      <c r="E1038" t="s">
        <v>36</v>
      </c>
      <c r="F1038">
        <v>0.26800000000000002</v>
      </c>
      <c r="G1038">
        <v>8.3000000000000004E-2</v>
      </c>
      <c r="H1038">
        <v>34.265999999999998</v>
      </c>
      <c r="I1038" t="s">
        <v>1131</v>
      </c>
      <c r="J1038" s="4" t="str">
        <f t="shared" si="32"/>
        <v>na</v>
      </c>
      <c r="K1038" s="4">
        <f t="shared" si="33"/>
        <v>0</v>
      </c>
      <c r="L1038" t="s">
        <v>12481</v>
      </c>
    </row>
    <row r="1039" spans="1:12" x14ac:dyDescent="0.25">
      <c r="A1039" t="s">
        <v>2090</v>
      </c>
      <c r="B1039" t="s">
        <v>2091</v>
      </c>
      <c r="C1039" t="s">
        <v>15</v>
      </c>
      <c r="D1039">
        <v>15</v>
      </c>
      <c r="E1039" t="s">
        <v>36</v>
      </c>
      <c r="F1039">
        <v>0.755</v>
      </c>
      <c r="G1039">
        <v>3.327</v>
      </c>
      <c r="H1039">
        <v>27.064</v>
      </c>
      <c r="I1039" t="s">
        <v>1131</v>
      </c>
      <c r="J1039" s="4" t="str">
        <f t="shared" si="32"/>
        <v>na</v>
      </c>
      <c r="K1039" s="4">
        <f t="shared" si="33"/>
        <v>0</v>
      </c>
      <c r="L1039" t="s">
        <v>12482</v>
      </c>
    </row>
    <row r="1040" spans="1:12" x14ac:dyDescent="0.25">
      <c r="A1040" t="s">
        <v>2092</v>
      </c>
      <c r="B1040" t="s">
        <v>2093</v>
      </c>
      <c r="C1040" t="s">
        <v>18</v>
      </c>
      <c r="D1040">
        <v>15</v>
      </c>
      <c r="E1040">
        <v>2.7930000000000001</v>
      </c>
      <c r="F1040">
        <v>0.65700000000000003</v>
      </c>
      <c r="G1040">
        <v>0.98199999999999998</v>
      </c>
      <c r="H1040">
        <v>3.89</v>
      </c>
      <c r="I1040" t="s">
        <v>1131</v>
      </c>
      <c r="J1040" s="4" t="str">
        <f t="shared" si="32"/>
        <v>na</v>
      </c>
      <c r="K1040" s="4">
        <f t="shared" si="33"/>
        <v>0</v>
      </c>
      <c r="L1040" t="s">
        <v>12483</v>
      </c>
    </row>
    <row r="1041" spans="1:12" x14ac:dyDescent="0.25">
      <c r="A1041" t="s">
        <v>2094</v>
      </c>
      <c r="B1041" t="s">
        <v>2095</v>
      </c>
      <c r="C1041" t="s">
        <v>15</v>
      </c>
      <c r="D1041">
        <v>15</v>
      </c>
      <c r="E1041">
        <v>24.125</v>
      </c>
      <c r="F1041">
        <v>1.984</v>
      </c>
      <c r="G1041">
        <v>2.5649999999999999</v>
      </c>
      <c r="H1041">
        <v>8.8209999999999997</v>
      </c>
      <c r="I1041" t="s">
        <v>1131</v>
      </c>
      <c r="J1041" s="4" t="str">
        <f t="shared" si="32"/>
        <v>na</v>
      </c>
      <c r="K1041" s="4">
        <f t="shared" si="33"/>
        <v>0</v>
      </c>
      <c r="L1041" t="s">
        <v>12484</v>
      </c>
    </row>
    <row r="1042" spans="1:12" x14ac:dyDescent="0.25">
      <c r="A1042" t="s">
        <v>2096</v>
      </c>
      <c r="B1042" t="s">
        <v>2097</v>
      </c>
      <c r="C1042" t="s">
        <v>45</v>
      </c>
      <c r="D1042">
        <v>15</v>
      </c>
      <c r="E1042" t="s">
        <v>36</v>
      </c>
      <c r="F1042" t="s">
        <v>36</v>
      </c>
      <c r="G1042" t="s">
        <v>36</v>
      </c>
      <c r="H1042" t="s">
        <v>36</v>
      </c>
      <c r="I1042" t="s">
        <v>1131</v>
      </c>
      <c r="J1042" s="4" t="str">
        <f t="shared" si="32"/>
        <v>na</v>
      </c>
      <c r="K1042" s="4">
        <f t="shared" si="33"/>
        <v>0</v>
      </c>
      <c r="L1042" t="s">
        <v>12485</v>
      </c>
    </row>
    <row r="1043" spans="1:12" x14ac:dyDescent="0.25">
      <c r="A1043" t="s">
        <v>2098</v>
      </c>
      <c r="B1043" t="s">
        <v>2099</v>
      </c>
      <c r="C1043" t="s">
        <v>24</v>
      </c>
      <c r="D1043">
        <v>15</v>
      </c>
      <c r="E1043">
        <v>57.682000000000002</v>
      </c>
      <c r="F1043">
        <v>1.21</v>
      </c>
      <c r="G1043">
        <v>0.06</v>
      </c>
      <c r="H1043">
        <v>6.6159999999999997</v>
      </c>
      <c r="I1043" t="s">
        <v>1131</v>
      </c>
      <c r="J1043" s="4">
        <f t="shared" si="32"/>
        <v>15</v>
      </c>
      <c r="K1043" s="4">
        <f t="shared" si="33"/>
        <v>27</v>
      </c>
      <c r="L1043" t="s">
        <v>12486</v>
      </c>
    </row>
    <row r="1044" spans="1:12" x14ac:dyDescent="0.25">
      <c r="A1044" t="s">
        <v>2100</v>
      </c>
      <c r="B1044" t="s">
        <v>2101</v>
      </c>
      <c r="C1044" t="s">
        <v>15</v>
      </c>
      <c r="D1044">
        <v>15</v>
      </c>
      <c r="E1044">
        <v>8.4979999999999993</v>
      </c>
      <c r="F1044">
        <v>0.49299999999999999</v>
      </c>
      <c r="G1044">
        <v>0.317</v>
      </c>
      <c r="H1044">
        <v>0.26600000000000001</v>
      </c>
      <c r="I1044" t="s">
        <v>1131</v>
      </c>
      <c r="J1044" s="4" t="str">
        <f t="shared" si="32"/>
        <v>na</v>
      </c>
      <c r="K1044" s="4">
        <f t="shared" si="33"/>
        <v>0</v>
      </c>
      <c r="L1044" t="s">
        <v>12487</v>
      </c>
    </row>
    <row r="1045" spans="1:12" x14ac:dyDescent="0.25">
      <c r="A1045" t="s">
        <v>2102</v>
      </c>
      <c r="B1045" t="s">
        <v>2103</v>
      </c>
      <c r="C1045" t="s">
        <v>15</v>
      </c>
      <c r="D1045">
        <v>15</v>
      </c>
      <c r="E1045">
        <v>14.712</v>
      </c>
      <c r="F1045">
        <v>0.747</v>
      </c>
      <c r="G1045">
        <v>4.3780000000000001</v>
      </c>
      <c r="H1045">
        <v>36.451999999999998</v>
      </c>
      <c r="I1045" t="s">
        <v>1131</v>
      </c>
      <c r="J1045" s="4" t="str">
        <f t="shared" si="32"/>
        <v>na</v>
      </c>
      <c r="K1045" s="4">
        <f t="shared" si="33"/>
        <v>0</v>
      </c>
      <c r="L1045" t="s">
        <v>12488</v>
      </c>
    </row>
    <row r="1046" spans="1:12" x14ac:dyDescent="0.25">
      <c r="A1046" t="s">
        <v>2104</v>
      </c>
      <c r="B1046" t="s">
        <v>2105</v>
      </c>
      <c r="C1046" t="s">
        <v>11</v>
      </c>
      <c r="D1046">
        <v>15</v>
      </c>
      <c r="E1046" t="s">
        <v>36</v>
      </c>
      <c r="F1046">
        <v>0.52500000000000002</v>
      </c>
      <c r="G1046">
        <v>0.89200000000000002</v>
      </c>
      <c r="H1046">
        <v>4.1669999999999998</v>
      </c>
      <c r="I1046" t="s">
        <v>1131</v>
      </c>
      <c r="J1046" s="4" t="str">
        <f t="shared" si="32"/>
        <v>na</v>
      </c>
      <c r="K1046" s="4">
        <f t="shared" si="33"/>
        <v>0</v>
      </c>
      <c r="L1046" t="s">
        <v>12489</v>
      </c>
    </row>
    <row r="1047" spans="1:12" x14ac:dyDescent="0.25">
      <c r="A1047" t="s">
        <v>2106</v>
      </c>
      <c r="B1047" t="s">
        <v>2107</v>
      </c>
      <c r="C1047" t="s">
        <v>132</v>
      </c>
      <c r="D1047">
        <v>15</v>
      </c>
      <c r="E1047">
        <v>9.8320000000000007</v>
      </c>
      <c r="F1047">
        <v>0.41699999999999998</v>
      </c>
      <c r="G1047">
        <v>0.20899999999999999</v>
      </c>
      <c r="H1047">
        <v>2.2109999999999999</v>
      </c>
      <c r="I1047" t="s">
        <v>1131</v>
      </c>
      <c r="J1047" s="4" t="str">
        <f t="shared" si="32"/>
        <v>na</v>
      </c>
      <c r="K1047" s="4">
        <f t="shared" si="33"/>
        <v>0</v>
      </c>
      <c r="L1047" t="s">
        <v>12490</v>
      </c>
    </row>
    <row r="1048" spans="1:12" x14ac:dyDescent="0.25">
      <c r="A1048" t="s">
        <v>2108</v>
      </c>
      <c r="B1048" t="s">
        <v>2109</v>
      </c>
      <c r="C1048" t="s">
        <v>15</v>
      </c>
      <c r="D1048">
        <v>15</v>
      </c>
      <c r="E1048" t="s">
        <v>36</v>
      </c>
      <c r="F1048">
        <v>0.379</v>
      </c>
      <c r="G1048">
        <v>0.29599999999999999</v>
      </c>
      <c r="H1048" t="s">
        <v>36</v>
      </c>
      <c r="I1048" t="s">
        <v>1131</v>
      </c>
      <c r="J1048" s="4" t="str">
        <f t="shared" si="32"/>
        <v>na</v>
      </c>
      <c r="K1048" s="4">
        <f t="shared" si="33"/>
        <v>0</v>
      </c>
      <c r="L1048" t="s">
        <v>12491</v>
      </c>
    </row>
    <row r="1049" spans="1:12" x14ac:dyDescent="0.25">
      <c r="A1049" t="s">
        <v>2110</v>
      </c>
      <c r="B1049" t="s">
        <v>2111</v>
      </c>
      <c r="C1049" t="s">
        <v>45</v>
      </c>
      <c r="D1049">
        <v>14</v>
      </c>
      <c r="E1049">
        <v>13.055999999999999</v>
      </c>
      <c r="F1049">
        <v>0.29899999999999999</v>
      </c>
      <c r="G1049">
        <v>2.7759999999999998</v>
      </c>
      <c r="H1049" t="s">
        <v>36</v>
      </c>
      <c r="I1049" t="s">
        <v>1131</v>
      </c>
      <c r="J1049" s="4" t="str">
        <f t="shared" si="32"/>
        <v>na</v>
      </c>
      <c r="K1049" s="4">
        <f t="shared" si="33"/>
        <v>0</v>
      </c>
      <c r="L1049" t="s">
        <v>12492</v>
      </c>
    </row>
    <row r="1050" spans="1:12" x14ac:dyDescent="0.25">
      <c r="A1050" t="s">
        <v>2112</v>
      </c>
      <c r="B1050" t="s">
        <v>2113</v>
      </c>
      <c r="C1050" t="s">
        <v>15</v>
      </c>
      <c r="D1050">
        <v>14</v>
      </c>
      <c r="E1050">
        <v>9.6210000000000004</v>
      </c>
      <c r="F1050">
        <v>0.23699999999999999</v>
      </c>
      <c r="G1050">
        <v>0.35399999999999998</v>
      </c>
      <c r="H1050">
        <v>4.5250000000000004</v>
      </c>
      <c r="I1050" t="s">
        <v>1131</v>
      </c>
      <c r="J1050" s="4" t="str">
        <f t="shared" si="32"/>
        <v>na</v>
      </c>
      <c r="K1050" s="4">
        <f t="shared" si="33"/>
        <v>0</v>
      </c>
      <c r="L1050" t="s">
        <v>12493</v>
      </c>
    </row>
    <row r="1051" spans="1:12" x14ac:dyDescent="0.25">
      <c r="A1051" t="s">
        <v>2114</v>
      </c>
      <c r="B1051" t="s">
        <v>2115</v>
      </c>
      <c r="C1051" t="s">
        <v>15</v>
      </c>
      <c r="D1051">
        <v>14</v>
      </c>
      <c r="E1051" t="s">
        <v>36</v>
      </c>
      <c r="F1051">
        <v>0.14099999999999999</v>
      </c>
      <c r="G1051">
        <v>7.3999999999999996E-2</v>
      </c>
      <c r="H1051" t="s">
        <v>36</v>
      </c>
      <c r="I1051" t="s">
        <v>1131</v>
      </c>
      <c r="J1051" s="4" t="str">
        <f t="shared" si="32"/>
        <v>na</v>
      </c>
      <c r="K1051" s="4">
        <f t="shared" si="33"/>
        <v>0</v>
      </c>
      <c r="L1051" t="s">
        <v>12494</v>
      </c>
    </row>
    <row r="1052" spans="1:12" x14ac:dyDescent="0.25">
      <c r="A1052" t="s">
        <v>2116</v>
      </c>
      <c r="B1052" t="s">
        <v>2117</v>
      </c>
      <c r="C1052" t="s">
        <v>132</v>
      </c>
      <c r="D1052">
        <v>14</v>
      </c>
      <c r="E1052" t="s">
        <v>36</v>
      </c>
      <c r="F1052">
        <v>1.8</v>
      </c>
      <c r="G1052" t="s">
        <v>36</v>
      </c>
      <c r="H1052" t="s">
        <v>36</v>
      </c>
      <c r="I1052" t="s">
        <v>1131</v>
      </c>
      <c r="J1052" s="4" t="str">
        <f t="shared" si="32"/>
        <v>na</v>
      </c>
      <c r="K1052" s="4">
        <f t="shared" si="33"/>
        <v>0</v>
      </c>
      <c r="L1052" t="s">
        <v>12495</v>
      </c>
    </row>
    <row r="1053" spans="1:12" x14ac:dyDescent="0.25">
      <c r="A1053" t="s">
        <v>2118</v>
      </c>
      <c r="B1053" t="s">
        <v>2119</v>
      </c>
      <c r="C1053" t="s">
        <v>15</v>
      </c>
      <c r="D1053">
        <v>14</v>
      </c>
      <c r="E1053" t="s">
        <v>36</v>
      </c>
      <c r="F1053">
        <v>0.45400000000000001</v>
      </c>
      <c r="G1053">
        <v>8.2000000000000003E-2</v>
      </c>
      <c r="H1053">
        <v>8.9550000000000001</v>
      </c>
      <c r="I1053" t="s">
        <v>1131</v>
      </c>
      <c r="J1053" s="4" t="str">
        <f t="shared" si="32"/>
        <v>na</v>
      </c>
      <c r="K1053" s="4">
        <f t="shared" si="33"/>
        <v>0</v>
      </c>
      <c r="L1053" t="s">
        <v>12496</v>
      </c>
    </row>
    <row r="1054" spans="1:12" x14ac:dyDescent="0.25">
      <c r="A1054" t="s">
        <v>2120</v>
      </c>
      <c r="B1054" t="s">
        <v>2121</v>
      </c>
      <c r="C1054" t="s">
        <v>15</v>
      </c>
      <c r="D1054">
        <v>14</v>
      </c>
      <c r="E1054" t="s">
        <v>36</v>
      </c>
      <c r="F1054">
        <v>0.40600000000000003</v>
      </c>
      <c r="G1054">
        <v>0.32600000000000001</v>
      </c>
      <c r="H1054">
        <v>4.2969999999999997</v>
      </c>
      <c r="I1054" t="s">
        <v>1131</v>
      </c>
      <c r="J1054" s="4" t="str">
        <f t="shared" si="32"/>
        <v>na</v>
      </c>
      <c r="K1054" s="4">
        <f t="shared" si="33"/>
        <v>0</v>
      </c>
      <c r="L1054" t="s">
        <v>12497</v>
      </c>
    </row>
    <row r="1055" spans="1:12" x14ac:dyDescent="0.25">
      <c r="A1055" t="s">
        <v>2122</v>
      </c>
      <c r="B1055" t="s">
        <v>2123</v>
      </c>
      <c r="C1055" t="s">
        <v>30</v>
      </c>
      <c r="D1055">
        <v>14</v>
      </c>
      <c r="E1055" t="s">
        <v>36</v>
      </c>
      <c r="F1055">
        <v>1.1539999999999999</v>
      </c>
      <c r="G1055">
        <v>3.1520000000000001</v>
      </c>
      <c r="H1055" t="s">
        <v>36</v>
      </c>
      <c r="I1055" t="s">
        <v>1131</v>
      </c>
      <c r="J1055" s="4" t="str">
        <f t="shared" si="32"/>
        <v>na</v>
      </c>
      <c r="K1055" s="4">
        <f t="shared" si="33"/>
        <v>0</v>
      </c>
      <c r="L1055" t="s">
        <v>12498</v>
      </c>
    </row>
    <row r="1056" spans="1:12" x14ac:dyDescent="0.25">
      <c r="A1056" t="s">
        <v>2124</v>
      </c>
      <c r="B1056" t="s">
        <v>2125</v>
      </c>
      <c r="C1056" t="s">
        <v>21</v>
      </c>
      <c r="D1056">
        <v>14</v>
      </c>
      <c r="E1056" t="s">
        <v>36</v>
      </c>
      <c r="F1056">
        <v>0.193</v>
      </c>
      <c r="G1056">
        <v>0.10199999999999999</v>
      </c>
      <c r="H1056" t="s">
        <v>36</v>
      </c>
      <c r="I1056" t="s">
        <v>1131</v>
      </c>
      <c r="J1056" s="4" t="str">
        <f t="shared" si="32"/>
        <v>na</v>
      </c>
      <c r="K1056" s="4">
        <f t="shared" si="33"/>
        <v>0</v>
      </c>
      <c r="L1056" t="s">
        <v>12499</v>
      </c>
    </row>
    <row r="1057" spans="1:12" x14ac:dyDescent="0.25">
      <c r="A1057" t="s">
        <v>2126</v>
      </c>
      <c r="B1057" t="s">
        <v>2127</v>
      </c>
      <c r="C1057" t="s">
        <v>11</v>
      </c>
      <c r="D1057">
        <v>13</v>
      </c>
      <c r="E1057" t="s">
        <v>36</v>
      </c>
      <c r="F1057" t="s">
        <v>36</v>
      </c>
      <c r="G1057" t="s">
        <v>36</v>
      </c>
      <c r="H1057" t="s">
        <v>36</v>
      </c>
      <c r="I1057" t="s">
        <v>1131</v>
      </c>
      <c r="J1057" s="4" t="str">
        <f t="shared" si="32"/>
        <v>na</v>
      </c>
      <c r="K1057" s="4">
        <f t="shared" si="33"/>
        <v>0</v>
      </c>
      <c r="L1057" t="s">
        <v>12500</v>
      </c>
    </row>
    <row r="1058" spans="1:12" x14ac:dyDescent="0.25">
      <c r="A1058" t="s">
        <v>2128</v>
      </c>
      <c r="B1058" t="s">
        <v>2129</v>
      </c>
      <c r="C1058" t="s">
        <v>58</v>
      </c>
      <c r="D1058">
        <v>13</v>
      </c>
      <c r="E1058">
        <v>5.8289999999999997</v>
      </c>
      <c r="F1058" t="s">
        <v>36</v>
      </c>
      <c r="G1058">
        <v>1.157</v>
      </c>
      <c r="H1058">
        <v>5.7480000000000002</v>
      </c>
      <c r="I1058" t="s">
        <v>1131</v>
      </c>
      <c r="J1058" s="4" t="str">
        <f t="shared" si="32"/>
        <v>na</v>
      </c>
      <c r="K1058" s="4">
        <f t="shared" si="33"/>
        <v>0</v>
      </c>
      <c r="L1058" t="s">
        <v>12501</v>
      </c>
    </row>
    <row r="1059" spans="1:12" x14ac:dyDescent="0.25">
      <c r="A1059" t="s">
        <v>2130</v>
      </c>
      <c r="B1059" t="s">
        <v>2131</v>
      </c>
      <c r="C1059" t="s">
        <v>24</v>
      </c>
      <c r="D1059">
        <v>13</v>
      </c>
      <c r="E1059">
        <v>9.7759999999999998</v>
      </c>
      <c r="F1059">
        <v>0.16900000000000001</v>
      </c>
      <c r="G1059">
        <v>0.13300000000000001</v>
      </c>
      <c r="H1059">
        <v>3.6469999999999998</v>
      </c>
      <c r="I1059" t="s">
        <v>1131</v>
      </c>
      <c r="J1059" s="4">
        <f t="shared" si="32"/>
        <v>13</v>
      </c>
      <c r="K1059" s="4">
        <f t="shared" si="33"/>
        <v>28</v>
      </c>
      <c r="L1059" t="s">
        <v>12502</v>
      </c>
    </row>
    <row r="1060" spans="1:12" x14ac:dyDescent="0.25">
      <c r="A1060" t="s">
        <v>2132</v>
      </c>
      <c r="B1060" t="s">
        <v>2133</v>
      </c>
      <c r="C1060" t="s">
        <v>132</v>
      </c>
      <c r="D1060">
        <v>13</v>
      </c>
      <c r="E1060">
        <v>0.43</v>
      </c>
      <c r="F1060">
        <v>0.90100000000000002</v>
      </c>
      <c r="G1060">
        <v>1.9079999999999999</v>
      </c>
      <c r="H1060">
        <v>0.29499999999999998</v>
      </c>
      <c r="I1060" t="s">
        <v>1131</v>
      </c>
      <c r="J1060" s="4" t="str">
        <f t="shared" si="32"/>
        <v>na</v>
      </c>
      <c r="K1060" s="4">
        <f t="shared" si="33"/>
        <v>0</v>
      </c>
      <c r="L1060" t="s">
        <v>12503</v>
      </c>
    </row>
    <row r="1061" spans="1:12" x14ac:dyDescent="0.25">
      <c r="A1061" t="s">
        <v>2134</v>
      </c>
      <c r="B1061" t="s">
        <v>2135</v>
      </c>
      <c r="C1061" t="s">
        <v>61</v>
      </c>
      <c r="D1061">
        <v>13</v>
      </c>
      <c r="E1061">
        <v>21</v>
      </c>
      <c r="F1061">
        <v>0.93700000000000006</v>
      </c>
      <c r="G1061">
        <v>0.187</v>
      </c>
      <c r="H1061">
        <v>6.5019999999999998</v>
      </c>
      <c r="I1061" t="s">
        <v>1131</v>
      </c>
      <c r="J1061" s="4" t="str">
        <f t="shared" si="32"/>
        <v>na</v>
      </c>
      <c r="K1061" s="4">
        <f t="shared" si="33"/>
        <v>0</v>
      </c>
      <c r="L1061" t="s">
        <v>12504</v>
      </c>
    </row>
    <row r="1062" spans="1:12" x14ac:dyDescent="0.25">
      <c r="A1062" t="s">
        <v>2136</v>
      </c>
      <c r="B1062" t="s">
        <v>2137</v>
      </c>
      <c r="C1062" t="s">
        <v>61</v>
      </c>
      <c r="D1062">
        <v>13</v>
      </c>
      <c r="E1062" t="s">
        <v>36</v>
      </c>
      <c r="F1062" t="s">
        <v>36</v>
      </c>
      <c r="G1062" t="s">
        <v>36</v>
      </c>
      <c r="H1062" t="s">
        <v>36</v>
      </c>
      <c r="I1062" t="s">
        <v>1131</v>
      </c>
      <c r="J1062" s="4" t="str">
        <f t="shared" si="32"/>
        <v>na</v>
      </c>
      <c r="K1062" s="4">
        <f t="shared" si="33"/>
        <v>0</v>
      </c>
      <c r="L1062" t="s">
        <v>12505</v>
      </c>
    </row>
    <row r="1063" spans="1:12" x14ac:dyDescent="0.25">
      <c r="A1063" t="s">
        <v>2138</v>
      </c>
      <c r="B1063" t="s">
        <v>2139</v>
      </c>
      <c r="C1063" t="s">
        <v>21</v>
      </c>
      <c r="D1063">
        <v>13</v>
      </c>
      <c r="E1063" t="s">
        <v>36</v>
      </c>
      <c r="F1063">
        <v>1.96</v>
      </c>
      <c r="G1063">
        <v>0.22800000000000001</v>
      </c>
      <c r="H1063" t="s">
        <v>36</v>
      </c>
      <c r="I1063" t="s">
        <v>1131</v>
      </c>
      <c r="J1063" s="4" t="str">
        <f t="shared" si="32"/>
        <v>na</v>
      </c>
      <c r="K1063" s="4">
        <f t="shared" si="33"/>
        <v>0</v>
      </c>
      <c r="L1063" t="s">
        <v>12506</v>
      </c>
    </row>
    <row r="1064" spans="1:12" x14ac:dyDescent="0.25">
      <c r="A1064" t="s">
        <v>2140</v>
      </c>
      <c r="B1064" t="s">
        <v>2141</v>
      </c>
      <c r="C1064" t="s">
        <v>11</v>
      </c>
      <c r="D1064">
        <v>13</v>
      </c>
      <c r="E1064" t="s">
        <v>36</v>
      </c>
      <c r="F1064" t="s">
        <v>36</v>
      </c>
      <c r="G1064">
        <v>0.45300000000000001</v>
      </c>
      <c r="H1064" t="s">
        <v>36</v>
      </c>
      <c r="I1064" t="s">
        <v>1131</v>
      </c>
      <c r="J1064" s="4" t="str">
        <f t="shared" si="32"/>
        <v>na</v>
      </c>
      <c r="K1064" s="4">
        <f t="shared" si="33"/>
        <v>0</v>
      </c>
      <c r="L1064" t="s">
        <v>12507</v>
      </c>
    </row>
    <row r="1065" spans="1:12" x14ac:dyDescent="0.25">
      <c r="A1065" t="s">
        <v>2142</v>
      </c>
      <c r="B1065" t="s">
        <v>2143</v>
      </c>
      <c r="C1065" t="s">
        <v>24</v>
      </c>
      <c r="D1065">
        <v>13</v>
      </c>
      <c r="E1065" t="s">
        <v>36</v>
      </c>
      <c r="F1065">
        <v>0.251</v>
      </c>
      <c r="G1065">
        <v>7.6999999999999999E-2</v>
      </c>
      <c r="H1065" t="s">
        <v>36</v>
      </c>
      <c r="I1065" t="s">
        <v>1131</v>
      </c>
      <c r="J1065" s="4">
        <f t="shared" si="32"/>
        <v>13</v>
      </c>
      <c r="K1065" s="4">
        <f t="shared" si="33"/>
        <v>28</v>
      </c>
      <c r="L1065" t="s">
        <v>12508</v>
      </c>
    </row>
    <row r="1066" spans="1:12" x14ac:dyDescent="0.25">
      <c r="A1066" t="s">
        <v>2144</v>
      </c>
      <c r="B1066" t="s">
        <v>2145</v>
      </c>
      <c r="C1066" t="s">
        <v>15</v>
      </c>
      <c r="D1066">
        <v>13</v>
      </c>
      <c r="E1066" t="s">
        <v>36</v>
      </c>
      <c r="F1066">
        <v>0.49099999999999999</v>
      </c>
      <c r="G1066">
        <v>0.33</v>
      </c>
      <c r="H1066">
        <v>5.5359999999999996</v>
      </c>
      <c r="I1066" t="s">
        <v>1131</v>
      </c>
      <c r="J1066" s="4" t="str">
        <f t="shared" si="32"/>
        <v>na</v>
      </c>
      <c r="K1066" s="4">
        <f t="shared" si="33"/>
        <v>0</v>
      </c>
      <c r="L1066" t="s">
        <v>12509</v>
      </c>
    </row>
    <row r="1067" spans="1:12" x14ac:dyDescent="0.25">
      <c r="A1067" t="s">
        <v>2146</v>
      </c>
      <c r="B1067" t="s">
        <v>2147</v>
      </c>
      <c r="C1067" t="s">
        <v>58</v>
      </c>
      <c r="D1067">
        <v>13</v>
      </c>
      <c r="E1067" t="s">
        <v>36</v>
      </c>
      <c r="F1067" t="s">
        <v>36</v>
      </c>
      <c r="G1067">
        <v>1.659</v>
      </c>
      <c r="H1067" t="s">
        <v>36</v>
      </c>
      <c r="I1067" t="s">
        <v>1131</v>
      </c>
      <c r="J1067" s="4" t="str">
        <f t="shared" si="32"/>
        <v>na</v>
      </c>
      <c r="K1067" s="4">
        <f t="shared" si="33"/>
        <v>0</v>
      </c>
      <c r="L1067" t="s">
        <v>12510</v>
      </c>
    </row>
    <row r="1068" spans="1:12" x14ac:dyDescent="0.25">
      <c r="A1068" t="s">
        <v>2148</v>
      </c>
      <c r="B1068" t="s">
        <v>2149</v>
      </c>
      <c r="C1068" t="s">
        <v>45</v>
      </c>
      <c r="D1068">
        <v>13</v>
      </c>
      <c r="E1068" t="s">
        <v>36</v>
      </c>
      <c r="F1068">
        <v>0.19500000000000001</v>
      </c>
      <c r="G1068">
        <v>1.1060000000000001</v>
      </c>
      <c r="H1068" t="s">
        <v>36</v>
      </c>
      <c r="I1068" t="s">
        <v>1131</v>
      </c>
      <c r="J1068" s="4" t="str">
        <f t="shared" si="32"/>
        <v>na</v>
      </c>
      <c r="K1068" s="4">
        <f t="shared" si="33"/>
        <v>0</v>
      </c>
      <c r="L1068" t="s">
        <v>12511</v>
      </c>
    </row>
    <row r="1069" spans="1:12" x14ac:dyDescent="0.25">
      <c r="A1069" t="s">
        <v>2150</v>
      </c>
      <c r="B1069" t="s">
        <v>2151</v>
      </c>
      <c r="C1069" t="s">
        <v>58</v>
      </c>
      <c r="D1069">
        <v>13</v>
      </c>
      <c r="E1069" t="s">
        <v>36</v>
      </c>
      <c r="F1069">
        <v>0.496</v>
      </c>
      <c r="G1069">
        <v>0.68500000000000005</v>
      </c>
      <c r="H1069">
        <v>13.311</v>
      </c>
      <c r="I1069" t="s">
        <v>1131</v>
      </c>
      <c r="J1069" s="4" t="str">
        <f t="shared" si="32"/>
        <v>na</v>
      </c>
      <c r="K1069" s="4">
        <f t="shared" si="33"/>
        <v>0</v>
      </c>
      <c r="L1069" t="s">
        <v>12512</v>
      </c>
    </row>
    <row r="1070" spans="1:12" x14ac:dyDescent="0.25">
      <c r="A1070" t="s">
        <v>2152</v>
      </c>
      <c r="B1070" t="s">
        <v>2153</v>
      </c>
      <c r="C1070" t="s">
        <v>45</v>
      </c>
      <c r="D1070">
        <v>13</v>
      </c>
      <c r="E1070" t="s">
        <v>36</v>
      </c>
      <c r="F1070">
        <v>0.38300000000000001</v>
      </c>
      <c r="G1070" t="s">
        <v>36</v>
      </c>
      <c r="H1070" t="s">
        <v>36</v>
      </c>
      <c r="I1070" t="s">
        <v>1131</v>
      </c>
      <c r="J1070" s="4" t="str">
        <f t="shared" si="32"/>
        <v>na</v>
      </c>
      <c r="K1070" s="4">
        <f t="shared" si="33"/>
        <v>0</v>
      </c>
      <c r="L1070" t="s">
        <v>12513</v>
      </c>
    </row>
    <row r="1071" spans="1:12" x14ac:dyDescent="0.25">
      <c r="A1071" t="s">
        <v>2154</v>
      </c>
      <c r="B1071" t="s">
        <v>2155</v>
      </c>
      <c r="C1071" t="s">
        <v>11</v>
      </c>
      <c r="D1071">
        <v>12</v>
      </c>
      <c r="E1071" t="s">
        <v>36</v>
      </c>
      <c r="F1071">
        <v>0.16</v>
      </c>
      <c r="G1071">
        <v>0.58099999999999996</v>
      </c>
      <c r="H1071" t="s">
        <v>36</v>
      </c>
      <c r="I1071" t="s">
        <v>1131</v>
      </c>
      <c r="J1071" s="4" t="str">
        <f t="shared" si="32"/>
        <v>na</v>
      </c>
      <c r="K1071" s="4">
        <f t="shared" si="33"/>
        <v>0</v>
      </c>
      <c r="L1071" t="s">
        <v>12514</v>
      </c>
    </row>
    <row r="1072" spans="1:12" x14ac:dyDescent="0.25">
      <c r="A1072" t="s">
        <v>2156</v>
      </c>
      <c r="B1072" t="s">
        <v>2157</v>
      </c>
      <c r="C1072" t="s">
        <v>15</v>
      </c>
      <c r="D1072">
        <v>12</v>
      </c>
      <c r="E1072" t="s">
        <v>36</v>
      </c>
      <c r="F1072">
        <v>0.34399999999999997</v>
      </c>
      <c r="G1072">
        <v>1.613</v>
      </c>
      <c r="H1072">
        <v>3.629</v>
      </c>
      <c r="I1072" t="s">
        <v>1131</v>
      </c>
      <c r="J1072" s="4" t="str">
        <f t="shared" si="32"/>
        <v>na</v>
      </c>
      <c r="K1072" s="4">
        <f t="shared" si="33"/>
        <v>0</v>
      </c>
      <c r="L1072" t="s">
        <v>12515</v>
      </c>
    </row>
    <row r="1073" spans="1:12" x14ac:dyDescent="0.25">
      <c r="A1073" t="s">
        <v>2158</v>
      </c>
      <c r="B1073" t="s">
        <v>2159</v>
      </c>
      <c r="C1073" t="s">
        <v>15</v>
      </c>
      <c r="D1073">
        <v>12</v>
      </c>
      <c r="E1073" t="s">
        <v>36</v>
      </c>
      <c r="F1073">
        <v>0.377</v>
      </c>
      <c r="G1073">
        <v>3.6999999999999998E-2</v>
      </c>
      <c r="H1073" t="s">
        <v>36</v>
      </c>
      <c r="I1073" t="s">
        <v>1131</v>
      </c>
      <c r="J1073" s="4" t="str">
        <f t="shared" si="32"/>
        <v>na</v>
      </c>
      <c r="K1073" s="4">
        <f t="shared" si="33"/>
        <v>0</v>
      </c>
      <c r="L1073" t="s">
        <v>12516</v>
      </c>
    </row>
    <row r="1074" spans="1:12" x14ac:dyDescent="0.25">
      <c r="A1074" t="s">
        <v>2160</v>
      </c>
      <c r="B1074" t="s">
        <v>2161</v>
      </c>
      <c r="C1074" t="s">
        <v>61</v>
      </c>
      <c r="D1074">
        <v>12</v>
      </c>
      <c r="E1074" t="s">
        <v>36</v>
      </c>
      <c r="F1074" t="s">
        <v>36</v>
      </c>
      <c r="G1074" t="s">
        <v>36</v>
      </c>
      <c r="H1074" t="s">
        <v>36</v>
      </c>
      <c r="I1074" t="s">
        <v>1131</v>
      </c>
      <c r="J1074" s="4" t="str">
        <f t="shared" si="32"/>
        <v>na</v>
      </c>
      <c r="K1074" s="4">
        <f t="shared" si="33"/>
        <v>0</v>
      </c>
      <c r="L1074" t="s">
        <v>12517</v>
      </c>
    </row>
    <row r="1075" spans="1:12" x14ac:dyDescent="0.25">
      <c r="A1075" t="s">
        <v>2162</v>
      </c>
      <c r="B1075" t="s">
        <v>2163</v>
      </c>
      <c r="C1075" t="s">
        <v>45</v>
      </c>
      <c r="D1075">
        <v>12</v>
      </c>
      <c r="E1075">
        <v>56.457999999999998</v>
      </c>
      <c r="F1075">
        <v>0.58799999999999997</v>
      </c>
      <c r="G1075">
        <v>2.9049999999999998</v>
      </c>
      <c r="H1075" t="s">
        <v>36</v>
      </c>
      <c r="I1075" t="s">
        <v>1131</v>
      </c>
      <c r="J1075" s="4" t="str">
        <f t="shared" si="32"/>
        <v>na</v>
      </c>
      <c r="K1075" s="4">
        <f t="shared" si="33"/>
        <v>0</v>
      </c>
      <c r="L1075" t="s">
        <v>12518</v>
      </c>
    </row>
    <row r="1076" spans="1:12" x14ac:dyDescent="0.25">
      <c r="A1076" t="s">
        <v>2164</v>
      </c>
      <c r="B1076" t="s">
        <v>2165</v>
      </c>
      <c r="C1076" t="s">
        <v>58</v>
      </c>
      <c r="D1076">
        <v>12</v>
      </c>
      <c r="E1076">
        <v>19.116</v>
      </c>
      <c r="F1076">
        <v>0.217</v>
      </c>
      <c r="G1076">
        <v>2.3929999999999998</v>
      </c>
      <c r="H1076" t="s">
        <v>36</v>
      </c>
      <c r="I1076" t="s">
        <v>1131</v>
      </c>
      <c r="J1076" s="4" t="str">
        <f t="shared" si="32"/>
        <v>na</v>
      </c>
      <c r="K1076" s="4">
        <f t="shared" si="33"/>
        <v>0</v>
      </c>
      <c r="L1076" t="s">
        <v>12519</v>
      </c>
    </row>
    <row r="1077" spans="1:12" x14ac:dyDescent="0.25">
      <c r="A1077" t="s">
        <v>2166</v>
      </c>
      <c r="B1077" t="s">
        <v>2167</v>
      </c>
      <c r="C1077" t="s">
        <v>15</v>
      </c>
      <c r="D1077">
        <v>12</v>
      </c>
      <c r="E1077" t="s">
        <v>36</v>
      </c>
      <c r="F1077" t="s">
        <v>36</v>
      </c>
      <c r="G1077" t="s">
        <v>36</v>
      </c>
      <c r="H1077">
        <v>16.398</v>
      </c>
      <c r="I1077" t="s">
        <v>1131</v>
      </c>
      <c r="J1077" s="4" t="str">
        <f t="shared" si="32"/>
        <v>na</v>
      </c>
      <c r="K1077" s="4">
        <f t="shared" si="33"/>
        <v>0</v>
      </c>
      <c r="L1077" t="s">
        <v>12520</v>
      </c>
    </row>
    <row r="1078" spans="1:12" x14ac:dyDescent="0.25">
      <c r="A1078" t="s">
        <v>2168</v>
      </c>
      <c r="B1078" t="s">
        <v>2169</v>
      </c>
      <c r="C1078" t="s">
        <v>45</v>
      </c>
      <c r="D1078">
        <v>12</v>
      </c>
      <c r="E1078" t="s">
        <v>36</v>
      </c>
      <c r="F1078">
        <v>0.19400000000000001</v>
      </c>
      <c r="G1078">
        <v>4.7850000000000001</v>
      </c>
      <c r="H1078" t="s">
        <v>36</v>
      </c>
      <c r="I1078" t="s">
        <v>1131</v>
      </c>
      <c r="J1078" s="4" t="str">
        <f t="shared" si="32"/>
        <v>na</v>
      </c>
      <c r="K1078" s="4">
        <f t="shared" si="33"/>
        <v>0</v>
      </c>
      <c r="L1078" t="s">
        <v>12521</v>
      </c>
    </row>
    <row r="1079" spans="1:12" x14ac:dyDescent="0.25">
      <c r="A1079" t="s">
        <v>2170</v>
      </c>
      <c r="B1079" t="s">
        <v>2171</v>
      </c>
      <c r="C1079" t="s">
        <v>15</v>
      </c>
      <c r="D1079">
        <v>12</v>
      </c>
      <c r="E1079" t="s">
        <v>36</v>
      </c>
      <c r="F1079" t="s">
        <v>36</v>
      </c>
      <c r="G1079">
        <v>0.40899999999999997</v>
      </c>
      <c r="H1079" t="s">
        <v>36</v>
      </c>
      <c r="I1079" t="s">
        <v>1131</v>
      </c>
      <c r="J1079" s="4" t="str">
        <f t="shared" si="32"/>
        <v>na</v>
      </c>
      <c r="K1079" s="4">
        <f t="shared" si="33"/>
        <v>0</v>
      </c>
      <c r="L1079" t="s">
        <v>12522</v>
      </c>
    </row>
    <row r="1080" spans="1:12" x14ac:dyDescent="0.25">
      <c r="A1080" t="s">
        <v>2172</v>
      </c>
      <c r="B1080" t="s">
        <v>2173</v>
      </c>
      <c r="C1080" t="s">
        <v>24</v>
      </c>
      <c r="D1080">
        <v>12</v>
      </c>
      <c r="E1080" t="s">
        <v>36</v>
      </c>
      <c r="F1080">
        <v>0.25</v>
      </c>
      <c r="G1080" t="s">
        <v>36</v>
      </c>
      <c r="H1080" t="s">
        <v>36</v>
      </c>
      <c r="I1080" t="s">
        <v>1131</v>
      </c>
      <c r="J1080" s="4">
        <f t="shared" si="32"/>
        <v>12</v>
      </c>
      <c r="K1080" s="4">
        <f t="shared" si="33"/>
        <v>30</v>
      </c>
      <c r="L1080" t="s">
        <v>12523</v>
      </c>
    </row>
    <row r="1081" spans="1:12" x14ac:dyDescent="0.25">
      <c r="A1081" t="s">
        <v>2174</v>
      </c>
      <c r="B1081" t="s">
        <v>2161</v>
      </c>
      <c r="C1081" t="s">
        <v>61</v>
      </c>
      <c r="D1081">
        <v>12</v>
      </c>
      <c r="E1081" t="s">
        <v>36</v>
      </c>
      <c r="F1081" t="s">
        <v>36</v>
      </c>
      <c r="G1081" t="s">
        <v>36</v>
      </c>
      <c r="H1081" t="s">
        <v>36</v>
      </c>
      <c r="I1081" t="s">
        <v>1131</v>
      </c>
      <c r="J1081" s="4" t="str">
        <f t="shared" si="32"/>
        <v>na</v>
      </c>
      <c r="K1081" s="4">
        <f t="shared" si="33"/>
        <v>0</v>
      </c>
      <c r="L1081" t="s">
        <v>12524</v>
      </c>
    </row>
    <row r="1082" spans="1:12" x14ac:dyDescent="0.25">
      <c r="A1082" t="s">
        <v>2175</v>
      </c>
      <c r="B1082" t="s">
        <v>2176</v>
      </c>
      <c r="C1082" t="s">
        <v>58</v>
      </c>
      <c r="D1082">
        <v>11</v>
      </c>
      <c r="E1082" t="s">
        <v>36</v>
      </c>
      <c r="F1082">
        <v>0.29299999999999998</v>
      </c>
      <c r="G1082">
        <v>0.124</v>
      </c>
      <c r="H1082">
        <v>6.0720000000000001</v>
      </c>
      <c r="I1082" t="s">
        <v>1131</v>
      </c>
      <c r="J1082" s="4" t="str">
        <f t="shared" si="32"/>
        <v>na</v>
      </c>
      <c r="K1082" s="4">
        <f t="shared" si="33"/>
        <v>0</v>
      </c>
      <c r="L1082" t="s">
        <v>12525</v>
      </c>
    </row>
    <row r="1083" spans="1:12" x14ac:dyDescent="0.25">
      <c r="A1083" t="s">
        <v>2177</v>
      </c>
      <c r="B1083" t="s">
        <v>2178</v>
      </c>
      <c r="C1083" t="s">
        <v>11</v>
      </c>
      <c r="D1083">
        <v>11</v>
      </c>
      <c r="E1083" t="s">
        <v>36</v>
      </c>
      <c r="F1083">
        <v>0.27900000000000003</v>
      </c>
      <c r="G1083">
        <v>0.29299999999999998</v>
      </c>
      <c r="H1083">
        <v>12.6</v>
      </c>
      <c r="I1083" t="s">
        <v>1131</v>
      </c>
      <c r="J1083" s="4" t="str">
        <f t="shared" si="32"/>
        <v>na</v>
      </c>
      <c r="K1083" s="4">
        <f t="shared" si="33"/>
        <v>0</v>
      </c>
      <c r="L1083" t="s">
        <v>12526</v>
      </c>
    </row>
    <row r="1084" spans="1:12" x14ac:dyDescent="0.25">
      <c r="A1084" t="s">
        <v>2179</v>
      </c>
      <c r="B1084" t="s">
        <v>2180</v>
      </c>
      <c r="C1084" t="s">
        <v>11</v>
      </c>
      <c r="D1084">
        <v>11</v>
      </c>
      <c r="E1084" t="s">
        <v>36</v>
      </c>
      <c r="F1084">
        <v>0.20899999999999999</v>
      </c>
      <c r="G1084" t="s">
        <v>36</v>
      </c>
      <c r="H1084" t="s">
        <v>36</v>
      </c>
      <c r="I1084" t="s">
        <v>1131</v>
      </c>
      <c r="J1084" s="4" t="str">
        <f t="shared" si="32"/>
        <v>na</v>
      </c>
      <c r="K1084" s="4">
        <f t="shared" si="33"/>
        <v>0</v>
      </c>
      <c r="L1084" t="s">
        <v>12527</v>
      </c>
    </row>
    <row r="1085" spans="1:12" x14ac:dyDescent="0.25">
      <c r="A1085" t="s">
        <v>2181</v>
      </c>
      <c r="B1085" t="s">
        <v>2182</v>
      </c>
      <c r="C1085" t="s">
        <v>15</v>
      </c>
      <c r="D1085">
        <v>11</v>
      </c>
      <c r="E1085" t="s">
        <v>36</v>
      </c>
      <c r="F1085">
        <v>0.23100000000000001</v>
      </c>
      <c r="G1085">
        <v>0.63</v>
      </c>
      <c r="H1085" t="s">
        <v>36</v>
      </c>
      <c r="I1085" t="s">
        <v>1131</v>
      </c>
      <c r="J1085" s="4" t="str">
        <f t="shared" si="32"/>
        <v>na</v>
      </c>
      <c r="K1085" s="4">
        <f t="shared" si="33"/>
        <v>0</v>
      </c>
      <c r="L1085" t="s">
        <v>12528</v>
      </c>
    </row>
    <row r="1086" spans="1:12" x14ac:dyDescent="0.25">
      <c r="A1086" t="s">
        <v>2183</v>
      </c>
      <c r="B1086" t="s">
        <v>2184</v>
      </c>
      <c r="C1086" t="s">
        <v>15</v>
      </c>
      <c r="D1086">
        <v>11</v>
      </c>
      <c r="E1086">
        <v>7.2290000000000001</v>
      </c>
      <c r="F1086">
        <v>0.60499999999999998</v>
      </c>
      <c r="G1086">
        <v>0.22600000000000001</v>
      </c>
      <c r="H1086">
        <v>2.484</v>
      </c>
      <c r="I1086" t="s">
        <v>1131</v>
      </c>
      <c r="J1086" s="4" t="str">
        <f t="shared" si="32"/>
        <v>na</v>
      </c>
      <c r="K1086" s="4">
        <f t="shared" si="33"/>
        <v>0</v>
      </c>
      <c r="L1086" t="s">
        <v>12529</v>
      </c>
    </row>
    <row r="1087" spans="1:12" x14ac:dyDescent="0.25">
      <c r="A1087" t="s">
        <v>2185</v>
      </c>
      <c r="B1087" t="s">
        <v>2186</v>
      </c>
      <c r="C1087" t="s">
        <v>21</v>
      </c>
      <c r="D1087">
        <v>11</v>
      </c>
      <c r="E1087" t="s">
        <v>36</v>
      </c>
      <c r="F1087">
        <v>1.2490000000000001</v>
      </c>
      <c r="G1087">
        <v>3.45</v>
      </c>
      <c r="H1087" t="s">
        <v>36</v>
      </c>
      <c r="I1087" t="s">
        <v>1131</v>
      </c>
      <c r="J1087" s="4" t="str">
        <f t="shared" si="32"/>
        <v>na</v>
      </c>
      <c r="K1087" s="4">
        <f t="shared" si="33"/>
        <v>0</v>
      </c>
      <c r="L1087" t="s">
        <v>12530</v>
      </c>
    </row>
    <row r="1088" spans="1:12" x14ac:dyDescent="0.25">
      <c r="A1088" t="s">
        <v>2187</v>
      </c>
      <c r="B1088" t="s">
        <v>2188</v>
      </c>
      <c r="C1088" t="s">
        <v>15</v>
      </c>
      <c r="D1088">
        <v>11</v>
      </c>
      <c r="E1088" t="s">
        <v>36</v>
      </c>
      <c r="F1088">
        <v>0.39900000000000002</v>
      </c>
      <c r="G1088">
        <v>0.46500000000000002</v>
      </c>
      <c r="H1088">
        <v>4.0430000000000001</v>
      </c>
      <c r="I1088" t="s">
        <v>1131</v>
      </c>
      <c r="J1088" s="4" t="str">
        <f t="shared" si="32"/>
        <v>na</v>
      </c>
      <c r="K1088" s="4">
        <f t="shared" si="33"/>
        <v>0</v>
      </c>
      <c r="L1088" t="s">
        <v>12531</v>
      </c>
    </row>
    <row r="1089" spans="1:12" x14ac:dyDescent="0.25">
      <c r="A1089" t="s">
        <v>2189</v>
      </c>
      <c r="B1089" t="s">
        <v>2190</v>
      </c>
      <c r="C1089" t="s">
        <v>45</v>
      </c>
      <c r="D1089">
        <v>11</v>
      </c>
      <c r="E1089">
        <v>11.221</v>
      </c>
      <c r="F1089">
        <v>0.46600000000000003</v>
      </c>
      <c r="G1089">
        <v>4.1870000000000003</v>
      </c>
      <c r="H1089">
        <v>2.871</v>
      </c>
      <c r="I1089" t="s">
        <v>1131</v>
      </c>
      <c r="J1089" s="4" t="str">
        <f t="shared" si="32"/>
        <v>na</v>
      </c>
      <c r="K1089" s="4">
        <f t="shared" si="33"/>
        <v>0</v>
      </c>
      <c r="L1089" t="s">
        <v>12532</v>
      </c>
    </row>
    <row r="1090" spans="1:12" x14ac:dyDescent="0.25">
      <c r="A1090" t="s">
        <v>2191</v>
      </c>
      <c r="B1090" t="s">
        <v>2192</v>
      </c>
      <c r="C1090" t="s">
        <v>61</v>
      </c>
      <c r="D1090">
        <v>11</v>
      </c>
      <c r="E1090" t="s">
        <v>36</v>
      </c>
      <c r="F1090" t="s">
        <v>36</v>
      </c>
      <c r="G1090" t="s">
        <v>36</v>
      </c>
      <c r="H1090" t="s">
        <v>36</v>
      </c>
      <c r="I1090" t="s">
        <v>1131</v>
      </c>
      <c r="J1090" s="4" t="str">
        <f t="shared" ref="J1090:J1153" si="34">IF(AND(I1090=selected_country_code,C1090= selected_sector_code),D1090,"na")</f>
        <v>na</v>
      </c>
      <c r="K1090" s="4">
        <f t="shared" si="33"/>
        <v>0</v>
      </c>
      <c r="L1090" t="s">
        <v>12533</v>
      </c>
    </row>
    <row r="1091" spans="1:12" x14ac:dyDescent="0.25">
      <c r="A1091" t="s">
        <v>2193</v>
      </c>
      <c r="B1091" t="s">
        <v>2192</v>
      </c>
      <c r="C1091" t="s">
        <v>61</v>
      </c>
      <c r="D1091">
        <v>11</v>
      </c>
      <c r="E1091" t="s">
        <v>36</v>
      </c>
      <c r="F1091" t="s">
        <v>36</v>
      </c>
      <c r="G1091" t="s">
        <v>36</v>
      </c>
      <c r="H1091" t="s">
        <v>36</v>
      </c>
      <c r="I1091" t="s">
        <v>1131</v>
      </c>
      <c r="J1091" s="4" t="str">
        <f t="shared" si="34"/>
        <v>na</v>
      </c>
      <c r="K1091" s="4">
        <f t="shared" ref="K1091:K1154" si="35">IFERROR(RANK(J1091,$J$2:$J$5711,0),0)</f>
        <v>0</v>
      </c>
      <c r="L1091" t="s">
        <v>12534</v>
      </c>
    </row>
    <row r="1092" spans="1:12" x14ac:dyDescent="0.25">
      <c r="A1092" t="s">
        <v>2194</v>
      </c>
      <c r="B1092" t="s">
        <v>2195</v>
      </c>
      <c r="C1092" t="s">
        <v>132</v>
      </c>
      <c r="D1092">
        <v>11</v>
      </c>
      <c r="E1092" t="s">
        <v>36</v>
      </c>
      <c r="F1092">
        <v>0.23599999999999999</v>
      </c>
      <c r="G1092">
        <v>0.42599999999999999</v>
      </c>
      <c r="H1092" t="s">
        <v>36</v>
      </c>
      <c r="I1092" t="s">
        <v>1131</v>
      </c>
      <c r="J1092" s="4" t="str">
        <f t="shared" si="34"/>
        <v>na</v>
      </c>
      <c r="K1092" s="4">
        <f t="shared" si="35"/>
        <v>0</v>
      </c>
      <c r="L1092" t="s">
        <v>12535</v>
      </c>
    </row>
    <row r="1093" spans="1:12" x14ac:dyDescent="0.25">
      <c r="A1093" t="s">
        <v>2196</v>
      </c>
      <c r="B1093" t="s">
        <v>2197</v>
      </c>
      <c r="C1093" t="s">
        <v>15</v>
      </c>
      <c r="D1093">
        <v>11</v>
      </c>
      <c r="E1093" t="s">
        <v>36</v>
      </c>
      <c r="F1093">
        <v>0.25</v>
      </c>
      <c r="G1093">
        <v>0.28699999999999998</v>
      </c>
      <c r="H1093">
        <v>31.431999999999999</v>
      </c>
      <c r="I1093" t="s">
        <v>1131</v>
      </c>
      <c r="J1093" s="4" t="str">
        <f t="shared" si="34"/>
        <v>na</v>
      </c>
      <c r="K1093" s="4">
        <f t="shared" si="35"/>
        <v>0</v>
      </c>
      <c r="L1093" t="s">
        <v>12536</v>
      </c>
    </row>
    <row r="1094" spans="1:12" x14ac:dyDescent="0.25">
      <c r="A1094" t="s">
        <v>2198</v>
      </c>
      <c r="B1094" t="s">
        <v>2199</v>
      </c>
      <c r="C1094" t="s">
        <v>21</v>
      </c>
      <c r="D1094">
        <v>11</v>
      </c>
      <c r="E1094" t="s">
        <v>36</v>
      </c>
      <c r="F1094">
        <v>0.78900000000000003</v>
      </c>
      <c r="G1094" t="s">
        <v>36</v>
      </c>
      <c r="H1094" t="s">
        <v>36</v>
      </c>
      <c r="I1094" t="s">
        <v>1131</v>
      </c>
      <c r="J1094" s="4" t="str">
        <f t="shared" si="34"/>
        <v>na</v>
      </c>
      <c r="K1094" s="4">
        <f t="shared" si="35"/>
        <v>0</v>
      </c>
      <c r="L1094" t="s">
        <v>12537</v>
      </c>
    </row>
    <row r="1095" spans="1:12" x14ac:dyDescent="0.25">
      <c r="A1095" t="s">
        <v>2200</v>
      </c>
      <c r="B1095" t="s">
        <v>2201</v>
      </c>
      <c r="C1095" t="s">
        <v>11</v>
      </c>
      <c r="D1095">
        <v>11</v>
      </c>
      <c r="E1095" t="s">
        <v>36</v>
      </c>
      <c r="F1095">
        <v>3.5920000000000001</v>
      </c>
      <c r="G1095">
        <v>2.96</v>
      </c>
      <c r="H1095">
        <v>11.161</v>
      </c>
      <c r="I1095" t="s">
        <v>1131</v>
      </c>
      <c r="J1095" s="4" t="str">
        <f t="shared" si="34"/>
        <v>na</v>
      </c>
      <c r="K1095" s="4">
        <f t="shared" si="35"/>
        <v>0</v>
      </c>
      <c r="L1095" t="s">
        <v>12538</v>
      </c>
    </row>
    <row r="1096" spans="1:12" x14ac:dyDescent="0.25">
      <c r="A1096" t="s">
        <v>2202</v>
      </c>
      <c r="B1096" t="s">
        <v>2203</v>
      </c>
      <c r="C1096" t="s">
        <v>58</v>
      </c>
      <c r="D1096">
        <v>10</v>
      </c>
      <c r="E1096" t="s">
        <v>36</v>
      </c>
      <c r="F1096">
        <v>1.0409999999999999</v>
      </c>
      <c r="G1096">
        <v>0.78</v>
      </c>
      <c r="H1096" t="s">
        <v>36</v>
      </c>
      <c r="I1096" t="s">
        <v>1131</v>
      </c>
      <c r="J1096" s="4" t="str">
        <f t="shared" si="34"/>
        <v>na</v>
      </c>
      <c r="K1096" s="4">
        <f t="shared" si="35"/>
        <v>0</v>
      </c>
      <c r="L1096" t="s">
        <v>12539</v>
      </c>
    </row>
    <row r="1097" spans="1:12" x14ac:dyDescent="0.25">
      <c r="A1097" t="s">
        <v>2204</v>
      </c>
      <c r="B1097" t="s">
        <v>2205</v>
      </c>
      <c r="C1097" t="s">
        <v>15</v>
      </c>
      <c r="D1097">
        <v>10</v>
      </c>
      <c r="E1097">
        <v>4.5119999999999996</v>
      </c>
      <c r="F1097">
        <v>0.20799999999999999</v>
      </c>
      <c r="G1097">
        <v>0.11600000000000001</v>
      </c>
      <c r="H1097">
        <v>4.2450000000000001</v>
      </c>
      <c r="I1097" t="s">
        <v>1131</v>
      </c>
      <c r="J1097" s="4" t="str">
        <f t="shared" si="34"/>
        <v>na</v>
      </c>
      <c r="K1097" s="4">
        <f t="shared" si="35"/>
        <v>0</v>
      </c>
      <c r="L1097" t="s">
        <v>12540</v>
      </c>
    </row>
    <row r="1098" spans="1:12" x14ac:dyDescent="0.25">
      <c r="A1098" t="s">
        <v>2206</v>
      </c>
      <c r="B1098" t="s">
        <v>2207</v>
      </c>
      <c r="C1098" t="s">
        <v>21</v>
      </c>
      <c r="D1098">
        <v>10</v>
      </c>
      <c r="E1098" t="s">
        <v>36</v>
      </c>
      <c r="F1098">
        <v>1.0189999999999999</v>
      </c>
      <c r="G1098">
        <v>9.6000000000000002E-2</v>
      </c>
      <c r="H1098">
        <v>7.4850000000000003</v>
      </c>
      <c r="I1098" t="s">
        <v>1131</v>
      </c>
      <c r="J1098" s="4" t="str">
        <f t="shared" si="34"/>
        <v>na</v>
      </c>
      <c r="K1098" s="4">
        <f t="shared" si="35"/>
        <v>0</v>
      </c>
      <c r="L1098" t="s">
        <v>12541</v>
      </c>
    </row>
    <row r="1099" spans="1:12" x14ac:dyDescent="0.25">
      <c r="A1099" t="s">
        <v>2208</v>
      </c>
      <c r="B1099" t="s">
        <v>2209</v>
      </c>
      <c r="C1099" t="s">
        <v>61</v>
      </c>
      <c r="D1099">
        <v>10</v>
      </c>
      <c r="E1099" t="s">
        <v>36</v>
      </c>
      <c r="F1099" t="s">
        <v>36</v>
      </c>
      <c r="G1099" t="s">
        <v>36</v>
      </c>
      <c r="H1099" t="s">
        <v>36</v>
      </c>
      <c r="I1099" t="s">
        <v>1131</v>
      </c>
      <c r="J1099" s="4" t="str">
        <f t="shared" si="34"/>
        <v>na</v>
      </c>
      <c r="K1099" s="4">
        <f t="shared" si="35"/>
        <v>0</v>
      </c>
      <c r="L1099" t="s">
        <v>12542</v>
      </c>
    </row>
    <row r="1100" spans="1:12" x14ac:dyDescent="0.25">
      <c r="A1100" t="s">
        <v>2210</v>
      </c>
      <c r="B1100" t="s">
        <v>2211</v>
      </c>
      <c r="C1100" t="s">
        <v>24</v>
      </c>
      <c r="D1100">
        <v>10</v>
      </c>
      <c r="E1100">
        <v>6.6950000000000003</v>
      </c>
      <c r="F1100">
        <v>0.24199999999999999</v>
      </c>
      <c r="G1100">
        <v>0.24299999999999999</v>
      </c>
      <c r="H1100">
        <v>6.5949999999999998</v>
      </c>
      <c r="I1100" t="s">
        <v>1131</v>
      </c>
      <c r="J1100" s="4">
        <f t="shared" si="34"/>
        <v>10</v>
      </c>
      <c r="K1100" s="4">
        <f t="shared" si="35"/>
        <v>31</v>
      </c>
      <c r="L1100" t="s">
        <v>12543</v>
      </c>
    </row>
    <row r="1101" spans="1:12" x14ac:dyDescent="0.25">
      <c r="A1101" t="s">
        <v>2212</v>
      </c>
      <c r="B1101" t="s">
        <v>2213</v>
      </c>
      <c r="C1101" t="s">
        <v>132</v>
      </c>
      <c r="D1101">
        <v>10</v>
      </c>
      <c r="E1101">
        <v>1.81</v>
      </c>
      <c r="F1101">
        <v>0.17100000000000001</v>
      </c>
      <c r="G1101">
        <v>0.191</v>
      </c>
      <c r="H1101" t="s">
        <v>36</v>
      </c>
      <c r="I1101" t="s">
        <v>1131</v>
      </c>
      <c r="J1101" s="4" t="str">
        <f t="shared" si="34"/>
        <v>na</v>
      </c>
      <c r="K1101" s="4">
        <f t="shared" si="35"/>
        <v>0</v>
      </c>
      <c r="L1101" t="s">
        <v>12544</v>
      </c>
    </row>
    <row r="1102" spans="1:12" x14ac:dyDescent="0.25">
      <c r="A1102" t="s">
        <v>2214</v>
      </c>
      <c r="B1102" t="s">
        <v>2215</v>
      </c>
      <c r="C1102" t="s">
        <v>132</v>
      </c>
      <c r="D1102">
        <v>10</v>
      </c>
      <c r="E1102" t="s">
        <v>36</v>
      </c>
      <c r="F1102">
        <v>0.34100000000000003</v>
      </c>
      <c r="G1102" t="s">
        <v>36</v>
      </c>
      <c r="H1102" t="s">
        <v>36</v>
      </c>
      <c r="I1102" t="s">
        <v>1131</v>
      </c>
      <c r="J1102" s="4" t="str">
        <f t="shared" si="34"/>
        <v>na</v>
      </c>
      <c r="K1102" s="4">
        <f t="shared" si="35"/>
        <v>0</v>
      </c>
      <c r="L1102" t="s">
        <v>12545</v>
      </c>
    </row>
    <row r="1103" spans="1:12" x14ac:dyDescent="0.25">
      <c r="A1103" t="s">
        <v>2216</v>
      </c>
      <c r="B1103" t="s">
        <v>2217</v>
      </c>
      <c r="C1103" t="s">
        <v>58</v>
      </c>
      <c r="D1103" s="1">
        <v>191315</v>
      </c>
      <c r="E1103">
        <v>23.895</v>
      </c>
      <c r="F1103">
        <v>4.6879999999999997</v>
      </c>
      <c r="G1103">
        <v>3.1930000000000001</v>
      </c>
      <c r="H1103">
        <v>11.856999999999999</v>
      </c>
      <c r="I1103" t="s">
        <v>2218</v>
      </c>
      <c r="J1103" s="4" t="str">
        <f t="shared" si="34"/>
        <v>na</v>
      </c>
      <c r="K1103" s="4">
        <f t="shared" si="35"/>
        <v>0</v>
      </c>
      <c r="L1103" t="s">
        <v>12546</v>
      </c>
    </row>
    <row r="1104" spans="1:12" x14ac:dyDescent="0.25">
      <c r="A1104" t="s">
        <v>2219</v>
      </c>
      <c r="B1104" t="s">
        <v>2220</v>
      </c>
      <c r="C1104" t="s">
        <v>21</v>
      </c>
      <c r="D1104" s="1">
        <v>148578</v>
      </c>
      <c r="E1104">
        <v>35.591999999999999</v>
      </c>
      <c r="F1104">
        <v>4.5019999999999998</v>
      </c>
      <c r="G1104">
        <v>4.4710000000000001</v>
      </c>
      <c r="H1104">
        <v>18.126000000000001</v>
      </c>
      <c r="I1104" t="s">
        <v>2218</v>
      </c>
      <c r="J1104" s="4" t="str">
        <f t="shared" si="34"/>
        <v>na</v>
      </c>
      <c r="K1104" s="4">
        <f t="shared" si="35"/>
        <v>0</v>
      </c>
      <c r="L1104" t="s">
        <v>12547</v>
      </c>
    </row>
    <row r="1105" spans="1:12" x14ac:dyDescent="0.25">
      <c r="A1105" t="s">
        <v>2221</v>
      </c>
      <c r="B1105" t="s">
        <v>2222</v>
      </c>
      <c r="C1105" t="s">
        <v>132</v>
      </c>
      <c r="D1105" s="1">
        <v>134923</v>
      </c>
      <c r="E1105">
        <v>35.935000000000002</v>
      </c>
      <c r="F1105">
        <v>3.8919999999999999</v>
      </c>
      <c r="G1105">
        <v>4.3449999999999998</v>
      </c>
      <c r="H1105">
        <v>20.800999999999998</v>
      </c>
      <c r="I1105" t="s">
        <v>2218</v>
      </c>
      <c r="J1105" s="4" t="str">
        <f t="shared" si="34"/>
        <v>na</v>
      </c>
      <c r="K1105" s="4">
        <f t="shared" si="35"/>
        <v>0</v>
      </c>
      <c r="L1105" t="s">
        <v>12548</v>
      </c>
    </row>
    <row r="1106" spans="1:12" x14ac:dyDescent="0.25">
      <c r="A1106" t="s">
        <v>2223</v>
      </c>
      <c r="B1106" t="s">
        <v>2224</v>
      </c>
      <c r="C1106" t="s">
        <v>21</v>
      </c>
      <c r="D1106" s="1">
        <v>125980</v>
      </c>
      <c r="E1106">
        <v>19.600999999999999</v>
      </c>
      <c r="F1106">
        <v>8.3629999999999995</v>
      </c>
      <c r="G1106">
        <v>2.1219999999999999</v>
      </c>
      <c r="H1106">
        <v>12.837</v>
      </c>
      <c r="I1106" t="s">
        <v>2218</v>
      </c>
      <c r="J1106" s="4" t="str">
        <f t="shared" si="34"/>
        <v>na</v>
      </c>
      <c r="K1106" s="4">
        <f t="shared" si="35"/>
        <v>0</v>
      </c>
      <c r="L1106" t="s">
        <v>12549</v>
      </c>
    </row>
    <row r="1107" spans="1:12" x14ac:dyDescent="0.25">
      <c r="A1107" t="s">
        <v>2225</v>
      </c>
      <c r="B1107" t="s">
        <v>2226</v>
      </c>
      <c r="C1107" t="s">
        <v>58</v>
      </c>
      <c r="D1107" s="1">
        <v>113734</v>
      </c>
      <c r="E1107" t="s">
        <v>36</v>
      </c>
      <c r="F1107">
        <v>3.89</v>
      </c>
      <c r="G1107" t="s">
        <v>36</v>
      </c>
      <c r="H1107" t="s">
        <v>36</v>
      </c>
      <c r="I1107" t="s">
        <v>2218</v>
      </c>
      <c r="J1107" s="4" t="str">
        <f t="shared" si="34"/>
        <v>na</v>
      </c>
      <c r="K1107" s="4">
        <f t="shared" si="35"/>
        <v>0</v>
      </c>
      <c r="L1107" t="s">
        <v>12550</v>
      </c>
    </row>
    <row r="1108" spans="1:12" x14ac:dyDescent="0.25">
      <c r="A1108" t="s">
        <v>2227</v>
      </c>
      <c r="B1108" t="s">
        <v>2228</v>
      </c>
      <c r="C1108" t="s">
        <v>132</v>
      </c>
      <c r="D1108" s="1">
        <v>108317</v>
      </c>
      <c r="E1108">
        <v>38.052</v>
      </c>
      <c r="F1108">
        <v>7.8150000000000004</v>
      </c>
      <c r="G1108">
        <v>8.343</v>
      </c>
      <c r="H1108">
        <v>29.725999999999999</v>
      </c>
      <c r="I1108" t="s">
        <v>2218</v>
      </c>
      <c r="J1108" s="4" t="str">
        <f t="shared" si="34"/>
        <v>na</v>
      </c>
      <c r="K1108" s="4">
        <f t="shared" si="35"/>
        <v>0</v>
      </c>
      <c r="L1108" t="s">
        <v>12551</v>
      </c>
    </row>
    <row r="1109" spans="1:12" x14ac:dyDescent="0.25">
      <c r="A1109" t="s">
        <v>2229</v>
      </c>
      <c r="B1109" t="s">
        <v>2230</v>
      </c>
      <c r="C1109" t="s">
        <v>30</v>
      </c>
      <c r="D1109" s="1">
        <v>107099</v>
      </c>
      <c r="E1109">
        <v>33.063000000000002</v>
      </c>
      <c r="F1109">
        <v>1.6339999999999999</v>
      </c>
      <c r="G1109">
        <v>2.5510000000000002</v>
      </c>
      <c r="H1109">
        <v>16.811</v>
      </c>
      <c r="I1109" t="s">
        <v>2218</v>
      </c>
      <c r="J1109" s="4" t="str">
        <f t="shared" si="34"/>
        <v>na</v>
      </c>
      <c r="K1109" s="4">
        <f t="shared" si="35"/>
        <v>0</v>
      </c>
      <c r="L1109" t="s">
        <v>12552</v>
      </c>
    </row>
    <row r="1110" spans="1:12" x14ac:dyDescent="0.25">
      <c r="A1110" t="s">
        <v>2231</v>
      </c>
      <c r="B1110" t="s">
        <v>2232</v>
      </c>
      <c r="C1110" t="s">
        <v>11</v>
      </c>
      <c r="D1110" s="1">
        <v>93040</v>
      </c>
      <c r="E1110">
        <v>8.3420000000000005</v>
      </c>
      <c r="F1110">
        <v>0.85799999999999998</v>
      </c>
      <c r="G1110">
        <v>0.53200000000000003</v>
      </c>
      <c r="H1110">
        <v>4.1029999999999998</v>
      </c>
      <c r="I1110" t="s">
        <v>2218</v>
      </c>
      <c r="J1110" s="4" t="str">
        <f t="shared" si="34"/>
        <v>na</v>
      </c>
      <c r="K1110" s="4">
        <f t="shared" si="35"/>
        <v>0</v>
      </c>
      <c r="L1110" t="s">
        <v>12553</v>
      </c>
    </row>
    <row r="1111" spans="1:12" x14ac:dyDescent="0.25">
      <c r="A1111" t="s">
        <v>2233</v>
      </c>
      <c r="B1111" t="s">
        <v>2234</v>
      </c>
      <c r="C1111" t="s">
        <v>24</v>
      </c>
      <c r="D1111" s="1">
        <v>88667</v>
      </c>
      <c r="E1111">
        <v>22.771000000000001</v>
      </c>
      <c r="F1111">
        <v>1.82</v>
      </c>
      <c r="G1111">
        <v>3.2080000000000002</v>
      </c>
      <c r="H1111">
        <v>17.202999999999999</v>
      </c>
      <c r="I1111" t="s">
        <v>2218</v>
      </c>
      <c r="J1111" s="4" t="str">
        <f t="shared" si="34"/>
        <v>na</v>
      </c>
      <c r="K1111" s="4">
        <f t="shared" si="35"/>
        <v>0</v>
      </c>
      <c r="L1111" t="s">
        <v>12554</v>
      </c>
    </row>
    <row r="1112" spans="1:12" x14ac:dyDescent="0.25">
      <c r="A1112" t="s">
        <v>2235</v>
      </c>
      <c r="B1112" t="s">
        <v>2236</v>
      </c>
      <c r="C1112" t="s">
        <v>21</v>
      </c>
      <c r="D1112" s="1">
        <v>86725</v>
      </c>
      <c r="E1112">
        <v>9.4670000000000005</v>
      </c>
      <c r="F1112">
        <v>1.081</v>
      </c>
      <c r="G1112">
        <v>1.5840000000000001</v>
      </c>
      <c r="H1112">
        <v>9.2149999999999999</v>
      </c>
      <c r="I1112" t="s">
        <v>2218</v>
      </c>
      <c r="J1112" s="4" t="str">
        <f t="shared" si="34"/>
        <v>na</v>
      </c>
      <c r="K1112" s="4">
        <f t="shared" si="35"/>
        <v>0</v>
      </c>
      <c r="L1112" t="s">
        <v>12555</v>
      </c>
    </row>
    <row r="1113" spans="1:12" x14ac:dyDescent="0.25">
      <c r="A1113" t="s">
        <v>2237</v>
      </c>
      <c r="B1113" t="s">
        <v>2238</v>
      </c>
      <c r="C1113" t="s">
        <v>58</v>
      </c>
      <c r="D1113" s="1">
        <v>79448</v>
      </c>
      <c r="E1113">
        <v>19.405999999999999</v>
      </c>
      <c r="F1113">
        <v>4.7359999999999998</v>
      </c>
      <c r="G1113">
        <v>2.4969999999999999</v>
      </c>
      <c r="H1113">
        <v>9.2710000000000008</v>
      </c>
      <c r="I1113" t="s">
        <v>2218</v>
      </c>
      <c r="J1113" s="4" t="str">
        <f t="shared" si="34"/>
        <v>na</v>
      </c>
      <c r="K1113" s="4">
        <f t="shared" si="35"/>
        <v>0</v>
      </c>
      <c r="L1113" t="s">
        <v>12556</v>
      </c>
    </row>
    <row r="1114" spans="1:12" x14ac:dyDescent="0.25">
      <c r="A1114" t="s">
        <v>2239</v>
      </c>
      <c r="B1114" t="s">
        <v>2240</v>
      </c>
      <c r="C1114" t="s">
        <v>58</v>
      </c>
      <c r="D1114" s="1">
        <v>75501</v>
      </c>
      <c r="E1114">
        <v>43.426000000000002</v>
      </c>
      <c r="F1114">
        <v>10.106999999999999</v>
      </c>
      <c r="G1114">
        <v>9.6479999999999997</v>
      </c>
      <c r="H1114">
        <v>23.274999999999999</v>
      </c>
      <c r="I1114" t="s">
        <v>2218</v>
      </c>
      <c r="J1114" s="4" t="str">
        <f t="shared" si="34"/>
        <v>na</v>
      </c>
      <c r="K1114" s="4">
        <f t="shared" si="35"/>
        <v>0</v>
      </c>
      <c r="L1114" t="s">
        <v>12557</v>
      </c>
    </row>
    <row r="1115" spans="1:12" x14ac:dyDescent="0.25">
      <c r="A1115" t="s">
        <v>2241</v>
      </c>
      <c r="B1115" t="s">
        <v>2242</v>
      </c>
      <c r="C1115" t="s">
        <v>35</v>
      </c>
      <c r="D1115" s="1">
        <v>70457</v>
      </c>
      <c r="E1115">
        <v>7.9240000000000004</v>
      </c>
      <c r="F1115">
        <v>0.84699999999999998</v>
      </c>
      <c r="G1115">
        <v>0.55600000000000005</v>
      </c>
      <c r="H1115" t="s">
        <v>36</v>
      </c>
      <c r="I1115" t="s">
        <v>2218</v>
      </c>
      <c r="J1115" s="4" t="str">
        <f t="shared" si="34"/>
        <v>na</v>
      </c>
      <c r="K1115" s="4">
        <f t="shared" si="35"/>
        <v>0</v>
      </c>
      <c r="L1115" t="s">
        <v>12558</v>
      </c>
    </row>
    <row r="1116" spans="1:12" x14ac:dyDescent="0.25">
      <c r="A1116" t="s">
        <v>2243</v>
      </c>
      <c r="B1116" t="s">
        <v>2244</v>
      </c>
      <c r="C1116" t="s">
        <v>27</v>
      </c>
      <c r="D1116" s="1">
        <v>69384</v>
      </c>
      <c r="E1116">
        <v>29.597000000000001</v>
      </c>
      <c r="F1116">
        <v>2.0830000000000002</v>
      </c>
      <c r="G1116">
        <v>0.81799999999999995</v>
      </c>
      <c r="H1116">
        <v>7.7329999999999997</v>
      </c>
      <c r="I1116" t="s">
        <v>2218</v>
      </c>
      <c r="J1116" s="4" t="str">
        <f t="shared" si="34"/>
        <v>na</v>
      </c>
      <c r="K1116" s="4">
        <f t="shared" si="35"/>
        <v>0</v>
      </c>
      <c r="L1116" t="s">
        <v>12559</v>
      </c>
    </row>
    <row r="1117" spans="1:12" x14ac:dyDescent="0.25">
      <c r="A1117" t="s">
        <v>2245</v>
      </c>
      <c r="B1117" t="s">
        <v>2246</v>
      </c>
      <c r="C1117" t="s">
        <v>15</v>
      </c>
      <c r="D1117" s="1">
        <v>68066</v>
      </c>
      <c r="E1117">
        <v>11.355</v>
      </c>
      <c r="F1117">
        <v>1.27</v>
      </c>
      <c r="G1117">
        <v>0.68400000000000005</v>
      </c>
      <c r="H1117">
        <v>8.2469999999999999</v>
      </c>
      <c r="I1117" t="s">
        <v>2218</v>
      </c>
      <c r="J1117" s="4" t="str">
        <f t="shared" si="34"/>
        <v>na</v>
      </c>
      <c r="K1117" s="4">
        <f t="shared" si="35"/>
        <v>0</v>
      </c>
      <c r="L1117" t="s">
        <v>12560</v>
      </c>
    </row>
    <row r="1118" spans="1:12" x14ac:dyDescent="0.25">
      <c r="A1118" t="s">
        <v>2247</v>
      </c>
      <c r="B1118" t="s">
        <v>2248</v>
      </c>
      <c r="C1118" t="s">
        <v>58</v>
      </c>
      <c r="D1118" s="1">
        <v>67139</v>
      </c>
      <c r="E1118">
        <v>26.992999999999999</v>
      </c>
      <c r="F1118">
        <v>5.7750000000000004</v>
      </c>
      <c r="G1118">
        <v>3.714</v>
      </c>
      <c r="H1118">
        <v>11.666</v>
      </c>
      <c r="I1118" t="s">
        <v>2218</v>
      </c>
      <c r="J1118" s="4" t="str">
        <f t="shared" si="34"/>
        <v>na</v>
      </c>
      <c r="K1118" s="4">
        <f t="shared" si="35"/>
        <v>0</v>
      </c>
      <c r="L1118" t="s">
        <v>12561</v>
      </c>
    </row>
    <row r="1119" spans="1:12" x14ac:dyDescent="0.25">
      <c r="A1119" t="s">
        <v>2249</v>
      </c>
      <c r="B1119" t="s">
        <v>2250</v>
      </c>
      <c r="C1119" t="s">
        <v>58</v>
      </c>
      <c r="D1119" s="1">
        <v>63887</v>
      </c>
      <c r="E1119">
        <v>19.324000000000002</v>
      </c>
      <c r="F1119">
        <v>5.226</v>
      </c>
      <c r="G1119">
        <v>1.0580000000000001</v>
      </c>
      <c r="H1119">
        <v>6.2430000000000003</v>
      </c>
      <c r="I1119" t="s">
        <v>2218</v>
      </c>
      <c r="J1119" s="4" t="str">
        <f t="shared" si="34"/>
        <v>na</v>
      </c>
      <c r="K1119" s="4">
        <f t="shared" si="35"/>
        <v>0</v>
      </c>
      <c r="L1119" t="s">
        <v>12562</v>
      </c>
    </row>
    <row r="1120" spans="1:12" x14ac:dyDescent="0.25">
      <c r="A1120" t="s">
        <v>2251</v>
      </c>
      <c r="B1120" t="s">
        <v>2252</v>
      </c>
      <c r="C1120" t="s">
        <v>27</v>
      </c>
      <c r="D1120" s="1">
        <v>63157</v>
      </c>
      <c r="E1120">
        <v>16.420999999999999</v>
      </c>
      <c r="F1120">
        <v>1.381</v>
      </c>
      <c r="G1120">
        <v>1.5409999999999999</v>
      </c>
      <c r="H1120">
        <v>10.416</v>
      </c>
      <c r="I1120" t="s">
        <v>2218</v>
      </c>
      <c r="J1120" s="4" t="str">
        <f t="shared" si="34"/>
        <v>na</v>
      </c>
      <c r="K1120" s="4">
        <f t="shared" si="35"/>
        <v>0</v>
      </c>
      <c r="L1120" t="s">
        <v>12563</v>
      </c>
    </row>
    <row r="1121" spans="1:12" x14ac:dyDescent="0.25">
      <c r="A1121" t="s">
        <v>2253</v>
      </c>
      <c r="B1121" t="s">
        <v>2254</v>
      </c>
      <c r="C1121" t="s">
        <v>58</v>
      </c>
      <c r="D1121" s="1">
        <v>62619</v>
      </c>
      <c r="E1121">
        <v>4.468</v>
      </c>
      <c r="F1121">
        <v>0.54600000000000004</v>
      </c>
      <c r="G1121">
        <v>0.23599999999999999</v>
      </c>
      <c r="H1121">
        <v>0.96</v>
      </c>
      <c r="I1121" t="s">
        <v>2218</v>
      </c>
      <c r="J1121" s="4" t="str">
        <f t="shared" si="34"/>
        <v>na</v>
      </c>
      <c r="K1121" s="4">
        <f t="shared" si="35"/>
        <v>0</v>
      </c>
      <c r="L1121" t="s">
        <v>12564</v>
      </c>
    </row>
    <row r="1122" spans="1:12" x14ac:dyDescent="0.25">
      <c r="A1122" t="s">
        <v>2255</v>
      </c>
      <c r="B1122" t="s">
        <v>2256</v>
      </c>
      <c r="C1122" t="s">
        <v>18</v>
      </c>
      <c r="D1122" s="1">
        <v>61084</v>
      </c>
      <c r="E1122">
        <v>14.385999999999999</v>
      </c>
      <c r="F1122">
        <v>1.76</v>
      </c>
      <c r="G1122">
        <v>0.69299999999999995</v>
      </c>
      <c r="H1122">
        <v>5.4779999999999998</v>
      </c>
      <c r="I1122" t="s">
        <v>2218</v>
      </c>
      <c r="J1122" s="4" t="str">
        <f t="shared" si="34"/>
        <v>na</v>
      </c>
      <c r="K1122" s="4">
        <f t="shared" si="35"/>
        <v>0</v>
      </c>
      <c r="L1122" t="s">
        <v>12565</v>
      </c>
    </row>
    <row r="1123" spans="1:12" x14ac:dyDescent="0.25">
      <c r="A1123" t="s">
        <v>2257</v>
      </c>
      <c r="B1123" t="s">
        <v>2258</v>
      </c>
      <c r="C1123" t="s">
        <v>15</v>
      </c>
      <c r="D1123" s="1">
        <v>59198</v>
      </c>
      <c r="E1123" t="s">
        <v>36</v>
      </c>
      <c r="F1123">
        <v>8.2240000000000002</v>
      </c>
      <c r="G1123">
        <v>0.68700000000000006</v>
      </c>
      <c r="H1123">
        <v>10.041</v>
      </c>
      <c r="I1123" t="s">
        <v>2218</v>
      </c>
      <c r="J1123" s="4" t="str">
        <f t="shared" si="34"/>
        <v>na</v>
      </c>
      <c r="K1123" s="4">
        <f t="shared" si="35"/>
        <v>0</v>
      </c>
      <c r="L1123" t="s">
        <v>12566</v>
      </c>
    </row>
    <row r="1124" spans="1:12" x14ac:dyDescent="0.25">
      <c r="A1124" t="s">
        <v>2259</v>
      </c>
      <c r="B1124" t="s">
        <v>2260</v>
      </c>
      <c r="C1124" t="s">
        <v>24</v>
      </c>
      <c r="D1124" s="1">
        <v>56097</v>
      </c>
      <c r="E1124">
        <v>24.123000000000001</v>
      </c>
      <c r="F1124">
        <v>2.734</v>
      </c>
      <c r="G1124">
        <v>2.456</v>
      </c>
      <c r="H1124">
        <v>11.273</v>
      </c>
      <c r="I1124" t="s">
        <v>2218</v>
      </c>
      <c r="J1124" s="4" t="str">
        <f t="shared" si="34"/>
        <v>na</v>
      </c>
      <c r="K1124" s="4">
        <f t="shared" si="35"/>
        <v>0</v>
      </c>
      <c r="L1124" t="s">
        <v>12567</v>
      </c>
    </row>
    <row r="1125" spans="1:12" x14ac:dyDescent="0.25">
      <c r="A1125" t="s">
        <v>2261</v>
      </c>
      <c r="B1125" t="s">
        <v>2262</v>
      </c>
      <c r="C1125" t="s">
        <v>30</v>
      </c>
      <c r="D1125" s="1">
        <v>54760</v>
      </c>
      <c r="E1125">
        <v>20.465</v>
      </c>
      <c r="F1125">
        <v>1.044</v>
      </c>
      <c r="G1125">
        <v>1.133</v>
      </c>
      <c r="H1125">
        <v>8.7010000000000005</v>
      </c>
      <c r="I1125" t="s">
        <v>2218</v>
      </c>
      <c r="J1125" s="4" t="str">
        <f t="shared" si="34"/>
        <v>na</v>
      </c>
      <c r="K1125" s="4">
        <f t="shared" si="35"/>
        <v>0</v>
      </c>
      <c r="L1125" t="s">
        <v>12568</v>
      </c>
    </row>
    <row r="1126" spans="1:12" x14ac:dyDescent="0.25">
      <c r="A1126" t="s">
        <v>2263</v>
      </c>
      <c r="B1126" t="s">
        <v>2264</v>
      </c>
      <c r="C1126" t="s">
        <v>15</v>
      </c>
      <c r="D1126" s="1">
        <v>51296</v>
      </c>
      <c r="E1126">
        <v>17.785</v>
      </c>
      <c r="F1126">
        <v>2.13</v>
      </c>
      <c r="G1126">
        <v>1.595</v>
      </c>
      <c r="H1126">
        <v>11.522</v>
      </c>
      <c r="I1126" t="s">
        <v>2218</v>
      </c>
      <c r="J1126" s="4" t="str">
        <f t="shared" si="34"/>
        <v>na</v>
      </c>
      <c r="K1126" s="4">
        <f t="shared" si="35"/>
        <v>0</v>
      </c>
      <c r="L1126" t="s">
        <v>12569</v>
      </c>
    </row>
    <row r="1127" spans="1:12" x14ac:dyDescent="0.25">
      <c r="A1127" t="s">
        <v>2265</v>
      </c>
      <c r="B1127" t="s">
        <v>2266</v>
      </c>
      <c r="C1127" t="s">
        <v>58</v>
      </c>
      <c r="D1127" s="1">
        <v>49756</v>
      </c>
      <c r="E1127">
        <v>40.238</v>
      </c>
      <c r="F1127">
        <v>1.2470000000000001</v>
      </c>
      <c r="G1127">
        <v>2.4950000000000001</v>
      </c>
      <c r="H1127">
        <v>13.157999999999999</v>
      </c>
      <c r="I1127" t="s">
        <v>2218</v>
      </c>
      <c r="J1127" s="4" t="str">
        <f t="shared" si="34"/>
        <v>na</v>
      </c>
      <c r="K1127" s="4">
        <f t="shared" si="35"/>
        <v>0</v>
      </c>
      <c r="L1127" t="s">
        <v>12570</v>
      </c>
    </row>
    <row r="1128" spans="1:12" x14ac:dyDescent="0.25">
      <c r="A1128" t="s">
        <v>2267</v>
      </c>
      <c r="B1128" t="s">
        <v>2268</v>
      </c>
      <c r="C1128" t="s">
        <v>15</v>
      </c>
      <c r="D1128" s="1">
        <v>48154</v>
      </c>
      <c r="E1128">
        <v>11.925000000000001</v>
      </c>
      <c r="F1128">
        <v>1.9430000000000001</v>
      </c>
      <c r="G1128">
        <v>0.80200000000000005</v>
      </c>
      <c r="H1128">
        <v>8.2240000000000002</v>
      </c>
      <c r="I1128" t="s">
        <v>2218</v>
      </c>
      <c r="J1128" s="4" t="str">
        <f t="shared" si="34"/>
        <v>na</v>
      </c>
      <c r="K1128" s="4">
        <f t="shared" si="35"/>
        <v>0</v>
      </c>
      <c r="L1128" t="s">
        <v>12571</v>
      </c>
    </row>
    <row r="1129" spans="1:12" x14ac:dyDescent="0.25">
      <c r="A1129" t="s">
        <v>2269</v>
      </c>
      <c r="B1129" t="s">
        <v>2270</v>
      </c>
      <c r="C1129" t="s">
        <v>21</v>
      </c>
      <c r="D1129" s="1">
        <v>46074</v>
      </c>
      <c r="E1129">
        <v>18.698</v>
      </c>
      <c r="F1129">
        <v>2.5099999999999998</v>
      </c>
      <c r="G1129">
        <v>1.6910000000000001</v>
      </c>
      <c r="H1129">
        <v>10.363</v>
      </c>
      <c r="I1129" t="s">
        <v>2218</v>
      </c>
      <c r="J1129" s="4" t="str">
        <f t="shared" si="34"/>
        <v>na</v>
      </c>
      <c r="K1129" s="4">
        <f t="shared" si="35"/>
        <v>0</v>
      </c>
      <c r="L1129" t="s">
        <v>12572</v>
      </c>
    </row>
    <row r="1130" spans="1:12" x14ac:dyDescent="0.25">
      <c r="A1130" t="s">
        <v>2271</v>
      </c>
      <c r="B1130" t="s">
        <v>2272</v>
      </c>
      <c r="C1130" t="s">
        <v>58</v>
      </c>
      <c r="D1130" s="1">
        <v>45644</v>
      </c>
      <c r="E1130">
        <v>21.048999999999999</v>
      </c>
      <c r="F1130">
        <v>5.8769999999999998</v>
      </c>
      <c r="G1130">
        <v>1.704</v>
      </c>
      <c r="H1130">
        <v>11.156000000000001</v>
      </c>
      <c r="I1130" t="s">
        <v>2218</v>
      </c>
      <c r="J1130" s="4" t="str">
        <f t="shared" si="34"/>
        <v>na</v>
      </c>
      <c r="K1130" s="4">
        <f t="shared" si="35"/>
        <v>0</v>
      </c>
      <c r="L1130" t="s">
        <v>12573</v>
      </c>
    </row>
    <row r="1131" spans="1:12" x14ac:dyDescent="0.25">
      <c r="A1131" t="s">
        <v>2273</v>
      </c>
      <c r="B1131" t="s">
        <v>2274</v>
      </c>
      <c r="C1131" t="s">
        <v>30</v>
      </c>
      <c r="D1131" s="1">
        <v>43108</v>
      </c>
      <c r="E1131">
        <v>30.414000000000001</v>
      </c>
      <c r="F1131">
        <v>2.194</v>
      </c>
      <c r="G1131">
        <v>2.4260000000000002</v>
      </c>
      <c r="H1131">
        <v>12.869</v>
      </c>
      <c r="I1131" t="s">
        <v>2218</v>
      </c>
      <c r="J1131" s="4" t="str">
        <f t="shared" si="34"/>
        <v>na</v>
      </c>
      <c r="K1131" s="4">
        <f t="shared" si="35"/>
        <v>0</v>
      </c>
      <c r="L1131" t="s">
        <v>12574</v>
      </c>
    </row>
    <row r="1132" spans="1:12" x14ac:dyDescent="0.25">
      <c r="A1132" t="s">
        <v>2275</v>
      </c>
      <c r="B1132" t="s">
        <v>2276</v>
      </c>
      <c r="C1132" t="s">
        <v>35</v>
      </c>
      <c r="D1132" s="1">
        <v>42611</v>
      </c>
      <c r="E1132">
        <v>5.9809999999999999</v>
      </c>
      <c r="F1132">
        <v>0.36699999999999999</v>
      </c>
      <c r="G1132">
        <v>0.51300000000000001</v>
      </c>
      <c r="H1132" t="s">
        <v>36</v>
      </c>
      <c r="I1132" t="s">
        <v>2218</v>
      </c>
      <c r="J1132" s="4" t="str">
        <f t="shared" si="34"/>
        <v>na</v>
      </c>
      <c r="K1132" s="4">
        <f t="shared" si="35"/>
        <v>0</v>
      </c>
      <c r="L1132" t="s">
        <v>12575</v>
      </c>
    </row>
    <row r="1133" spans="1:12" x14ac:dyDescent="0.25">
      <c r="A1133" t="s">
        <v>2277</v>
      </c>
      <c r="B1133" t="s">
        <v>2278</v>
      </c>
      <c r="C1133" t="s">
        <v>21</v>
      </c>
      <c r="D1133" s="1">
        <v>42390</v>
      </c>
      <c r="E1133">
        <v>18.565999999999999</v>
      </c>
      <c r="F1133">
        <v>2.0739999999999998</v>
      </c>
      <c r="G1133">
        <v>1.413</v>
      </c>
      <c r="H1133">
        <v>11.128</v>
      </c>
      <c r="I1133" t="s">
        <v>2218</v>
      </c>
      <c r="J1133" s="4" t="str">
        <f t="shared" si="34"/>
        <v>na</v>
      </c>
      <c r="K1133" s="4">
        <f t="shared" si="35"/>
        <v>0</v>
      </c>
      <c r="L1133" t="s">
        <v>12576</v>
      </c>
    </row>
    <row r="1134" spans="1:12" x14ac:dyDescent="0.25">
      <c r="A1134" t="s">
        <v>2279</v>
      </c>
      <c r="B1134" t="s">
        <v>2280</v>
      </c>
      <c r="C1134" t="s">
        <v>24</v>
      </c>
      <c r="D1134" s="1">
        <v>41821</v>
      </c>
      <c r="E1134">
        <v>15.138</v>
      </c>
      <c r="F1134">
        <v>0.91400000000000003</v>
      </c>
      <c r="G1134">
        <v>0.63900000000000001</v>
      </c>
      <c r="H1134">
        <v>6.6420000000000003</v>
      </c>
      <c r="I1134" t="s">
        <v>2218</v>
      </c>
      <c r="J1134" s="4" t="str">
        <f t="shared" si="34"/>
        <v>na</v>
      </c>
      <c r="K1134" s="4">
        <f t="shared" si="35"/>
        <v>0</v>
      </c>
      <c r="L1134" t="s">
        <v>12577</v>
      </c>
    </row>
    <row r="1135" spans="1:12" x14ac:dyDescent="0.25">
      <c r="A1135" t="s">
        <v>2281</v>
      </c>
      <c r="B1135" t="s">
        <v>2282</v>
      </c>
      <c r="C1135" t="s">
        <v>35</v>
      </c>
      <c r="D1135" s="1">
        <v>41530</v>
      </c>
      <c r="E1135">
        <v>9.3369999999999997</v>
      </c>
      <c r="F1135">
        <v>0.56499999999999995</v>
      </c>
      <c r="G1135">
        <v>0.27200000000000002</v>
      </c>
      <c r="H1135" t="s">
        <v>36</v>
      </c>
      <c r="I1135" t="s">
        <v>2218</v>
      </c>
      <c r="J1135" s="4" t="str">
        <f t="shared" si="34"/>
        <v>na</v>
      </c>
      <c r="K1135" s="4">
        <f t="shared" si="35"/>
        <v>0</v>
      </c>
      <c r="L1135" t="s">
        <v>12578</v>
      </c>
    </row>
    <row r="1136" spans="1:12" x14ac:dyDescent="0.25">
      <c r="A1136" t="s">
        <v>2283</v>
      </c>
      <c r="B1136" t="s">
        <v>2284</v>
      </c>
      <c r="C1136" t="s">
        <v>35</v>
      </c>
      <c r="D1136" s="1">
        <v>41400</v>
      </c>
      <c r="E1136">
        <v>4.4489999999999998</v>
      </c>
      <c r="F1136">
        <v>0.35399999999999998</v>
      </c>
      <c r="G1136">
        <v>0.78400000000000003</v>
      </c>
      <c r="H1136" t="s">
        <v>36</v>
      </c>
      <c r="I1136" t="s">
        <v>2218</v>
      </c>
      <c r="J1136" s="4" t="str">
        <f t="shared" si="34"/>
        <v>na</v>
      </c>
      <c r="K1136" s="4">
        <f t="shared" si="35"/>
        <v>0</v>
      </c>
      <c r="L1136" t="s">
        <v>12579</v>
      </c>
    </row>
    <row r="1137" spans="1:12" x14ac:dyDescent="0.25">
      <c r="A1137" t="s">
        <v>2285</v>
      </c>
      <c r="B1137" t="s">
        <v>2286</v>
      </c>
      <c r="C1137" t="s">
        <v>15</v>
      </c>
      <c r="D1137" s="1">
        <v>41214</v>
      </c>
      <c r="E1137">
        <v>14.885999999999999</v>
      </c>
      <c r="F1137">
        <v>2.9060000000000001</v>
      </c>
      <c r="G1137">
        <v>1.4490000000000001</v>
      </c>
      <c r="H1137">
        <v>7.992</v>
      </c>
      <c r="I1137" t="s">
        <v>2218</v>
      </c>
      <c r="J1137" s="4" t="str">
        <f t="shared" si="34"/>
        <v>na</v>
      </c>
      <c r="K1137" s="4">
        <f t="shared" si="35"/>
        <v>0</v>
      </c>
      <c r="L1137" t="s">
        <v>12580</v>
      </c>
    </row>
    <row r="1138" spans="1:12" x14ac:dyDescent="0.25">
      <c r="A1138" t="s">
        <v>2287</v>
      </c>
      <c r="B1138" t="s">
        <v>2288</v>
      </c>
      <c r="C1138" t="s">
        <v>21</v>
      </c>
      <c r="D1138" s="1">
        <v>38244</v>
      </c>
      <c r="E1138">
        <v>22.748000000000001</v>
      </c>
      <c r="F1138">
        <v>2.1339999999999999</v>
      </c>
      <c r="G1138">
        <v>3.55</v>
      </c>
      <c r="H1138">
        <v>15.455</v>
      </c>
      <c r="I1138" t="s">
        <v>2218</v>
      </c>
      <c r="J1138" s="4" t="str">
        <f t="shared" si="34"/>
        <v>na</v>
      </c>
      <c r="K1138" s="4">
        <f t="shared" si="35"/>
        <v>0</v>
      </c>
      <c r="L1138" t="s">
        <v>12581</v>
      </c>
    </row>
    <row r="1139" spans="1:12" x14ac:dyDescent="0.25">
      <c r="A1139" t="s">
        <v>2289</v>
      </c>
      <c r="B1139" t="s">
        <v>2290</v>
      </c>
      <c r="C1139" t="s">
        <v>132</v>
      </c>
      <c r="D1139" s="1">
        <v>38093</v>
      </c>
      <c r="E1139">
        <v>54.895000000000003</v>
      </c>
      <c r="F1139">
        <v>6.4809999999999999</v>
      </c>
      <c r="G1139">
        <v>8.4019999999999992</v>
      </c>
      <c r="H1139">
        <v>31.234000000000002</v>
      </c>
      <c r="I1139" t="s">
        <v>2218</v>
      </c>
      <c r="J1139" s="4" t="str">
        <f t="shared" si="34"/>
        <v>na</v>
      </c>
      <c r="K1139" s="4">
        <f t="shared" si="35"/>
        <v>0</v>
      </c>
      <c r="L1139" t="s">
        <v>12582</v>
      </c>
    </row>
    <row r="1140" spans="1:12" x14ac:dyDescent="0.25">
      <c r="A1140" t="s">
        <v>2291</v>
      </c>
      <c r="B1140" t="s">
        <v>2292</v>
      </c>
      <c r="C1140" t="s">
        <v>30</v>
      </c>
      <c r="D1140" s="1">
        <v>37145</v>
      </c>
      <c r="E1140">
        <v>22.623999999999999</v>
      </c>
      <c r="F1140">
        <v>3.5219999999999998</v>
      </c>
      <c r="G1140">
        <v>2.3380000000000001</v>
      </c>
      <c r="H1140">
        <v>13.311999999999999</v>
      </c>
      <c r="I1140" t="s">
        <v>2218</v>
      </c>
      <c r="J1140" s="4" t="str">
        <f t="shared" si="34"/>
        <v>na</v>
      </c>
      <c r="K1140" s="4">
        <f t="shared" si="35"/>
        <v>0</v>
      </c>
      <c r="L1140" t="s">
        <v>12583</v>
      </c>
    </row>
    <row r="1141" spans="1:12" x14ac:dyDescent="0.25">
      <c r="A1141" t="s">
        <v>2293</v>
      </c>
      <c r="B1141" t="s">
        <v>2294</v>
      </c>
      <c r="C1141" t="s">
        <v>30</v>
      </c>
      <c r="D1141" s="1">
        <v>35104</v>
      </c>
      <c r="E1141">
        <v>26.760999999999999</v>
      </c>
      <c r="F1141">
        <v>2.4910000000000001</v>
      </c>
      <c r="G1141">
        <v>1.631</v>
      </c>
      <c r="H1141">
        <v>11.702</v>
      </c>
      <c r="I1141" t="s">
        <v>2218</v>
      </c>
      <c r="J1141" s="4" t="str">
        <f t="shared" si="34"/>
        <v>na</v>
      </c>
      <c r="K1141" s="4">
        <f t="shared" si="35"/>
        <v>0</v>
      </c>
      <c r="L1141" t="s">
        <v>12584</v>
      </c>
    </row>
    <row r="1142" spans="1:12" x14ac:dyDescent="0.25">
      <c r="A1142" t="s">
        <v>2295</v>
      </c>
      <c r="B1142" t="s">
        <v>2296</v>
      </c>
      <c r="C1142" t="s">
        <v>11</v>
      </c>
      <c r="D1142" s="1">
        <v>33111</v>
      </c>
      <c r="E1142">
        <v>204.27500000000001</v>
      </c>
      <c r="F1142">
        <v>0.61499999999999999</v>
      </c>
      <c r="G1142">
        <v>0.42099999999999999</v>
      </c>
      <c r="H1142">
        <v>3.23</v>
      </c>
      <c r="I1142" t="s">
        <v>2218</v>
      </c>
      <c r="J1142" s="4" t="str">
        <f t="shared" si="34"/>
        <v>na</v>
      </c>
      <c r="K1142" s="4">
        <f t="shared" si="35"/>
        <v>0</v>
      </c>
      <c r="L1142" t="s">
        <v>12585</v>
      </c>
    </row>
    <row r="1143" spans="1:12" x14ac:dyDescent="0.25">
      <c r="A1143" t="s">
        <v>2297</v>
      </c>
      <c r="B1143" t="s">
        <v>2298</v>
      </c>
      <c r="C1143" t="s">
        <v>58</v>
      </c>
      <c r="D1143" s="1">
        <v>32414</v>
      </c>
      <c r="E1143">
        <v>6.0380000000000003</v>
      </c>
      <c r="F1143">
        <v>0.496</v>
      </c>
      <c r="G1143">
        <v>0.28199999999999997</v>
      </c>
      <c r="H1143">
        <v>4.7569999999999997</v>
      </c>
      <c r="I1143" t="s">
        <v>2218</v>
      </c>
      <c r="J1143" s="4" t="str">
        <f t="shared" si="34"/>
        <v>na</v>
      </c>
      <c r="K1143" s="4">
        <f t="shared" si="35"/>
        <v>0</v>
      </c>
      <c r="L1143" t="s">
        <v>12586</v>
      </c>
    </row>
    <row r="1144" spans="1:12" x14ac:dyDescent="0.25">
      <c r="A1144" t="s">
        <v>2299</v>
      </c>
      <c r="B1144" t="s">
        <v>2300</v>
      </c>
      <c r="C1144" t="s">
        <v>21</v>
      </c>
      <c r="D1144" s="1">
        <v>32374</v>
      </c>
      <c r="E1144">
        <v>14.91</v>
      </c>
      <c r="F1144">
        <v>1.6759999999999999</v>
      </c>
      <c r="G1144">
        <v>1.544</v>
      </c>
      <c r="H1144">
        <v>8.5559999999999992</v>
      </c>
      <c r="I1144" t="s">
        <v>2218</v>
      </c>
      <c r="J1144" s="4" t="str">
        <f t="shared" si="34"/>
        <v>na</v>
      </c>
      <c r="K1144" s="4">
        <f t="shared" si="35"/>
        <v>0</v>
      </c>
      <c r="L1144" t="s">
        <v>12587</v>
      </c>
    </row>
    <row r="1145" spans="1:12" x14ac:dyDescent="0.25">
      <c r="A1145" t="s">
        <v>2301</v>
      </c>
      <c r="B1145" t="s">
        <v>2302</v>
      </c>
      <c r="C1145" t="s">
        <v>18</v>
      </c>
      <c r="D1145" s="1">
        <v>32252</v>
      </c>
      <c r="E1145">
        <v>10.430999999999999</v>
      </c>
      <c r="F1145">
        <v>1.1020000000000001</v>
      </c>
      <c r="G1145">
        <v>0.67700000000000005</v>
      </c>
      <c r="H1145">
        <v>4.6769999999999996</v>
      </c>
      <c r="I1145" t="s">
        <v>2218</v>
      </c>
      <c r="J1145" s="4" t="str">
        <f t="shared" si="34"/>
        <v>na</v>
      </c>
      <c r="K1145" s="4">
        <f t="shared" si="35"/>
        <v>0</v>
      </c>
      <c r="L1145" t="s">
        <v>12588</v>
      </c>
    </row>
    <row r="1146" spans="1:12" x14ac:dyDescent="0.25">
      <c r="A1146" t="s">
        <v>2303</v>
      </c>
      <c r="B1146" t="s">
        <v>2304</v>
      </c>
      <c r="C1146" t="s">
        <v>58</v>
      </c>
      <c r="D1146" s="1">
        <v>32242</v>
      </c>
      <c r="E1146">
        <v>12.164999999999999</v>
      </c>
      <c r="F1146">
        <v>0.47299999999999998</v>
      </c>
      <c r="G1146">
        <v>0.16800000000000001</v>
      </c>
      <c r="H1146">
        <v>1.4870000000000001</v>
      </c>
      <c r="I1146" t="s">
        <v>2218</v>
      </c>
      <c r="J1146" s="4" t="str">
        <f t="shared" si="34"/>
        <v>na</v>
      </c>
      <c r="K1146" s="4">
        <f t="shared" si="35"/>
        <v>0</v>
      </c>
      <c r="L1146" t="s">
        <v>12589</v>
      </c>
    </row>
    <row r="1147" spans="1:12" x14ac:dyDescent="0.25">
      <c r="A1147" t="s">
        <v>2305</v>
      </c>
      <c r="B1147" t="s">
        <v>2306</v>
      </c>
      <c r="C1147" t="s">
        <v>15</v>
      </c>
      <c r="D1147" s="1">
        <v>30862</v>
      </c>
      <c r="E1147">
        <v>10.782</v>
      </c>
      <c r="F1147">
        <v>2.004</v>
      </c>
      <c r="G1147">
        <v>0.44600000000000001</v>
      </c>
      <c r="H1147">
        <v>5.3520000000000003</v>
      </c>
      <c r="I1147" t="s">
        <v>2218</v>
      </c>
      <c r="J1147" s="4" t="str">
        <f t="shared" si="34"/>
        <v>na</v>
      </c>
      <c r="K1147" s="4">
        <f t="shared" si="35"/>
        <v>0</v>
      </c>
      <c r="L1147" t="s">
        <v>12590</v>
      </c>
    </row>
    <row r="1148" spans="1:12" x14ac:dyDescent="0.25">
      <c r="A1148" t="s">
        <v>2307</v>
      </c>
      <c r="B1148" t="s">
        <v>2308</v>
      </c>
      <c r="C1148" t="s">
        <v>35</v>
      </c>
      <c r="D1148" s="1">
        <v>30415</v>
      </c>
      <c r="E1148">
        <v>6.2990000000000004</v>
      </c>
      <c r="F1148">
        <v>0.50600000000000001</v>
      </c>
      <c r="G1148">
        <v>1.071</v>
      </c>
      <c r="H1148" t="s">
        <v>36</v>
      </c>
      <c r="I1148" t="s">
        <v>2218</v>
      </c>
      <c r="J1148" s="4" t="str">
        <f t="shared" si="34"/>
        <v>na</v>
      </c>
      <c r="K1148" s="4">
        <f t="shared" si="35"/>
        <v>0</v>
      </c>
      <c r="L1148" t="s">
        <v>12591</v>
      </c>
    </row>
    <row r="1149" spans="1:12" x14ac:dyDescent="0.25">
      <c r="A1149" t="s">
        <v>2309</v>
      </c>
      <c r="B1149" t="s">
        <v>2310</v>
      </c>
      <c r="C1149" t="s">
        <v>15</v>
      </c>
      <c r="D1149" s="1">
        <v>29596</v>
      </c>
      <c r="E1149">
        <v>27.442</v>
      </c>
      <c r="F1149">
        <v>8.1069999999999993</v>
      </c>
      <c r="G1149">
        <v>2.5750000000000002</v>
      </c>
      <c r="H1149">
        <v>18.547999999999998</v>
      </c>
      <c r="I1149" t="s">
        <v>2218</v>
      </c>
      <c r="J1149" s="4" t="str">
        <f t="shared" si="34"/>
        <v>na</v>
      </c>
      <c r="K1149" s="4">
        <f t="shared" si="35"/>
        <v>0</v>
      </c>
      <c r="L1149" t="s">
        <v>12592</v>
      </c>
    </row>
    <row r="1150" spans="1:12" x14ac:dyDescent="0.25">
      <c r="A1150" t="s">
        <v>2311</v>
      </c>
      <c r="B1150" t="s">
        <v>2312</v>
      </c>
      <c r="C1150" t="s">
        <v>35</v>
      </c>
      <c r="D1150" s="1">
        <v>28748</v>
      </c>
      <c r="E1150">
        <v>9.4339999999999993</v>
      </c>
      <c r="F1150">
        <v>0.84599999999999997</v>
      </c>
      <c r="G1150">
        <v>0.39800000000000002</v>
      </c>
      <c r="H1150" t="s">
        <v>36</v>
      </c>
      <c r="I1150" t="s">
        <v>2218</v>
      </c>
      <c r="J1150" s="4" t="str">
        <f t="shared" si="34"/>
        <v>na</v>
      </c>
      <c r="K1150" s="4">
        <f t="shared" si="35"/>
        <v>0</v>
      </c>
      <c r="L1150" t="s">
        <v>12593</v>
      </c>
    </row>
    <row r="1151" spans="1:12" x14ac:dyDescent="0.25">
      <c r="A1151" t="s">
        <v>2313</v>
      </c>
      <c r="B1151" t="s">
        <v>2314</v>
      </c>
      <c r="C1151" t="s">
        <v>58</v>
      </c>
      <c r="D1151" s="1">
        <v>27773</v>
      </c>
      <c r="E1151">
        <v>36.555999999999997</v>
      </c>
      <c r="F1151">
        <v>17.698</v>
      </c>
      <c r="G1151">
        <v>6.7039999999999997</v>
      </c>
      <c r="H1151">
        <v>20.675999999999998</v>
      </c>
      <c r="I1151" t="s">
        <v>2218</v>
      </c>
      <c r="J1151" s="4" t="str">
        <f t="shared" si="34"/>
        <v>na</v>
      </c>
      <c r="K1151" s="4">
        <f t="shared" si="35"/>
        <v>0</v>
      </c>
      <c r="L1151" t="s">
        <v>12594</v>
      </c>
    </row>
    <row r="1152" spans="1:12" x14ac:dyDescent="0.25">
      <c r="A1152" t="s">
        <v>2315</v>
      </c>
      <c r="B1152" t="s">
        <v>2316</v>
      </c>
      <c r="C1152" t="s">
        <v>27</v>
      </c>
      <c r="D1152" s="1">
        <v>26660</v>
      </c>
      <c r="E1152">
        <v>37.201000000000001</v>
      </c>
      <c r="F1152">
        <v>2.649</v>
      </c>
      <c r="G1152">
        <v>0.52900000000000003</v>
      </c>
      <c r="H1152">
        <v>16.172999999999998</v>
      </c>
      <c r="I1152" t="s">
        <v>2218</v>
      </c>
      <c r="J1152" s="4" t="str">
        <f t="shared" si="34"/>
        <v>na</v>
      </c>
      <c r="K1152" s="4">
        <f t="shared" si="35"/>
        <v>0</v>
      </c>
      <c r="L1152" t="s">
        <v>12595</v>
      </c>
    </row>
    <row r="1153" spans="1:12" x14ac:dyDescent="0.25">
      <c r="A1153" t="s">
        <v>2317</v>
      </c>
      <c r="B1153" t="s">
        <v>2318</v>
      </c>
      <c r="C1153" t="s">
        <v>27</v>
      </c>
      <c r="D1153" s="1">
        <v>26592</v>
      </c>
      <c r="E1153">
        <v>23.875</v>
      </c>
      <c r="F1153">
        <v>0.68899999999999995</v>
      </c>
      <c r="G1153">
        <v>0.38</v>
      </c>
      <c r="H1153">
        <v>7.0960000000000001</v>
      </c>
      <c r="I1153" t="s">
        <v>2218</v>
      </c>
      <c r="J1153" s="4" t="str">
        <f t="shared" si="34"/>
        <v>na</v>
      </c>
      <c r="K1153" s="4">
        <f t="shared" si="35"/>
        <v>0</v>
      </c>
      <c r="L1153" t="s">
        <v>12596</v>
      </c>
    </row>
    <row r="1154" spans="1:12" x14ac:dyDescent="0.25">
      <c r="A1154" t="s">
        <v>2319</v>
      </c>
      <c r="B1154" t="s">
        <v>2320</v>
      </c>
      <c r="C1154" t="s">
        <v>132</v>
      </c>
      <c r="D1154" s="1">
        <v>26332</v>
      </c>
      <c r="E1154">
        <v>114.45699999999999</v>
      </c>
      <c r="F1154">
        <v>27.196999999999999</v>
      </c>
      <c r="G1154">
        <v>8.7970000000000006</v>
      </c>
      <c r="H1154">
        <v>78.945999999999998</v>
      </c>
      <c r="I1154" t="s">
        <v>2218</v>
      </c>
      <c r="J1154" s="4" t="str">
        <f t="shared" ref="J1154:J1217" si="36">IF(AND(I1154=selected_country_code,C1154= selected_sector_code),D1154,"na")</f>
        <v>na</v>
      </c>
      <c r="K1154" s="4">
        <f t="shared" si="35"/>
        <v>0</v>
      </c>
      <c r="L1154" t="s">
        <v>12597</v>
      </c>
    </row>
    <row r="1155" spans="1:12" x14ac:dyDescent="0.25">
      <c r="A1155" t="s">
        <v>2321</v>
      </c>
      <c r="B1155" t="s">
        <v>2322</v>
      </c>
      <c r="C1155" t="s">
        <v>21</v>
      </c>
      <c r="D1155" s="1">
        <v>25972</v>
      </c>
      <c r="E1155">
        <v>13.144</v>
      </c>
      <c r="F1155">
        <v>1.625</v>
      </c>
      <c r="G1155">
        <v>0.35099999999999998</v>
      </c>
      <c r="H1155">
        <v>6.3319999999999999</v>
      </c>
      <c r="I1155" t="s">
        <v>2218</v>
      </c>
      <c r="J1155" s="4" t="str">
        <f t="shared" si="36"/>
        <v>na</v>
      </c>
      <c r="K1155" s="4">
        <f t="shared" ref="K1155:K1218" si="37">IFERROR(RANK(J1155,$J$2:$J$5711,0),0)</f>
        <v>0</v>
      </c>
      <c r="L1155" t="s">
        <v>12598</v>
      </c>
    </row>
    <row r="1156" spans="1:12" x14ac:dyDescent="0.25">
      <c r="A1156" t="s">
        <v>2323</v>
      </c>
      <c r="B1156" t="s">
        <v>2324</v>
      </c>
      <c r="C1156" t="s">
        <v>21</v>
      </c>
      <c r="D1156" s="1">
        <v>25399</v>
      </c>
      <c r="E1156">
        <v>28.661999999999999</v>
      </c>
      <c r="F1156">
        <v>3.395</v>
      </c>
      <c r="G1156">
        <v>2.6909999999999998</v>
      </c>
      <c r="H1156">
        <v>14.686999999999999</v>
      </c>
      <c r="I1156" t="s">
        <v>2218</v>
      </c>
      <c r="J1156" s="4" t="str">
        <f t="shared" si="36"/>
        <v>na</v>
      </c>
      <c r="K1156" s="4">
        <f t="shared" si="37"/>
        <v>0</v>
      </c>
      <c r="L1156" t="s">
        <v>12599</v>
      </c>
    </row>
    <row r="1157" spans="1:12" x14ac:dyDescent="0.25">
      <c r="A1157" t="s">
        <v>2325</v>
      </c>
      <c r="B1157" t="s">
        <v>2326</v>
      </c>
      <c r="C1157" t="s">
        <v>45</v>
      </c>
      <c r="D1157" s="1">
        <v>25350</v>
      </c>
      <c r="E1157">
        <v>19.271999999999998</v>
      </c>
      <c r="F1157">
        <v>1.1970000000000001</v>
      </c>
      <c r="G1157">
        <v>5.7469999999999999</v>
      </c>
      <c r="H1157">
        <v>8.5210000000000008</v>
      </c>
      <c r="I1157" t="s">
        <v>2218</v>
      </c>
      <c r="J1157" s="4" t="str">
        <f t="shared" si="36"/>
        <v>na</v>
      </c>
      <c r="K1157" s="4">
        <f t="shared" si="37"/>
        <v>0</v>
      </c>
      <c r="L1157" t="s">
        <v>12600</v>
      </c>
    </row>
    <row r="1158" spans="1:12" x14ac:dyDescent="0.25">
      <c r="A1158" t="s">
        <v>2327</v>
      </c>
      <c r="B1158" t="s">
        <v>2328</v>
      </c>
      <c r="C1158" t="s">
        <v>11</v>
      </c>
      <c r="D1158" s="1">
        <v>24862</v>
      </c>
      <c r="E1158">
        <v>13.382</v>
      </c>
      <c r="F1158">
        <v>3.6040000000000001</v>
      </c>
      <c r="G1158">
        <v>1.601</v>
      </c>
      <c r="H1158">
        <v>8.016</v>
      </c>
      <c r="I1158" t="s">
        <v>2218</v>
      </c>
      <c r="J1158" s="4" t="str">
        <f t="shared" si="36"/>
        <v>na</v>
      </c>
      <c r="K1158" s="4">
        <f t="shared" si="37"/>
        <v>0</v>
      </c>
      <c r="L1158" t="s">
        <v>12601</v>
      </c>
    </row>
    <row r="1159" spans="1:12" x14ac:dyDescent="0.25">
      <c r="A1159" t="s">
        <v>2329</v>
      </c>
      <c r="B1159" t="s">
        <v>2330</v>
      </c>
      <c r="C1159" t="s">
        <v>27</v>
      </c>
      <c r="D1159" s="1">
        <v>24743</v>
      </c>
      <c r="E1159">
        <v>4.1829999999999998</v>
      </c>
      <c r="F1159">
        <v>0.46</v>
      </c>
      <c r="G1159">
        <v>0.29299999999999998</v>
      </c>
      <c r="H1159">
        <v>4.7370000000000001</v>
      </c>
      <c r="I1159" t="s">
        <v>2218</v>
      </c>
      <c r="J1159" s="4" t="str">
        <f t="shared" si="36"/>
        <v>na</v>
      </c>
      <c r="K1159" s="4">
        <f t="shared" si="37"/>
        <v>0</v>
      </c>
      <c r="L1159" t="s">
        <v>12602</v>
      </c>
    </row>
    <row r="1160" spans="1:12" x14ac:dyDescent="0.25">
      <c r="A1160" t="s">
        <v>2331</v>
      </c>
      <c r="B1160" t="s">
        <v>2332</v>
      </c>
      <c r="C1160" t="s">
        <v>35</v>
      </c>
      <c r="D1160" s="1">
        <v>24585</v>
      </c>
      <c r="E1160">
        <v>21.178999999999998</v>
      </c>
      <c r="F1160">
        <v>3.7050000000000001</v>
      </c>
      <c r="G1160">
        <v>7.2759999999999998</v>
      </c>
      <c r="H1160">
        <v>14.486000000000001</v>
      </c>
      <c r="I1160" t="s">
        <v>2218</v>
      </c>
      <c r="J1160" s="4" t="str">
        <f t="shared" si="36"/>
        <v>na</v>
      </c>
      <c r="K1160" s="4">
        <f t="shared" si="37"/>
        <v>0</v>
      </c>
      <c r="L1160" t="s">
        <v>12603</v>
      </c>
    </row>
    <row r="1161" spans="1:12" x14ac:dyDescent="0.25">
      <c r="A1161" t="s">
        <v>2333</v>
      </c>
      <c r="B1161" t="s">
        <v>2334</v>
      </c>
      <c r="C1161" t="s">
        <v>18</v>
      </c>
      <c r="D1161" s="1">
        <v>23886</v>
      </c>
      <c r="E1161">
        <v>13.696</v>
      </c>
      <c r="F1161">
        <v>1.355</v>
      </c>
      <c r="G1161">
        <v>1.375</v>
      </c>
      <c r="H1161">
        <v>13.218999999999999</v>
      </c>
      <c r="I1161" t="s">
        <v>2218</v>
      </c>
      <c r="J1161" s="4" t="str">
        <f t="shared" si="36"/>
        <v>na</v>
      </c>
      <c r="K1161" s="4">
        <f t="shared" si="37"/>
        <v>0</v>
      </c>
      <c r="L1161" t="s">
        <v>12604</v>
      </c>
    </row>
    <row r="1162" spans="1:12" x14ac:dyDescent="0.25">
      <c r="A1162" t="s">
        <v>2335</v>
      </c>
      <c r="B1162" t="s">
        <v>2336</v>
      </c>
      <c r="C1162" t="s">
        <v>18</v>
      </c>
      <c r="D1162" s="1">
        <v>23771</v>
      </c>
      <c r="E1162">
        <v>31.824000000000002</v>
      </c>
      <c r="F1162">
        <v>2.3839999999999999</v>
      </c>
      <c r="G1162">
        <v>0.43099999999999999</v>
      </c>
      <c r="H1162">
        <v>5.827</v>
      </c>
      <c r="I1162" t="s">
        <v>2218</v>
      </c>
      <c r="J1162" s="4" t="str">
        <f t="shared" si="36"/>
        <v>na</v>
      </c>
      <c r="K1162" s="4">
        <f t="shared" si="37"/>
        <v>0</v>
      </c>
      <c r="L1162" t="s">
        <v>12605</v>
      </c>
    </row>
    <row r="1163" spans="1:12" x14ac:dyDescent="0.25">
      <c r="A1163" t="s">
        <v>2337</v>
      </c>
      <c r="B1163" t="s">
        <v>2338</v>
      </c>
      <c r="C1163" t="s">
        <v>35</v>
      </c>
      <c r="D1163" s="1">
        <v>23673</v>
      </c>
      <c r="E1163">
        <v>4.1020000000000003</v>
      </c>
      <c r="F1163">
        <v>0.36899999999999999</v>
      </c>
      <c r="G1163">
        <v>0.60599999999999998</v>
      </c>
      <c r="H1163" t="s">
        <v>36</v>
      </c>
      <c r="I1163" t="s">
        <v>2218</v>
      </c>
      <c r="J1163" s="4" t="str">
        <f t="shared" si="36"/>
        <v>na</v>
      </c>
      <c r="K1163" s="4">
        <f t="shared" si="37"/>
        <v>0</v>
      </c>
      <c r="L1163" t="s">
        <v>12606</v>
      </c>
    </row>
    <row r="1164" spans="1:12" x14ac:dyDescent="0.25">
      <c r="A1164" t="s">
        <v>2339</v>
      </c>
      <c r="B1164" t="s">
        <v>2340</v>
      </c>
      <c r="C1164" t="s">
        <v>35</v>
      </c>
      <c r="D1164" s="1">
        <v>22953</v>
      </c>
      <c r="E1164">
        <v>6.4109999999999996</v>
      </c>
      <c r="F1164">
        <v>0.41699999999999998</v>
      </c>
      <c r="G1164">
        <v>0.83</v>
      </c>
      <c r="H1164" t="s">
        <v>36</v>
      </c>
      <c r="I1164" t="s">
        <v>2218</v>
      </c>
      <c r="J1164" s="4" t="str">
        <f t="shared" si="36"/>
        <v>na</v>
      </c>
      <c r="K1164" s="4">
        <f t="shared" si="37"/>
        <v>0</v>
      </c>
      <c r="L1164" t="s">
        <v>12607</v>
      </c>
    </row>
    <row r="1165" spans="1:12" x14ac:dyDescent="0.25">
      <c r="A1165" t="s">
        <v>2341</v>
      </c>
      <c r="B1165" t="s">
        <v>2342</v>
      </c>
      <c r="C1165" t="s">
        <v>27</v>
      </c>
      <c r="D1165" s="1">
        <v>22745</v>
      </c>
      <c r="E1165">
        <v>118.77200000000001</v>
      </c>
      <c r="F1165">
        <v>2.6440000000000001</v>
      </c>
      <c r="G1165">
        <v>1.008</v>
      </c>
      <c r="H1165">
        <v>6.7249999999999996</v>
      </c>
      <c r="I1165" t="s">
        <v>2218</v>
      </c>
      <c r="J1165" s="4" t="str">
        <f t="shared" si="36"/>
        <v>na</v>
      </c>
      <c r="K1165" s="4">
        <f t="shared" si="37"/>
        <v>0</v>
      </c>
      <c r="L1165" t="s">
        <v>12608</v>
      </c>
    </row>
    <row r="1166" spans="1:12" x14ac:dyDescent="0.25">
      <c r="A1166" t="s">
        <v>2343</v>
      </c>
      <c r="B1166" t="s">
        <v>2344</v>
      </c>
      <c r="C1166" t="s">
        <v>35</v>
      </c>
      <c r="D1166" s="1">
        <v>22409</v>
      </c>
      <c r="E1166">
        <v>4.4969999999999999</v>
      </c>
      <c r="F1166">
        <v>0.33300000000000002</v>
      </c>
      <c r="G1166">
        <v>0.95099999999999996</v>
      </c>
      <c r="H1166" t="s">
        <v>36</v>
      </c>
      <c r="I1166" t="s">
        <v>2218</v>
      </c>
      <c r="J1166" s="4" t="str">
        <f t="shared" si="36"/>
        <v>na</v>
      </c>
      <c r="K1166" s="4">
        <f t="shared" si="37"/>
        <v>0</v>
      </c>
      <c r="L1166" t="s">
        <v>12609</v>
      </c>
    </row>
    <row r="1167" spans="1:12" x14ac:dyDescent="0.25">
      <c r="A1167" t="s">
        <v>2345</v>
      </c>
      <c r="B1167" t="s">
        <v>2346</v>
      </c>
      <c r="C1167" t="s">
        <v>35</v>
      </c>
      <c r="D1167" s="1">
        <v>21539</v>
      </c>
      <c r="E1167">
        <v>8.7439999999999998</v>
      </c>
      <c r="F1167">
        <v>0.67800000000000005</v>
      </c>
      <c r="G1167">
        <v>0.20899999999999999</v>
      </c>
      <c r="H1167" t="s">
        <v>36</v>
      </c>
      <c r="I1167" t="s">
        <v>2218</v>
      </c>
      <c r="J1167" s="4" t="str">
        <f t="shared" si="36"/>
        <v>na</v>
      </c>
      <c r="K1167" s="4">
        <f t="shared" si="37"/>
        <v>0</v>
      </c>
      <c r="L1167" t="s">
        <v>12610</v>
      </c>
    </row>
    <row r="1168" spans="1:12" x14ac:dyDescent="0.25">
      <c r="A1168" t="s">
        <v>2347</v>
      </c>
      <c r="B1168" t="s">
        <v>2348</v>
      </c>
      <c r="C1168" t="s">
        <v>30</v>
      </c>
      <c r="D1168" s="1">
        <v>21270</v>
      </c>
      <c r="E1168">
        <v>10.039999999999999</v>
      </c>
      <c r="F1168">
        <v>1.129</v>
      </c>
      <c r="G1168">
        <v>0.53400000000000003</v>
      </c>
      <c r="H1168">
        <v>7.7069999999999999</v>
      </c>
      <c r="I1168" t="s">
        <v>2218</v>
      </c>
      <c r="J1168" s="4" t="str">
        <f t="shared" si="36"/>
        <v>na</v>
      </c>
      <c r="K1168" s="4">
        <f t="shared" si="37"/>
        <v>0</v>
      </c>
      <c r="L1168" t="s">
        <v>12611</v>
      </c>
    </row>
    <row r="1169" spans="1:12" x14ac:dyDescent="0.25">
      <c r="A1169" t="s">
        <v>2349</v>
      </c>
      <c r="B1169" t="s">
        <v>2350</v>
      </c>
      <c r="C1169" t="s">
        <v>132</v>
      </c>
      <c r="D1169" s="1">
        <v>21136</v>
      </c>
      <c r="E1169">
        <v>15.843999999999999</v>
      </c>
      <c r="F1169">
        <v>4.8739999999999997</v>
      </c>
      <c r="G1169">
        <v>3.3029999999999999</v>
      </c>
      <c r="H1169">
        <v>9.657</v>
      </c>
      <c r="I1169" t="s">
        <v>2218</v>
      </c>
      <c r="J1169" s="4" t="str">
        <f t="shared" si="36"/>
        <v>na</v>
      </c>
      <c r="K1169" s="4">
        <f t="shared" si="37"/>
        <v>0</v>
      </c>
      <c r="L1169" t="s">
        <v>12612</v>
      </c>
    </row>
    <row r="1170" spans="1:12" x14ac:dyDescent="0.25">
      <c r="A1170" t="s">
        <v>2351</v>
      </c>
      <c r="B1170" t="s">
        <v>2352</v>
      </c>
      <c r="C1170" t="s">
        <v>21</v>
      </c>
      <c r="D1170" s="1">
        <v>21110</v>
      </c>
      <c r="E1170">
        <v>17.294</v>
      </c>
      <c r="F1170">
        <v>2.3490000000000002</v>
      </c>
      <c r="G1170">
        <v>0.78500000000000003</v>
      </c>
      <c r="H1170">
        <v>7.7220000000000004</v>
      </c>
      <c r="I1170" t="s">
        <v>2218</v>
      </c>
      <c r="J1170" s="4" t="str">
        <f t="shared" si="36"/>
        <v>na</v>
      </c>
      <c r="K1170" s="4">
        <f t="shared" si="37"/>
        <v>0</v>
      </c>
      <c r="L1170" t="s">
        <v>12613</v>
      </c>
    </row>
    <row r="1171" spans="1:12" x14ac:dyDescent="0.25">
      <c r="A1171" t="s">
        <v>2353</v>
      </c>
      <c r="B1171" t="s">
        <v>2354</v>
      </c>
      <c r="C1171" t="s">
        <v>35</v>
      </c>
      <c r="D1171" s="1">
        <v>20534</v>
      </c>
      <c r="E1171">
        <v>7.0209999999999999</v>
      </c>
      <c r="F1171">
        <v>0.90500000000000003</v>
      </c>
      <c r="G1171">
        <v>2.0369999999999999</v>
      </c>
      <c r="H1171" t="s">
        <v>36</v>
      </c>
      <c r="I1171" t="s">
        <v>2218</v>
      </c>
      <c r="J1171" s="4" t="str">
        <f t="shared" si="36"/>
        <v>na</v>
      </c>
      <c r="K1171" s="4">
        <f t="shared" si="37"/>
        <v>0</v>
      </c>
      <c r="L1171" t="s">
        <v>12614</v>
      </c>
    </row>
    <row r="1172" spans="1:12" x14ac:dyDescent="0.25">
      <c r="A1172" t="s">
        <v>2355</v>
      </c>
      <c r="B1172" t="s">
        <v>2356</v>
      </c>
      <c r="C1172" t="s">
        <v>24</v>
      </c>
      <c r="D1172" s="1">
        <v>20189</v>
      </c>
      <c r="E1172">
        <v>11.243</v>
      </c>
      <c r="F1172">
        <v>1.0620000000000001</v>
      </c>
      <c r="G1172">
        <v>0.72699999999999998</v>
      </c>
      <c r="H1172">
        <v>6.3289999999999997</v>
      </c>
      <c r="I1172" t="s">
        <v>2218</v>
      </c>
      <c r="J1172" s="4" t="str">
        <f t="shared" si="36"/>
        <v>na</v>
      </c>
      <c r="K1172" s="4">
        <f t="shared" si="37"/>
        <v>0</v>
      </c>
      <c r="L1172" t="s">
        <v>12615</v>
      </c>
    </row>
    <row r="1173" spans="1:12" x14ac:dyDescent="0.25">
      <c r="A1173" t="s">
        <v>2357</v>
      </c>
      <c r="B1173" t="s">
        <v>2358</v>
      </c>
      <c r="C1173" t="s">
        <v>24</v>
      </c>
      <c r="D1173" s="1">
        <v>19807</v>
      </c>
      <c r="E1173">
        <v>23.396000000000001</v>
      </c>
      <c r="F1173">
        <v>2.2280000000000002</v>
      </c>
      <c r="G1173">
        <v>1.954</v>
      </c>
      <c r="H1173">
        <v>12.063000000000001</v>
      </c>
      <c r="I1173" t="s">
        <v>2218</v>
      </c>
      <c r="J1173" s="4" t="str">
        <f t="shared" si="36"/>
        <v>na</v>
      </c>
      <c r="K1173" s="4">
        <f t="shared" si="37"/>
        <v>0</v>
      </c>
      <c r="L1173" t="s">
        <v>12616</v>
      </c>
    </row>
    <row r="1174" spans="1:12" x14ac:dyDescent="0.25">
      <c r="A1174" t="s">
        <v>2359</v>
      </c>
      <c r="B1174" t="s">
        <v>2360</v>
      </c>
      <c r="C1174" t="s">
        <v>35</v>
      </c>
      <c r="D1174" s="1">
        <v>19464</v>
      </c>
      <c r="E1174">
        <v>7.7809999999999997</v>
      </c>
      <c r="F1174">
        <v>0.29599999999999999</v>
      </c>
      <c r="G1174">
        <v>0.84799999999999998</v>
      </c>
      <c r="H1174" t="s">
        <v>36</v>
      </c>
      <c r="I1174" t="s">
        <v>2218</v>
      </c>
      <c r="J1174" s="4" t="str">
        <f t="shared" si="36"/>
        <v>na</v>
      </c>
      <c r="K1174" s="4">
        <f t="shared" si="37"/>
        <v>0</v>
      </c>
      <c r="L1174" t="s">
        <v>12617</v>
      </c>
    </row>
    <row r="1175" spans="1:12" x14ac:dyDescent="0.25">
      <c r="A1175" t="s">
        <v>2361</v>
      </c>
      <c r="B1175" t="s">
        <v>2362</v>
      </c>
      <c r="C1175" t="s">
        <v>30</v>
      </c>
      <c r="D1175" s="1">
        <v>19417</v>
      </c>
      <c r="E1175">
        <v>14.614000000000001</v>
      </c>
      <c r="F1175">
        <v>1.446</v>
      </c>
      <c r="G1175">
        <v>1.0029999999999999</v>
      </c>
      <c r="H1175">
        <v>8.3279999999999994</v>
      </c>
      <c r="I1175" t="s">
        <v>2218</v>
      </c>
      <c r="J1175" s="4" t="str">
        <f t="shared" si="36"/>
        <v>na</v>
      </c>
      <c r="K1175" s="4">
        <f t="shared" si="37"/>
        <v>0</v>
      </c>
      <c r="L1175" t="s">
        <v>12618</v>
      </c>
    </row>
    <row r="1176" spans="1:12" x14ac:dyDescent="0.25">
      <c r="A1176" t="s">
        <v>2363</v>
      </c>
      <c r="B1176" t="s">
        <v>2364</v>
      </c>
      <c r="C1176" t="s">
        <v>30</v>
      </c>
      <c r="D1176" s="1">
        <v>19405</v>
      </c>
      <c r="E1176">
        <v>33.773000000000003</v>
      </c>
      <c r="F1176">
        <v>4.3559999999999999</v>
      </c>
      <c r="G1176">
        <v>4.1360000000000001</v>
      </c>
      <c r="H1176">
        <v>18.119</v>
      </c>
      <c r="I1176" t="s">
        <v>2218</v>
      </c>
      <c r="J1176" s="4" t="str">
        <f t="shared" si="36"/>
        <v>na</v>
      </c>
      <c r="K1176" s="4">
        <f t="shared" si="37"/>
        <v>0</v>
      </c>
      <c r="L1176" t="s">
        <v>12619</v>
      </c>
    </row>
    <row r="1177" spans="1:12" x14ac:dyDescent="0.25">
      <c r="A1177" t="s">
        <v>2365</v>
      </c>
      <c r="B1177" t="s">
        <v>2366</v>
      </c>
      <c r="C1177" t="s">
        <v>21</v>
      </c>
      <c r="D1177" s="1">
        <v>19085</v>
      </c>
      <c r="E1177">
        <v>30.460999999999999</v>
      </c>
      <c r="F1177">
        <v>3.7759999999999998</v>
      </c>
      <c r="G1177">
        <v>2.383</v>
      </c>
      <c r="H1177">
        <v>20.899000000000001</v>
      </c>
      <c r="I1177" t="s">
        <v>2218</v>
      </c>
      <c r="J1177" s="4" t="str">
        <f t="shared" si="36"/>
        <v>na</v>
      </c>
      <c r="K1177" s="4">
        <f t="shared" si="37"/>
        <v>0</v>
      </c>
      <c r="L1177" t="s">
        <v>12620</v>
      </c>
    </row>
    <row r="1178" spans="1:12" x14ac:dyDescent="0.25">
      <c r="A1178" t="s">
        <v>2367</v>
      </c>
      <c r="B1178" t="s">
        <v>2368</v>
      </c>
      <c r="C1178" t="s">
        <v>132</v>
      </c>
      <c r="D1178" s="1">
        <v>18661</v>
      </c>
      <c r="E1178">
        <v>21.266999999999999</v>
      </c>
      <c r="F1178">
        <v>2.6440000000000001</v>
      </c>
      <c r="G1178">
        <v>1.9690000000000001</v>
      </c>
      <c r="H1178">
        <v>8.3390000000000004</v>
      </c>
      <c r="I1178" t="s">
        <v>2218</v>
      </c>
      <c r="J1178" s="4" t="str">
        <f t="shared" si="36"/>
        <v>na</v>
      </c>
      <c r="K1178" s="4">
        <f t="shared" si="37"/>
        <v>0</v>
      </c>
      <c r="L1178" t="s">
        <v>12621</v>
      </c>
    </row>
    <row r="1179" spans="1:12" x14ac:dyDescent="0.25">
      <c r="A1179" t="s">
        <v>2369</v>
      </c>
      <c r="B1179" t="s">
        <v>2370</v>
      </c>
      <c r="C1179" t="s">
        <v>18</v>
      </c>
      <c r="D1179" s="1">
        <v>18385</v>
      </c>
      <c r="E1179" t="s">
        <v>36</v>
      </c>
      <c r="F1179">
        <v>3.0310000000000001</v>
      </c>
      <c r="G1179">
        <v>13.068</v>
      </c>
      <c r="H1179">
        <v>33.283000000000001</v>
      </c>
      <c r="I1179" t="s">
        <v>2218</v>
      </c>
      <c r="J1179" s="4" t="str">
        <f t="shared" si="36"/>
        <v>na</v>
      </c>
      <c r="K1179" s="4">
        <f t="shared" si="37"/>
        <v>0</v>
      </c>
      <c r="L1179" t="s">
        <v>12622</v>
      </c>
    </row>
    <row r="1180" spans="1:12" x14ac:dyDescent="0.25">
      <c r="A1180" t="s">
        <v>2371</v>
      </c>
      <c r="B1180" t="s">
        <v>2372</v>
      </c>
      <c r="C1180" t="s">
        <v>132</v>
      </c>
      <c r="D1180" s="1">
        <v>18278</v>
      </c>
      <c r="E1180">
        <v>18.434000000000001</v>
      </c>
      <c r="F1180">
        <v>1.4950000000000001</v>
      </c>
      <c r="G1180">
        <v>1.9510000000000001</v>
      </c>
      <c r="H1180">
        <v>7.0709999999999997</v>
      </c>
      <c r="I1180" t="s">
        <v>2218</v>
      </c>
      <c r="J1180" s="4" t="str">
        <f t="shared" si="36"/>
        <v>na</v>
      </c>
      <c r="K1180" s="4">
        <f t="shared" si="37"/>
        <v>0</v>
      </c>
      <c r="L1180" t="s">
        <v>12623</v>
      </c>
    </row>
    <row r="1181" spans="1:12" x14ac:dyDescent="0.25">
      <c r="A1181" t="s">
        <v>2373</v>
      </c>
      <c r="B1181" t="s">
        <v>2374</v>
      </c>
      <c r="C1181" t="s">
        <v>15</v>
      </c>
      <c r="D1181" s="1">
        <v>18155</v>
      </c>
      <c r="E1181">
        <v>33.811</v>
      </c>
      <c r="F1181">
        <v>3.6659999999999999</v>
      </c>
      <c r="G1181">
        <v>2.6110000000000002</v>
      </c>
      <c r="H1181">
        <v>36.444000000000003</v>
      </c>
      <c r="I1181" t="s">
        <v>2218</v>
      </c>
      <c r="J1181" s="4" t="str">
        <f t="shared" si="36"/>
        <v>na</v>
      </c>
      <c r="K1181" s="4">
        <f t="shared" si="37"/>
        <v>0</v>
      </c>
      <c r="L1181" t="s">
        <v>12624</v>
      </c>
    </row>
    <row r="1182" spans="1:12" x14ac:dyDescent="0.25">
      <c r="A1182" t="s">
        <v>2375</v>
      </c>
      <c r="B1182" t="s">
        <v>2376</v>
      </c>
      <c r="C1182" t="s">
        <v>27</v>
      </c>
      <c r="D1182" s="1">
        <v>18081</v>
      </c>
      <c r="E1182">
        <v>11.337999999999999</v>
      </c>
      <c r="F1182">
        <v>1.4970000000000001</v>
      </c>
      <c r="G1182">
        <v>0.69</v>
      </c>
      <c r="H1182">
        <v>7.649</v>
      </c>
      <c r="I1182" t="s">
        <v>2218</v>
      </c>
      <c r="J1182" s="4" t="str">
        <f t="shared" si="36"/>
        <v>na</v>
      </c>
      <c r="K1182" s="4">
        <f t="shared" si="37"/>
        <v>0</v>
      </c>
      <c r="L1182" t="s">
        <v>12625</v>
      </c>
    </row>
    <row r="1183" spans="1:12" x14ac:dyDescent="0.25">
      <c r="A1183" t="s">
        <v>2377</v>
      </c>
      <c r="B1183" t="s">
        <v>2378</v>
      </c>
      <c r="C1183" t="s">
        <v>15</v>
      </c>
      <c r="D1183" s="1">
        <v>18048</v>
      </c>
      <c r="E1183">
        <v>24.132999999999999</v>
      </c>
      <c r="F1183">
        <v>6.7039999999999997</v>
      </c>
      <c r="G1183">
        <v>3.5059999999999998</v>
      </c>
      <c r="H1183">
        <v>13.365</v>
      </c>
      <c r="I1183" t="s">
        <v>2218</v>
      </c>
      <c r="J1183" s="4" t="str">
        <f t="shared" si="36"/>
        <v>na</v>
      </c>
      <c r="K1183" s="4">
        <f t="shared" si="37"/>
        <v>0</v>
      </c>
      <c r="L1183" t="s">
        <v>12626</v>
      </c>
    </row>
    <row r="1184" spans="1:12" x14ac:dyDescent="0.25">
      <c r="A1184" t="s">
        <v>2379</v>
      </c>
      <c r="B1184" t="s">
        <v>2380</v>
      </c>
      <c r="C1184" t="s">
        <v>15</v>
      </c>
      <c r="D1184" s="1">
        <v>17605</v>
      </c>
      <c r="E1184">
        <v>10.557</v>
      </c>
      <c r="F1184">
        <v>2.3769999999999998</v>
      </c>
      <c r="G1184">
        <v>3.3959999999999999</v>
      </c>
      <c r="H1184">
        <v>8.1430000000000007</v>
      </c>
      <c r="I1184" t="s">
        <v>2218</v>
      </c>
      <c r="J1184" s="4" t="str">
        <f t="shared" si="36"/>
        <v>na</v>
      </c>
      <c r="K1184" s="4">
        <f t="shared" si="37"/>
        <v>0</v>
      </c>
      <c r="L1184" t="s">
        <v>12627</v>
      </c>
    </row>
    <row r="1185" spans="1:12" x14ac:dyDescent="0.25">
      <c r="A1185" t="s">
        <v>2381</v>
      </c>
      <c r="B1185" t="s">
        <v>2382</v>
      </c>
      <c r="C1185" t="s">
        <v>30</v>
      </c>
      <c r="D1185" s="1">
        <v>17478</v>
      </c>
      <c r="E1185">
        <v>68.498999999999995</v>
      </c>
      <c r="F1185">
        <v>13.826000000000001</v>
      </c>
      <c r="G1185">
        <v>11.121</v>
      </c>
      <c r="H1185">
        <v>39.162999999999997</v>
      </c>
      <c r="I1185" t="s">
        <v>2218</v>
      </c>
      <c r="J1185" s="4" t="str">
        <f t="shared" si="36"/>
        <v>na</v>
      </c>
      <c r="K1185" s="4">
        <f t="shared" si="37"/>
        <v>0</v>
      </c>
      <c r="L1185" t="s">
        <v>12628</v>
      </c>
    </row>
    <row r="1186" spans="1:12" x14ac:dyDescent="0.25">
      <c r="A1186" t="s">
        <v>2383</v>
      </c>
      <c r="B1186" t="s">
        <v>2384</v>
      </c>
      <c r="C1186" t="s">
        <v>30</v>
      </c>
      <c r="D1186" s="1">
        <v>17303</v>
      </c>
      <c r="E1186">
        <v>85.77</v>
      </c>
      <c r="F1186">
        <v>18.571999999999999</v>
      </c>
      <c r="G1186">
        <v>7.476</v>
      </c>
      <c r="H1186">
        <v>36.292999999999999</v>
      </c>
      <c r="I1186" t="s">
        <v>2218</v>
      </c>
      <c r="J1186" s="4" t="str">
        <f t="shared" si="36"/>
        <v>na</v>
      </c>
      <c r="K1186" s="4">
        <f t="shared" si="37"/>
        <v>0</v>
      </c>
      <c r="L1186" t="s">
        <v>12629</v>
      </c>
    </row>
    <row r="1187" spans="1:12" x14ac:dyDescent="0.25">
      <c r="A1187" t="s">
        <v>2385</v>
      </c>
      <c r="B1187" t="s">
        <v>2386</v>
      </c>
      <c r="C1187" t="s">
        <v>35</v>
      </c>
      <c r="D1187" s="1">
        <v>17236</v>
      </c>
      <c r="E1187">
        <v>12.002000000000001</v>
      </c>
      <c r="F1187">
        <v>1.4630000000000001</v>
      </c>
      <c r="G1187">
        <v>0.69599999999999995</v>
      </c>
      <c r="H1187" t="s">
        <v>36</v>
      </c>
      <c r="I1187" t="s">
        <v>2218</v>
      </c>
      <c r="J1187" s="4" t="str">
        <f t="shared" si="36"/>
        <v>na</v>
      </c>
      <c r="K1187" s="4">
        <f t="shared" si="37"/>
        <v>0</v>
      </c>
      <c r="L1187" t="s">
        <v>12630</v>
      </c>
    </row>
    <row r="1188" spans="1:12" x14ac:dyDescent="0.25">
      <c r="A1188" t="s">
        <v>2387</v>
      </c>
      <c r="B1188" t="s">
        <v>2388</v>
      </c>
      <c r="C1188" t="s">
        <v>15</v>
      </c>
      <c r="D1188" s="1">
        <v>17148</v>
      </c>
      <c r="E1188">
        <v>13.707000000000001</v>
      </c>
      <c r="F1188">
        <v>2.8330000000000002</v>
      </c>
      <c r="G1188">
        <v>0.83599999999999997</v>
      </c>
      <c r="H1188">
        <v>7.2770000000000001</v>
      </c>
      <c r="I1188" t="s">
        <v>2218</v>
      </c>
      <c r="J1188" s="4" t="str">
        <f t="shared" si="36"/>
        <v>na</v>
      </c>
      <c r="K1188" s="4">
        <f t="shared" si="37"/>
        <v>0</v>
      </c>
      <c r="L1188" t="s">
        <v>12631</v>
      </c>
    </row>
    <row r="1189" spans="1:12" x14ac:dyDescent="0.25">
      <c r="A1189" t="s">
        <v>2389</v>
      </c>
      <c r="B1189" t="s">
        <v>2390</v>
      </c>
      <c r="C1189" t="s">
        <v>15</v>
      </c>
      <c r="D1189" s="1">
        <v>16933</v>
      </c>
      <c r="E1189">
        <v>18.366</v>
      </c>
      <c r="F1189">
        <v>3.0019999999999998</v>
      </c>
      <c r="G1189">
        <v>2.3170000000000002</v>
      </c>
      <c r="H1189">
        <v>11.504</v>
      </c>
      <c r="I1189" t="s">
        <v>2218</v>
      </c>
      <c r="J1189" s="4" t="str">
        <f t="shared" si="36"/>
        <v>na</v>
      </c>
      <c r="K1189" s="4">
        <f t="shared" si="37"/>
        <v>0</v>
      </c>
      <c r="L1189" t="s">
        <v>12632</v>
      </c>
    </row>
    <row r="1190" spans="1:12" x14ac:dyDescent="0.25">
      <c r="A1190" t="s">
        <v>2391</v>
      </c>
      <c r="B1190" t="s">
        <v>2392</v>
      </c>
      <c r="C1190" t="s">
        <v>132</v>
      </c>
      <c r="D1190" s="1">
        <v>16807</v>
      </c>
      <c r="E1190">
        <v>264.10000000000002</v>
      </c>
      <c r="F1190">
        <v>0.97199999999999998</v>
      </c>
      <c r="G1190">
        <v>0.63400000000000001</v>
      </c>
      <c r="H1190">
        <v>6.3479999999999999</v>
      </c>
      <c r="I1190" t="s">
        <v>2218</v>
      </c>
      <c r="J1190" s="4" t="str">
        <f t="shared" si="36"/>
        <v>na</v>
      </c>
      <c r="K1190" s="4">
        <f t="shared" si="37"/>
        <v>0</v>
      </c>
      <c r="L1190" t="s">
        <v>12633</v>
      </c>
    </row>
    <row r="1191" spans="1:12" x14ac:dyDescent="0.25">
      <c r="A1191" t="s">
        <v>2393</v>
      </c>
      <c r="B1191" t="s">
        <v>2394</v>
      </c>
      <c r="C1191" t="s">
        <v>30</v>
      </c>
      <c r="D1191" s="1">
        <v>16568</v>
      </c>
      <c r="E1191">
        <v>17.969000000000001</v>
      </c>
      <c r="F1191">
        <v>2.1</v>
      </c>
      <c r="G1191">
        <v>2.8919999999999999</v>
      </c>
      <c r="H1191">
        <v>10.79</v>
      </c>
      <c r="I1191" t="s">
        <v>2218</v>
      </c>
      <c r="J1191" s="4" t="str">
        <f t="shared" si="36"/>
        <v>na</v>
      </c>
      <c r="K1191" s="4">
        <f t="shared" si="37"/>
        <v>0</v>
      </c>
      <c r="L1191" t="s">
        <v>12634</v>
      </c>
    </row>
    <row r="1192" spans="1:12" x14ac:dyDescent="0.25">
      <c r="A1192" t="s">
        <v>2395</v>
      </c>
      <c r="B1192" t="s">
        <v>2396</v>
      </c>
      <c r="C1192" t="s">
        <v>35</v>
      </c>
      <c r="D1192" s="1">
        <v>15832</v>
      </c>
      <c r="E1192">
        <v>12.211</v>
      </c>
      <c r="F1192">
        <v>1.1599999999999999</v>
      </c>
      <c r="G1192">
        <v>1.292</v>
      </c>
      <c r="H1192" t="s">
        <v>36</v>
      </c>
      <c r="I1192" t="s">
        <v>2218</v>
      </c>
      <c r="J1192" s="4" t="str">
        <f t="shared" si="36"/>
        <v>na</v>
      </c>
      <c r="K1192" s="4">
        <f t="shared" si="37"/>
        <v>0</v>
      </c>
      <c r="L1192" t="s">
        <v>12635</v>
      </c>
    </row>
    <row r="1193" spans="1:12" x14ac:dyDescent="0.25">
      <c r="A1193" t="s">
        <v>2397</v>
      </c>
      <c r="B1193" t="s">
        <v>2398</v>
      </c>
      <c r="C1193" t="s">
        <v>27</v>
      </c>
      <c r="D1193" s="1">
        <v>15725</v>
      </c>
      <c r="E1193" t="s">
        <v>36</v>
      </c>
      <c r="F1193">
        <v>0.82399999999999995</v>
      </c>
      <c r="G1193">
        <v>1.0640000000000001</v>
      </c>
      <c r="H1193">
        <v>8.1449999999999996</v>
      </c>
      <c r="I1193" t="s">
        <v>2218</v>
      </c>
      <c r="J1193" s="4" t="str">
        <f t="shared" si="36"/>
        <v>na</v>
      </c>
      <c r="K1193" s="4">
        <f t="shared" si="37"/>
        <v>0</v>
      </c>
      <c r="L1193" t="s">
        <v>12636</v>
      </c>
    </row>
    <row r="1194" spans="1:12" x14ac:dyDescent="0.25">
      <c r="A1194" t="s">
        <v>2399</v>
      </c>
      <c r="B1194" t="s">
        <v>2400</v>
      </c>
      <c r="C1194" t="s">
        <v>35</v>
      </c>
      <c r="D1194" s="1">
        <v>15384</v>
      </c>
      <c r="E1194">
        <v>4.2080000000000002</v>
      </c>
      <c r="F1194">
        <v>0.20899999999999999</v>
      </c>
      <c r="G1194">
        <v>0.52500000000000002</v>
      </c>
      <c r="H1194" t="s">
        <v>36</v>
      </c>
      <c r="I1194" t="s">
        <v>2218</v>
      </c>
      <c r="J1194" s="4" t="str">
        <f t="shared" si="36"/>
        <v>na</v>
      </c>
      <c r="K1194" s="4">
        <f t="shared" si="37"/>
        <v>0</v>
      </c>
      <c r="L1194" t="s">
        <v>12637</v>
      </c>
    </row>
    <row r="1195" spans="1:12" x14ac:dyDescent="0.25">
      <c r="A1195" t="s">
        <v>2401</v>
      </c>
      <c r="B1195" t="s">
        <v>2402</v>
      </c>
      <c r="C1195" t="s">
        <v>58</v>
      </c>
      <c r="D1195" s="1">
        <v>15048</v>
      </c>
      <c r="E1195" t="s">
        <v>36</v>
      </c>
      <c r="F1195">
        <v>5.3890000000000002</v>
      </c>
      <c r="G1195">
        <v>15.055999999999999</v>
      </c>
      <c r="H1195" t="s">
        <v>36</v>
      </c>
      <c r="I1195" t="s">
        <v>2218</v>
      </c>
      <c r="J1195" s="4" t="str">
        <f t="shared" si="36"/>
        <v>na</v>
      </c>
      <c r="K1195" s="4">
        <f t="shared" si="37"/>
        <v>0</v>
      </c>
      <c r="L1195" t="s">
        <v>12638</v>
      </c>
    </row>
    <row r="1196" spans="1:12" x14ac:dyDescent="0.25">
      <c r="A1196" t="s">
        <v>2403</v>
      </c>
      <c r="B1196" t="s">
        <v>2404</v>
      </c>
      <c r="C1196" t="s">
        <v>58</v>
      </c>
      <c r="D1196" s="1">
        <v>15045</v>
      </c>
      <c r="E1196">
        <v>7.6429999999999998</v>
      </c>
      <c r="F1196">
        <v>1.0009999999999999</v>
      </c>
      <c r="G1196">
        <v>0.55100000000000005</v>
      </c>
      <c r="H1196">
        <v>4.1890000000000001</v>
      </c>
      <c r="I1196" t="s">
        <v>2218</v>
      </c>
      <c r="J1196" s="4" t="str">
        <f t="shared" si="36"/>
        <v>na</v>
      </c>
      <c r="K1196" s="4">
        <f t="shared" si="37"/>
        <v>0</v>
      </c>
      <c r="L1196" t="s">
        <v>12639</v>
      </c>
    </row>
    <row r="1197" spans="1:12" x14ac:dyDescent="0.25">
      <c r="A1197" t="s">
        <v>2405</v>
      </c>
      <c r="B1197" t="s">
        <v>2406</v>
      </c>
      <c r="C1197" t="s">
        <v>27</v>
      </c>
      <c r="D1197" s="1">
        <v>14786</v>
      </c>
      <c r="E1197">
        <v>12.196</v>
      </c>
      <c r="F1197">
        <v>2.0910000000000002</v>
      </c>
      <c r="G1197">
        <v>5.2220000000000004</v>
      </c>
      <c r="H1197">
        <v>11.461</v>
      </c>
      <c r="I1197" t="s">
        <v>2218</v>
      </c>
      <c r="J1197" s="4" t="str">
        <f t="shared" si="36"/>
        <v>na</v>
      </c>
      <c r="K1197" s="4">
        <f t="shared" si="37"/>
        <v>0</v>
      </c>
      <c r="L1197" t="s">
        <v>12640</v>
      </c>
    </row>
    <row r="1198" spans="1:12" x14ac:dyDescent="0.25">
      <c r="A1198" t="s">
        <v>2407</v>
      </c>
      <c r="B1198" t="s">
        <v>2408</v>
      </c>
      <c r="C1198" t="s">
        <v>132</v>
      </c>
      <c r="D1198" s="1">
        <v>14655</v>
      </c>
      <c r="E1198">
        <v>15.128</v>
      </c>
      <c r="F1198">
        <v>1.5660000000000001</v>
      </c>
      <c r="G1198">
        <v>0.91700000000000004</v>
      </c>
      <c r="H1198">
        <v>7.3970000000000002</v>
      </c>
      <c r="I1198" t="s">
        <v>2218</v>
      </c>
      <c r="J1198" s="4" t="str">
        <f t="shared" si="36"/>
        <v>na</v>
      </c>
      <c r="K1198" s="4">
        <f t="shared" si="37"/>
        <v>0</v>
      </c>
      <c r="L1198" t="s">
        <v>12641</v>
      </c>
    </row>
    <row r="1199" spans="1:12" x14ac:dyDescent="0.25">
      <c r="A1199" t="s">
        <v>2409</v>
      </c>
      <c r="B1199" t="s">
        <v>2410</v>
      </c>
      <c r="C1199" t="s">
        <v>27</v>
      </c>
      <c r="D1199" s="1">
        <v>14263</v>
      </c>
      <c r="E1199">
        <v>22.132999999999999</v>
      </c>
      <c r="F1199">
        <v>1.45</v>
      </c>
      <c r="G1199">
        <v>0.89600000000000002</v>
      </c>
      <c r="H1199">
        <v>8.9930000000000003</v>
      </c>
      <c r="I1199" t="s">
        <v>2218</v>
      </c>
      <c r="J1199" s="4" t="str">
        <f t="shared" si="36"/>
        <v>na</v>
      </c>
      <c r="K1199" s="4">
        <f t="shared" si="37"/>
        <v>0</v>
      </c>
      <c r="L1199" t="s">
        <v>12642</v>
      </c>
    </row>
    <row r="1200" spans="1:12" x14ac:dyDescent="0.25">
      <c r="A1200" t="s">
        <v>2411</v>
      </c>
      <c r="B1200" t="s">
        <v>2412</v>
      </c>
      <c r="C1200" t="s">
        <v>58</v>
      </c>
      <c r="D1200" s="1">
        <v>14224</v>
      </c>
      <c r="E1200" t="s">
        <v>36</v>
      </c>
      <c r="F1200">
        <v>0.81899999999999995</v>
      </c>
      <c r="G1200">
        <v>0.28299999999999997</v>
      </c>
      <c r="H1200">
        <v>3.3719999999999999</v>
      </c>
      <c r="I1200" t="s">
        <v>2218</v>
      </c>
      <c r="J1200" s="4" t="str">
        <f t="shared" si="36"/>
        <v>na</v>
      </c>
      <c r="K1200" s="4">
        <f t="shared" si="37"/>
        <v>0</v>
      </c>
      <c r="L1200" t="s">
        <v>12643</v>
      </c>
    </row>
    <row r="1201" spans="1:12" x14ac:dyDescent="0.25">
      <c r="A1201" t="s">
        <v>2413</v>
      </c>
      <c r="B1201" t="s">
        <v>2414</v>
      </c>
      <c r="C1201" t="s">
        <v>24</v>
      </c>
      <c r="D1201" s="1">
        <v>13635</v>
      </c>
      <c r="E1201">
        <v>11.507</v>
      </c>
      <c r="F1201">
        <v>1.214</v>
      </c>
      <c r="G1201">
        <v>1.1930000000000001</v>
      </c>
      <c r="H1201">
        <v>6.6130000000000004</v>
      </c>
      <c r="I1201" t="s">
        <v>2218</v>
      </c>
      <c r="J1201" s="4" t="str">
        <f t="shared" si="36"/>
        <v>na</v>
      </c>
      <c r="K1201" s="4">
        <f t="shared" si="37"/>
        <v>0</v>
      </c>
      <c r="L1201" t="s">
        <v>12644</v>
      </c>
    </row>
    <row r="1202" spans="1:12" x14ac:dyDescent="0.25">
      <c r="A1202" t="s">
        <v>2415</v>
      </c>
      <c r="B1202" t="s">
        <v>2416</v>
      </c>
      <c r="C1202" t="s">
        <v>15</v>
      </c>
      <c r="D1202" s="1">
        <v>13497</v>
      </c>
      <c r="E1202">
        <v>18.782</v>
      </c>
      <c r="F1202">
        <v>8.0190000000000001</v>
      </c>
      <c r="G1202">
        <v>1.778</v>
      </c>
      <c r="H1202">
        <v>10.525</v>
      </c>
      <c r="I1202" t="s">
        <v>2218</v>
      </c>
      <c r="J1202" s="4" t="str">
        <f t="shared" si="36"/>
        <v>na</v>
      </c>
      <c r="K1202" s="4">
        <f t="shared" si="37"/>
        <v>0</v>
      </c>
      <c r="L1202" t="s">
        <v>12645</v>
      </c>
    </row>
    <row r="1203" spans="1:12" x14ac:dyDescent="0.25">
      <c r="A1203" t="s">
        <v>2417</v>
      </c>
      <c r="B1203" t="s">
        <v>2418</v>
      </c>
      <c r="C1203" t="s">
        <v>132</v>
      </c>
      <c r="D1203" s="1">
        <v>13460</v>
      </c>
      <c r="E1203">
        <v>24.986999999999998</v>
      </c>
      <c r="F1203">
        <v>5.2240000000000002</v>
      </c>
      <c r="G1203">
        <v>4.8120000000000003</v>
      </c>
      <c r="H1203">
        <v>14.183999999999999</v>
      </c>
      <c r="I1203" t="s">
        <v>2218</v>
      </c>
      <c r="J1203" s="4" t="str">
        <f t="shared" si="36"/>
        <v>na</v>
      </c>
      <c r="K1203" s="4">
        <f t="shared" si="37"/>
        <v>0</v>
      </c>
      <c r="L1203" t="s">
        <v>12646</v>
      </c>
    </row>
    <row r="1204" spans="1:12" x14ac:dyDescent="0.25">
      <c r="A1204" t="s">
        <v>2419</v>
      </c>
      <c r="B1204" t="s">
        <v>2420</v>
      </c>
      <c r="C1204" t="s">
        <v>35</v>
      </c>
      <c r="D1204" s="1">
        <v>13298</v>
      </c>
      <c r="E1204" t="s">
        <v>36</v>
      </c>
      <c r="F1204">
        <v>0.217</v>
      </c>
      <c r="G1204">
        <v>0.35599999999999998</v>
      </c>
      <c r="H1204" t="s">
        <v>36</v>
      </c>
      <c r="I1204" t="s">
        <v>2218</v>
      </c>
      <c r="J1204" s="4" t="str">
        <f t="shared" si="36"/>
        <v>na</v>
      </c>
      <c r="K1204" s="4">
        <f t="shared" si="37"/>
        <v>0</v>
      </c>
      <c r="L1204" t="s">
        <v>12647</v>
      </c>
    </row>
    <row r="1205" spans="1:12" x14ac:dyDescent="0.25">
      <c r="A1205" t="s">
        <v>2421</v>
      </c>
      <c r="B1205" t="s">
        <v>2422</v>
      </c>
      <c r="C1205" t="s">
        <v>45</v>
      </c>
      <c r="D1205" s="1">
        <v>13235</v>
      </c>
      <c r="E1205">
        <v>7.7729999999999997</v>
      </c>
      <c r="F1205">
        <v>0.94599999999999995</v>
      </c>
      <c r="G1205">
        <v>8.1379999999999999</v>
      </c>
      <c r="H1205">
        <v>10.356</v>
      </c>
      <c r="I1205" t="s">
        <v>2218</v>
      </c>
      <c r="J1205" s="4" t="str">
        <f t="shared" si="36"/>
        <v>na</v>
      </c>
      <c r="K1205" s="4">
        <f t="shared" si="37"/>
        <v>0</v>
      </c>
      <c r="L1205" t="s">
        <v>12648</v>
      </c>
    </row>
    <row r="1206" spans="1:12" x14ac:dyDescent="0.25">
      <c r="A1206" t="s">
        <v>2423</v>
      </c>
      <c r="B1206" t="s">
        <v>2424</v>
      </c>
      <c r="C1206" t="s">
        <v>15</v>
      </c>
      <c r="D1206" s="1">
        <v>13118</v>
      </c>
      <c r="E1206">
        <v>8.1020000000000003</v>
      </c>
      <c r="F1206">
        <v>0.58699999999999997</v>
      </c>
      <c r="G1206">
        <v>0.26800000000000002</v>
      </c>
      <c r="H1206">
        <v>5.5960000000000001</v>
      </c>
      <c r="I1206" t="s">
        <v>2218</v>
      </c>
      <c r="J1206" s="4" t="str">
        <f t="shared" si="36"/>
        <v>na</v>
      </c>
      <c r="K1206" s="4">
        <f t="shared" si="37"/>
        <v>0</v>
      </c>
      <c r="L1206" t="s">
        <v>12649</v>
      </c>
    </row>
    <row r="1207" spans="1:12" x14ac:dyDescent="0.25">
      <c r="A1207" t="s">
        <v>2425</v>
      </c>
      <c r="B1207" t="s">
        <v>2426</v>
      </c>
      <c r="C1207" t="s">
        <v>27</v>
      </c>
      <c r="D1207" s="1">
        <v>12903</v>
      </c>
      <c r="E1207">
        <v>7.7220000000000004</v>
      </c>
      <c r="F1207">
        <v>0.88200000000000001</v>
      </c>
      <c r="G1207">
        <v>2.1030000000000002</v>
      </c>
      <c r="H1207">
        <v>9.9480000000000004</v>
      </c>
      <c r="I1207" t="s">
        <v>2218</v>
      </c>
      <c r="J1207" s="4" t="str">
        <f t="shared" si="36"/>
        <v>na</v>
      </c>
      <c r="K1207" s="4">
        <f t="shared" si="37"/>
        <v>0</v>
      </c>
      <c r="L1207" t="s">
        <v>12650</v>
      </c>
    </row>
    <row r="1208" spans="1:12" x14ac:dyDescent="0.25">
      <c r="A1208" t="s">
        <v>2427</v>
      </c>
      <c r="B1208" t="s">
        <v>2428</v>
      </c>
      <c r="C1208" t="s">
        <v>30</v>
      </c>
      <c r="D1208" s="1">
        <v>12894</v>
      </c>
      <c r="E1208">
        <v>43.223999999999997</v>
      </c>
      <c r="F1208">
        <v>5.3570000000000002</v>
      </c>
      <c r="G1208">
        <v>4.4139999999999997</v>
      </c>
      <c r="H1208">
        <v>21.416</v>
      </c>
      <c r="I1208" t="s">
        <v>2218</v>
      </c>
      <c r="J1208" s="4" t="str">
        <f t="shared" si="36"/>
        <v>na</v>
      </c>
      <c r="K1208" s="4">
        <f t="shared" si="37"/>
        <v>0</v>
      </c>
      <c r="L1208" t="s">
        <v>12651</v>
      </c>
    </row>
    <row r="1209" spans="1:12" x14ac:dyDescent="0.25">
      <c r="A1209" t="s">
        <v>2429</v>
      </c>
      <c r="B1209" t="s">
        <v>2430</v>
      </c>
      <c r="C1209" t="s">
        <v>24</v>
      </c>
      <c r="D1209" s="1">
        <v>12812</v>
      </c>
      <c r="E1209">
        <v>24.187999999999999</v>
      </c>
      <c r="F1209">
        <v>1.863</v>
      </c>
      <c r="G1209">
        <v>1.355</v>
      </c>
      <c r="H1209">
        <v>10.47</v>
      </c>
      <c r="I1209" t="s">
        <v>2218</v>
      </c>
      <c r="J1209" s="4" t="str">
        <f t="shared" si="36"/>
        <v>na</v>
      </c>
      <c r="K1209" s="4">
        <f t="shared" si="37"/>
        <v>0</v>
      </c>
      <c r="L1209" t="s">
        <v>12652</v>
      </c>
    </row>
    <row r="1210" spans="1:12" x14ac:dyDescent="0.25">
      <c r="A1210" t="s">
        <v>2431</v>
      </c>
      <c r="B1210" t="s">
        <v>2432</v>
      </c>
      <c r="C1210" t="s">
        <v>27</v>
      </c>
      <c r="D1210" s="1">
        <v>12802</v>
      </c>
      <c r="E1210">
        <v>15.314</v>
      </c>
      <c r="F1210">
        <v>2.7679999999999998</v>
      </c>
      <c r="G1210">
        <v>5.0289999999999999</v>
      </c>
      <c r="H1210">
        <v>11.329000000000001</v>
      </c>
      <c r="I1210" t="s">
        <v>2218</v>
      </c>
      <c r="J1210" s="4" t="str">
        <f t="shared" si="36"/>
        <v>na</v>
      </c>
      <c r="K1210" s="4">
        <f t="shared" si="37"/>
        <v>0</v>
      </c>
      <c r="L1210" t="s">
        <v>12653</v>
      </c>
    </row>
    <row r="1211" spans="1:12" x14ac:dyDescent="0.25">
      <c r="A1211" t="s">
        <v>2433</v>
      </c>
      <c r="B1211" t="s">
        <v>2434</v>
      </c>
      <c r="C1211" t="s">
        <v>35</v>
      </c>
      <c r="D1211" s="1">
        <v>12779</v>
      </c>
      <c r="E1211" t="s">
        <v>36</v>
      </c>
      <c r="F1211">
        <v>0.755</v>
      </c>
      <c r="G1211">
        <v>7.8E-2</v>
      </c>
      <c r="H1211">
        <v>3.4889999999999999</v>
      </c>
      <c r="I1211" t="s">
        <v>2218</v>
      </c>
      <c r="J1211" s="4" t="str">
        <f t="shared" si="36"/>
        <v>na</v>
      </c>
      <c r="K1211" s="4">
        <f t="shared" si="37"/>
        <v>0</v>
      </c>
      <c r="L1211" t="s">
        <v>12654</v>
      </c>
    </row>
    <row r="1212" spans="1:12" x14ac:dyDescent="0.25">
      <c r="A1212" t="s">
        <v>2435</v>
      </c>
      <c r="B1212" t="s">
        <v>2436</v>
      </c>
      <c r="C1212" t="s">
        <v>11</v>
      </c>
      <c r="D1212" s="1">
        <v>12756</v>
      </c>
      <c r="E1212" t="s">
        <v>36</v>
      </c>
      <c r="F1212">
        <v>0.44700000000000001</v>
      </c>
      <c r="G1212">
        <v>0.22</v>
      </c>
      <c r="H1212" t="s">
        <v>36</v>
      </c>
      <c r="I1212" t="s">
        <v>2218</v>
      </c>
      <c r="J1212" s="4" t="str">
        <f t="shared" si="36"/>
        <v>na</v>
      </c>
      <c r="K1212" s="4">
        <f t="shared" si="37"/>
        <v>0</v>
      </c>
      <c r="L1212" t="s">
        <v>12655</v>
      </c>
    </row>
    <row r="1213" spans="1:12" x14ac:dyDescent="0.25">
      <c r="A1213" t="s">
        <v>2437</v>
      </c>
      <c r="B1213" t="s">
        <v>2438</v>
      </c>
      <c r="C1213" t="s">
        <v>21</v>
      </c>
      <c r="D1213" s="1">
        <v>12751</v>
      </c>
      <c r="E1213">
        <v>441.57</v>
      </c>
      <c r="F1213">
        <v>1.151</v>
      </c>
      <c r="G1213">
        <v>0.15</v>
      </c>
      <c r="H1213">
        <v>7.6790000000000003</v>
      </c>
      <c r="I1213" t="s">
        <v>2218</v>
      </c>
      <c r="J1213" s="4" t="str">
        <f t="shared" si="36"/>
        <v>na</v>
      </c>
      <c r="K1213" s="4">
        <f t="shared" si="37"/>
        <v>0</v>
      </c>
      <c r="L1213" t="s">
        <v>12656</v>
      </c>
    </row>
    <row r="1214" spans="1:12" x14ac:dyDescent="0.25">
      <c r="A1214" t="s">
        <v>2439</v>
      </c>
      <c r="B1214" t="s">
        <v>2440</v>
      </c>
      <c r="C1214" t="s">
        <v>58</v>
      </c>
      <c r="D1214" s="1">
        <v>12741</v>
      </c>
      <c r="E1214">
        <v>2.5329999999999999</v>
      </c>
      <c r="F1214">
        <v>0.316</v>
      </c>
      <c r="G1214">
        <v>96.257000000000005</v>
      </c>
      <c r="H1214" s="2">
        <v>1367.0630000000001</v>
      </c>
      <c r="I1214" t="s">
        <v>2218</v>
      </c>
      <c r="J1214" s="4" t="str">
        <f t="shared" si="36"/>
        <v>na</v>
      </c>
      <c r="K1214" s="4">
        <f t="shared" si="37"/>
        <v>0</v>
      </c>
      <c r="L1214" t="s">
        <v>12657</v>
      </c>
    </row>
    <row r="1215" spans="1:12" x14ac:dyDescent="0.25">
      <c r="A1215" t="s">
        <v>2441</v>
      </c>
      <c r="B1215" t="s">
        <v>2442</v>
      </c>
      <c r="C1215" t="s">
        <v>35</v>
      </c>
      <c r="D1215" s="1">
        <v>12689</v>
      </c>
      <c r="E1215">
        <v>15.609</v>
      </c>
      <c r="F1215">
        <v>0.55200000000000005</v>
      </c>
      <c r="G1215">
        <v>1.903</v>
      </c>
      <c r="H1215">
        <v>6.6550000000000002</v>
      </c>
      <c r="I1215" t="s">
        <v>2218</v>
      </c>
      <c r="J1215" s="4" t="str">
        <f t="shared" si="36"/>
        <v>na</v>
      </c>
      <c r="K1215" s="4">
        <f t="shared" si="37"/>
        <v>0</v>
      </c>
      <c r="L1215" t="s">
        <v>12658</v>
      </c>
    </row>
    <row r="1216" spans="1:12" x14ac:dyDescent="0.25">
      <c r="A1216" t="s">
        <v>2443</v>
      </c>
      <c r="B1216" t="s">
        <v>2444</v>
      </c>
      <c r="C1216" t="s">
        <v>27</v>
      </c>
      <c r="D1216" s="1">
        <v>12558</v>
      </c>
      <c r="E1216">
        <v>20.087</v>
      </c>
      <c r="F1216">
        <v>1.883</v>
      </c>
      <c r="G1216">
        <v>2.847</v>
      </c>
      <c r="H1216">
        <v>11.106999999999999</v>
      </c>
      <c r="I1216" t="s">
        <v>2218</v>
      </c>
      <c r="J1216" s="4" t="str">
        <f>IF(AND(I1216=selected_country_code,C1216= selected_sector_code),D1216,"na")</f>
        <v>na</v>
      </c>
      <c r="K1216" s="4">
        <f t="shared" si="37"/>
        <v>0</v>
      </c>
      <c r="L1216" t="s">
        <v>12659</v>
      </c>
    </row>
    <row r="1217" spans="1:12" x14ac:dyDescent="0.25">
      <c r="A1217" t="s">
        <v>2445</v>
      </c>
      <c r="B1217" t="s">
        <v>2446</v>
      </c>
      <c r="C1217" t="s">
        <v>35</v>
      </c>
      <c r="D1217" s="1">
        <v>12407</v>
      </c>
      <c r="E1217">
        <v>11.247</v>
      </c>
      <c r="F1217">
        <v>1.2769999999999999</v>
      </c>
      <c r="G1217">
        <v>2.3530000000000002</v>
      </c>
      <c r="H1217">
        <v>9.9019999999999992</v>
      </c>
      <c r="I1217" t="s">
        <v>2218</v>
      </c>
      <c r="J1217" s="4" t="str">
        <f t="shared" si="36"/>
        <v>na</v>
      </c>
      <c r="K1217" s="4">
        <f t="shared" si="37"/>
        <v>0</v>
      </c>
      <c r="L1217" t="s">
        <v>12660</v>
      </c>
    </row>
    <row r="1218" spans="1:12" x14ac:dyDescent="0.25">
      <c r="A1218" t="s">
        <v>2447</v>
      </c>
      <c r="B1218" t="s">
        <v>2448</v>
      </c>
      <c r="C1218" t="s">
        <v>35</v>
      </c>
      <c r="D1218" s="1">
        <v>12205</v>
      </c>
      <c r="E1218">
        <v>5.3310000000000004</v>
      </c>
      <c r="F1218">
        <v>0.57799999999999996</v>
      </c>
      <c r="G1218">
        <v>1.0940000000000001</v>
      </c>
      <c r="H1218" t="s">
        <v>36</v>
      </c>
      <c r="I1218" t="s">
        <v>2218</v>
      </c>
      <c r="J1218" s="4" t="str">
        <f t="shared" ref="J1218:J1281" si="38">IF(AND(I1218=selected_country_code,C1218= selected_sector_code),D1218,"na")</f>
        <v>na</v>
      </c>
      <c r="K1218" s="4">
        <f t="shared" si="37"/>
        <v>0</v>
      </c>
      <c r="L1218" t="s">
        <v>12661</v>
      </c>
    </row>
    <row r="1219" spans="1:12" x14ac:dyDescent="0.25">
      <c r="A1219" t="s">
        <v>2449</v>
      </c>
      <c r="B1219" t="s">
        <v>2450</v>
      </c>
      <c r="C1219" t="s">
        <v>58</v>
      </c>
      <c r="D1219" s="1">
        <v>12104</v>
      </c>
      <c r="E1219">
        <v>3.3050000000000002</v>
      </c>
      <c r="F1219">
        <v>0.56100000000000005</v>
      </c>
      <c r="G1219">
        <v>0.14199999999999999</v>
      </c>
      <c r="H1219">
        <v>0.79200000000000004</v>
      </c>
      <c r="I1219" t="s">
        <v>2218</v>
      </c>
      <c r="J1219" s="4" t="str">
        <f t="shared" si="38"/>
        <v>na</v>
      </c>
      <c r="K1219" s="4">
        <f t="shared" ref="K1219:K1282" si="39">IFERROR(RANK(J1219,$J$2:$J$5711,0),0)</f>
        <v>0</v>
      </c>
      <c r="L1219" t="s">
        <v>12662</v>
      </c>
    </row>
    <row r="1220" spans="1:12" x14ac:dyDescent="0.25">
      <c r="A1220" t="s">
        <v>2451</v>
      </c>
      <c r="B1220" t="s">
        <v>2452</v>
      </c>
      <c r="C1220" t="s">
        <v>15</v>
      </c>
      <c r="D1220" s="1">
        <v>11925</v>
      </c>
      <c r="E1220">
        <v>8.5310000000000006</v>
      </c>
      <c r="F1220">
        <v>0.98899999999999999</v>
      </c>
      <c r="G1220">
        <v>0.26600000000000001</v>
      </c>
      <c r="H1220">
        <v>4.2279999999999998</v>
      </c>
      <c r="I1220" t="s">
        <v>2218</v>
      </c>
      <c r="J1220" s="4" t="str">
        <f t="shared" si="38"/>
        <v>na</v>
      </c>
      <c r="K1220" s="4">
        <f t="shared" si="39"/>
        <v>0</v>
      </c>
      <c r="L1220" t="s">
        <v>12663</v>
      </c>
    </row>
    <row r="1221" spans="1:12" x14ac:dyDescent="0.25">
      <c r="A1221" t="s">
        <v>2453</v>
      </c>
      <c r="B1221" t="s">
        <v>2454</v>
      </c>
      <c r="C1221" t="s">
        <v>27</v>
      </c>
      <c r="D1221" s="1">
        <v>11904</v>
      </c>
      <c r="E1221">
        <v>14.327</v>
      </c>
      <c r="F1221">
        <v>1.7849999999999999</v>
      </c>
      <c r="G1221">
        <v>0.38</v>
      </c>
      <c r="H1221">
        <v>6.6050000000000004</v>
      </c>
      <c r="I1221" t="s">
        <v>2218</v>
      </c>
      <c r="J1221" s="4" t="str">
        <f t="shared" si="38"/>
        <v>na</v>
      </c>
      <c r="K1221" s="4">
        <f t="shared" si="39"/>
        <v>0</v>
      </c>
      <c r="L1221" t="s">
        <v>12664</v>
      </c>
    </row>
    <row r="1222" spans="1:12" x14ac:dyDescent="0.25">
      <c r="A1222" t="s">
        <v>2455</v>
      </c>
      <c r="B1222" t="s">
        <v>2456</v>
      </c>
      <c r="C1222" t="s">
        <v>24</v>
      </c>
      <c r="D1222" s="1">
        <v>11827</v>
      </c>
      <c r="E1222">
        <v>36.378</v>
      </c>
      <c r="F1222">
        <v>4.5540000000000003</v>
      </c>
      <c r="G1222">
        <v>3.202</v>
      </c>
      <c r="H1222">
        <v>17.843</v>
      </c>
      <c r="I1222" t="s">
        <v>2218</v>
      </c>
      <c r="J1222" s="4" t="str">
        <f t="shared" si="38"/>
        <v>na</v>
      </c>
      <c r="K1222" s="4">
        <f t="shared" si="39"/>
        <v>0</v>
      </c>
      <c r="L1222" t="s">
        <v>12665</v>
      </c>
    </row>
    <row r="1223" spans="1:12" x14ac:dyDescent="0.25">
      <c r="A1223" t="s">
        <v>2457</v>
      </c>
      <c r="B1223" t="s">
        <v>2458</v>
      </c>
      <c r="C1223" t="s">
        <v>30</v>
      </c>
      <c r="D1223" s="1">
        <v>11773</v>
      </c>
      <c r="E1223">
        <v>62.219000000000001</v>
      </c>
      <c r="F1223">
        <v>3.7690000000000001</v>
      </c>
      <c r="G1223">
        <v>10.885</v>
      </c>
      <c r="H1223">
        <v>12.702999999999999</v>
      </c>
      <c r="I1223" t="s">
        <v>2218</v>
      </c>
      <c r="J1223" s="4" t="str">
        <f t="shared" si="38"/>
        <v>na</v>
      </c>
      <c r="K1223" s="4">
        <f t="shared" si="39"/>
        <v>0</v>
      </c>
      <c r="L1223" t="s">
        <v>12666</v>
      </c>
    </row>
    <row r="1224" spans="1:12" x14ac:dyDescent="0.25">
      <c r="A1224" t="s">
        <v>2459</v>
      </c>
      <c r="B1224" t="s">
        <v>2460</v>
      </c>
      <c r="C1224" t="s">
        <v>35</v>
      </c>
      <c r="D1224" s="1">
        <v>11666</v>
      </c>
      <c r="E1224">
        <v>6.3860000000000001</v>
      </c>
      <c r="F1224">
        <v>0.4</v>
      </c>
      <c r="G1224">
        <v>0.92800000000000005</v>
      </c>
      <c r="H1224" t="s">
        <v>36</v>
      </c>
      <c r="I1224" t="s">
        <v>2218</v>
      </c>
      <c r="J1224" s="4" t="str">
        <f t="shared" si="38"/>
        <v>na</v>
      </c>
      <c r="K1224" s="4">
        <f t="shared" si="39"/>
        <v>0</v>
      </c>
      <c r="L1224" t="s">
        <v>12667</v>
      </c>
    </row>
    <row r="1225" spans="1:12" x14ac:dyDescent="0.25">
      <c r="A1225" t="s">
        <v>2461</v>
      </c>
      <c r="B1225" t="s">
        <v>2462</v>
      </c>
      <c r="C1225" t="s">
        <v>15</v>
      </c>
      <c r="D1225" s="1">
        <v>11622</v>
      </c>
      <c r="E1225">
        <v>25.748000000000001</v>
      </c>
      <c r="F1225">
        <v>4.0289999999999999</v>
      </c>
      <c r="G1225">
        <v>1.921</v>
      </c>
      <c r="H1225">
        <v>13.15</v>
      </c>
      <c r="I1225" t="s">
        <v>2218</v>
      </c>
      <c r="J1225" s="4" t="str">
        <f t="shared" si="38"/>
        <v>na</v>
      </c>
      <c r="K1225" s="4">
        <f t="shared" si="39"/>
        <v>0</v>
      </c>
      <c r="L1225" t="s">
        <v>12668</v>
      </c>
    </row>
    <row r="1226" spans="1:12" x14ac:dyDescent="0.25">
      <c r="A1226" t="s">
        <v>2463</v>
      </c>
      <c r="B1226" t="s">
        <v>2464</v>
      </c>
      <c r="C1226" t="s">
        <v>35</v>
      </c>
      <c r="D1226" s="1">
        <v>11371</v>
      </c>
      <c r="E1226">
        <v>7.7350000000000003</v>
      </c>
      <c r="F1226">
        <v>1.069</v>
      </c>
      <c r="G1226">
        <v>0.94299999999999995</v>
      </c>
      <c r="H1226">
        <v>20.803000000000001</v>
      </c>
      <c r="I1226" t="s">
        <v>2218</v>
      </c>
      <c r="J1226" s="4" t="str">
        <f t="shared" si="38"/>
        <v>na</v>
      </c>
      <c r="K1226" s="4">
        <f t="shared" si="39"/>
        <v>0</v>
      </c>
      <c r="L1226" t="s">
        <v>12669</v>
      </c>
    </row>
    <row r="1227" spans="1:12" x14ac:dyDescent="0.25">
      <c r="A1227" t="s">
        <v>2465</v>
      </c>
      <c r="B1227" t="s">
        <v>2466</v>
      </c>
      <c r="C1227" t="s">
        <v>21</v>
      </c>
      <c r="D1227" s="1">
        <v>11223</v>
      </c>
      <c r="E1227">
        <v>25.187000000000001</v>
      </c>
      <c r="F1227">
        <v>4.9720000000000004</v>
      </c>
      <c r="G1227">
        <v>0.52600000000000002</v>
      </c>
      <c r="H1227">
        <v>9.19</v>
      </c>
      <c r="I1227" t="s">
        <v>2218</v>
      </c>
      <c r="J1227" s="4" t="str">
        <f t="shared" si="38"/>
        <v>na</v>
      </c>
      <c r="K1227" s="4">
        <f t="shared" si="39"/>
        <v>0</v>
      </c>
      <c r="L1227" t="s">
        <v>12670</v>
      </c>
    </row>
    <row r="1228" spans="1:12" x14ac:dyDescent="0.25">
      <c r="A1228" t="s">
        <v>2467</v>
      </c>
      <c r="B1228" t="s">
        <v>2468</v>
      </c>
      <c r="C1228" t="s">
        <v>15</v>
      </c>
      <c r="D1228" s="1">
        <v>11171</v>
      </c>
      <c r="E1228">
        <v>9.5790000000000006</v>
      </c>
      <c r="F1228">
        <v>1.573</v>
      </c>
      <c r="G1228">
        <v>1.1679999999999999</v>
      </c>
      <c r="H1228">
        <v>5.7149999999999999</v>
      </c>
      <c r="I1228" t="s">
        <v>2218</v>
      </c>
      <c r="J1228" s="4" t="str">
        <f t="shared" si="38"/>
        <v>na</v>
      </c>
      <c r="K1228" s="4">
        <f t="shared" si="39"/>
        <v>0</v>
      </c>
      <c r="L1228" t="s">
        <v>12671</v>
      </c>
    </row>
    <row r="1229" spans="1:12" x14ac:dyDescent="0.25">
      <c r="A1229" t="s">
        <v>2469</v>
      </c>
      <c r="B1229" t="s">
        <v>2470</v>
      </c>
      <c r="C1229" t="s">
        <v>58</v>
      </c>
      <c r="D1229" s="1">
        <v>11168</v>
      </c>
      <c r="E1229" t="s">
        <v>36</v>
      </c>
      <c r="F1229">
        <v>3.7309999999999999</v>
      </c>
      <c r="G1229">
        <v>9.6769999999999996</v>
      </c>
      <c r="H1229" t="s">
        <v>36</v>
      </c>
      <c r="I1229" t="s">
        <v>2218</v>
      </c>
      <c r="J1229" s="4" t="str">
        <f t="shared" si="38"/>
        <v>na</v>
      </c>
      <c r="K1229" s="4">
        <f t="shared" si="39"/>
        <v>0</v>
      </c>
      <c r="L1229" t="s">
        <v>12672</v>
      </c>
    </row>
    <row r="1230" spans="1:12" x14ac:dyDescent="0.25">
      <c r="A1230" t="s">
        <v>2471</v>
      </c>
      <c r="B1230" t="s">
        <v>2472</v>
      </c>
      <c r="C1230" t="s">
        <v>58</v>
      </c>
      <c r="D1230" s="1">
        <v>11156</v>
      </c>
      <c r="E1230">
        <v>2.5630000000000002</v>
      </c>
      <c r="F1230">
        <v>0.35199999999999998</v>
      </c>
      <c r="G1230">
        <v>9.2999999999999999E-2</v>
      </c>
      <c r="H1230">
        <v>0.71699999999999997</v>
      </c>
      <c r="I1230" t="s">
        <v>2218</v>
      </c>
      <c r="J1230" s="4" t="str">
        <f t="shared" si="38"/>
        <v>na</v>
      </c>
      <c r="K1230" s="4">
        <f t="shared" si="39"/>
        <v>0</v>
      </c>
      <c r="L1230" t="s">
        <v>12673</v>
      </c>
    </row>
    <row r="1231" spans="1:12" x14ac:dyDescent="0.25">
      <c r="A1231" t="s">
        <v>2473</v>
      </c>
      <c r="B1231" t="s">
        <v>2474</v>
      </c>
      <c r="C1231" t="s">
        <v>132</v>
      </c>
      <c r="D1231" s="1">
        <v>10895</v>
      </c>
      <c r="E1231">
        <v>31.190999999999999</v>
      </c>
      <c r="F1231">
        <v>3.036</v>
      </c>
      <c r="G1231">
        <v>4.0890000000000004</v>
      </c>
      <c r="H1231">
        <v>18.832999999999998</v>
      </c>
      <c r="I1231" t="s">
        <v>2218</v>
      </c>
      <c r="J1231" s="4" t="str">
        <f t="shared" si="38"/>
        <v>na</v>
      </c>
      <c r="K1231" s="4">
        <f t="shared" si="39"/>
        <v>0</v>
      </c>
      <c r="L1231" t="s">
        <v>12674</v>
      </c>
    </row>
    <row r="1232" spans="1:12" x14ac:dyDescent="0.25">
      <c r="A1232" t="s">
        <v>2475</v>
      </c>
      <c r="B1232" t="s">
        <v>2476</v>
      </c>
      <c r="C1232" t="s">
        <v>15</v>
      </c>
      <c r="D1232" s="1">
        <v>10698</v>
      </c>
      <c r="E1232">
        <v>17.09</v>
      </c>
      <c r="F1232">
        <v>1.81</v>
      </c>
      <c r="G1232">
        <v>1.9379999999999999</v>
      </c>
      <c r="H1232">
        <v>9.2040000000000006</v>
      </c>
      <c r="I1232" t="s">
        <v>2218</v>
      </c>
      <c r="J1232" s="4" t="str">
        <f t="shared" si="38"/>
        <v>na</v>
      </c>
      <c r="K1232" s="4">
        <f t="shared" si="39"/>
        <v>0</v>
      </c>
      <c r="L1232" t="s">
        <v>12675</v>
      </c>
    </row>
    <row r="1233" spans="1:12" x14ac:dyDescent="0.25">
      <c r="A1233" t="s">
        <v>2477</v>
      </c>
      <c r="B1233" t="s">
        <v>2478</v>
      </c>
      <c r="C1233" t="s">
        <v>15</v>
      </c>
      <c r="D1233" s="1">
        <v>10553</v>
      </c>
      <c r="E1233">
        <v>6.4290000000000003</v>
      </c>
      <c r="F1233">
        <v>1.0900000000000001</v>
      </c>
      <c r="G1233">
        <v>0.83699999999999997</v>
      </c>
      <c r="H1233">
        <v>8.9060000000000006</v>
      </c>
      <c r="I1233" t="s">
        <v>2218</v>
      </c>
      <c r="J1233" s="4" t="str">
        <f t="shared" si="38"/>
        <v>na</v>
      </c>
      <c r="K1233" s="4">
        <f t="shared" si="39"/>
        <v>0</v>
      </c>
      <c r="L1233" t="s">
        <v>12676</v>
      </c>
    </row>
    <row r="1234" spans="1:12" x14ac:dyDescent="0.25">
      <c r="A1234" t="s">
        <v>2479</v>
      </c>
      <c r="B1234" t="s">
        <v>2480</v>
      </c>
      <c r="C1234" t="s">
        <v>15</v>
      </c>
      <c r="D1234" s="1">
        <v>10287</v>
      </c>
      <c r="E1234" t="s">
        <v>36</v>
      </c>
      <c r="F1234">
        <v>1.4910000000000001</v>
      </c>
      <c r="G1234">
        <v>0.89700000000000002</v>
      </c>
      <c r="H1234">
        <v>14.012</v>
      </c>
      <c r="I1234" t="s">
        <v>2218</v>
      </c>
      <c r="J1234" s="4" t="str">
        <f t="shared" si="38"/>
        <v>na</v>
      </c>
      <c r="K1234" s="4">
        <f t="shared" si="39"/>
        <v>0</v>
      </c>
      <c r="L1234" t="s">
        <v>12677</v>
      </c>
    </row>
    <row r="1235" spans="1:12" x14ac:dyDescent="0.25">
      <c r="A1235" t="s">
        <v>2481</v>
      </c>
      <c r="B1235" t="s">
        <v>2482</v>
      </c>
      <c r="C1235" t="s">
        <v>45</v>
      </c>
      <c r="D1235" s="1">
        <v>10277</v>
      </c>
      <c r="E1235">
        <v>6.0090000000000003</v>
      </c>
      <c r="F1235">
        <v>0.71499999999999997</v>
      </c>
      <c r="G1235">
        <v>11.191000000000001</v>
      </c>
      <c r="H1235">
        <v>10.558</v>
      </c>
      <c r="I1235" t="s">
        <v>2218</v>
      </c>
      <c r="J1235" s="4" t="str">
        <f t="shared" si="38"/>
        <v>na</v>
      </c>
      <c r="K1235" s="4">
        <f t="shared" si="39"/>
        <v>0</v>
      </c>
      <c r="L1235" t="s">
        <v>12678</v>
      </c>
    </row>
    <row r="1236" spans="1:12" x14ac:dyDescent="0.25">
      <c r="A1236" t="s">
        <v>2483</v>
      </c>
      <c r="B1236" t="s">
        <v>2484</v>
      </c>
      <c r="C1236" t="s">
        <v>132</v>
      </c>
      <c r="D1236" s="1">
        <v>10231</v>
      </c>
      <c r="E1236">
        <v>28.774999999999999</v>
      </c>
      <c r="F1236" t="s">
        <v>36</v>
      </c>
      <c r="G1236">
        <v>5.53</v>
      </c>
      <c r="H1236">
        <v>15.743</v>
      </c>
      <c r="I1236" t="s">
        <v>2218</v>
      </c>
      <c r="J1236" s="4" t="str">
        <f t="shared" si="38"/>
        <v>na</v>
      </c>
      <c r="K1236" s="4">
        <f t="shared" si="39"/>
        <v>0</v>
      </c>
      <c r="L1236" t="s">
        <v>12679</v>
      </c>
    </row>
    <row r="1237" spans="1:12" x14ac:dyDescent="0.25">
      <c r="A1237" t="s">
        <v>2485</v>
      </c>
      <c r="B1237" t="s">
        <v>2486</v>
      </c>
      <c r="C1237" t="s">
        <v>18</v>
      </c>
      <c r="D1237" s="1">
        <v>10008</v>
      </c>
      <c r="E1237">
        <v>28.495000000000001</v>
      </c>
      <c r="F1237">
        <v>7.53</v>
      </c>
      <c r="G1237">
        <v>4.6950000000000003</v>
      </c>
      <c r="H1237">
        <v>15.455</v>
      </c>
      <c r="I1237" t="s">
        <v>2218</v>
      </c>
      <c r="J1237" s="4" t="str">
        <f t="shared" si="38"/>
        <v>na</v>
      </c>
      <c r="K1237" s="4">
        <f t="shared" si="39"/>
        <v>0</v>
      </c>
      <c r="L1237" t="s">
        <v>12680</v>
      </c>
    </row>
    <row r="1238" spans="1:12" x14ac:dyDescent="0.25">
      <c r="A1238" t="s">
        <v>2487</v>
      </c>
      <c r="B1238" t="s">
        <v>2488</v>
      </c>
      <c r="C1238" t="s">
        <v>58</v>
      </c>
      <c r="D1238" s="1">
        <v>9875</v>
      </c>
      <c r="E1238">
        <v>12.926</v>
      </c>
      <c r="F1238">
        <v>1.9330000000000001</v>
      </c>
      <c r="G1238">
        <v>0.39200000000000002</v>
      </c>
      <c r="H1238">
        <v>7.8959999999999999</v>
      </c>
      <c r="I1238" t="s">
        <v>2218</v>
      </c>
      <c r="J1238" s="4" t="str">
        <f t="shared" si="38"/>
        <v>na</v>
      </c>
      <c r="K1238" s="4">
        <f t="shared" si="39"/>
        <v>0</v>
      </c>
      <c r="L1238" t="s">
        <v>12681</v>
      </c>
    </row>
    <row r="1239" spans="1:12" x14ac:dyDescent="0.25">
      <c r="A1239" t="s">
        <v>2489</v>
      </c>
      <c r="B1239" t="s">
        <v>2490</v>
      </c>
      <c r="C1239" t="s">
        <v>18</v>
      </c>
      <c r="D1239" s="1">
        <v>9819</v>
      </c>
      <c r="E1239">
        <v>14.657999999999999</v>
      </c>
      <c r="F1239">
        <v>3.5569999999999999</v>
      </c>
      <c r="G1239">
        <v>1.5629999999999999</v>
      </c>
      <c r="H1239">
        <v>5.9749999999999996</v>
      </c>
      <c r="I1239" t="s">
        <v>2218</v>
      </c>
      <c r="J1239" s="4" t="str">
        <f t="shared" si="38"/>
        <v>na</v>
      </c>
      <c r="K1239" s="4">
        <f t="shared" si="39"/>
        <v>0</v>
      </c>
      <c r="L1239" t="s">
        <v>12682</v>
      </c>
    </row>
    <row r="1240" spans="1:12" x14ac:dyDescent="0.25">
      <c r="A1240" t="s">
        <v>2491</v>
      </c>
      <c r="B1240" t="s">
        <v>2492</v>
      </c>
      <c r="C1240" t="s">
        <v>27</v>
      </c>
      <c r="D1240" s="1">
        <v>9599</v>
      </c>
      <c r="E1240">
        <v>12.135999999999999</v>
      </c>
      <c r="F1240">
        <v>2.4790000000000001</v>
      </c>
      <c r="G1240">
        <v>4.2990000000000004</v>
      </c>
      <c r="H1240">
        <v>9.6649999999999991</v>
      </c>
      <c r="I1240" t="s">
        <v>2218</v>
      </c>
      <c r="J1240" s="4" t="str">
        <f t="shared" si="38"/>
        <v>na</v>
      </c>
      <c r="K1240" s="4">
        <f t="shared" si="39"/>
        <v>0</v>
      </c>
      <c r="L1240" t="s">
        <v>12683</v>
      </c>
    </row>
    <row r="1241" spans="1:12" x14ac:dyDescent="0.25">
      <c r="A1241" t="s">
        <v>2493</v>
      </c>
      <c r="B1241" t="s">
        <v>2494</v>
      </c>
      <c r="C1241" t="s">
        <v>58</v>
      </c>
      <c r="D1241" s="1">
        <v>9489</v>
      </c>
      <c r="E1241">
        <v>23.248000000000001</v>
      </c>
      <c r="F1241">
        <v>6.3949999999999996</v>
      </c>
      <c r="G1241">
        <v>5.1239999999999997</v>
      </c>
      <c r="H1241">
        <v>12.874000000000001</v>
      </c>
      <c r="I1241" t="s">
        <v>2218</v>
      </c>
      <c r="J1241" s="4" t="str">
        <f t="shared" si="38"/>
        <v>na</v>
      </c>
      <c r="K1241" s="4">
        <f t="shared" si="39"/>
        <v>0</v>
      </c>
      <c r="L1241" t="s">
        <v>12684</v>
      </c>
    </row>
    <row r="1242" spans="1:12" x14ac:dyDescent="0.25">
      <c r="A1242" t="s">
        <v>2495</v>
      </c>
      <c r="B1242" t="s">
        <v>2496</v>
      </c>
      <c r="C1242" t="s">
        <v>24</v>
      </c>
      <c r="D1242" s="1">
        <v>9447</v>
      </c>
      <c r="E1242" t="s">
        <v>36</v>
      </c>
      <c r="F1242">
        <v>0.23</v>
      </c>
      <c r="G1242">
        <v>0.126</v>
      </c>
      <c r="H1242">
        <v>8.5619999999999994</v>
      </c>
      <c r="I1242" t="s">
        <v>2218</v>
      </c>
      <c r="J1242" s="4" t="str">
        <f t="shared" si="38"/>
        <v>na</v>
      </c>
      <c r="K1242" s="4">
        <f t="shared" si="39"/>
        <v>0</v>
      </c>
      <c r="L1242" t="s">
        <v>12685</v>
      </c>
    </row>
    <row r="1243" spans="1:12" x14ac:dyDescent="0.25">
      <c r="A1243" t="s">
        <v>2497</v>
      </c>
      <c r="B1243" t="s">
        <v>2498</v>
      </c>
      <c r="C1243" t="s">
        <v>58</v>
      </c>
      <c r="D1243" s="1">
        <v>9420</v>
      </c>
      <c r="E1243">
        <v>75.061999999999998</v>
      </c>
      <c r="F1243">
        <v>4.9649999999999999</v>
      </c>
      <c r="G1243">
        <v>1.2529999999999999</v>
      </c>
      <c r="H1243">
        <v>22.658000000000001</v>
      </c>
      <c r="I1243" t="s">
        <v>2218</v>
      </c>
      <c r="J1243" s="4" t="str">
        <f t="shared" si="38"/>
        <v>na</v>
      </c>
      <c r="K1243" s="4">
        <f t="shared" si="39"/>
        <v>0</v>
      </c>
      <c r="L1243" t="s">
        <v>12686</v>
      </c>
    </row>
    <row r="1244" spans="1:12" x14ac:dyDescent="0.25">
      <c r="A1244" t="s">
        <v>2499</v>
      </c>
      <c r="B1244" t="s">
        <v>2500</v>
      </c>
      <c r="C1244" t="s">
        <v>27</v>
      </c>
      <c r="D1244" s="1">
        <v>9386</v>
      </c>
      <c r="E1244">
        <v>13.670999999999999</v>
      </c>
      <c r="F1244">
        <v>0.73499999999999999</v>
      </c>
      <c r="G1244">
        <v>0.127</v>
      </c>
      <c r="H1244">
        <v>3.8250000000000002</v>
      </c>
      <c r="I1244" t="s">
        <v>2218</v>
      </c>
      <c r="J1244" s="4" t="str">
        <f t="shared" si="38"/>
        <v>na</v>
      </c>
      <c r="K1244" s="4">
        <f t="shared" si="39"/>
        <v>0</v>
      </c>
      <c r="L1244" t="s">
        <v>12687</v>
      </c>
    </row>
    <row r="1245" spans="1:12" x14ac:dyDescent="0.25">
      <c r="A1245" t="s">
        <v>2501</v>
      </c>
      <c r="B1245" t="s">
        <v>2502</v>
      </c>
      <c r="C1245" t="s">
        <v>24</v>
      </c>
      <c r="D1245" s="1">
        <v>9378</v>
      </c>
      <c r="E1245">
        <v>11.433</v>
      </c>
      <c r="F1245">
        <v>0.96</v>
      </c>
      <c r="G1245">
        <v>0.65700000000000003</v>
      </c>
      <c r="H1245">
        <v>5.1660000000000004</v>
      </c>
      <c r="I1245" t="s">
        <v>2218</v>
      </c>
      <c r="J1245" s="4" t="str">
        <f t="shared" si="38"/>
        <v>na</v>
      </c>
      <c r="K1245" s="4">
        <f t="shared" si="39"/>
        <v>0</v>
      </c>
      <c r="L1245" t="s">
        <v>12688</v>
      </c>
    </row>
    <row r="1246" spans="1:12" x14ac:dyDescent="0.25">
      <c r="A1246" t="s">
        <v>2503</v>
      </c>
      <c r="B1246" t="s">
        <v>2504</v>
      </c>
      <c r="C1246" t="s">
        <v>15</v>
      </c>
      <c r="D1246" s="1">
        <v>9351</v>
      </c>
      <c r="E1246">
        <v>26.475000000000001</v>
      </c>
      <c r="F1246">
        <v>2.8330000000000002</v>
      </c>
      <c r="G1246">
        <v>1.0580000000000001</v>
      </c>
      <c r="H1246">
        <v>10.63</v>
      </c>
      <c r="I1246" t="s">
        <v>2218</v>
      </c>
      <c r="J1246" s="4" t="str">
        <f t="shared" si="38"/>
        <v>na</v>
      </c>
      <c r="K1246" s="4">
        <f t="shared" si="39"/>
        <v>0</v>
      </c>
      <c r="L1246" t="s">
        <v>12689</v>
      </c>
    </row>
    <row r="1247" spans="1:12" x14ac:dyDescent="0.25">
      <c r="A1247" t="s">
        <v>2505</v>
      </c>
      <c r="B1247" t="s">
        <v>2506</v>
      </c>
      <c r="C1247" t="s">
        <v>58</v>
      </c>
      <c r="D1247" s="1">
        <v>9256</v>
      </c>
      <c r="E1247">
        <v>31.5</v>
      </c>
      <c r="F1247">
        <v>4.258</v>
      </c>
      <c r="G1247">
        <v>1.661</v>
      </c>
      <c r="H1247" t="s">
        <v>36</v>
      </c>
      <c r="I1247" t="s">
        <v>2218</v>
      </c>
      <c r="J1247" s="4" t="str">
        <f t="shared" si="38"/>
        <v>na</v>
      </c>
      <c r="K1247" s="4">
        <f t="shared" si="39"/>
        <v>0</v>
      </c>
      <c r="L1247" t="s">
        <v>12690</v>
      </c>
    </row>
    <row r="1248" spans="1:12" x14ac:dyDescent="0.25">
      <c r="A1248" t="s">
        <v>2507</v>
      </c>
      <c r="B1248" t="s">
        <v>2508</v>
      </c>
      <c r="C1248" t="s">
        <v>15</v>
      </c>
      <c r="D1248" s="1">
        <v>9206</v>
      </c>
      <c r="E1248">
        <v>22.004999999999999</v>
      </c>
      <c r="F1248">
        <v>3.9180000000000001</v>
      </c>
      <c r="G1248">
        <v>1.744</v>
      </c>
      <c r="H1248">
        <v>14.936</v>
      </c>
      <c r="I1248" t="s">
        <v>2218</v>
      </c>
      <c r="J1248" s="4" t="str">
        <f t="shared" si="38"/>
        <v>na</v>
      </c>
      <c r="K1248" s="4">
        <f t="shared" si="39"/>
        <v>0</v>
      </c>
      <c r="L1248" t="s">
        <v>12691</v>
      </c>
    </row>
    <row r="1249" spans="1:12" x14ac:dyDescent="0.25">
      <c r="A1249" t="s">
        <v>2509</v>
      </c>
      <c r="B1249" t="s">
        <v>2510</v>
      </c>
      <c r="C1249" t="s">
        <v>35</v>
      </c>
      <c r="D1249" s="1">
        <v>9196</v>
      </c>
      <c r="E1249">
        <v>4.1609999999999996</v>
      </c>
      <c r="F1249">
        <v>0.215</v>
      </c>
      <c r="G1249">
        <v>0.40100000000000002</v>
      </c>
      <c r="H1249" t="s">
        <v>36</v>
      </c>
      <c r="I1249" t="s">
        <v>2218</v>
      </c>
      <c r="J1249" s="4" t="str">
        <f t="shared" si="38"/>
        <v>na</v>
      </c>
      <c r="K1249" s="4">
        <f t="shared" si="39"/>
        <v>0</v>
      </c>
      <c r="L1249" t="s">
        <v>12692</v>
      </c>
    </row>
    <row r="1250" spans="1:12" x14ac:dyDescent="0.25">
      <c r="A1250" t="s">
        <v>2511</v>
      </c>
      <c r="B1250" t="s">
        <v>2512</v>
      </c>
      <c r="C1250" t="s">
        <v>30</v>
      </c>
      <c r="D1250" s="1">
        <v>9157</v>
      </c>
      <c r="E1250">
        <v>27.786000000000001</v>
      </c>
      <c r="F1250">
        <v>3.6320000000000001</v>
      </c>
      <c r="G1250">
        <v>6.01</v>
      </c>
      <c r="H1250">
        <v>44.533000000000001</v>
      </c>
      <c r="I1250" t="s">
        <v>2218</v>
      </c>
      <c r="J1250" s="4" t="str">
        <f t="shared" si="38"/>
        <v>na</v>
      </c>
      <c r="K1250" s="4">
        <f t="shared" si="39"/>
        <v>0</v>
      </c>
      <c r="L1250" t="s">
        <v>12693</v>
      </c>
    </row>
    <row r="1251" spans="1:12" x14ac:dyDescent="0.25">
      <c r="A1251" t="s">
        <v>2513</v>
      </c>
      <c r="B1251" t="s">
        <v>2514</v>
      </c>
      <c r="C1251" t="s">
        <v>11</v>
      </c>
      <c r="D1251" s="1">
        <v>8959</v>
      </c>
      <c r="E1251">
        <v>20.248000000000001</v>
      </c>
      <c r="F1251">
        <v>1.788</v>
      </c>
      <c r="G1251">
        <v>0.47699999999999998</v>
      </c>
      <c r="H1251">
        <v>5.3970000000000002</v>
      </c>
      <c r="I1251" t="s">
        <v>2218</v>
      </c>
      <c r="J1251" s="4" t="str">
        <f t="shared" si="38"/>
        <v>na</v>
      </c>
      <c r="K1251" s="4">
        <f t="shared" si="39"/>
        <v>0</v>
      </c>
      <c r="L1251" t="s">
        <v>12694</v>
      </c>
    </row>
    <row r="1252" spans="1:12" x14ac:dyDescent="0.25">
      <c r="A1252" t="s">
        <v>2515</v>
      </c>
      <c r="B1252" t="s">
        <v>2516</v>
      </c>
      <c r="C1252" t="s">
        <v>18</v>
      </c>
      <c r="D1252" s="1">
        <v>8812</v>
      </c>
      <c r="E1252" t="s">
        <v>36</v>
      </c>
      <c r="F1252">
        <v>7.0720000000000001</v>
      </c>
      <c r="G1252">
        <v>4.0339999999999998</v>
      </c>
      <c r="H1252">
        <v>12.545999999999999</v>
      </c>
      <c r="I1252" t="s">
        <v>2218</v>
      </c>
      <c r="J1252" s="4" t="str">
        <f t="shared" si="38"/>
        <v>na</v>
      </c>
      <c r="K1252" s="4">
        <f t="shared" si="39"/>
        <v>0</v>
      </c>
      <c r="L1252" t="s">
        <v>12695</v>
      </c>
    </row>
    <row r="1253" spans="1:12" x14ac:dyDescent="0.25">
      <c r="A1253" t="s">
        <v>2517</v>
      </c>
      <c r="B1253" t="s">
        <v>2518</v>
      </c>
      <c r="C1253" t="s">
        <v>21</v>
      </c>
      <c r="D1253" s="1">
        <v>8784</v>
      </c>
      <c r="E1253" t="s">
        <v>36</v>
      </c>
      <c r="F1253">
        <v>3.23</v>
      </c>
      <c r="G1253">
        <v>4.1630000000000003</v>
      </c>
      <c r="H1253">
        <v>17.329999999999998</v>
      </c>
      <c r="I1253" t="s">
        <v>2218</v>
      </c>
      <c r="J1253" s="4" t="str">
        <f t="shared" si="38"/>
        <v>na</v>
      </c>
      <c r="K1253" s="4">
        <f t="shared" si="39"/>
        <v>0</v>
      </c>
      <c r="L1253" t="s">
        <v>12696</v>
      </c>
    </row>
    <row r="1254" spans="1:12" x14ac:dyDescent="0.25">
      <c r="A1254" t="s">
        <v>2519</v>
      </c>
      <c r="B1254" t="s">
        <v>2520</v>
      </c>
      <c r="C1254" t="s">
        <v>11</v>
      </c>
      <c r="D1254" s="1">
        <v>8782</v>
      </c>
      <c r="E1254">
        <v>4.5750000000000002</v>
      </c>
      <c r="F1254">
        <v>0.69599999999999995</v>
      </c>
      <c r="G1254">
        <v>0.32700000000000001</v>
      </c>
      <c r="H1254">
        <v>3.3010000000000002</v>
      </c>
      <c r="I1254" t="s">
        <v>2218</v>
      </c>
      <c r="J1254" s="4" t="str">
        <f t="shared" si="38"/>
        <v>na</v>
      </c>
      <c r="K1254" s="4">
        <f t="shared" si="39"/>
        <v>0</v>
      </c>
      <c r="L1254" t="s">
        <v>12697</v>
      </c>
    </row>
    <row r="1255" spans="1:12" x14ac:dyDescent="0.25">
      <c r="A1255" t="s">
        <v>2521</v>
      </c>
      <c r="B1255" t="s">
        <v>2522</v>
      </c>
      <c r="C1255" t="s">
        <v>35</v>
      </c>
      <c r="D1255" s="1">
        <v>8738</v>
      </c>
      <c r="E1255">
        <v>5.4240000000000004</v>
      </c>
      <c r="F1255">
        <v>0.505</v>
      </c>
      <c r="G1255">
        <v>0.74</v>
      </c>
      <c r="H1255" t="s">
        <v>36</v>
      </c>
      <c r="I1255" t="s">
        <v>2218</v>
      </c>
      <c r="J1255" s="4" t="str">
        <f t="shared" si="38"/>
        <v>na</v>
      </c>
      <c r="K1255" s="4">
        <f t="shared" si="39"/>
        <v>0</v>
      </c>
      <c r="L1255" t="s">
        <v>12698</v>
      </c>
    </row>
    <row r="1256" spans="1:12" x14ac:dyDescent="0.25">
      <c r="A1256" t="s">
        <v>2523</v>
      </c>
      <c r="B1256" t="s">
        <v>2524</v>
      </c>
      <c r="C1256" t="s">
        <v>24</v>
      </c>
      <c r="D1256" s="1">
        <v>8571</v>
      </c>
      <c r="E1256">
        <v>25.812999999999999</v>
      </c>
      <c r="F1256">
        <v>2.875</v>
      </c>
      <c r="G1256">
        <v>0.42599999999999999</v>
      </c>
      <c r="H1256">
        <v>12.933999999999999</v>
      </c>
      <c r="I1256" t="s">
        <v>2218</v>
      </c>
      <c r="J1256" s="4" t="str">
        <f t="shared" si="38"/>
        <v>na</v>
      </c>
      <c r="K1256" s="4">
        <f t="shared" si="39"/>
        <v>0</v>
      </c>
      <c r="L1256" t="s">
        <v>12699</v>
      </c>
    </row>
    <row r="1257" spans="1:12" x14ac:dyDescent="0.25">
      <c r="A1257" t="s">
        <v>2525</v>
      </c>
      <c r="B1257" t="s">
        <v>2526</v>
      </c>
      <c r="C1257" t="s">
        <v>30</v>
      </c>
      <c r="D1257" s="1">
        <v>8537</v>
      </c>
      <c r="E1257">
        <v>38.661999999999999</v>
      </c>
      <c r="F1257">
        <v>4.125</v>
      </c>
      <c r="G1257">
        <v>1.653</v>
      </c>
      <c r="H1257">
        <v>15.742000000000001</v>
      </c>
      <c r="I1257" t="s">
        <v>2218</v>
      </c>
      <c r="J1257" s="4" t="str">
        <f t="shared" si="38"/>
        <v>na</v>
      </c>
      <c r="K1257" s="4">
        <f t="shared" si="39"/>
        <v>0</v>
      </c>
      <c r="L1257" t="s">
        <v>12700</v>
      </c>
    </row>
    <row r="1258" spans="1:12" x14ac:dyDescent="0.25">
      <c r="A1258" t="s">
        <v>2527</v>
      </c>
      <c r="B1258" t="s">
        <v>2528</v>
      </c>
      <c r="C1258" t="s">
        <v>18</v>
      </c>
      <c r="D1258" s="1">
        <v>8532</v>
      </c>
      <c r="E1258">
        <v>8.4039999999999999</v>
      </c>
      <c r="F1258">
        <v>0.373</v>
      </c>
      <c r="G1258">
        <v>0.42099999999999999</v>
      </c>
      <c r="H1258">
        <v>4.7279999999999998</v>
      </c>
      <c r="I1258" t="s">
        <v>2218</v>
      </c>
      <c r="J1258" s="4" t="str">
        <f t="shared" si="38"/>
        <v>na</v>
      </c>
      <c r="K1258" s="4">
        <f t="shared" si="39"/>
        <v>0</v>
      </c>
      <c r="L1258" t="s">
        <v>12701</v>
      </c>
    </row>
    <row r="1259" spans="1:12" x14ac:dyDescent="0.25">
      <c r="A1259" t="s">
        <v>2529</v>
      </c>
      <c r="B1259" t="s">
        <v>2530</v>
      </c>
      <c r="C1259" t="s">
        <v>15</v>
      </c>
      <c r="D1259" s="1">
        <v>8498</v>
      </c>
      <c r="E1259" t="s">
        <v>36</v>
      </c>
      <c r="F1259" t="s">
        <v>36</v>
      </c>
      <c r="G1259" t="s">
        <v>36</v>
      </c>
      <c r="H1259" t="s">
        <v>36</v>
      </c>
      <c r="I1259" t="s">
        <v>2218</v>
      </c>
      <c r="J1259" s="4" t="str">
        <f t="shared" si="38"/>
        <v>na</v>
      </c>
      <c r="K1259" s="4">
        <f t="shared" si="39"/>
        <v>0</v>
      </c>
      <c r="L1259" t="s">
        <v>12702</v>
      </c>
    </row>
    <row r="1260" spans="1:12" x14ac:dyDescent="0.25">
      <c r="A1260" t="s">
        <v>2531</v>
      </c>
      <c r="B1260" t="s">
        <v>2532</v>
      </c>
      <c r="C1260" t="s">
        <v>35</v>
      </c>
      <c r="D1260" s="1">
        <v>8495</v>
      </c>
      <c r="E1260">
        <v>3.5329999999999999</v>
      </c>
      <c r="F1260">
        <v>0.33200000000000002</v>
      </c>
      <c r="G1260">
        <v>0.53300000000000003</v>
      </c>
      <c r="H1260" t="s">
        <v>36</v>
      </c>
      <c r="I1260" t="s">
        <v>2218</v>
      </c>
      <c r="J1260" s="4" t="str">
        <f t="shared" si="38"/>
        <v>na</v>
      </c>
      <c r="K1260" s="4">
        <f t="shared" si="39"/>
        <v>0</v>
      </c>
      <c r="L1260" t="s">
        <v>12703</v>
      </c>
    </row>
    <row r="1261" spans="1:12" x14ac:dyDescent="0.25">
      <c r="A1261" t="s">
        <v>2533</v>
      </c>
      <c r="B1261" t="s">
        <v>2534</v>
      </c>
      <c r="C1261" t="s">
        <v>15</v>
      </c>
      <c r="D1261" s="1">
        <v>8489</v>
      </c>
      <c r="E1261">
        <v>20.169</v>
      </c>
      <c r="F1261">
        <v>5.9880000000000004</v>
      </c>
      <c r="G1261">
        <v>1.452</v>
      </c>
      <c r="H1261">
        <v>9.6630000000000003</v>
      </c>
      <c r="I1261" t="s">
        <v>2218</v>
      </c>
      <c r="J1261" s="4" t="str">
        <f t="shared" si="38"/>
        <v>na</v>
      </c>
      <c r="K1261" s="4">
        <f t="shared" si="39"/>
        <v>0</v>
      </c>
      <c r="L1261" t="s">
        <v>12704</v>
      </c>
    </row>
    <row r="1262" spans="1:12" x14ac:dyDescent="0.25">
      <c r="A1262" t="s">
        <v>2535</v>
      </c>
      <c r="B1262" t="s">
        <v>2536</v>
      </c>
      <c r="C1262" t="s">
        <v>30</v>
      </c>
      <c r="D1262" s="1">
        <v>8429</v>
      </c>
      <c r="E1262">
        <v>21.088000000000001</v>
      </c>
      <c r="F1262">
        <v>6.52</v>
      </c>
      <c r="G1262">
        <v>5.2460000000000004</v>
      </c>
      <c r="H1262">
        <v>15.666</v>
      </c>
      <c r="I1262" t="s">
        <v>2218</v>
      </c>
      <c r="J1262" s="4" t="str">
        <f t="shared" si="38"/>
        <v>na</v>
      </c>
      <c r="K1262" s="4">
        <f t="shared" si="39"/>
        <v>0</v>
      </c>
      <c r="L1262" t="s">
        <v>12705</v>
      </c>
    </row>
    <row r="1263" spans="1:12" x14ac:dyDescent="0.25">
      <c r="A1263" t="s">
        <v>2537</v>
      </c>
      <c r="B1263" t="s">
        <v>2538</v>
      </c>
      <c r="C1263" t="s">
        <v>24</v>
      </c>
      <c r="D1263" s="1">
        <v>8389</v>
      </c>
      <c r="E1263">
        <v>6.484</v>
      </c>
      <c r="F1263">
        <v>0.42899999999999999</v>
      </c>
      <c r="G1263" t="s">
        <v>36</v>
      </c>
      <c r="H1263">
        <v>5.4569999999999999</v>
      </c>
      <c r="I1263" t="s">
        <v>2218</v>
      </c>
      <c r="J1263" s="4" t="str">
        <f t="shared" si="38"/>
        <v>na</v>
      </c>
      <c r="K1263" s="4">
        <f t="shared" si="39"/>
        <v>0</v>
      </c>
      <c r="L1263" t="s">
        <v>12706</v>
      </c>
    </row>
    <row r="1264" spans="1:12" x14ac:dyDescent="0.25">
      <c r="A1264" t="s">
        <v>2539</v>
      </c>
      <c r="B1264" t="s">
        <v>2540</v>
      </c>
      <c r="C1264" t="s">
        <v>30</v>
      </c>
      <c r="D1264" s="1">
        <v>8330</v>
      </c>
      <c r="E1264">
        <v>58.777000000000001</v>
      </c>
      <c r="F1264">
        <v>5.78</v>
      </c>
      <c r="G1264">
        <v>5.665</v>
      </c>
      <c r="H1264">
        <v>29.611000000000001</v>
      </c>
      <c r="I1264" t="s">
        <v>2218</v>
      </c>
      <c r="J1264" s="4" t="str">
        <f t="shared" si="38"/>
        <v>na</v>
      </c>
      <c r="K1264" s="4">
        <f t="shared" si="39"/>
        <v>0</v>
      </c>
      <c r="L1264" t="s">
        <v>12707</v>
      </c>
    </row>
    <row r="1265" spans="1:12" x14ac:dyDescent="0.25">
      <c r="A1265" t="s">
        <v>2541</v>
      </c>
      <c r="B1265" t="s">
        <v>2542</v>
      </c>
      <c r="C1265" t="s">
        <v>18</v>
      </c>
      <c r="D1265" s="1">
        <v>8323</v>
      </c>
      <c r="E1265">
        <v>4.2699999999999996</v>
      </c>
      <c r="F1265">
        <v>1.4570000000000001</v>
      </c>
      <c r="G1265">
        <v>1.4</v>
      </c>
      <c r="H1265">
        <v>3.3809999999999998</v>
      </c>
      <c r="I1265" t="s">
        <v>2218</v>
      </c>
      <c r="J1265" s="4" t="str">
        <f t="shared" si="38"/>
        <v>na</v>
      </c>
      <c r="K1265" s="4">
        <f t="shared" si="39"/>
        <v>0</v>
      </c>
      <c r="L1265" t="s">
        <v>12708</v>
      </c>
    </row>
    <row r="1266" spans="1:12" x14ac:dyDescent="0.25">
      <c r="A1266" t="s">
        <v>2543</v>
      </c>
      <c r="B1266" t="s">
        <v>2544</v>
      </c>
      <c r="C1266" t="s">
        <v>45</v>
      </c>
      <c r="D1266" s="1">
        <v>8252</v>
      </c>
      <c r="E1266">
        <v>6.4130000000000003</v>
      </c>
      <c r="F1266">
        <v>0.27300000000000002</v>
      </c>
      <c r="G1266">
        <v>2.093</v>
      </c>
      <c r="H1266">
        <v>50.545999999999999</v>
      </c>
      <c r="I1266" t="s">
        <v>2218</v>
      </c>
      <c r="J1266" s="4" t="str">
        <f t="shared" si="38"/>
        <v>na</v>
      </c>
      <c r="K1266" s="4">
        <f t="shared" si="39"/>
        <v>0</v>
      </c>
      <c r="L1266" t="s">
        <v>12709</v>
      </c>
    </row>
    <row r="1267" spans="1:12" x14ac:dyDescent="0.25">
      <c r="A1267" t="s">
        <v>2545</v>
      </c>
      <c r="B1267" t="s">
        <v>2546</v>
      </c>
      <c r="C1267" t="s">
        <v>18</v>
      </c>
      <c r="D1267" s="1">
        <v>8175</v>
      </c>
      <c r="E1267">
        <v>30.664000000000001</v>
      </c>
      <c r="F1267">
        <v>0.79200000000000004</v>
      </c>
      <c r="G1267">
        <v>0.28999999999999998</v>
      </c>
      <c r="H1267">
        <v>11.467000000000001</v>
      </c>
      <c r="I1267" t="s">
        <v>2218</v>
      </c>
      <c r="J1267" s="4" t="str">
        <f t="shared" si="38"/>
        <v>na</v>
      </c>
      <c r="K1267" s="4">
        <f t="shared" si="39"/>
        <v>0</v>
      </c>
      <c r="L1267" t="s">
        <v>12710</v>
      </c>
    </row>
    <row r="1268" spans="1:12" x14ac:dyDescent="0.25">
      <c r="A1268" t="s">
        <v>2547</v>
      </c>
      <c r="B1268" t="s">
        <v>2548</v>
      </c>
      <c r="C1268" t="s">
        <v>15</v>
      </c>
      <c r="D1268" s="1">
        <v>7972</v>
      </c>
      <c r="E1268">
        <v>7.04</v>
      </c>
      <c r="F1268">
        <v>1.3120000000000001</v>
      </c>
      <c r="G1268">
        <v>0.28499999999999998</v>
      </c>
      <c r="H1268">
        <v>2.0790000000000002</v>
      </c>
      <c r="I1268" t="s">
        <v>2218</v>
      </c>
      <c r="J1268" s="4" t="str">
        <f t="shared" si="38"/>
        <v>na</v>
      </c>
      <c r="K1268" s="4">
        <f t="shared" si="39"/>
        <v>0</v>
      </c>
      <c r="L1268" t="s">
        <v>12711</v>
      </c>
    </row>
    <row r="1269" spans="1:12" x14ac:dyDescent="0.25">
      <c r="A1269" t="s">
        <v>2549</v>
      </c>
      <c r="B1269" t="s">
        <v>2550</v>
      </c>
      <c r="C1269" t="s">
        <v>58</v>
      </c>
      <c r="D1269" s="1">
        <v>7889</v>
      </c>
      <c r="E1269">
        <v>15.401999999999999</v>
      </c>
      <c r="F1269">
        <v>1.002</v>
      </c>
      <c r="G1269">
        <v>1.6950000000000001</v>
      </c>
      <c r="H1269">
        <v>8.5299999999999994</v>
      </c>
      <c r="I1269" t="s">
        <v>2218</v>
      </c>
      <c r="J1269" s="4" t="str">
        <f t="shared" si="38"/>
        <v>na</v>
      </c>
      <c r="K1269" s="4">
        <f t="shared" si="39"/>
        <v>0</v>
      </c>
      <c r="L1269" t="s">
        <v>12712</v>
      </c>
    </row>
    <row r="1270" spans="1:12" x14ac:dyDescent="0.25">
      <c r="A1270" t="s">
        <v>2551</v>
      </c>
      <c r="B1270" t="s">
        <v>2552</v>
      </c>
      <c r="C1270" t="s">
        <v>132</v>
      </c>
      <c r="D1270" s="1">
        <v>7842</v>
      </c>
      <c r="E1270">
        <v>302.81200000000001</v>
      </c>
      <c r="F1270">
        <v>5.4349999999999996</v>
      </c>
      <c r="G1270">
        <v>4.367</v>
      </c>
      <c r="H1270" t="s">
        <v>36</v>
      </c>
      <c r="I1270" t="s">
        <v>2218</v>
      </c>
      <c r="J1270" s="4" t="str">
        <f t="shared" si="38"/>
        <v>na</v>
      </c>
      <c r="K1270" s="4">
        <f t="shared" si="39"/>
        <v>0</v>
      </c>
      <c r="L1270" t="s">
        <v>12713</v>
      </c>
    </row>
    <row r="1271" spans="1:12" x14ac:dyDescent="0.25">
      <c r="A1271" t="s">
        <v>2553</v>
      </c>
      <c r="B1271" t="s">
        <v>2554</v>
      </c>
      <c r="C1271" t="s">
        <v>24</v>
      </c>
      <c r="D1271" s="1">
        <v>7732</v>
      </c>
      <c r="E1271">
        <v>7.7039999999999997</v>
      </c>
      <c r="F1271">
        <v>0.91600000000000004</v>
      </c>
      <c r="G1271">
        <v>0.67700000000000005</v>
      </c>
      <c r="H1271">
        <v>6.3120000000000003</v>
      </c>
      <c r="I1271" t="s">
        <v>2218</v>
      </c>
      <c r="J1271" s="4" t="str">
        <f t="shared" si="38"/>
        <v>na</v>
      </c>
      <c r="K1271" s="4">
        <f t="shared" si="39"/>
        <v>0</v>
      </c>
      <c r="L1271" t="s">
        <v>12714</v>
      </c>
    </row>
    <row r="1272" spans="1:12" x14ac:dyDescent="0.25">
      <c r="A1272" t="s">
        <v>2555</v>
      </c>
      <c r="B1272" t="s">
        <v>2556</v>
      </c>
      <c r="C1272" t="s">
        <v>21</v>
      </c>
      <c r="D1272" s="1">
        <v>7642</v>
      </c>
      <c r="E1272">
        <v>18.25</v>
      </c>
      <c r="F1272">
        <v>3.125</v>
      </c>
      <c r="G1272">
        <v>0.70599999999999996</v>
      </c>
      <c r="H1272">
        <v>8.6509999999999998</v>
      </c>
      <c r="I1272" t="s">
        <v>2218</v>
      </c>
      <c r="J1272" s="4" t="str">
        <f t="shared" si="38"/>
        <v>na</v>
      </c>
      <c r="K1272" s="4">
        <f t="shared" si="39"/>
        <v>0</v>
      </c>
      <c r="L1272" t="s">
        <v>12715</v>
      </c>
    </row>
    <row r="1273" spans="1:12" x14ac:dyDescent="0.25">
      <c r="A1273" t="s">
        <v>2557</v>
      </c>
      <c r="B1273" t="s">
        <v>2558</v>
      </c>
      <c r="C1273" t="s">
        <v>15</v>
      </c>
      <c r="D1273" s="1">
        <v>7565</v>
      </c>
      <c r="E1273">
        <v>8.984</v>
      </c>
      <c r="F1273">
        <v>1.2410000000000001</v>
      </c>
      <c r="G1273">
        <v>0.34799999999999998</v>
      </c>
      <c r="H1273">
        <v>6.4630000000000001</v>
      </c>
      <c r="I1273" t="s">
        <v>2218</v>
      </c>
      <c r="J1273" s="4" t="str">
        <f t="shared" si="38"/>
        <v>na</v>
      </c>
      <c r="K1273" s="4">
        <f t="shared" si="39"/>
        <v>0</v>
      </c>
      <c r="L1273" t="s">
        <v>12716</v>
      </c>
    </row>
    <row r="1274" spans="1:12" x14ac:dyDescent="0.25">
      <c r="A1274" t="s">
        <v>2559</v>
      </c>
      <c r="B1274" t="s">
        <v>2560</v>
      </c>
      <c r="C1274" t="s">
        <v>24</v>
      </c>
      <c r="D1274" s="1">
        <v>7560</v>
      </c>
      <c r="E1274" t="s">
        <v>36</v>
      </c>
      <c r="F1274">
        <v>0.875</v>
      </c>
      <c r="G1274">
        <v>0.58699999999999997</v>
      </c>
      <c r="H1274">
        <v>9.5190000000000001</v>
      </c>
      <c r="I1274" t="s">
        <v>2218</v>
      </c>
      <c r="J1274" s="4" t="str">
        <f t="shared" si="38"/>
        <v>na</v>
      </c>
      <c r="K1274" s="4">
        <f t="shared" si="39"/>
        <v>0</v>
      </c>
      <c r="L1274" t="s">
        <v>12717</v>
      </c>
    </row>
    <row r="1275" spans="1:12" x14ac:dyDescent="0.25">
      <c r="A1275" t="s">
        <v>2561</v>
      </c>
      <c r="B1275" t="s">
        <v>2562</v>
      </c>
      <c r="C1275" t="s">
        <v>18</v>
      </c>
      <c r="D1275" s="1">
        <v>7556</v>
      </c>
      <c r="E1275">
        <v>17.611999999999998</v>
      </c>
      <c r="F1275">
        <v>2.31</v>
      </c>
      <c r="G1275">
        <v>1.1579999999999999</v>
      </c>
      <c r="H1275">
        <v>5.6310000000000002</v>
      </c>
      <c r="I1275" t="s">
        <v>2218</v>
      </c>
      <c r="J1275" s="4" t="str">
        <f t="shared" si="38"/>
        <v>na</v>
      </c>
      <c r="K1275" s="4">
        <f t="shared" si="39"/>
        <v>0</v>
      </c>
      <c r="L1275" t="s">
        <v>12718</v>
      </c>
    </row>
    <row r="1276" spans="1:12" x14ac:dyDescent="0.25">
      <c r="A1276" t="s">
        <v>2563</v>
      </c>
      <c r="B1276" t="s">
        <v>2564</v>
      </c>
      <c r="C1276" t="s">
        <v>132</v>
      </c>
      <c r="D1276" s="1">
        <v>7540</v>
      </c>
      <c r="E1276">
        <v>68.304000000000002</v>
      </c>
      <c r="F1276">
        <v>77.224999999999994</v>
      </c>
      <c r="G1276">
        <v>18.181000000000001</v>
      </c>
      <c r="H1276">
        <v>38.799999999999997</v>
      </c>
      <c r="I1276" t="s">
        <v>2218</v>
      </c>
      <c r="J1276" s="4" t="str">
        <f t="shared" si="38"/>
        <v>na</v>
      </c>
      <c r="K1276" s="4">
        <f t="shared" si="39"/>
        <v>0</v>
      </c>
      <c r="L1276" t="s">
        <v>12719</v>
      </c>
    </row>
    <row r="1277" spans="1:12" x14ac:dyDescent="0.25">
      <c r="A1277" t="s">
        <v>2565</v>
      </c>
      <c r="B1277" t="s">
        <v>2566</v>
      </c>
      <c r="C1277" t="s">
        <v>45</v>
      </c>
      <c r="D1277" s="1">
        <v>7529</v>
      </c>
      <c r="E1277">
        <v>3.8490000000000002</v>
      </c>
      <c r="F1277">
        <v>0.436</v>
      </c>
      <c r="G1277">
        <v>5.6130000000000004</v>
      </c>
      <c r="H1277">
        <v>8.5609999999999999</v>
      </c>
      <c r="I1277" t="s">
        <v>2218</v>
      </c>
      <c r="J1277" s="4" t="str">
        <f t="shared" si="38"/>
        <v>na</v>
      </c>
      <c r="K1277" s="4">
        <f t="shared" si="39"/>
        <v>0</v>
      </c>
      <c r="L1277" t="s">
        <v>12720</v>
      </c>
    </row>
    <row r="1278" spans="1:12" x14ac:dyDescent="0.25">
      <c r="A1278" t="s">
        <v>2567</v>
      </c>
      <c r="B1278" t="s">
        <v>2568</v>
      </c>
      <c r="C1278" t="s">
        <v>132</v>
      </c>
      <c r="D1278" s="1">
        <v>7472</v>
      </c>
      <c r="E1278">
        <v>20.405000000000001</v>
      </c>
      <c r="F1278">
        <v>0.93899999999999995</v>
      </c>
      <c r="G1278">
        <v>0.56499999999999995</v>
      </c>
      <c r="H1278">
        <v>6.5629999999999997</v>
      </c>
      <c r="I1278" t="s">
        <v>2218</v>
      </c>
      <c r="J1278" s="4" t="str">
        <f t="shared" si="38"/>
        <v>na</v>
      </c>
      <c r="K1278" s="4">
        <f t="shared" si="39"/>
        <v>0</v>
      </c>
      <c r="L1278" t="s">
        <v>12721</v>
      </c>
    </row>
    <row r="1279" spans="1:12" x14ac:dyDescent="0.25">
      <c r="A1279" t="s">
        <v>2569</v>
      </c>
      <c r="B1279" t="s">
        <v>2570</v>
      </c>
      <c r="C1279" t="s">
        <v>35</v>
      </c>
      <c r="D1279" s="1">
        <v>7303</v>
      </c>
      <c r="E1279">
        <v>6.7370000000000001</v>
      </c>
      <c r="F1279">
        <v>0.58499999999999996</v>
      </c>
      <c r="G1279">
        <v>0.47699999999999998</v>
      </c>
      <c r="H1279" t="s">
        <v>36</v>
      </c>
      <c r="I1279" t="s">
        <v>2218</v>
      </c>
      <c r="J1279" s="4" t="str">
        <f t="shared" si="38"/>
        <v>na</v>
      </c>
      <c r="K1279" s="4">
        <f t="shared" si="39"/>
        <v>0</v>
      </c>
      <c r="L1279" t="s">
        <v>12722</v>
      </c>
    </row>
    <row r="1280" spans="1:12" x14ac:dyDescent="0.25">
      <c r="A1280" t="s">
        <v>2571</v>
      </c>
      <c r="B1280" t="s">
        <v>2572</v>
      </c>
      <c r="C1280" t="s">
        <v>11</v>
      </c>
      <c r="D1280" s="1">
        <v>7288</v>
      </c>
      <c r="E1280">
        <v>9.66</v>
      </c>
      <c r="F1280">
        <v>0.59799999999999998</v>
      </c>
      <c r="G1280">
        <v>0.98299999999999998</v>
      </c>
      <c r="H1280">
        <v>4.9290000000000003</v>
      </c>
      <c r="I1280" t="s">
        <v>2218</v>
      </c>
      <c r="J1280" s="4" t="str">
        <f t="shared" si="38"/>
        <v>na</v>
      </c>
      <c r="K1280" s="4">
        <f t="shared" si="39"/>
        <v>0</v>
      </c>
      <c r="L1280" t="s">
        <v>12723</v>
      </c>
    </row>
    <row r="1281" spans="1:12" x14ac:dyDescent="0.25">
      <c r="A1281" t="s">
        <v>2573</v>
      </c>
      <c r="B1281" t="s">
        <v>2574</v>
      </c>
      <c r="C1281" t="s">
        <v>35</v>
      </c>
      <c r="D1281" s="1">
        <v>7210</v>
      </c>
      <c r="E1281">
        <v>4.585</v>
      </c>
      <c r="F1281">
        <v>0.35699999999999998</v>
      </c>
      <c r="G1281">
        <v>0.129</v>
      </c>
      <c r="H1281" t="s">
        <v>36</v>
      </c>
      <c r="I1281" t="s">
        <v>2218</v>
      </c>
      <c r="J1281" s="4" t="str">
        <f t="shared" si="38"/>
        <v>na</v>
      </c>
      <c r="K1281" s="4">
        <f t="shared" si="39"/>
        <v>0</v>
      </c>
      <c r="L1281" t="s">
        <v>12724</v>
      </c>
    </row>
    <row r="1282" spans="1:12" x14ac:dyDescent="0.25">
      <c r="A1282" t="s">
        <v>2575</v>
      </c>
      <c r="B1282" t="s">
        <v>2576</v>
      </c>
      <c r="C1282" t="s">
        <v>45</v>
      </c>
      <c r="D1282" s="1">
        <v>7136</v>
      </c>
      <c r="E1282">
        <v>7.601</v>
      </c>
      <c r="F1282">
        <v>1.1060000000000001</v>
      </c>
      <c r="G1282">
        <v>10.241</v>
      </c>
      <c r="H1282">
        <v>8.423</v>
      </c>
      <c r="I1282" t="s">
        <v>2218</v>
      </c>
      <c r="J1282" s="4" t="str">
        <f t="shared" ref="J1282:J1345" si="40">IF(AND(I1282=selected_country_code,C1282= selected_sector_code),D1282,"na")</f>
        <v>na</v>
      </c>
      <c r="K1282" s="4">
        <f t="shared" si="39"/>
        <v>0</v>
      </c>
      <c r="L1282" t="s">
        <v>12725</v>
      </c>
    </row>
    <row r="1283" spans="1:12" x14ac:dyDescent="0.25">
      <c r="A1283" t="s">
        <v>2577</v>
      </c>
      <c r="B1283" t="s">
        <v>2578</v>
      </c>
      <c r="C1283" t="s">
        <v>18</v>
      </c>
      <c r="D1283" s="1">
        <v>7061</v>
      </c>
      <c r="E1283" t="s">
        <v>36</v>
      </c>
      <c r="F1283">
        <v>0.98899999999999999</v>
      </c>
      <c r="G1283">
        <v>0.872</v>
      </c>
      <c r="H1283">
        <v>4.6020000000000003</v>
      </c>
      <c r="I1283" t="s">
        <v>2218</v>
      </c>
      <c r="J1283" s="4" t="str">
        <f t="shared" si="40"/>
        <v>na</v>
      </c>
      <c r="K1283" s="4">
        <f t="shared" ref="K1283:K1346" si="41">IFERROR(RANK(J1283,$J$2:$J$5711,0),0)</f>
        <v>0</v>
      </c>
      <c r="L1283" t="s">
        <v>12726</v>
      </c>
    </row>
    <row r="1284" spans="1:12" x14ac:dyDescent="0.25">
      <c r="A1284" t="s">
        <v>2579</v>
      </c>
      <c r="B1284" t="s">
        <v>2580</v>
      </c>
      <c r="C1284" t="s">
        <v>35</v>
      </c>
      <c r="D1284" s="1">
        <v>7033</v>
      </c>
      <c r="E1284">
        <v>5.2089999999999996</v>
      </c>
      <c r="F1284">
        <v>0.81799999999999995</v>
      </c>
      <c r="G1284">
        <v>5.0469999999999997</v>
      </c>
      <c r="H1284" t="s">
        <v>36</v>
      </c>
      <c r="I1284" t="s">
        <v>2218</v>
      </c>
      <c r="J1284" s="4" t="str">
        <f t="shared" si="40"/>
        <v>na</v>
      </c>
      <c r="K1284" s="4">
        <f t="shared" si="41"/>
        <v>0</v>
      </c>
      <c r="L1284" t="s">
        <v>12727</v>
      </c>
    </row>
    <row r="1285" spans="1:12" x14ac:dyDescent="0.25">
      <c r="A1285" t="s">
        <v>2581</v>
      </c>
      <c r="B1285" t="s">
        <v>2582</v>
      </c>
      <c r="C1285" t="s">
        <v>15</v>
      </c>
      <c r="D1285" s="1">
        <v>6885</v>
      </c>
      <c r="E1285">
        <v>36.609000000000002</v>
      </c>
      <c r="F1285">
        <v>3.6789999999999998</v>
      </c>
      <c r="G1285">
        <v>5.4130000000000003</v>
      </c>
      <c r="H1285">
        <v>18.082000000000001</v>
      </c>
      <c r="I1285" t="s">
        <v>2218</v>
      </c>
      <c r="J1285" s="4" t="str">
        <f t="shared" si="40"/>
        <v>na</v>
      </c>
      <c r="K1285" s="4">
        <f t="shared" si="41"/>
        <v>0</v>
      </c>
      <c r="L1285" t="s">
        <v>12728</v>
      </c>
    </row>
    <row r="1286" spans="1:12" x14ac:dyDescent="0.25">
      <c r="A1286" t="s">
        <v>2583</v>
      </c>
      <c r="B1286" t="s">
        <v>2584</v>
      </c>
      <c r="C1286" t="s">
        <v>132</v>
      </c>
      <c r="D1286" s="1">
        <v>6862</v>
      </c>
      <c r="E1286">
        <v>28.065000000000001</v>
      </c>
      <c r="F1286">
        <v>2.6520000000000001</v>
      </c>
      <c r="G1286">
        <v>1.7509999999999999</v>
      </c>
      <c r="H1286">
        <v>14.667</v>
      </c>
      <c r="I1286" t="s">
        <v>2218</v>
      </c>
      <c r="J1286" s="4" t="str">
        <f t="shared" si="40"/>
        <v>na</v>
      </c>
      <c r="K1286" s="4">
        <f t="shared" si="41"/>
        <v>0</v>
      </c>
      <c r="L1286" t="s">
        <v>12729</v>
      </c>
    </row>
    <row r="1287" spans="1:12" x14ac:dyDescent="0.25">
      <c r="A1287" t="s">
        <v>2585</v>
      </c>
      <c r="B1287" t="s">
        <v>2586</v>
      </c>
      <c r="C1287" t="s">
        <v>27</v>
      </c>
      <c r="D1287" s="1">
        <v>6793</v>
      </c>
      <c r="E1287">
        <v>16.882000000000001</v>
      </c>
      <c r="F1287">
        <v>1.2609999999999999</v>
      </c>
      <c r="G1287">
        <v>0.33200000000000002</v>
      </c>
      <c r="H1287">
        <v>7.6429999999999998</v>
      </c>
      <c r="I1287" t="s">
        <v>2218</v>
      </c>
      <c r="J1287" s="4" t="str">
        <f t="shared" si="40"/>
        <v>na</v>
      </c>
      <c r="K1287" s="4">
        <f t="shared" si="41"/>
        <v>0</v>
      </c>
      <c r="L1287" t="s">
        <v>12730</v>
      </c>
    </row>
    <row r="1288" spans="1:12" x14ac:dyDescent="0.25">
      <c r="A1288" t="s">
        <v>2587</v>
      </c>
      <c r="B1288" t="s">
        <v>2588</v>
      </c>
      <c r="C1288" t="s">
        <v>15</v>
      </c>
      <c r="D1288" s="1">
        <v>6776</v>
      </c>
      <c r="E1288">
        <v>8.2189999999999994</v>
      </c>
      <c r="F1288">
        <v>1.3169999999999999</v>
      </c>
      <c r="G1288">
        <v>0.79500000000000004</v>
      </c>
      <c r="H1288">
        <v>1.819</v>
      </c>
      <c r="I1288" t="s">
        <v>2218</v>
      </c>
      <c r="J1288" s="4" t="str">
        <f t="shared" si="40"/>
        <v>na</v>
      </c>
      <c r="K1288" s="4">
        <f t="shared" si="41"/>
        <v>0</v>
      </c>
      <c r="L1288" t="s">
        <v>12731</v>
      </c>
    </row>
    <row r="1289" spans="1:12" x14ac:dyDescent="0.25">
      <c r="A1289" t="s">
        <v>2589</v>
      </c>
      <c r="B1289" t="s">
        <v>2590</v>
      </c>
      <c r="C1289" t="s">
        <v>27</v>
      </c>
      <c r="D1289" s="1">
        <v>6775</v>
      </c>
      <c r="E1289">
        <v>23.059000000000001</v>
      </c>
      <c r="F1289">
        <v>1.873</v>
      </c>
      <c r="G1289">
        <v>2.7170000000000001</v>
      </c>
      <c r="H1289">
        <v>13.637</v>
      </c>
      <c r="I1289" t="s">
        <v>2218</v>
      </c>
      <c r="J1289" s="4" t="str">
        <f t="shared" si="40"/>
        <v>na</v>
      </c>
      <c r="K1289" s="4">
        <f t="shared" si="41"/>
        <v>0</v>
      </c>
      <c r="L1289" t="s">
        <v>12732</v>
      </c>
    </row>
    <row r="1290" spans="1:12" x14ac:dyDescent="0.25">
      <c r="A1290" t="s">
        <v>2591</v>
      </c>
      <c r="B1290" t="s">
        <v>2592</v>
      </c>
      <c r="C1290" t="s">
        <v>30</v>
      </c>
      <c r="D1290" s="1">
        <v>6731</v>
      </c>
      <c r="E1290">
        <v>36.082999999999998</v>
      </c>
      <c r="F1290" t="s">
        <v>36</v>
      </c>
      <c r="G1290">
        <v>8.9659999999999993</v>
      </c>
      <c r="H1290" t="s">
        <v>36</v>
      </c>
      <c r="I1290" t="s">
        <v>2218</v>
      </c>
      <c r="J1290" s="4" t="str">
        <f t="shared" si="40"/>
        <v>na</v>
      </c>
      <c r="K1290" s="4">
        <f t="shared" si="41"/>
        <v>0</v>
      </c>
      <c r="L1290" t="s">
        <v>12733</v>
      </c>
    </row>
    <row r="1291" spans="1:12" x14ac:dyDescent="0.25">
      <c r="A1291" t="s">
        <v>2593</v>
      </c>
      <c r="B1291" t="s">
        <v>2594</v>
      </c>
      <c r="C1291" t="s">
        <v>11</v>
      </c>
      <c r="D1291" s="1">
        <v>6532</v>
      </c>
      <c r="E1291">
        <v>10.304</v>
      </c>
      <c r="F1291">
        <v>1.93</v>
      </c>
      <c r="G1291">
        <v>4.6950000000000003</v>
      </c>
      <c r="H1291">
        <v>9.5510000000000002</v>
      </c>
      <c r="I1291" t="s">
        <v>2218</v>
      </c>
      <c r="J1291" s="4" t="str">
        <f t="shared" si="40"/>
        <v>na</v>
      </c>
      <c r="K1291" s="4">
        <f t="shared" si="41"/>
        <v>0</v>
      </c>
      <c r="L1291" t="s">
        <v>12734</v>
      </c>
    </row>
    <row r="1292" spans="1:12" x14ac:dyDescent="0.25">
      <c r="A1292" t="s">
        <v>2595</v>
      </c>
      <c r="B1292" t="s">
        <v>2596</v>
      </c>
      <c r="C1292" t="s">
        <v>30</v>
      </c>
      <c r="D1292" s="1">
        <v>6516</v>
      </c>
      <c r="E1292">
        <v>24.954999999999998</v>
      </c>
      <c r="F1292">
        <v>1.6519999999999999</v>
      </c>
      <c r="G1292">
        <v>1.556</v>
      </c>
      <c r="H1292">
        <v>15.619</v>
      </c>
      <c r="I1292" t="s">
        <v>2218</v>
      </c>
      <c r="J1292" s="4" t="str">
        <f t="shared" si="40"/>
        <v>na</v>
      </c>
      <c r="K1292" s="4">
        <f t="shared" si="41"/>
        <v>0</v>
      </c>
      <c r="L1292" t="s">
        <v>12735</v>
      </c>
    </row>
    <row r="1293" spans="1:12" x14ac:dyDescent="0.25">
      <c r="A1293" t="s">
        <v>2597</v>
      </c>
      <c r="B1293" t="s">
        <v>2598</v>
      </c>
      <c r="C1293" t="s">
        <v>24</v>
      </c>
      <c r="D1293" s="1">
        <v>6486</v>
      </c>
      <c r="E1293">
        <v>11.853999999999999</v>
      </c>
      <c r="F1293">
        <v>1.9259999999999999</v>
      </c>
      <c r="G1293">
        <v>0.623</v>
      </c>
      <c r="H1293">
        <v>6.5880000000000001</v>
      </c>
      <c r="I1293" t="s">
        <v>2218</v>
      </c>
      <c r="J1293" s="4" t="str">
        <f t="shared" si="40"/>
        <v>na</v>
      </c>
      <c r="K1293" s="4">
        <f t="shared" si="41"/>
        <v>0</v>
      </c>
      <c r="L1293" t="s">
        <v>12736</v>
      </c>
    </row>
    <row r="1294" spans="1:12" x14ac:dyDescent="0.25">
      <c r="A1294" t="s">
        <v>2599</v>
      </c>
      <c r="B1294" t="s">
        <v>2600</v>
      </c>
      <c r="C1294" t="s">
        <v>58</v>
      </c>
      <c r="D1294" s="1">
        <v>6360</v>
      </c>
      <c r="E1294">
        <v>34.83</v>
      </c>
      <c r="F1294">
        <v>1.2529999999999999</v>
      </c>
      <c r="G1294">
        <v>2.3439999999999999</v>
      </c>
      <c r="H1294">
        <v>19.594000000000001</v>
      </c>
      <c r="I1294" t="s">
        <v>2218</v>
      </c>
      <c r="J1294" s="4" t="str">
        <f t="shared" si="40"/>
        <v>na</v>
      </c>
      <c r="K1294" s="4">
        <f t="shared" si="41"/>
        <v>0</v>
      </c>
      <c r="L1294" t="s">
        <v>12737</v>
      </c>
    </row>
    <row r="1295" spans="1:12" x14ac:dyDescent="0.25">
      <c r="A1295" t="s">
        <v>2601</v>
      </c>
      <c r="B1295" t="s">
        <v>2602</v>
      </c>
      <c r="C1295" t="s">
        <v>15</v>
      </c>
      <c r="D1295" s="1">
        <v>6360</v>
      </c>
      <c r="E1295">
        <v>9.4809999999999999</v>
      </c>
      <c r="F1295">
        <v>1.371</v>
      </c>
      <c r="G1295">
        <v>0.23799999999999999</v>
      </c>
      <c r="H1295">
        <v>5.8579999999999997</v>
      </c>
      <c r="I1295" t="s">
        <v>2218</v>
      </c>
      <c r="J1295" s="4" t="str">
        <f t="shared" si="40"/>
        <v>na</v>
      </c>
      <c r="K1295" s="4">
        <f t="shared" si="41"/>
        <v>0</v>
      </c>
      <c r="L1295" t="s">
        <v>12738</v>
      </c>
    </row>
    <row r="1296" spans="1:12" x14ac:dyDescent="0.25">
      <c r="A1296" t="s">
        <v>2603</v>
      </c>
      <c r="B1296" t="s">
        <v>2604</v>
      </c>
      <c r="C1296" t="s">
        <v>45</v>
      </c>
      <c r="D1296" s="1">
        <v>6294</v>
      </c>
      <c r="E1296">
        <v>16.638999999999999</v>
      </c>
      <c r="F1296">
        <v>0.54300000000000004</v>
      </c>
      <c r="G1296">
        <v>3.3460000000000001</v>
      </c>
      <c r="H1296">
        <v>33.862000000000002</v>
      </c>
      <c r="I1296" t="s">
        <v>2218</v>
      </c>
      <c r="J1296" s="4" t="str">
        <f t="shared" si="40"/>
        <v>na</v>
      </c>
      <c r="K1296" s="4">
        <f t="shared" si="41"/>
        <v>0</v>
      </c>
      <c r="L1296" t="s">
        <v>12739</v>
      </c>
    </row>
    <row r="1297" spans="1:12" x14ac:dyDescent="0.25">
      <c r="A1297" t="s">
        <v>2605</v>
      </c>
      <c r="B1297" t="s">
        <v>2606</v>
      </c>
      <c r="C1297" t="s">
        <v>18</v>
      </c>
      <c r="D1297" s="1">
        <v>6156</v>
      </c>
      <c r="E1297">
        <v>89.974000000000004</v>
      </c>
      <c r="F1297">
        <v>5.2830000000000004</v>
      </c>
      <c r="G1297" t="s">
        <v>36</v>
      </c>
      <c r="H1297">
        <v>38.872</v>
      </c>
      <c r="I1297" t="s">
        <v>2218</v>
      </c>
      <c r="J1297" s="4" t="str">
        <f t="shared" si="40"/>
        <v>na</v>
      </c>
      <c r="K1297" s="4">
        <f t="shared" si="41"/>
        <v>0</v>
      </c>
      <c r="L1297" t="s">
        <v>12740</v>
      </c>
    </row>
    <row r="1298" spans="1:12" x14ac:dyDescent="0.25">
      <c r="A1298" t="s">
        <v>2607</v>
      </c>
      <c r="B1298" t="s">
        <v>2608</v>
      </c>
      <c r="C1298" t="s">
        <v>18</v>
      </c>
      <c r="D1298" s="1">
        <v>6094</v>
      </c>
      <c r="E1298">
        <v>6.1989999999999998</v>
      </c>
      <c r="F1298">
        <v>0.71099999999999997</v>
      </c>
      <c r="G1298">
        <v>0.47399999999999998</v>
      </c>
      <c r="H1298">
        <v>4.6310000000000002</v>
      </c>
      <c r="I1298" t="s">
        <v>2218</v>
      </c>
      <c r="J1298" s="4" t="str">
        <f t="shared" si="40"/>
        <v>na</v>
      </c>
      <c r="K1298" s="4">
        <f t="shared" si="41"/>
        <v>0</v>
      </c>
      <c r="L1298" t="s">
        <v>12741</v>
      </c>
    </row>
    <row r="1299" spans="1:12" x14ac:dyDescent="0.25">
      <c r="A1299" t="s">
        <v>2609</v>
      </c>
      <c r="B1299" t="s">
        <v>2610</v>
      </c>
      <c r="C1299" t="s">
        <v>58</v>
      </c>
      <c r="D1299" s="1">
        <v>6063</v>
      </c>
      <c r="E1299">
        <v>13.762</v>
      </c>
      <c r="F1299">
        <v>2.214</v>
      </c>
      <c r="G1299">
        <v>0.71399999999999997</v>
      </c>
      <c r="H1299">
        <v>8.5470000000000006</v>
      </c>
      <c r="I1299" t="s">
        <v>2218</v>
      </c>
      <c r="J1299" s="4" t="str">
        <f t="shared" si="40"/>
        <v>na</v>
      </c>
      <c r="K1299" s="4">
        <f t="shared" si="41"/>
        <v>0</v>
      </c>
      <c r="L1299" t="s">
        <v>12742</v>
      </c>
    </row>
    <row r="1300" spans="1:12" x14ac:dyDescent="0.25">
      <c r="A1300" t="s">
        <v>2611</v>
      </c>
      <c r="B1300" t="s">
        <v>2612</v>
      </c>
      <c r="C1300" t="s">
        <v>15</v>
      </c>
      <c r="D1300" s="1">
        <v>5963</v>
      </c>
      <c r="E1300">
        <v>30.725000000000001</v>
      </c>
      <c r="F1300">
        <v>10.188000000000001</v>
      </c>
      <c r="G1300">
        <v>6.2480000000000002</v>
      </c>
      <c r="H1300" t="s">
        <v>36</v>
      </c>
      <c r="I1300" t="s">
        <v>2218</v>
      </c>
      <c r="J1300" s="4" t="str">
        <f t="shared" si="40"/>
        <v>na</v>
      </c>
      <c r="K1300" s="4">
        <f t="shared" si="41"/>
        <v>0</v>
      </c>
      <c r="L1300" t="s">
        <v>12743</v>
      </c>
    </row>
    <row r="1301" spans="1:12" x14ac:dyDescent="0.25">
      <c r="A1301" t="s">
        <v>2613</v>
      </c>
      <c r="B1301" t="s">
        <v>2614</v>
      </c>
      <c r="C1301" t="s">
        <v>45</v>
      </c>
      <c r="D1301" s="1">
        <v>5950</v>
      </c>
      <c r="E1301">
        <v>17.468</v>
      </c>
      <c r="F1301">
        <v>1.6419999999999999</v>
      </c>
      <c r="G1301">
        <v>3.4060000000000001</v>
      </c>
      <c r="H1301">
        <v>21.631</v>
      </c>
      <c r="I1301" t="s">
        <v>2218</v>
      </c>
      <c r="J1301" s="4" t="str">
        <f t="shared" si="40"/>
        <v>na</v>
      </c>
      <c r="K1301" s="4">
        <f t="shared" si="41"/>
        <v>0</v>
      </c>
      <c r="L1301" t="s">
        <v>12744</v>
      </c>
    </row>
    <row r="1302" spans="1:12" x14ac:dyDescent="0.25">
      <c r="A1302" t="s">
        <v>2615</v>
      </c>
      <c r="B1302" t="s">
        <v>2616</v>
      </c>
      <c r="C1302" t="s">
        <v>58</v>
      </c>
      <c r="D1302" s="1">
        <v>5878</v>
      </c>
      <c r="E1302" t="s">
        <v>36</v>
      </c>
      <c r="F1302">
        <v>0.14899999999999999</v>
      </c>
      <c r="G1302">
        <v>8.5000000000000006E-2</v>
      </c>
      <c r="H1302">
        <v>8.1010000000000009</v>
      </c>
      <c r="I1302" t="s">
        <v>2218</v>
      </c>
      <c r="J1302" s="4" t="str">
        <f t="shared" si="40"/>
        <v>na</v>
      </c>
      <c r="K1302" s="4">
        <f t="shared" si="41"/>
        <v>0</v>
      </c>
      <c r="L1302" t="s">
        <v>12745</v>
      </c>
    </row>
    <row r="1303" spans="1:12" x14ac:dyDescent="0.25">
      <c r="A1303" t="s">
        <v>2617</v>
      </c>
      <c r="B1303" t="s">
        <v>2618</v>
      </c>
      <c r="C1303" t="s">
        <v>21</v>
      </c>
      <c r="D1303" s="1">
        <v>5727</v>
      </c>
      <c r="E1303">
        <v>32.743000000000002</v>
      </c>
      <c r="F1303">
        <v>3.6819999999999999</v>
      </c>
      <c r="G1303">
        <v>4.5469999999999997</v>
      </c>
      <c r="H1303">
        <v>19.100999999999999</v>
      </c>
      <c r="I1303" t="s">
        <v>2218</v>
      </c>
      <c r="J1303" s="4" t="str">
        <f t="shared" si="40"/>
        <v>na</v>
      </c>
      <c r="K1303" s="4">
        <f t="shared" si="41"/>
        <v>0</v>
      </c>
      <c r="L1303" t="s">
        <v>12746</v>
      </c>
    </row>
    <row r="1304" spans="1:12" x14ac:dyDescent="0.25">
      <c r="A1304" t="s">
        <v>2619</v>
      </c>
      <c r="B1304" t="s">
        <v>2620</v>
      </c>
      <c r="C1304" t="s">
        <v>30</v>
      </c>
      <c r="D1304" s="1">
        <v>5633</v>
      </c>
      <c r="E1304" t="s">
        <v>36</v>
      </c>
      <c r="F1304">
        <v>6.7750000000000004</v>
      </c>
      <c r="G1304">
        <v>69.44</v>
      </c>
      <c r="H1304" t="s">
        <v>36</v>
      </c>
      <c r="I1304" t="s">
        <v>2218</v>
      </c>
      <c r="J1304" s="4" t="str">
        <f t="shared" si="40"/>
        <v>na</v>
      </c>
      <c r="K1304" s="4">
        <f t="shared" si="41"/>
        <v>0</v>
      </c>
      <c r="L1304" t="s">
        <v>12747</v>
      </c>
    </row>
    <row r="1305" spans="1:12" x14ac:dyDescent="0.25">
      <c r="A1305" t="s">
        <v>2621</v>
      </c>
      <c r="B1305" t="s">
        <v>2622</v>
      </c>
      <c r="C1305" t="s">
        <v>15</v>
      </c>
      <c r="D1305" s="1">
        <v>5602</v>
      </c>
      <c r="E1305">
        <v>4.9450000000000003</v>
      </c>
      <c r="F1305">
        <v>1.1000000000000001</v>
      </c>
      <c r="G1305">
        <v>0.122</v>
      </c>
      <c r="H1305">
        <v>3.8839999999999999</v>
      </c>
      <c r="I1305" t="s">
        <v>2218</v>
      </c>
      <c r="J1305" s="4" t="str">
        <f t="shared" si="40"/>
        <v>na</v>
      </c>
      <c r="K1305" s="4">
        <f t="shared" si="41"/>
        <v>0</v>
      </c>
      <c r="L1305" t="s">
        <v>12748</v>
      </c>
    </row>
    <row r="1306" spans="1:12" x14ac:dyDescent="0.25">
      <c r="A1306" t="s">
        <v>2623</v>
      </c>
      <c r="B1306" t="s">
        <v>2624</v>
      </c>
      <c r="C1306" t="s">
        <v>35</v>
      </c>
      <c r="D1306" s="1">
        <v>5586</v>
      </c>
      <c r="E1306">
        <v>18.870999999999999</v>
      </c>
      <c r="F1306">
        <v>3.5179999999999998</v>
      </c>
      <c r="G1306">
        <v>7.343</v>
      </c>
      <c r="H1306" t="s">
        <v>36</v>
      </c>
      <c r="I1306" t="s">
        <v>2218</v>
      </c>
      <c r="J1306" s="4" t="str">
        <f t="shared" si="40"/>
        <v>na</v>
      </c>
      <c r="K1306" s="4">
        <f t="shared" si="41"/>
        <v>0</v>
      </c>
      <c r="L1306" t="s">
        <v>12749</v>
      </c>
    </row>
    <row r="1307" spans="1:12" x14ac:dyDescent="0.25">
      <c r="A1307" t="s">
        <v>2625</v>
      </c>
      <c r="B1307" t="s">
        <v>2626</v>
      </c>
      <c r="C1307" t="s">
        <v>30</v>
      </c>
      <c r="D1307" s="1">
        <v>5555</v>
      </c>
      <c r="E1307">
        <v>25.035</v>
      </c>
      <c r="F1307">
        <v>6.4080000000000004</v>
      </c>
      <c r="G1307">
        <v>4.7690000000000001</v>
      </c>
      <c r="H1307">
        <v>15.77</v>
      </c>
      <c r="I1307" t="s">
        <v>2218</v>
      </c>
      <c r="J1307" s="4" t="str">
        <f t="shared" si="40"/>
        <v>na</v>
      </c>
      <c r="K1307" s="4">
        <f t="shared" si="41"/>
        <v>0</v>
      </c>
      <c r="L1307" t="s">
        <v>12750</v>
      </c>
    </row>
    <row r="1308" spans="1:12" x14ac:dyDescent="0.25">
      <c r="A1308" t="s">
        <v>2627</v>
      </c>
      <c r="B1308" t="s">
        <v>2628</v>
      </c>
      <c r="C1308" t="s">
        <v>35</v>
      </c>
      <c r="D1308" s="1">
        <v>5552</v>
      </c>
      <c r="E1308">
        <v>4.1520000000000001</v>
      </c>
      <c r="F1308">
        <v>0.217</v>
      </c>
      <c r="G1308">
        <v>7.6999999999999999E-2</v>
      </c>
      <c r="H1308" t="s">
        <v>36</v>
      </c>
      <c r="I1308" t="s">
        <v>2218</v>
      </c>
      <c r="J1308" s="4" t="str">
        <f t="shared" si="40"/>
        <v>na</v>
      </c>
      <c r="K1308" s="4">
        <f t="shared" si="41"/>
        <v>0</v>
      </c>
      <c r="L1308" t="s">
        <v>12751</v>
      </c>
    </row>
    <row r="1309" spans="1:12" x14ac:dyDescent="0.25">
      <c r="A1309" t="s">
        <v>2629</v>
      </c>
      <c r="B1309" t="s">
        <v>2630</v>
      </c>
      <c r="C1309" t="s">
        <v>24</v>
      </c>
      <c r="D1309" s="1">
        <v>5499</v>
      </c>
      <c r="E1309">
        <v>8.9990000000000006</v>
      </c>
      <c r="F1309">
        <v>0.95299999999999996</v>
      </c>
      <c r="G1309">
        <v>0.4</v>
      </c>
      <c r="H1309">
        <v>3.734</v>
      </c>
      <c r="I1309" t="s">
        <v>2218</v>
      </c>
      <c r="J1309" s="4" t="str">
        <f t="shared" si="40"/>
        <v>na</v>
      </c>
      <c r="K1309" s="4">
        <f t="shared" si="41"/>
        <v>0</v>
      </c>
      <c r="L1309" t="s">
        <v>12752</v>
      </c>
    </row>
    <row r="1310" spans="1:12" x14ac:dyDescent="0.25">
      <c r="A1310" t="s">
        <v>2631</v>
      </c>
      <c r="B1310" t="s">
        <v>2632</v>
      </c>
      <c r="C1310" t="s">
        <v>27</v>
      </c>
      <c r="D1310" s="1">
        <v>5474</v>
      </c>
      <c r="E1310">
        <v>13.566000000000001</v>
      </c>
      <c r="F1310">
        <v>1.4119999999999999</v>
      </c>
      <c r="G1310">
        <v>0.66600000000000004</v>
      </c>
      <c r="H1310">
        <v>7.8860000000000001</v>
      </c>
      <c r="I1310" t="s">
        <v>2218</v>
      </c>
      <c r="J1310" s="4" t="str">
        <f t="shared" si="40"/>
        <v>na</v>
      </c>
      <c r="K1310" s="4">
        <f t="shared" si="41"/>
        <v>0</v>
      </c>
      <c r="L1310" t="s">
        <v>12753</v>
      </c>
    </row>
    <row r="1311" spans="1:12" x14ac:dyDescent="0.25">
      <c r="A1311" t="s">
        <v>2633</v>
      </c>
      <c r="B1311" t="s">
        <v>2634</v>
      </c>
      <c r="C1311" t="s">
        <v>21</v>
      </c>
      <c r="D1311" s="1">
        <v>5441</v>
      </c>
      <c r="E1311">
        <v>14.843</v>
      </c>
      <c r="F1311">
        <v>2.403</v>
      </c>
      <c r="G1311">
        <v>0.45400000000000001</v>
      </c>
      <c r="H1311">
        <v>8.4440000000000008</v>
      </c>
      <c r="I1311" t="s">
        <v>2218</v>
      </c>
      <c r="J1311" s="4" t="str">
        <f t="shared" si="40"/>
        <v>na</v>
      </c>
      <c r="K1311" s="4">
        <f t="shared" si="41"/>
        <v>0</v>
      </c>
      <c r="L1311" t="s">
        <v>12754</v>
      </c>
    </row>
    <row r="1312" spans="1:12" x14ac:dyDescent="0.25">
      <c r="A1312" t="s">
        <v>2635</v>
      </c>
      <c r="B1312" t="s">
        <v>2636</v>
      </c>
      <c r="C1312" t="s">
        <v>132</v>
      </c>
      <c r="D1312" s="1">
        <v>5389</v>
      </c>
      <c r="E1312">
        <v>39.924999999999997</v>
      </c>
      <c r="F1312">
        <v>14.881</v>
      </c>
      <c r="G1312">
        <v>8.91</v>
      </c>
      <c r="H1312">
        <v>32.53</v>
      </c>
      <c r="I1312" t="s">
        <v>2218</v>
      </c>
      <c r="J1312" s="4" t="str">
        <f t="shared" si="40"/>
        <v>na</v>
      </c>
      <c r="K1312" s="4">
        <f t="shared" si="41"/>
        <v>0</v>
      </c>
      <c r="L1312" t="s">
        <v>12755</v>
      </c>
    </row>
    <row r="1313" spans="1:12" x14ac:dyDescent="0.25">
      <c r="A1313" t="s">
        <v>2637</v>
      </c>
      <c r="B1313" t="s">
        <v>2638</v>
      </c>
      <c r="C1313" t="s">
        <v>15</v>
      </c>
      <c r="D1313" s="1">
        <v>5352</v>
      </c>
      <c r="E1313">
        <v>10.535</v>
      </c>
      <c r="F1313">
        <v>1.403</v>
      </c>
      <c r="G1313">
        <v>0.38500000000000001</v>
      </c>
      <c r="H1313">
        <v>6.8559999999999999</v>
      </c>
      <c r="I1313" t="s">
        <v>2218</v>
      </c>
      <c r="J1313" s="4" t="str">
        <f t="shared" si="40"/>
        <v>na</v>
      </c>
      <c r="K1313" s="4">
        <f t="shared" si="41"/>
        <v>0</v>
      </c>
      <c r="L1313" t="s">
        <v>12756</v>
      </c>
    </row>
    <row r="1314" spans="1:12" x14ac:dyDescent="0.25">
      <c r="A1314" t="s">
        <v>2639</v>
      </c>
      <c r="B1314" t="s">
        <v>2640</v>
      </c>
      <c r="C1314" t="s">
        <v>35</v>
      </c>
      <c r="D1314" s="1">
        <v>5349</v>
      </c>
      <c r="E1314">
        <v>7.8929999999999998</v>
      </c>
      <c r="F1314">
        <v>0.54300000000000004</v>
      </c>
      <c r="G1314">
        <v>0.20300000000000001</v>
      </c>
      <c r="H1314" t="s">
        <v>36</v>
      </c>
      <c r="I1314" t="s">
        <v>2218</v>
      </c>
      <c r="J1314" s="4" t="str">
        <f t="shared" si="40"/>
        <v>na</v>
      </c>
      <c r="K1314" s="4">
        <f t="shared" si="41"/>
        <v>0</v>
      </c>
      <c r="L1314" t="s">
        <v>12757</v>
      </c>
    </row>
    <row r="1315" spans="1:12" x14ac:dyDescent="0.25">
      <c r="A1315" t="s">
        <v>2641</v>
      </c>
      <c r="B1315" t="s">
        <v>2642</v>
      </c>
      <c r="C1315" t="s">
        <v>45</v>
      </c>
      <c r="D1315" s="1">
        <v>5326</v>
      </c>
      <c r="E1315">
        <v>6.02</v>
      </c>
      <c r="F1315">
        <v>0.55300000000000005</v>
      </c>
      <c r="G1315">
        <v>3.609</v>
      </c>
      <c r="H1315">
        <v>9.9930000000000003</v>
      </c>
      <c r="I1315" t="s">
        <v>2218</v>
      </c>
      <c r="J1315" s="4" t="str">
        <f t="shared" si="40"/>
        <v>na</v>
      </c>
      <c r="K1315" s="4">
        <f t="shared" si="41"/>
        <v>0</v>
      </c>
      <c r="L1315" t="s">
        <v>12758</v>
      </c>
    </row>
    <row r="1316" spans="1:12" x14ac:dyDescent="0.25">
      <c r="A1316" t="s">
        <v>2643</v>
      </c>
      <c r="B1316" t="s">
        <v>2644</v>
      </c>
      <c r="C1316" t="s">
        <v>18</v>
      </c>
      <c r="D1316" s="1">
        <v>5294</v>
      </c>
      <c r="E1316">
        <v>12.08</v>
      </c>
      <c r="F1316">
        <v>1.119</v>
      </c>
      <c r="G1316">
        <v>0.98599999999999999</v>
      </c>
      <c r="H1316">
        <v>6.3230000000000004</v>
      </c>
      <c r="I1316" t="s">
        <v>2218</v>
      </c>
      <c r="J1316" s="4" t="str">
        <f t="shared" si="40"/>
        <v>na</v>
      </c>
      <c r="K1316" s="4">
        <f t="shared" si="41"/>
        <v>0</v>
      </c>
      <c r="L1316" t="s">
        <v>12759</v>
      </c>
    </row>
    <row r="1317" spans="1:12" x14ac:dyDescent="0.25">
      <c r="A1317" t="s">
        <v>2645</v>
      </c>
      <c r="B1317" t="s">
        <v>2646</v>
      </c>
      <c r="C1317" t="s">
        <v>35</v>
      </c>
      <c r="D1317" s="1">
        <v>5239</v>
      </c>
      <c r="E1317">
        <v>4.0449999999999999</v>
      </c>
      <c r="F1317">
        <v>0.39300000000000002</v>
      </c>
      <c r="G1317">
        <v>0.624</v>
      </c>
      <c r="H1317" t="s">
        <v>36</v>
      </c>
      <c r="I1317" t="s">
        <v>2218</v>
      </c>
      <c r="J1317" s="4" t="str">
        <f t="shared" si="40"/>
        <v>na</v>
      </c>
      <c r="K1317" s="4">
        <f t="shared" si="41"/>
        <v>0</v>
      </c>
      <c r="L1317" t="s">
        <v>12760</v>
      </c>
    </row>
    <row r="1318" spans="1:12" x14ac:dyDescent="0.25">
      <c r="A1318" t="s">
        <v>2647</v>
      </c>
      <c r="B1318" t="s">
        <v>2648</v>
      </c>
      <c r="C1318" t="s">
        <v>27</v>
      </c>
      <c r="D1318" s="1">
        <v>5216</v>
      </c>
      <c r="E1318">
        <v>10.178000000000001</v>
      </c>
      <c r="F1318">
        <v>1.496</v>
      </c>
      <c r="G1318">
        <v>3.7309999999999999</v>
      </c>
      <c r="H1318">
        <v>10.475</v>
      </c>
      <c r="I1318" t="s">
        <v>2218</v>
      </c>
      <c r="J1318" s="4" t="str">
        <f t="shared" si="40"/>
        <v>na</v>
      </c>
      <c r="K1318" s="4">
        <f t="shared" si="41"/>
        <v>0</v>
      </c>
      <c r="L1318" t="s">
        <v>12761</v>
      </c>
    </row>
    <row r="1319" spans="1:12" x14ac:dyDescent="0.25">
      <c r="A1319" t="s">
        <v>2649</v>
      </c>
      <c r="B1319" t="s">
        <v>2650</v>
      </c>
      <c r="C1319" t="s">
        <v>35</v>
      </c>
      <c r="D1319" s="1">
        <v>5208</v>
      </c>
      <c r="E1319">
        <v>20.611000000000001</v>
      </c>
      <c r="F1319">
        <v>5.0129999999999999</v>
      </c>
      <c r="G1319">
        <v>6.7439999999999998</v>
      </c>
      <c r="H1319">
        <v>13.792</v>
      </c>
      <c r="I1319" t="s">
        <v>2218</v>
      </c>
      <c r="J1319" s="4" t="str">
        <f t="shared" si="40"/>
        <v>na</v>
      </c>
      <c r="K1319" s="4">
        <f t="shared" si="41"/>
        <v>0</v>
      </c>
      <c r="L1319" t="s">
        <v>12762</v>
      </c>
    </row>
    <row r="1320" spans="1:12" x14ac:dyDescent="0.25">
      <c r="A1320" t="s">
        <v>2651</v>
      </c>
      <c r="B1320" t="s">
        <v>2652</v>
      </c>
      <c r="C1320" t="s">
        <v>27</v>
      </c>
      <c r="D1320" s="1">
        <v>5186</v>
      </c>
      <c r="E1320">
        <v>15.468999999999999</v>
      </c>
      <c r="F1320">
        <v>1.5489999999999999</v>
      </c>
      <c r="G1320">
        <v>0.67400000000000004</v>
      </c>
      <c r="H1320">
        <v>8.0969999999999995</v>
      </c>
      <c r="I1320" t="s">
        <v>2218</v>
      </c>
      <c r="J1320" s="4" t="str">
        <f t="shared" si="40"/>
        <v>na</v>
      </c>
      <c r="K1320" s="4">
        <f t="shared" si="41"/>
        <v>0</v>
      </c>
      <c r="L1320" t="s">
        <v>12763</v>
      </c>
    </row>
    <row r="1321" spans="1:12" x14ac:dyDescent="0.25">
      <c r="A1321" t="s">
        <v>2653</v>
      </c>
      <c r="B1321" t="s">
        <v>2654</v>
      </c>
      <c r="C1321" t="s">
        <v>35</v>
      </c>
      <c r="D1321" s="1">
        <v>5078</v>
      </c>
      <c r="E1321">
        <v>5.2190000000000003</v>
      </c>
      <c r="F1321">
        <v>0.41899999999999998</v>
      </c>
      <c r="G1321">
        <v>1.958</v>
      </c>
      <c r="H1321" t="s">
        <v>36</v>
      </c>
      <c r="I1321" t="s">
        <v>2218</v>
      </c>
      <c r="J1321" s="4" t="str">
        <f t="shared" si="40"/>
        <v>na</v>
      </c>
      <c r="K1321" s="4">
        <f t="shared" si="41"/>
        <v>0</v>
      </c>
      <c r="L1321" t="s">
        <v>12764</v>
      </c>
    </row>
    <row r="1322" spans="1:12" x14ac:dyDescent="0.25">
      <c r="A1322" t="s">
        <v>2655</v>
      </c>
      <c r="B1322" t="s">
        <v>2656</v>
      </c>
      <c r="C1322" t="s">
        <v>24</v>
      </c>
      <c r="D1322" s="1">
        <v>5069</v>
      </c>
      <c r="E1322">
        <v>8.2810000000000006</v>
      </c>
      <c r="F1322">
        <v>0.98599999999999999</v>
      </c>
      <c r="G1322">
        <v>0.51500000000000001</v>
      </c>
      <c r="H1322">
        <v>4.7720000000000002</v>
      </c>
      <c r="I1322" t="s">
        <v>2218</v>
      </c>
      <c r="J1322" s="4" t="str">
        <f t="shared" si="40"/>
        <v>na</v>
      </c>
      <c r="K1322" s="4">
        <f t="shared" si="41"/>
        <v>0</v>
      </c>
      <c r="L1322" t="s">
        <v>12765</v>
      </c>
    </row>
    <row r="1323" spans="1:12" x14ac:dyDescent="0.25">
      <c r="A1323" t="s">
        <v>2657</v>
      </c>
      <c r="B1323" t="s">
        <v>2658</v>
      </c>
      <c r="C1323" t="s">
        <v>15</v>
      </c>
      <c r="D1323" s="1">
        <v>4938</v>
      </c>
      <c r="E1323">
        <v>10.065</v>
      </c>
      <c r="F1323">
        <v>1.2849999999999999</v>
      </c>
      <c r="G1323">
        <v>0.52</v>
      </c>
      <c r="H1323">
        <v>4.4139999999999997</v>
      </c>
      <c r="I1323" t="s">
        <v>2218</v>
      </c>
      <c r="J1323" s="4" t="str">
        <f t="shared" si="40"/>
        <v>na</v>
      </c>
      <c r="K1323" s="4">
        <f t="shared" si="41"/>
        <v>0</v>
      </c>
      <c r="L1323" t="s">
        <v>12766</v>
      </c>
    </row>
    <row r="1324" spans="1:12" x14ac:dyDescent="0.25">
      <c r="A1324" t="s">
        <v>2659</v>
      </c>
      <c r="B1324" t="s">
        <v>2660</v>
      </c>
      <c r="C1324" t="s">
        <v>35</v>
      </c>
      <c r="D1324" s="1">
        <v>4930</v>
      </c>
      <c r="E1324">
        <v>6.383</v>
      </c>
      <c r="F1324">
        <v>0.14799999999999999</v>
      </c>
      <c r="G1324">
        <v>0.32600000000000001</v>
      </c>
      <c r="H1324" t="s">
        <v>36</v>
      </c>
      <c r="I1324" t="s">
        <v>2218</v>
      </c>
      <c r="J1324" s="4" t="str">
        <f t="shared" si="40"/>
        <v>na</v>
      </c>
      <c r="K1324" s="4">
        <f t="shared" si="41"/>
        <v>0</v>
      </c>
      <c r="L1324" t="s">
        <v>12767</v>
      </c>
    </row>
    <row r="1325" spans="1:12" x14ac:dyDescent="0.25">
      <c r="A1325" t="s">
        <v>2661</v>
      </c>
      <c r="B1325" t="s">
        <v>2662</v>
      </c>
      <c r="C1325" t="s">
        <v>15</v>
      </c>
      <c r="D1325" s="1">
        <v>4810</v>
      </c>
      <c r="E1325">
        <v>3.4470000000000001</v>
      </c>
      <c r="F1325">
        <v>0.41499999999999998</v>
      </c>
      <c r="G1325">
        <v>0.115</v>
      </c>
      <c r="H1325">
        <v>2.4420000000000002</v>
      </c>
      <c r="I1325" t="s">
        <v>2218</v>
      </c>
      <c r="J1325" s="4" t="str">
        <f t="shared" si="40"/>
        <v>na</v>
      </c>
      <c r="K1325" s="4">
        <f t="shared" si="41"/>
        <v>0</v>
      </c>
      <c r="L1325" t="s">
        <v>12768</v>
      </c>
    </row>
    <row r="1326" spans="1:12" x14ac:dyDescent="0.25">
      <c r="A1326" t="s">
        <v>2663</v>
      </c>
      <c r="B1326" t="s">
        <v>2664</v>
      </c>
      <c r="C1326" t="s">
        <v>132</v>
      </c>
      <c r="D1326" s="1">
        <v>4798</v>
      </c>
      <c r="E1326">
        <v>12.676</v>
      </c>
      <c r="F1326">
        <v>2.2679999999999998</v>
      </c>
      <c r="G1326">
        <v>3.2490000000000001</v>
      </c>
      <c r="H1326">
        <v>8.4269999999999996</v>
      </c>
      <c r="I1326" t="s">
        <v>2218</v>
      </c>
      <c r="J1326" s="4" t="str">
        <f t="shared" si="40"/>
        <v>na</v>
      </c>
      <c r="K1326" s="4">
        <f t="shared" si="41"/>
        <v>0</v>
      </c>
      <c r="L1326" t="s">
        <v>12769</v>
      </c>
    </row>
    <row r="1327" spans="1:12" x14ac:dyDescent="0.25">
      <c r="A1327" t="s">
        <v>2665</v>
      </c>
      <c r="B1327" t="s">
        <v>2666</v>
      </c>
      <c r="C1327" t="s">
        <v>132</v>
      </c>
      <c r="D1327" s="1">
        <v>4792</v>
      </c>
      <c r="E1327">
        <v>26.244</v>
      </c>
      <c r="F1327">
        <v>4.4029999999999996</v>
      </c>
      <c r="G1327">
        <v>0.83099999999999996</v>
      </c>
      <c r="H1327">
        <v>13.991</v>
      </c>
      <c r="I1327" t="s">
        <v>2218</v>
      </c>
      <c r="J1327" s="4" t="str">
        <f t="shared" si="40"/>
        <v>na</v>
      </c>
      <c r="K1327" s="4">
        <f t="shared" si="41"/>
        <v>0</v>
      </c>
      <c r="L1327" t="s">
        <v>12770</v>
      </c>
    </row>
    <row r="1328" spans="1:12" x14ac:dyDescent="0.25">
      <c r="A1328" t="s">
        <v>2667</v>
      </c>
      <c r="B1328" t="s">
        <v>2668</v>
      </c>
      <c r="C1328" t="s">
        <v>30</v>
      </c>
      <c r="D1328" s="1">
        <v>4789</v>
      </c>
      <c r="E1328">
        <v>38.314</v>
      </c>
      <c r="F1328">
        <v>6.0289999999999999</v>
      </c>
      <c r="G1328">
        <v>2.4020000000000001</v>
      </c>
      <c r="H1328">
        <v>15.019</v>
      </c>
      <c r="I1328" t="s">
        <v>2218</v>
      </c>
      <c r="J1328" s="4" t="str">
        <f t="shared" si="40"/>
        <v>na</v>
      </c>
      <c r="K1328" s="4">
        <f t="shared" si="41"/>
        <v>0</v>
      </c>
      <c r="L1328" t="s">
        <v>12771</v>
      </c>
    </row>
    <row r="1329" spans="1:12" x14ac:dyDescent="0.25">
      <c r="A1329" t="s">
        <v>2669</v>
      </c>
      <c r="B1329" t="s">
        <v>2670</v>
      </c>
      <c r="C1329" t="s">
        <v>58</v>
      </c>
      <c r="D1329" s="1">
        <v>4788</v>
      </c>
      <c r="E1329">
        <v>9.2999999999999999E-2</v>
      </c>
      <c r="F1329">
        <v>8.0000000000000002E-3</v>
      </c>
      <c r="G1329">
        <v>8.9999999999999993E-3</v>
      </c>
      <c r="H1329">
        <v>14.430999999999999</v>
      </c>
      <c r="I1329" t="s">
        <v>2218</v>
      </c>
      <c r="J1329" s="4" t="str">
        <f t="shared" si="40"/>
        <v>na</v>
      </c>
      <c r="K1329" s="4">
        <f t="shared" si="41"/>
        <v>0</v>
      </c>
      <c r="L1329" t="s">
        <v>12772</v>
      </c>
    </row>
    <row r="1330" spans="1:12" x14ac:dyDescent="0.25">
      <c r="A1330" t="s">
        <v>2671</v>
      </c>
      <c r="B1330" t="s">
        <v>2672</v>
      </c>
      <c r="C1330" t="s">
        <v>18</v>
      </c>
      <c r="D1330" s="1">
        <v>4775</v>
      </c>
      <c r="E1330">
        <v>2.7530000000000001</v>
      </c>
      <c r="F1330" t="s">
        <v>36</v>
      </c>
      <c r="G1330">
        <v>0.28100000000000003</v>
      </c>
      <c r="H1330">
        <v>4.8090000000000002</v>
      </c>
      <c r="I1330" t="s">
        <v>2218</v>
      </c>
      <c r="J1330" s="4" t="str">
        <f t="shared" si="40"/>
        <v>na</v>
      </c>
      <c r="K1330" s="4">
        <f t="shared" si="41"/>
        <v>0</v>
      </c>
      <c r="L1330" t="s">
        <v>12773</v>
      </c>
    </row>
    <row r="1331" spans="1:12" x14ac:dyDescent="0.25">
      <c r="A1331" t="s">
        <v>2673</v>
      </c>
      <c r="B1331" t="s">
        <v>2674</v>
      </c>
      <c r="C1331" t="s">
        <v>45</v>
      </c>
      <c r="D1331" s="1">
        <v>4724</v>
      </c>
      <c r="E1331">
        <v>4.931</v>
      </c>
      <c r="F1331">
        <v>0.73599999999999999</v>
      </c>
      <c r="G1331">
        <v>11.538</v>
      </c>
      <c r="H1331">
        <v>33.777000000000001</v>
      </c>
      <c r="I1331" t="s">
        <v>2218</v>
      </c>
      <c r="J1331" s="4" t="str">
        <f t="shared" si="40"/>
        <v>na</v>
      </c>
      <c r="K1331" s="4">
        <f t="shared" si="41"/>
        <v>0</v>
      </c>
      <c r="L1331" t="s">
        <v>12774</v>
      </c>
    </row>
    <row r="1332" spans="1:12" x14ac:dyDescent="0.25">
      <c r="A1332" t="s">
        <v>2675</v>
      </c>
      <c r="B1332" t="s">
        <v>2676</v>
      </c>
      <c r="C1332" t="s">
        <v>27</v>
      </c>
      <c r="D1332" s="1">
        <v>4717</v>
      </c>
      <c r="E1332">
        <v>12.961</v>
      </c>
      <c r="F1332">
        <v>1.8009999999999999</v>
      </c>
      <c r="G1332">
        <v>0.76</v>
      </c>
      <c r="H1332">
        <v>10.077999999999999</v>
      </c>
      <c r="I1332" t="s">
        <v>2218</v>
      </c>
      <c r="J1332" s="4" t="str">
        <f t="shared" si="40"/>
        <v>na</v>
      </c>
      <c r="K1332" s="4">
        <f t="shared" si="41"/>
        <v>0</v>
      </c>
      <c r="L1332" t="s">
        <v>12775</v>
      </c>
    </row>
    <row r="1333" spans="1:12" x14ac:dyDescent="0.25">
      <c r="A1333" t="s">
        <v>2677</v>
      </c>
      <c r="B1333" t="s">
        <v>2678</v>
      </c>
      <c r="C1333" t="s">
        <v>45</v>
      </c>
      <c r="D1333" s="1">
        <v>4680</v>
      </c>
      <c r="E1333">
        <v>4.91</v>
      </c>
      <c r="F1333">
        <v>1.3109999999999999</v>
      </c>
      <c r="G1333">
        <v>10.795</v>
      </c>
      <c r="H1333">
        <v>6.1139999999999999</v>
      </c>
      <c r="I1333" t="s">
        <v>2218</v>
      </c>
      <c r="J1333" s="4" t="str">
        <f t="shared" si="40"/>
        <v>na</v>
      </c>
      <c r="K1333" s="4">
        <f t="shared" si="41"/>
        <v>0</v>
      </c>
      <c r="L1333" t="s">
        <v>12776</v>
      </c>
    </row>
    <row r="1334" spans="1:12" x14ac:dyDescent="0.25">
      <c r="A1334" t="s">
        <v>2679</v>
      </c>
      <c r="B1334" t="s">
        <v>2680</v>
      </c>
      <c r="C1334" t="s">
        <v>15</v>
      </c>
      <c r="D1334" s="1">
        <v>4668</v>
      </c>
      <c r="E1334">
        <v>14.131</v>
      </c>
      <c r="F1334">
        <v>1.7030000000000001</v>
      </c>
      <c r="G1334">
        <v>0.35699999999999998</v>
      </c>
      <c r="H1334">
        <v>7.2670000000000003</v>
      </c>
      <c r="I1334" t="s">
        <v>2218</v>
      </c>
      <c r="J1334" s="4" t="str">
        <f t="shared" si="40"/>
        <v>na</v>
      </c>
      <c r="K1334" s="4">
        <f t="shared" si="41"/>
        <v>0</v>
      </c>
      <c r="L1334" t="s">
        <v>12777</v>
      </c>
    </row>
    <row r="1335" spans="1:12" x14ac:dyDescent="0.25">
      <c r="A1335" t="s">
        <v>2681</v>
      </c>
      <c r="B1335" t="s">
        <v>2682</v>
      </c>
      <c r="C1335" t="s">
        <v>58</v>
      </c>
      <c r="D1335" s="1">
        <v>4622</v>
      </c>
      <c r="E1335" t="s">
        <v>36</v>
      </c>
      <c r="F1335">
        <v>18.024000000000001</v>
      </c>
      <c r="G1335">
        <v>2.4500000000000002</v>
      </c>
      <c r="H1335">
        <v>292.54199999999997</v>
      </c>
      <c r="I1335" t="s">
        <v>2218</v>
      </c>
      <c r="J1335" s="4" t="str">
        <f t="shared" si="40"/>
        <v>na</v>
      </c>
      <c r="K1335" s="4">
        <f t="shared" si="41"/>
        <v>0</v>
      </c>
      <c r="L1335" t="s">
        <v>12778</v>
      </c>
    </row>
    <row r="1336" spans="1:12" x14ac:dyDescent="0.25">
      <c r="A1336" t="s">
        <v>2683</v>
      </c>
      <c r="B1336" t="s">
        <v>2684</v>
      </c>
      <c r="C1336" t="s">
        <v>15</v>
      </c>
      <c r="D1336" s="1">
        <v>4575</v>
      </c>
      <c r="E1336" t="s">
        <v>36</v>
      </c>
      <c r="F1336">
        <v>3.11</v>
      </c>
      <c r="G1336">
        <v>0.153</v>
      </c>
      <c r="H1336" t="s">
        <v>36</v>
      </c>
      <c r="I1336" t="s">
        <v>2218</v>
      </c>
      <c r="J1336" s="4" t="str">
        <f t="shared" si="40"/>
        <v>na</v>
      </c>
      <c r="K1336" s="4">
        <f t="shared" si="41"/>
        <v>0</v>
      </c>
      <c r="L1336" t="s">
        <v>12779</v>
      </c>
    </row>
    <row r="1337" spans="1:12" x14ac:dyDescent="0.25">
      <c r="A1337" t="s">
        <v>2685</v>
      </c>
      <c r="B1337" t="s">
        <v>2686</v>
      </c>
      <c r="C1337" t="s">
        <v>30</v>
      </c>
      <c r="D1337" s="1">
        <v>4517</v>
      </c>
      <c r="E1337" t="s">
        <v>36</v>
      </c>
      <c r="F1337">
        <v>2.2309999999999999</v>
      </c>
      <c r="G1337">
        <v>1.45</v>
      </c>
      <c r="H1337">
        <v>40.185000000000002</v>
      </c>
      <c r="I1337" t="s">
        <v>2218</v>
      </c>
      <c r="J1337" s="4" t="str">
        <f t="shared" si="40"/>
        <v>na</v>
      </c>
      <c r="K1337" s="4">
        <f t="shared" si="41"/>
        <v>0</v>
      </c>
      <c r="L1337" t="s">
        <v>12780</v>
      </c>
    </row>
    <row r="1338" spans="1:12" x14ac:dyDescent="0.25">
      <c r="A1338" t="s">
        <v>2687</v>
      </c>
      <c r="B1338" t="s">
        <v>2688</v>
      </c>
      <c r="C1338" t="s">
        <v>24</v>
      </c>
      <c r="D1338" s="1">
        <v>4490</v>
      </c>
      <c r="E1338">
        <v>17.190999999999999</v>
      </c>
      <c r="F1338">
        <v>2.504</v>
      </c>
      <c r="G1338">
        <v>1.5189999999999999</v>
      </c>
      <c r="H1338">
        <v>9.6189999999999998</v>
      </c>
      <c r="I1338" t="s">
        <v>2218</v>
      </c>
      <c r="J1338" s="4" t="str">
        <f t="shared" si="40"/>
        <v>na</v>
      </c>
      <c r="K1338" s="4">
        <f t="shared" si="41"/>
        <v>0</v>
      </c>
      <c r="L1338" t="s">
        <v>12781</v>
      </c>
    </row>
    <row r="1339" spans="1:12" x14ac:dyDescent="0.25">
      <c r="A1339" t="s">
        <v>2689</v>
      </c>
      <c r="B1339" t="s">
        <v>2690</v>
      </c>
      <c r="C1339" t="s">
        <v>35</v>
      </c>
      <c r="D1339" s="1">
        <v>4327</v>
      </c>
      <c r="E1339">
        <v>9.7230000000000008</v>
      </c>
      <c r="F1339">
        <v>1.111</v>
      </c>
      <c r="G1339">
        <v>0.89300000000000002</v>
      </c>
      <c r="H1339">
        <v>8</v>
      </c>
      <c r="I1339" t="s">
        <v>2218</v>
      </c>
      <c r="J1339" s="4" t="str">
        <f t="shared" si="40"/>
        <v>na</v>
      </c>
      <c r="K1339" s="4">
        <f t="shared" si="41"/>
        <v>0</v>
      </c>
      <c r="L1339" t="s">
        <v>12782</v>
      </c>
    </row>
    <row r="1340" spans="1:12" x14ac:dyDescent="0.25">
      <c r="A1340" t="s">
        <v>2691</v>
      </c>
      <c r="B1340" t="s">
        <v>2692</v>
      </c>
      <c r="C1340" t="s">
        <v>45</v>
      </c>
      <c r="D1340" s="1">
        <v>4313</v>
      </c>
      <c r="E1340">
        <v>9.2330000000000005</v>
      </c>
      <c r="F1340">
        <v>1.8069999999999999</v>
      </c>
      <c r="G1340">
        <v>15.202999999999999</v>
      </c>
      <c r="H1340" t="s">
        <v>36</v>
      </c>
      <c r="I1340" t="s">
        <v>2218</v>
      </c>
      <c r="J1340" s="4" t="str">
        <f t="shared" si="40"/>
        <v>na</v>
      </c>
      <c r="K1340" s="4">
        <f t="shared" si="41"/>
        <v>0</v>
      </c>
      <c r="L1340" t="s">
        <v>12783</v>
      </c>
    </row>
    <row r="1341" spans="1:12" x14ac:dyDescent="0.25">
      <c r="A1341" t="s">
        <v>2693</v>
      </c>
      <c r="B1341" t="s">
        <v>2694</v>
      </c>
      <c r="C1341" t="s">
        <v>18</v>
      </c>
      <c r="D1341" s="1">
        <v>4283</v>
      </c>
      <c r="E1341">
        <v>28.718</v>
      </c>
      <c r="F1341">
        <v>7.4950000000000001</v>
      </c>
      <c r="G1341">
        <v>2.6579999999999999</v>
      </c>
      <c r="H1341">
        <v>11.279</v>
      </c>
      <c r="I1341" t="s">
        <v>2218</v>
      </c>
      <c r="J1341" s="4" t="str">
        <f t="shared" si="40"/>
        <v>na</v>
      </c>
      <c r="K1341" s="4">
        <f t="shared" si="41"/>
        <v>0</v>
      </c>
      <c r="L1341" t="s">
        <v>12784</v>
      </c>
    </row>
    <row r="1342" spans="1:12" x14ac:dyDescent="0.25">
      <c r="A1342" t="s">
        <v>2695</v>
      </c>
      <c r="B1342" t="s">
        <v>2696</v>
      </c>
      <c r="C1342" t="s">
        <v>35</v>
      </c>
      <c r="D1342" s="1">
        <v>4235</v>
      </c>
      <c r="E1342">
        <v>8.6519999999999992</v>
      </c>
      <c r="F1342">
        <v>0.57699999999999996</v>
      </c>
      <c r="G1342">
        <v>0.249</v>
      </c>
      <c r="H1342" t="s">
        <v>36</v>
      </c>
      <c r="I1342" t="s">
        <v>2218</v>
      </c>
      <c r="J1342" s="4" t="str">
        <f t="shared" si="40"/>
        <v>na</v>
      </c>
      <c r="K1342" s="4">
        <f t="shared" si="41"/>
        <v>0</v>
      </c>
      <c r="L1342" t="s">
        <v>12785</v>
      </c>
    </row>
    <row r="1343" spans="1:12" x14ac:dyDescent="0.25">
      <c r="A1343" t="s">
        <v>2697</v>
      </c>
      <c r="B1343" t="s">
        <v>2698</v>
      </c>
      <c r="C1343" t="s">
        <v>15</v>
      </c>
      <c r="D1343" s="1">
        <v>4224</v>
      </c>
      <c r="E1343">
        <v>17.350999999999999</v>
      </c>
      <c r="F1343">
        <v>1.5860000000000001</v>
      </c>
      <c r="G1343">
        <v>0.73499999999999999</v>
      </c>
      <c r="H1343">
        <v>8.2789999999999999</v>
      </c>
      <c r="I1343" t="s">
        <v>2218</v>
      </c>
      <c r="J1343" s="4" t="str">
        <f t="shared" si="40"/>
        <v>na</v>
      </c>
      <c r="K1343" s="4">
        <f t="shared" si="41"/>
        <v>0</v>
      </c>
      <c r="L1343" t="s">
        <v>12786</v>
      </c>
    </row>
    <row r="1344" spans="1:12" x14ac:dyDescent="0.25">
      <c r="A1344" t="s">
        <v>2699</v>
      </c>
      <c r="B1344" t="s">
        <v>2700</v>
      </c>
      <c r="C1344" t="s">
        <v>58</v>
      </c>
      <c r="D1344" s="1">
        <v>4141</v>
      </c>
      <c r="E1344">
        <v>11.29</v>
      </c>
      <c r="F1344">
        <v>0.76500000000000001</v>
      </c>
      <c r="G1344">
        <v>0.18099999999999999</v>
      </c>
      <c r="H1344">
        <v>3.206</v>
      </c>
      <c r="I1344" t="s">
        <v>2218</v>
      </c>
      <c r="J1344" s="4" t="str">
        <f t="shared" si="40"/>
        <v>na</v>
      </c>
      <c r="K1344" s="4">
        <f t="shared" si="41"/>
        <v>0</v>
      </c>
      <c r="L1344" t="s">
        <v>12787</v>
      </c>
    </row>
    <row r="1345" spans="1:12" x14ac:dyDescent="0.25">
      <c r="A1345" t="s">
        <v>2701</v>
      </c>
      <c r="B1345" t="s">
        <v>2702</v>
      </c>
      <c r="C1345" t="s">
        <v>27</v>
      </c>
      <c r="D1345" s="1">
        <v>4101</v>
      </c>
      <c r="E1345">
        <v>9.077</v>
      </c>
      <c r="F1345">
        <v>2.427</v>
      </c>
      <c r="G1345">
        <v>2.5910000000000002</v>
      </c>
      <c r="H1345">
        <v>10.227</v>
      </c>
      <c r="I1345" t="s">
        <v>2218</v>
      </c>
      <c r="J1345" s="4" t="str">
        <f t="shared" si="40"/>
        <v>na</v>
      </c>
      <c r="K1345" s="4">
        <f t="shared" si="41"/>
        <v>0</v>
      </c>
      <c r="L1345" t="s">
        <v>12788</v>
      </c>
    </row>
    <row r="1346" spans="1:12" x14ac:dyDescent="0.25">
      <c r="A1346" t="s">
        <v>2703</v>
      </c>
      <c r="B1346" t="s">
        <v>2704</v>
      </c>
      <c r="C1346" t="s">
        <v>58</v>
      </c>
      <c r="D1346" s="1">
        <v>4064</v>
      </c>
      <c r="E1346">
        <v>5.8390000000000004</v>
      </c>
      <c r="F1346">
        <v>0.84099999999999997</v>
      </c>
      <c r="G1346">
        <v>0.19400000000000001</v>
      </c>
      <c r="H1346">
        <v>3.05</v>
      </c>
      <c r="I1346" t="s">
        <v>2218</v>
      </c>
      <c r="J1346" s="4" t="str">
        <f t="shared" ref="J1346:J1409" si="42">IF(AND(I1346=selected_country_code,C1346= selected_sector_code),D1346,"na")</f>
        <v>na</v>
      </c>
      <c r="K1346" s="4">
        <f t="shared" si="41"/>
        <v>0</v>
      </c>
      <c r="L1346" t="s">
        <v>12789</v>
      </c>
    </row>
    <row r="1347" spans="1:12" x14ac:dyDescent="0.25">
      <c r="A1347" t="s">
        <v>2705</v>
      </c>
      <c r="B1347" t="s">
        <v>2706</v>
      </c>
      <c r="C1347" t="s">
        <v>15</v>
      </c>
      <c r="D1347" s="1">
        <v>3872</v>
      </c>
      <c r="E1347">
        <v>4.6959999999999997</v>
      </c>
      <c r="F1347">
        <v>0.63600000000000001</v>
      </c>
      <c r="G1347">
        <v>0.246</v>
      </c>
      <c r="H1347">
        <v>4.0609999999999999</v>
      </c>
      <c r="I1347" t="s">
        <v>2218</v>
      </c>
      <c r="J1347" s="4" t="str">
        <f t="shared" si="42"/>
        <v>na</v>
      </c>
      <c r="K1347" s="4">
        <f t="shared" ref="K1347:K1410" si="43">IFERROR(RANK(J1347,$J$2:$J$5711,0),0)</f>
        <v>0</v>
      </c>
      <c r="L1347" t="s">
        <v>12790</v>
      </c>
    </row>
    <row r="1348" spans="1:12" x14ac:dyDescent="0.25">
      <c r="A1348" t="s">
        <v>2707</v>
      </c>
      <c r="B1348" t="s">
        <v>2708</v>
      </c>
      <c r="C1348" t="s">
        <v>15</v>
      </c>
      <c r="D1348" s="1">
        <v>3851</v>
      </c>
      <c r="E1348">
        <v>8.2509999999999994</v>
      </c>
      <c r="F1348">
        <v>0.78100000000000003</v>
      </c>
      <c r="G1348">
        <v>0.93700000000000006</v>
      </c>
      <c r="H1348">
        <v>7.1210000000000004</v>
      </c>
      <c r="I1348" t="s">
        <v>2218</v>
      </c>
      <c r="J1348" s="4" t="str">
        <f t="shared" si="42"/>
        <v>na</v>
      </c>
      <c r="K1348" s="4">
        <f t="shared" si="43"/>
        <v>0</v>
      </c>
      <c r="L1348" t="s">
        <v>12791</v>
      </c>
    </row>
    <row r="1349" spans="1:12" x14ac:dyDescent="0.25">
      <c r="A1349" t="s">
        <v>2709</v>
      </c>
      <c r="B1349" t="s">
        <v>2710</v>
      </c>
      <c r="C1349" t="s">
        <v>15</v>
      </c>
      <c r="D1349" s="1">
        <v>3793</v>
      </c>
      <c r="E1349" t="s">
        <v>36</v>
      </c>
      <c r="F1349">
        <v>1.5620000000000001</v>
      </c>
      <c r="G1349">
        <v>0.88800000000000001</v>
      </c>
      <c r="H1349">
        <v>20.498000000000001</v>
      </c>
      <c r="I1349" t="s">
        <v>2218</v>
      </c>
      <c r="J1349" s="4" t="str">
        <f t="shared" si="42"/>
        <v>na</v>
      </c>
      <c r="K1349" s="4">
        <f t="shared" si="43"/>
        <v>0</v>
      </c>
      <c r="L1349" t="s">
        <v>12792</v>
      </c>
    </row>
    <row r="1350" spans="1:12" x14ac:dyDescent="0.25">
      <c r="A1350" t="s">
        <v>2711</v>
      </c>
      <c r="B1350" t="s">
        <v>2712</v>
      </c>
      <c r="C1350" t="s">
        <v>27</v>
      </c>
      <c r="D1350" s="1">
        <v>3708</v>
      </c>
      <c r="E1350">
        <v>13.102</v>
      </c>
      <c r="F1350">
        <v>1.0680000000000001</v>
      </c>
      <c r="G1350">
        <v>0.47099999999999997</v>
      </c>
      <c r="H1350">
        <v>6.8710000000000004</v>
      </c>
      <c r="I1350" t="s">
        <v>2218</v>
      </c>
      <c r="J1350" s="4" t="str">
        <f t="shared" si="42"/>
        <v>na</v>
      </c>
      <c r="K1350" s="4">
        <f t="shared" si="43"/>
        <v>0</v>
      </c>
      <c r="L1350" t="s">
        <v>12793</v>
      </c>
    </row>
    <row r="1351" spans="1:12" x14ac:dyDescent="0.25">
      <c r="A1351" t="s">
        <v>2713</v>
      </c>
      <c r="B1351" t="s">
        <v>2714</v>
      </c>
      <c r="C1351" t="s">
        <v>35</v>
      </c>
      <c r="D1351" s="1">
        <v>3651</v>
      </c>
      <c r="E1351" t="s">
        <v>36</v>
      </c>
      <c r="F1351">
        <v>1.2909999999999999</v>
      </c>
      <c r="G1351">
        <v>0.36899999999999999</v>
      </c>
      <c r="H1351">
        <v>6.4550000000000001</v>
      </c>
      <c r="I1351" t="s">
        <v>2218</v>
      </c>
      <c r="J1351" s="4" t="str">
        <f t="shared" si="42"/>
        <v>na</v>
      </c>
      <c r="K1351" s="4">
        <f t="shared" si="43"/>
        <v>0</v>
      </c>
      <c r="L1351" t="s">
        <v>12794</v>
      </c>
    </row>
    <row r="1352" spans="1:12" x14ac:dyDescent="0.25">
      <c r="A1352" t="s">
        <v>2715</v>
      </c>
      <c r="B1352" t="s">
        <v>2716</v>
      </c>
      <c r="C1352" t="s">
        <v>45</v>
      </c>
      <c r="D1352" s="1">
        <v>3646</v>
      </c>
      <c r="E1352">
        <v>5.5519999999999996</v>
      </c>
      <c r="F1352">
        <v>0.47599999999999998</v>
      </c>
      <c r="G1352">
        <v>6.1040000000000001</v>
      </c>
      <c r="H1352">
        <v>11.843999999999999</v>
      </c>
      <c r="I1352" t="s">
        <v>2218</v>
      </c>
      <c r="J1352" s="4" t="str">
        <f t="shared" si="42"/>
        <v>na</v>
      </c>
      <c r="K1352" s="4">
        <f t="shared" si="43"/>
        <v>0</v>
      </c>
      <c r="L1352" t="s">
        <v>12795</v>
      </c>
    </row>
    <row r="1353" spans="1:12" x14ac:dyDescent="0.25">
      <c r="A1353" t="s">
        <v>2717</v>
      </c>
      <c r="B1353" t="s">
        <v>2718</v>
      </c>
      <c r="C1353" t="s">
        <v>15</v>
      </c>
      <c r="D1353" s="1">
        <v>3642</v>
      </c>
      <c r="E1353">
        <v>30.35</v>
      </c>
      <c r="F1353">
        <v>3.7930000000000001</v>
      </c>
      <c r="G1353">
        <v>1.2210000000000001</v>
      </c>
      <c r="H1353">
        <v>15.551</v>
      </c>
      <c r="I1353" t="s">
        <v>2218</v>
      </c>
      <c r="J1353" s="4" t="str">
        <f t="shared" si="42"/>
        <v>na</v>
      </c>
      <c r="K1353" s="4">
        <f t="shared" si="43"/>
        <v>0</v>
      </c>
      <c r="L1353" t="s">
        <v>12796</v>
      </c>
    </row>
    <row r="1354" spans="1:12" x14ac:dyDescent="0.25">
      <c r="A1354" t="s">
        <v>2719</v>
      </c>
      <c r="B1354" t="s">
        <v>2720</v>
      </c>
      <c r="C1354" t="s">
        <v>35</v>
      </c>
      <c r="D1354" s="1">
        <v>3622</v>
      </c>
      <c r="E1354">
        <v>3.5640000000000001</v>
      </c>
      <c r="F1354">
        <v>0.63700000000000001</v>
      </c>
      <c r="G1354">
        <v>0.39400000000000002</v>
      </c>
      <c r="H1354" t="s">
        <v>36</v>
      </c>
      <c r="I1354" t="s">
        <v>2218</v>
      </c>
      <c r="J1354" s="4" t="str">
        <f t="shared" si="42"/>
        <v>na</v>
      </c>
      <c r="K1354" s="4">
        <f t="shared" si="43"/>
        <v>0</v>
      </c>
      <c r="L1354" t="s">
        <v>12797</v>
      </c>
    </row>
    <row r="1355" spans="1:12" x14ac:dyDescent="0.25">
      <c r="A1355" t="s">
        <v>2721</v>
      </c>
      <c r="B1355" t="s">
        <v>2722</v>
      </c>
      <c r="C1355" t="s">
        <v>15</v>
      </c>
      <c r="D1355" s="1">
        <v>3583</v>
      </c>
      <c r="E1355" t="s">
        <v>36</v>
      </c>
      <c r="F1355">
        <v>1.554</v>
      </c>
      <c r="G1355">
        <v>0.66600000000000004</v>
      </c>
      <c r="H1355">
        <v>8.5340000000000007</v>
      </c>
      <c r="I1355" t="s">
        <v>2218</v>
      </c>
      <c r="J1355" s="4" t="str">
        <f t="shared" si="42"/>
        <v>na</v>
      </c>
      <c r="K1355" s="4">
        <f t="shared" si="43"/>
        <v>0</v>
      </c>
      <c r="L1355" t="s">
        <v>12798</v>
      </c>
    </row>
    <row r="1356" spans="1:12" x14ac:dyDescent="0.25">
      <c r="A1356" t="s">
        <v>2723</v>
      </c>
      <c r="B1356" t="s">
        <v>2724</v>
      </c>
      <c r="C1356" t="s">
        <v>24</v>
      </c>
      <c r="D1356" s="1">
        <v>3508</v>
      </c>
      <c r="E1356" t="s">
        <v>36</v>
      </c>
      <c r="F1356">
        <v>0.56299999999999994</v>
      </c>
      <c r="G1356">
        <v>0.23599999999999999</v>
      </c>
      <c r="H1356">
        <v>6.032</v>
      </c>
      <c r="I1356" t="s">
        <v>2218</v>
      </c>
      <c r="J1356" s="4" t="str">
        <f t="shared" si="42"/>
        <v>na</v>
      </c>
      <c r="K1356" s="4">
        <f t="shared" si="43"/>
        <v>0</v>
      </c>
      <c r="L1356" t="s">
        <v>12799</v>
      </c>
    </row>
    <row r="1357" spans="1:12" x14ac:dyDescent="0.25">
      <c r="A1357" t="s">
        <v>2725</v>
      </c>
      <c r="B1357" t="s">
        <v>2726</v>
      </c>
      <c r="C1357" t="s">
        <v>35</v>
      </c>
      <c r="D1357" s="1">
        <v>3502</v>
      </c>
      <c r="E1357">
        <v>23.303000000000001</v>
      </c>
      <c r="F1357">
        <v>0.63300000000000001</v>
      </c>
      <c r="G1357">
        <v>0.59</v>
      </c>
      <c r="H1357">
        <v>9.6050000000000004</v>
      </c>
      <c r="I1357" t="s">
        <v>2218</v>
      </c>
      <c r="J1357" s="4" t="str">
        <f t="shared" si="42"/>
        <v>na</v>
      </c>
      <c r="K1357" s="4">
        <f t="shared" si="43"/>
        <v>0</v>
      </c>
      <c r="L1357" t="s">
        <v>12800</v>
      </c>
    </row>
    <row r="1358" spans="1:12" x14ac:dyDescent="0.25">
      <c r="A1358" t="s">
        <v>2727</v>
      </c>
      <c r="B1358" t="s">
        <v>2728</v>
      </c>
      <c r="C1358" t="s">
        <v>24</v>
      </c>
      <c r="D1358" s="1">
        <v>3447</v>
      </c>
      <c r="E1358">
        <v>12.404</v>
      </c>
      <c r="F1358">
        <v>1.1719999999999999</v>
      </c>
      <c r="G1358">
        <v>0.46500000000000002</v>
      </c>
      <c r="H1358">
        <v>5.3250000000000002</v>
      </c>
      <c r="I1358" t="s">
        <v>2218</v>
      </c>
      <c r="J1358" s="4" t="str">
        <f t="shared" si="42"/>
        <v>na</v>
      </c>
      <c r="K1358" s="4">
        <f t="shared" si="43"/>
        <v>0</v>
      </c>
      <c r="L1358" t="s">
        <v>12801</v>
      </c>
    </row>
    <row r="1359" spans="1:12" x14ac:dyDescent="0.25">
      <c r="A1359" t="s">
        <v>2729</v>
      </c>
      <c r="B1359" t="s">
        <v>2730</v>
      </c>
      <c r="C1359" t="s">
        <v>45</v>
      </c>
      <c r="D1359" s="1">
        <v>3377</v>
      </c>
      <c r="E1359">
        <v>13.634</v>
      </c>
      <c r="F1359">
        <v>1.1830000000000001</v>
      </c>
      <c r="G1359">
        <v>9.5359999999999996</v>
      </c>
      <c r="H1359" t="s">
        <v>36</v>
      </c>
      <c r="I1359" t="s">
        <v>2218</v>
      </c>
      <c r="J1359" s="4" t="str">
        <f t="shared" si="42"/>
        <v>na</v>
      </c>
      <c r="K1359" s="4">
        <f t="shared" si="43"/>
        <v>0</v>
      </c>
      <c r="L1359" t="s">
        <v>12802</v>
      </c>
    </row>
    <row r="1360" spans="1:12" x14ac:dyDescent="0.25">
      <c r="A1360" t="s">
        <v>2731</v>
      </c>
      <c r="B1360" t="s">
        <v>2732</v>
      </c>
      <c r="C1360" t="s">
        <v>24</v>
      </c>
      <c r="D1360" s="1">
        <v>3372</v>
      </c>
      <c r="E1360">
        <v>15.433999999999999</v>
      </c>
      <c r="F1360">
        <v>2.1739999999999999</v>
      </c>
      <c r="G1360">
        <v>0.86199999999999999</v>
      </c>
      <c r="H1360">
        <v>9.0730000000000004</v>
      </c>
      <c r="I1360" t="s">
        <v>2218</v>
      </c>
      <c r="J1360" s="4" t="str">
        <f t="shared" si="42"/>
        <v>na</v>
      </c>
      <c r="K1360" s="4">
        <f t="shared" si="43"/>
        <v>0</v>
      </c>
      <c r="L1360" t="s">
        <v>12803</v>
      </c>
    </row>
    <row r="1361" spans="1:12" x14ac:dyDescent="0.25">
      <c r="A1361" t="s">
        <v>2733</v>
      </c>
      <c r="B1361" t="s">
        <v>2734</v>
      </c>
      <c r="C1361" t="s">
        <v>45</v>
      </c>
      <c r="D1361" s="1">
        <v>3366</v>
      </c>
      <c r="E1361">
        <v>7.4080000000000004</v>
      </c>
      <c r="F1361">
        <v>0.86799999999999999</v>
      </c>
      <c r="G1361">
        <v>5.3879999999999999</v>
      </c>
      <c r="H1361">
        <v>10.631</v>
      </c>
      <c r="I1361" t="s">
        <v>2218</v>
      </c>
      <c r="J1361" s="4" t="str">
        <f t="shared" si="42"/>
        <v>na</v>
      </c>
      <c r="K1361" s="4">
        <f t="shared" si="43"/>
        <v>0</v>
      </c>
      <c r="L1361" t="s">
        <v>12804</v>
      </c>
    </row>
    <row r="1362" spans="1:12" x14ac:dyDescent="0.25">
      <c r="A1362" t="s">
        <v>2735</v>
      </c>
      <c r="B1362" t="s">
        <v>2736</v>
      </c>
      <c r="C1362" t="s">
        <v>30</v>
      </c>
      <c r="D1362" s="1">
        <v>3341</v>
      </c>
      <c r="E1362" t="s">
        <v>36</v>
      </c>
      <c r="F1362">
        <v>7.1310000000000002</v>
      </c>
      <c r="G1362">
        <v>39.06</v>
      </c>
      <c r="H1362" t="s">
        <v>36</v>
      </c>
      <c r="I1362" t="s">
        <v>2218</v>
      </c>
      <c r="J1362" s="4" t="str">
        <f t="shared" si="42"/>
        <v>na</v>
      </c>
      <c r="K1362" s="4">
        <f t="shared" si="43"/>
        <v>0</v>
      </c>
      <c r="L1362" t="s">
        <v>12805</v>
      </c>
    </row>
    <row r="1363" spans="1:12" x14ac:dyDescent="0.25">
      <c r="A1363" t="s">
        <v>2737</v>
      </c>
      <c r="B1363" t="s">
        <v>2738</v>
      </c>
      <c r="C1363" t="s">
        <v>30</v>
      </c>
      <c r="D1363" s="1">
        <v>3283</v>
      </c>
      <c r="E1363">
        <v>79.36</v>
      </c>
      <c r="F1363">
        <v>6.2759999999999998</v>
      </c>
      <c r="G1363">
        <v>6.6550000000000002</v>
      </c>
      <c r="H1363">
        <v>27.542000000000002</v>
      </c>
      <c r="I1363" t="s">
        <v>2218</v>
      </c>
      <c r="J1363" s="4" t="str">
        <f t="shared" si="42"/>
        <v>na</v>
      </c>
      <c r="K1363" s="4">
        <f t="shared" si="43"/>
        <v>0</v>
      </c>
      <c r="L1363" t="s">
        <v>12806</v>
      </c>
    </row>
    <row r="1364" spans="1:12" x14ac:dyDescent="0.25">
      <c r="A1364" t="s">
        <v>2739</v>
      </c>
      <c r="B1364" t="s">
        <v>2740</v>
      </c>
      <c r="C1364" t="s">
        <v>15</v>
      </c>
      <c r="D1364" s="1">
        <v>3251</v>
      </c>
      <c r="E1364">
        <v>12.211</v>
      </c>
      <c r="F1364">
        <v>1.913</v>
      </c>
      <c r="G1364">
        <v>1.026</v>
      </c>
      <c r="H1364">
        <v>7.08</v>
      </c>
      <c r="I1364" t="s">
        <v>2218</v>
      </c>
      <c r="J1364" s="4" t="str">
        <f t="shared" si="42"/>
        <v>na</v>
      </c>
      <c r="K1364" s="4">
        <f t="shared" si="43"/>
        <v>0</v>
      </c>
      <c r="L1364" t="s">
        <v>12807</v>
      </c>
    </row>
    <row r="1365" spans="1:12" x14ac:dyDescent="0.25">
      <c r="A1365" t="s">
        <v>2741</v>
      </c>
      <c r="B1365" t="s">
        <v>2742</v>
      </c>
      <c r="C1365" t="s">
        <v>35</v>
      </c>
      <c r="D1365" s="1">
        <v>3211</v>
      </c>
      <c r="E1365">
        <v>5.1040000000000001</v>
      </c>
      <c r="F1365">
        <v>0.58299999999999996</v>
      </c>
      <c r="G1365">
        <v>1.1970000000000001</v>
      </c>
      <c r="H1365" t="s">
        <v>36</v>
      </c>
      <c r="I1365" t="s">
        <v>2218</v>
      </c>
      <c r="J1365" s="4" t="str">
        <f t="shared" si="42"/>
        <v>na</v>
      </c>
      <c r="K1365" s="4">
        <f t="shared" si="43"/>
        <v>0</v>
      </c>
      <c r="L1365" t="s">
        <v>12808</v>
      </c>
    </row>
    <row r="1366" spans="1:12" x14ac:dyDescent="0.25">
      <c r="A1366" t="s">
        <v>2743</v>
      </c>
      <c r="B1366" t="s">
        <v>2744</v>
      </c>
      <c r="C1366" t="s">
        <v>21</v>
      </c>
      <c r="D1366" s="1">
        <v>3178</v>
      </c>
      <c r="E1366">
        <v>15.547000000000001</v>
      </c>
      <c r="F1366">
        <v>1.651</v>
      </c>
      <c r="G1366">
        <v>0.72299999999999998</v>
      </c>
      <c r="H1366">
        <v>12.176</v>
      </c>
      <c r="I1366" t="s">
        <v>2218</v>
      </c>
      <c r="J1366" s="4" t="str">
        <f t="shared" si="42"/>
        <v>na</v>
      </c>
      <c r="K1366" s="4">
        <f t="shared" si="43"/>
        <v>0</v>
      </c>
      <c r="L1366" t="s">
        <v>12809</v>
      </c>
    </row>
    <row r="1367" spans="1:12" x14ac:dyDescent="0.25">
      <c r="A1367" t="s">
        <v>2745</v>
      </c>
      <c r="B1367" t="s">
        <v>2746</v>
      </c>
      <c r="C1367" t="s">
        <v>24</v>
      </c>
      <c r="D1367" s="1">
        <v>3148</v>
      </c>
      <c r="E1367" t="s">
        <v>36</v>
      </c>
      <c r="F1367">
        <v>1.931</v>
      </c>
      <c r="G1367">
        <v>6.5000000000000002E-2</v>
      </c>
      <c r="H1367">
        <v>7.7320000000000002</v>
      </c>
      <c r="I1367" t="s">
        <v>2218</v>
      </c>
      <c r="J1367" s="4" t="str">
        <f t="shared" si="42"/>
        <v>na</v>
      </c>
      <c r="K1367" s="4">
        <f t="shared" si="43"/>
        <v>0</v>
      </c>
      <c r="L1367" t="s">
        <v>12810</v>
      </c>
    </row>
    <row r="1368" spans="1:12" x14ac:dyDescent="0.25">
      <c r="A1368" t="s">
        <v>2747</v>
      </c>
      <c r="B1368" t="s">
        <v>2748</v>
      </c>
      <c r="C1368" t="s">
        <v>35</v>
      </c>
      <c r="D1368" s="1">
        <v>3117</v>
      </c>
      <c r="E1368">
        <v>10.933</v>
      </c>
      <c r="F1368">
        <v>0.28899999999999998</v>
      </c>
      <c r="G1368">
        <v>0.621</v>
      </c>
      <c r="H1368" t="s">
        <v>36</v>
      </c>
      <c r="I1368" t="s">
        <v>2218</v>
      </c>
      <c r="J1368" s="4" t="str">
        <f t="shared" si="42"/>
        <v>na</v>
      </c>
      <c r="K1368" s="4">
        <f t="shared" si="43"/>
        <v>0</v>
      </c>
      <c r="L1368" t="s">
        <v>12811</v>
      </c>
    </row>
    <row r="1369" spans="1:12" x14ac:dyDescent="0.25">
      <c r="A1369" t="s">
        <v>2749</v>
      </c>
      <c r="B1369" t="s">
        <v>2750</v>
      </c>
      <c r="C1369" t="s">
        <v>15</v>
      </c>
      <c r="D1369" s="1">
        <v>3104</v>
      </c>
      <c r="E1369">
        <v>20.727</v>
      </c>
      <c r="F1369">
        <v>2.1850000000000001</v>
      </c>
      <c r="G1369">
        <v>0.39700000000000002</v>
      </c>
      <c r="H1369">
        <v>5.4139999999999997</v>
      </c>
      <c r="I1369" t="s">
        <v>2218</v>
      </c>
      <c r="J1369" s="4" t="str">
        <f t="shared" si="42"/>
        <v>na</v>
      </c>
      <c r="K1369" s="4">
        <f t="shared" si="43"/>
        <v>0</v>
      </c>
      <c r="L1369" t="s">
        <v>12812</v>
      </c>
    </row>
    <row r="1370" spans="1:12" x14ac:dyDescent="0.25">
      <c r="A1370" t="s">
        <v>2751</v>
      </c>
      <c r="B1370" t="s">
        <v>2752</v>
      </c>
      <c r="C1370" t="s">
        <v>35</v>
      </c>
      <c r="D1370" s="1">
        <v>3097</v>
      </c>
      <c r="E1370">
        <v>22.55</v>
      </c>
      <c r="F1370">
        <v>7.2190000000000003</v>
      </c>
      <c r="G1370">
        <v>9.5410000000000004</v>
      </c>
      <c r="H1370">
        <v>15.037000000000001</v>
      </c>
      <c r="I1370" t="s">
        <v>2218</v>
      </c>
      <c r="J1370" s="4" t="str">
        <f t="shared" si="42"/>
        <v>na</v>
      </c>
      <c r="K1370" s="4">
        <f t="shared" si="43"/>
        <v>0</v>
      </c>
      <c r="L1370" t="s">
        <v>12813</v>
      </c>
    </row>
    <row r="1371" spans="1:12" x14ac:dyDescent="0.25">
      <c r="A1371" t="s">
        <v>2753</v>
      </c>
      <c r="B1371" t="s">
        <v>2754</v>
      </c>
      <c r="C1371" t="s">
        <v>11</v>
      </c>
      <c r="D1371" s="1">
        <v>3057</v>
      </c>
      <c r="E1371">
        <v>25.279</v>
      </c>
      <c r="F1371">
        <v>0.41499999999999998</v>
      </c>
      <c r="G1371">
        <v>0.23699999999999999</v>
      </c>
      <c r="H1371" t="s">
        <v>36</v>
      </c>
      <c r="I1371" t="s">
        <v>2218</v>
      </c>
      <c r="J1371" s="4" t="str">
        <f t="shared" si="42"/>
        <v>na</v>
      </c>
      <c r="K1371" s="4">
        <f t="shared" si="43"/>
        <v>0</v>
      </c>
      <c r="L1371" t="s">
        <v>12814</v>
      </c>
    </row>
    <row r="1372" spans="1:12" x14ac:dyDescent="0.25">
      <c r="A1372" t="s">
        <v>2755</v>
      </c>
      <c r="B1372" t="s">
        <v>2756</v>
      </c>
      <c r="C1372" t="s">
        <v>15</v>
      </c>
      <c r="D1372" s="1">
        <v>3024</v>
      </c>
      <c r="E1372">
        <v>7.9139999999999997</v>
      </c>
      <c r="F1372">
        <v>1.256</v>
      </c>
      <c r="G1372">
        <v>0.42799999999999999</v>
      </c>
      <c r="H1372">
        <v>3.7749999999999999</v>
      </c>
      <c r="I1372" t="s">
        <v>2218</v>
      </c>
      <c r="J1372" s="4" t="str">
        <f t="shared" si="42"/>
        <v>na</v>
      </c>
      <c r="K1372" s="4">
        <f t="shared" si="43"/>
        <v>0</v>
      </c>
      <c r="L1372" t="s">
        <v>12815</v>
      </c>
    </row>
    <row r="1373" spans="1:12" x14ac:dyDescent="0.25">
      <c r="A1373" t="s">
        <v>2757</v>
      </c>
      <c r="B1373" t="s">
        <v>2758</v>
      </c>
      <c r="C1373" t="s">
        <v>35</v>
      </c>
      <c r="D1373" s="1">
        <v>3020</v>
      </c>
      <c r="E1373">
        <v>3.4420000000000002</v>
      </c>
      <c r="F1373">
        <v>0.20499999999999999</v>
      </c>
      <c r="G1373">
        <v>0.41099999999999998</v>
      </c>
      <c r="H1373" t="s">
        <v>36</v>
      </c>
      <c r="I1373" t="s">
        <v>2218</v>
      </c>
      <c r="J1373" s="4" t="str">
        <f t="shared" si="42"/>
        <v>na</v>
      </c>
      <c r="K1373" s="4">
        <f t="shared" si="43"/>
        <v>0</v>
      </c>
      <c r="L1373" t="s">
        <v>12816</v>
      </c>
    </row>
    <row r="1374" spans="1:12" x14ac:dyDescent="0.25">
      <c r="A1374" t="s">
        <v>2759</v>
      </c>
      <c r="B1374" t="s">
        <v>2760</v>
      </c>
      <c r="C1374" t="s">
        <v>21</v>
      </c>
      <c r="D1374" s="1">
        <v>2901</v>
      </c>
      <c r="E1374">
        <v>5.9379999999999997</v>
      </c>
      <c r="F1374">
        <v>1.0489999999999999</v>
      </c>
      <c r="G1374">
        <v>9.1999999999999998E-2</v>
      </c>
      <c r="H1374">
        <v>4.3470000000000004</v>
      </c>
      <c r="I1374" t="s">
        <v>2218</v>
      </c>
      <c r="J1374" s="4" t="str">
        <f t="shared" si="42"/>
        <v>na</v>
      </c>
      <c r="K1374" s="4">
        <f t="shared" si="43"/>
        <v>0</v>
      </c>
      <c r="L1374" t="s">
        <v>12817</v>
      </c>
    </row>
    <row r="1375" spans="1:12" x14ac:dyDescent="0.25">
      <c r="A1375" t="s">
        <v>2761</v>
      </c>
      <c r="B1375" t="s">
        <v>2762</v>
      </c>
      <c r="C1375" t="s">
        <v>18</v>
      </c>
      <c r="D1375" s="1">
        <v>2762</v>
      </c>
      <c r="E1375">
        <v>9.7789999999999999</v>
      </c>
      <c r="F1375">
        <v>0.621</v>
      </c>
      <c r="G1375">
        <v>1.524</v>
      </c>
      <c r="H1375">
        <v>5.9080000000000004</v>
      </c>
      <c r="I1375" t="s">
        <v>2218</v>
      </c>
      <c r="J1375" s="4" t="str">
        <f t="shared" si="42"/>
        <v>na</v>
      </c>
      <c r="K1375" s="4">
        <f t="shared" si="43"/>
        <v>0</v>
      </c>
      <c r="L1375" t="s">
        <v>12818</v>
      </c>
    </row>
    <row r="1376" spans="1:12" x14ac:dyDescent="0.25">
      <c r="A1376" t="s">
        <v>2763</v>
      </c>
      <c r="B1376" t="s">
        <v>2764</v>
      </c>
      <c r="C1376" t="s">
        <v>15</v>
      </c>
      <c r="D1376" s="1">
        <v>2729</v>
      </c>
      <c r="E1376">
        <v>12.089</v>
      </c>
      <c r="F1376">
        <v>2.3479999999999999</v>
      </c>
      <c r="G1376">
        <v>0.68799999999999994</v>
      </c>
      <c r="H1376">
        <v>6.0979999999999999</v>
      </c>
      <c r="I1376" t="s">
        <v>2218</v>
      </c>
      <c r="J1376" s="4" t="str">
        <f t="shared" si="42"/>
        <v>na</v>
      </c>
      <c r="K1376" s="4">
        <f t="shared" si="43"/>
        <v>0</v>
      </c>
      <c r="L1376" t="s">
        <v>12819</v>
      </c>
    </row>
    <row r="1377" spans="1:12" x14ac:dyDescent="0.25">
      <c r="A1377" t="s">
        <v>2765</v>
      </c>
      <c r="B1377" t="s">
        <v>2766</v>
      </c>
      <c r="C1377" t="s">
        <v>45</v>
      </c>
      <c r="D1377" s="1">
        <v>2724</v>
      </c>
      <c r="E1377">
        <v>5.2439999999999998</v>
      </c>
      <c r="F1377">
        <v>1.046</v>
      </c>
      <c r="G1377">
        <v>4.8419999999999996</v>
      </c>
      <c r="H1377">
        <v>7.8840000000000003</v>
      </c>
      <c r="I1377" t="s">
        <v>2218</v>
      </c>
      <c r="J1377" s="4" t="str">
        <f t="shared" si="42"/>
        <v>na</v>
      </c>
      <c r="K1377" s="4">
        <f t="shared" si="43"/>
        <v>0</v>
      </c>
      <c r="L1377" t="s">
        <v>12820</v>
      </c>
    </row>
    <row r="1378" spans="1:12" x14ac:dyDescent="0.25">
      <c r="A1378" t="s">
        <v>2767</v>
      </c>
      <c r="B1378" t="s">
        <v>2768</v>
      </c>
      <c r="C1378" t="s">
        <v>58</v>
      </c>
      <c r="D1378" s="1">
        <v>2663</v>
      </c>
      <c r="E1378">
        <v>6.1959999999999997</v>
      </c>
      <c r="F1378">
        <v>1.4039999999999999</v>
      </c>
      <c r="G1378">
        <v>1.5449999999999999</v>
      </c>
      <c r="H1378">
        <v>5.53</v>
      </c>
      <c r="I1378" t="s">
        <v>2218</v>
      </c>
      <c r="J1378" s="4" t="str">
        <f t="shared" si="42"/>
        <v>na</v>
      </c>
      <c r="K1378" s="4">
        <f t="shared" si="43"/>
        <v>0</v>
      </c>
      <c r="L1378" t="s">
        <v>12821</v>
      </c>
    </row>
    <row r="1379" spans="1:12" x14ac:dyDescent="0.25">
      <c r="A1379" t="s">
        <v>2769</v>
      </c>
      <c r="B1379" t="s">
        <v>2770</v>
      </c>
      <c r="C1379" t="s">
        <v>15</v>
      </c>
      <c r="D1379" s="1">
        <v>2639</v>
      </c>
      <c r="E1379">
        <v>12.874000000000001</v>
      </c>
      <c r="F1379">
        <v>2.165</v>
      </c>
      <c r="G1379">
        <v>1.6759999999999999</v>
      </c>
      <c r="H1379">
        <v>8.7100000000000009</v>
      </c>
      <c r="I1379" t="s">
        <v>2218</v>
      </c>
      <c r="J1379" s="4" t="str">
        <f t="shared" si="42"/>
        <v>na</v>
      </c>
      <c r="K1379" s="4">
        <f t="shared" si="43"/>
        <v>0</v>
      </c>
      <c r="L1379" t="s">
        <v>12822</v>
      </c>
    </row>
    <row r="1380" spans="1:12" x14ac:dyDescent="0.25">
      <c r="A1380" t="s">
        <v>2771</v>
      </c>
      <c r="B1380" t="s">
        <v>2772</v>
      </c>
      <c r="C1380" t="s">
        <v>15</v>
      </c>
      <c r="D1380" s="1">
        <v>2632</v>
      </c>
      <c r="E1380">
        <v>9.7449999999999992</v>
      </c>
      <c r="F1380">
        <v>1.2509999999999999</v>
      </c>
      <c r="G1380">
        <v>0.77800000000000002</v>
      </c>
      <c r="H1380">
        <v>6.3979999999999997</v>
      </c>
      <c r="I1380" t="s">
        <v>2218</v>
      </c>
      <c r="J1380" s="4" t="str">
        <f t="shared" si="42"/>
        <v>na</v>
      </c>
      <c r="K1380" s="4">
        <f t="shared" si="43"/>
        <v>0</v>
      </c>
      <c r="L1380" t="s">
        <v>12823</v>
      </c>
    </row>
    <row r="1381" spans="1:12" x14ac:dyDescent="0.25">
      <c r="A1381" t="s">
        <v>2773</v>
      </c>
      <c r="B1381" t="s">
        <v>2774</v>
      </c>
      <c r="C1381" t="s">
        <v>15</v>
      </c>
      <c r="D1381" s="1">
        <v>2607</v>
      </c>
      <c r="E1381">
        <v>8.6419999999999995</v>
      </c>
      <c r="F1381">
        <v>1.0569999999999999</v>
      </c>
      <c r="G1381">
        <v>0.36499999999999999</v>
      </c>
      <c r="H1381">
        <v>4.5090000000000003</v>
      </c>
      <c r="I1381" t="s">
        <v>2218</v>
      </c>
      <c r="J1381" s="4" t="str">
        <f t="shared" si="42"/>
        <v>na</v>
      </c>
      <c r="K1381" s="4">
        <f t="shared" si="43"/>
        <v>0</v>
      </c>
      <c r="L1381" t="s">
        <v>12824</v>
      </c>
    </row>
    <row r="1382" spans="1:12" x14ac:dyDescent="0.25">
      <c r="A1382" t="s">
        <v>2775</v>
      </c>
      <c r="B1382" t="s">
        <v>2776</v>
      </c>
      <c r="C1382" t="s">
        <v>15</v>
      </c>
      <c r="D1382" s="1">
        <v>2604</v>
      </c>
      <c r="E1382">
        <v>10.952</v>
      </c>
      <c r="F1382">
        <v>0.53300000000000003</v>
      </c>
      <c r="G1382">
        <v>0.16300000000000001</v>
      </c>
      <c r="H1382">
        <v>5.798</v>
      </c>
      <c r="I1382" t="s">
        <v>2218</v>
      </c>
      <c r="J1382" s="4" t="str">
        <f t="shared" si="42"/>
        <v>na</v>
      </c>
      <c r="K1382" s="4">
        <f t="shared" si="43"/>
        <v>0</v>
      </c>
      <c r="L1382" t="s">
        <v>12825</v>
      </c>
    </row>
    <row r="1383" spans="1:12" x14ac:dyDescent="0.25">
      <c r="A1383" t="s">
        <v>2777</v>
      </c>
      <c r="B1383" t="s">
        <v>2778</v>
      </c>
      <c r="C1383" t="s">
        <v>35</v>
      </c>
      <c r="D1383" s="1">
        <v>2598</v>
      </c>
      <c r="E1383">
        <v>16.382000000000001</v>
      </c>
      <c r="F1383">
        <v>2.2210000000000001</v>
      </c>
      <c r="G1383">
        <v>3.9870000000000001</v>
      </c>
      <c r="H1383">
        <v>23.954000000000001</v>
      </c>
      <c r="I1383" t="s">
        <v>2218</v>
      </c>
      <c r="J1383" s="4" t="str">
        <f t="shared" si="42"/>
        <v>na</v>
      </c>
      <c r="K1383" s="4">
        <f t="shared" si="43"/>
        <v>0</v>
      </c>
      <c r="L1383" t="s">
        <v>12826</v>
      </c>
    </row>
    <row r="1384" spans="1:12" x14ac:dyDescent="0.25">
      <c r="A1384" t="s">
        <v>2779</v>
      </c>
      <c r="B1384" t="s">
        <v>2780</v>
      </c>
      <c r="C1384" t="s">
        <v>35</v>
      </c>
      <c r="D1384" s="1">
        <v>2570</v>
      </c>
      <c r="E1384">
        <v>5.3280000000000003</v>
      </c>
      <c r="F1384">
        <v>0.624</v>
      </c>
      <c r="G1384">
        <v>1.52</v>
      </c>
      <c r="H1384" t="s">
        <v>36</v>
      </c>
      <c r="I1384" t="s">
        <v>2218</v>
      </c>
      <c r="J1384" s="4" t="str">
        <f t="shared" si="42"/>
        <v>na</v>
      </c>
      <c r="K1384" s="4">
        <f t="shared" si="43"/>
        <v>0</v>
      </c>
      <c r="L1384" t="s">
        <v>12827</v>
      </c>
    </row>
    <row r="1385" spans="1:12" x14ac:dyDescent="0.25">
      <c r="A1385" t="s">
        <v>2781</v>
      </c>
      <c r="B1385" t="s">
        <v>2782</v>
      </c>
      <c r="C1385" t="s">
        <v>11</v>
      </c>
      <c r="D1385" s="1">
        <v>2549</v>
      </c>
      <c r="E1385">
        <v>6.9169999999999998</v>
      </c>
      <c r="F1385">
        <v>0.92400000000000004</v>
      </c>
      <c r="G1385">
        <v>0.747</v>
      </c>
      <c r="H1385">
        <v>7.95</v>
      </c>
      <c r="I1385" t="s">
        <v>2218</v>
      </c>
      <c r="J1385" s="4" t="str">
        <f t="shared" si="42"/>
        <v>na</v>
      </c>
      <c r="K1385" s="4">
        <f t="shared" si="43"/>
        <v>0</v>
      </c>
      <c r="L1385" t="s">
        <v>12828</v>
      </c>
    </row>
    <row r="1386" spans="1:12" x14ac:dyDescent="0.25">
      <c r="A1386" t="s">
        <v>2783</v>
      </c>
      <c r="B1386" t="s">
        <v>2784</v>
      </c>
      <c r="C1386" t="s">
        <v>45</v>
      </c>
      <c r="D1386" s="1">
        <v>2524</v>
      </c>
      <c r="E1386">
        <v>3.9319999999999999</v>
      </c>
      <c r="F1386">
        <v>0.71899999999999997</v>
      </c>
      <c r="G1386">
        <v>11.201000000000001</v>
      </c>
      <c r="H1386">
        <v>6.2460000000000004</v>
      </c>
      <c r="I1386" t="s">
        <v>2218</v>
      </c>
      <c r="J1386" s="4" t="str">
        <f t="shared" si="42"/>
        <v>na</v>
      </c>
      <c r="K1386" s="4">
        <f t="shared" si="43"/>
        <v>0</v>
      </c>
      <c r="L1386" t="s">
        <v>12829</v>
      </c>
    </row>
    <row r="1387" spans="1:12" x14ac:dyDescent="0.25">
      <c r="A1387" t="s">
        <v>2785</v>
      </c>
      <c r="B1387" t="s">
        <v>2786</v>
      </c>
      <c r="C1387" t="s">
        <v>11</v>
      </c>
      <c r="D1387" s="1">
        <v>2502</v>
      </c>
      <c r="E1387">
        <v>184.93600000000001</v>
      </c>
      <c r="F1387" t="s">
        <v>36</v>
      </c>
      <c r="G1387">
        <v>0.24399999999999999</v>
      </c>
      <c r="H1387" t="s">
        <v>36</v>
      </c>
      <c r="I1387" t="s">
        <v>2218</v>
      </c>
      <c r="J1387" s="4" t="str">
        <f t="shared" si="42"/>
        <v>na</v>
      </c>
      <c r="K1387" s="4">
        <f t="shared" si="43"/>
        <v>0</v>
      </c>
      <c r="L1387" t="s">
        <v>12830</v>
      </c>
    </row>
    <row r="1388" spans="1:12" x14ac:dyDescent="0.25">
      <c r="A1388" t="s">
        <v>2787</v>
      </c>
      <c r="B1388" t="s">
        <v>2788</v>
      </c>
      <c r="C1388" t="s">
        <v>45</v>
      </c>
      <c r="D1388" s="1">
        <v>2460</v>
      </c>
      <c r="E1388">
        <v>13.257</v>
      </c>
      <c r="F1388">
        <v>1.5529999999999999</v>
      </c>
      <c r="G1388">
        <v>14.539</v>
      </c>
      <c r="H1388">
        <v>18.074000000000002</v>
      </c>
      <c r="I1388" t="s">
        <v>2218</v>
      </c>
      <c r="J1388" s="4" t="str">
        <f t="shared" si="42"/>
        <v>na</v>
      </c>
      <c r="K1388" s="4">
        <f t="shared" si="43"/>
        <v>0</v>
      </c>
      <c r="L1388" t="s">
        <v>12831</v>
      </c>
    </row>
    <row r="1389" spans="1:12" x14ac:dyDescent="0.25">
      <c r="A1389" t="s">
        <v>2789</v>
      </c>
      <c r="B1389" t="s">
        <v>2790</v>
      </c>
      <c r="C1389" t="s">
        <v>132</v>
      </c>
      <c r="D1389" s="1">
        <v>2334</v>
      </c>
      <c r="E1389">
        <v>12.651999999999999</v>
      </c>
      <c r="F1389">
        <v>1.89</v>
      </c>
      <c r="G1389">
        <v>0.79200000000000004</v>
      </c>
      <c r="H1389">
        <v>7.4029999999999996</v>
      </c>
      <c r="I1389" t="s">
        <v>2218</v>
      </c>
      <c r="J1389" s="4" t="str">
        <f t="shared" si="42"/>
        <v>na</v>
      </c>
      <c r="K1389" s="4">
        <f t="shared" si="43"/>
        <v>0</v>
      </c>
      <c r="L1389" t="s">
        <v>12832</v>
      </c>
    </row>
    <row r="1390" spans="1:12" x14ac:dyDescent="0.25">
      <c r="A1390" t="s">
        <v>2791</v>
      </c>
      <c r="B1390" t="s">
        <v>2792</v>
      </c>
      <c r="C1390" t="s">
        <v>35</v>
      </c>
      <c r="D1390" s="1">
        <v>2334</v>
      </c>
      <c r="E1390">
        <v>5.032</v>
      </c>
      <c r="F1390">
        <v>0.20100000000000001</v>
      </c>
      <c r="G1390">
        <v>0.55700000000000005</v>
      </c>
      <c r="H1390" t="s">
        <v>36</v>
      </c>
      <c r="I1390" t="s">
        <v>2218</v>
      </c>
      <c r="J1390" s="4" t="str">
        <f t="shared" si="42"/>
        <v>na</v>
      </c>
      <c r="K1390" s="4">
        <f t="shared" si="43"/>
        <v>0</v>
      </c>
      <c r="L1390" t="s">
        <v>12833</v>
      </c>
    </row>
    <row r="1391" spans="1:12" x14ac:dyDescent="0.25">
      <c r="A1391" t="s">
        <v>2793</v>
      </c>
      <c r="B1391" t="s">
        <v>2794</v>
      </c>
      <c r="C1391" t="s">
        <v>132</v>
      </c>
      <c r="D1391" s="1">
        <v>2333</v>
      </c>
      <c r="E1391">
        <v>23.463999999999999</v>
      </c>
      <c r="F1391">
        <v>6.3570000000000002</v>
      </c>
      <c r="G1391">
        <v>5.37</v>
      </c>
      <c r="H1391">
        <v>17.763999999999999</v>
      </c>
      <c r="I1391" t="s">
        <v>2218</v>
      </c>
      <c r="J1391" s="4" t="str">
        <f t="shared" si="42"/>
        <v>na</v>
      </c>
      <c r="K1391" s="4">
        <f t="shared" si="43"/>
        <v>0</v>
      </c>
      <c r="L1391" t="s">
        <v>12834</v>
      </c>
    </row>
    <row r="1392" spans="1:12" x14ac:dyDescent="0.25">
      <c r="A1392" t="s">
        <v>2795</v>
      </c>
      <c r="B1392" t="s">
        <v>2796</v>
      </c>
      <c r="C1392" t="s">
        <v>18</v>
      </c>
      <c r="D1392" s="1">
        <v>2272</v>
      </c>
      <c r="E1392">
        <v>6.3330000000000002</v>
      </c>
      <c r="F1392">
        <v>0.82499999999999996</v>
      </c>
      <c r="G1392">
        <v>1.611</v>
      </c>
      <c r="H1392">
        <v>5.4509999999999996</v>
      </c>
      <c r="I1392" t="s">
        <v>2218</v>
      </c>
      <c r="J1392" s="4" t="str">
        <f t="shared" si="42"/>
        <v>na</v>
      </c>
      <c r="K1392" s="4">
        <f t="shared" si="43"/>
        <v>0</v>
      </c>
      <c r="L1392" t="s">
        <v>12835</v>
      </c>
    </row>
    <row r="1393" spans="1:12" x14ac:dyDescent="0.25">
      <c r="A1393" t="s">
        <v>2797</v>
      </c>
      <c r="B1393" t="s">
        <v>2798</v>
      </c>
      <c r="C1393" t="s">
        <v>15</v>
      </c>
      <c r="D1393" s="1">
        <v>2259</v>
      </c>
      <c r="E1393">
        <v>15.087999999999999</v>
      </c>
      <c r="F1393">
        <v>0.70799999999999996</v>
      </c>
      <c r="G1393">
        <v>0.63400000000000001</v>
      </c>
      <c r="H1393">
        <v>5.5049999999999999</v>
      </c>
      <c r="I1393" t="s">
        <v>2218</v>
      </c>
      <c r="J1393" s="4" t="str">
        <f t="shared" si="42"/>
        <v>na</v>
      </c>
      <c r="K1393" s="4">
        <f t="shared" si="43"/>
        <v>0</v>
      </c>
      <c r="L1393" t="s">
        <v>12836</v>
      </c>
    </row>
    <row r="1394" spans="1:12" x14ac:dyDescent="0.25">
      <c r="A1394" t="s">
        <v>2799</v>
      </c>
      <c r="B1394" t="s">
        <v>2800</v>
      </c>
      <c r="C1394" t="s">
        <v>18</v>
      </c>
      <c r="D1394" s="1">
        <v>2244</v>
      </c>
      <c r="E1394">
        <v>10.503</v>
      </c>
      <c r="F1394">
        <v>1.53</v>
      </c>
      <c r="G1394">
        <v>0.68400000000000005</v>
      </c>
      <c r="H1394">
        <v>9.64</v>
      </c>
      <c r="I1394" t="s">
        <v>2218</v>
      </c>
      <c r="J1394" s="4" t="str">
        <f t="shared" si="42"/>
        <v>na</v>
      </c>
      <c r="K1394" s="4">
        <f t="shared" si="43"/>
        <v>0</v>
      </c>
      <c r="L1394" t="s">
        <v>12837</v>
      </c>
    </row>
    <row r="1395" spans="1:12" x14ac:dyDescent="0.25">
      <c r="A1395" t="s">
        <v>2801</v>
      </c>
      <c r="B1395" t="s">
        <v>2802</v>
      </c>
      <c r="C1395" t="s">
        <v>35</v>
      </c>
      <c r="D1395" s="1">
        <v>2113</v>
      </c>
      <c r="E1395">
        <v>2.3279999999999998</v>
      </c>
      <c r="F1395">
        <v>0.154</v>
      </c>
      <c r="G1395">
        <v>0.437</v>
      </c>
      <c r="H1395" t="s">
        <v>36</v>
      </c>
      <c r="I1395" t="s">
        <v>2218</v>
      </c>
      <c r="J1395" s="4" t="str">
        <f t="shared" si="42"/>
        <v>na</v>
      </c>
      <c r="K1395" s="4">
        <f t="shared" si="43"/>
        <v>0</v>
      </c>
      <c r="L1395" t="s">
        <v>12838</v>
      </c>
    </row>
    <row r="1396" spans="1:12" x14ac:dyDescent="0.25">
      <c r="A1396" t="s">
        <v>2803</v>
      </c>
      <c r="B1396" t="s">
        <v>2804</v>
      </c>
      <c r="C1396" t="s">
        <v>132</v>
      </c>
      <c r="D1396" s="1">
        <v>2110</v>
      </c>
      <c r="E1396">
        <v>11.664999999999999</v>
      </c>
      <c r="F1396">
        <v>1.335</v>
      </c>
      <c r="G1396">
        <v>0.42199999999999999</v>
      </c>
      <c r="H1396">
        <v>6.1890000000000001</v>
      </c>
      <c r="I1396" t="s">
        <v>2218</v>
      </c>
      <c r="J1396" s="4" t="str">
        <f t="shared" si="42"/>
        <v>na</v>
      </c>
      <c r="K1396" s="4">
        <f t="shared" si="43"/>
        <v>0</v>
      </c>
      <c r="L1396" t="s">
        <v>12839</v>
      </c>
    </row>
    <row r="1397" spans="1:12" x14ac:dyDescent="0.25">
      <c r="A1397" t="s">
        <v>2805</v>
      </c>
      <c r="B1397" t="s">
        <v>2806</v>
      </c>
      <c r="C1397" t="s">
        <v>45</v>
      </c>
      <c r="D1397" s="1">
        <v>1906</v>
      </c>
      <c r="E1397">
        <v>5.7</v>
      </c>
      <c r="F1397">
        <v>0.53300000000000003</v>
      </c>
      <c r="G1397">
        <v>3.258</v>
      </c>
      <c r="H1397" t="s">
        <v>36</v>
      </c>
      <c r="I1397" t="s">
        <v>2218</v>
      </c>
      <c r="J1397" s="4" t="str">
        <f t="shared" si="42"/>
        <v>na</v>
      </c>
      <c r="K1397" s="4">
        <f t="shared" si="43"/>
        <v>0</v>
      </c>
      <c r="L1397" t="s">
        <v>12840</v>
      </c>
    </row>
    <row r="1398" spans="1:12" x14ac:dyDescent="0.25">
      <c r="A1398" t="s">
        <v>2807</v>
      </c>
      <c r="B1398" t="s">
        <v>2808</v>
      </c>
      <c r="C1398" t="s">
        <v>132</v>
      </c>
      <c r="D1398" s="1">
        <v>1869</v>
      </c>
      <c r="E1398">
        <v>6.26</v>
      </c>
      <c r="F1398">
        <v>1.272</v>
      </c>
      <c r="G1398">
        <v>1.2</v>
      </c>
      <c r="H1398">
        <v>2.3180000000000001</v>
      </c>
      <c r="I1398" t="s">
        <v>2218</v>
      </c>
      <c r="J1398" s="4" t="str">
        <f t="shared" si="42"/>
        <v>na</v>
      </c>
      <c r="K1398" s="4">
        <f t="shared" si="43"/>
        <v>0</v>
      </c>
      <c r="L1398" t="s">
        <v>12841</v>
      </c>
    </row>
    <row r="1399" spans="1:12" x14ac:dyDescent="0.25">
      <c r="A1399" t="s">
        <v>2809</v>
      </c>
      <c r="B1399" t="s">
        <v>2810</v>
      </c>
      <c r="C1399" t="s">
        <v>24</v>
      </c>
      <c r="D1399" s="1">
        <v>1862</v>
      </c>
      <c r="E1399">
        <v>6.5570000000000004</v>
      </c>
      <c r="F1399">
        <v>0.88700000000000001</v>
      </c>
      <c r="G1399">
        <v>0.47</v>
      </c>
      <c r="H1399">
        <v>4.6420000000000003</v>
      </c>
      <c r="I1399" t="s">
        <v>2218</v>
      </c>
      <c r="J1399" s="4" t="str">
        <f t="shared" si="42"/>
        <v>na</v>
      </c>
      <c r="K1399" s="4">
        <f t="shared" si="43"/>
        <v>0</v>
      </c>
      <c r="L1399" t="s">
        <v>12842</v>
      </c>
    </row>
    <row r="1400" spans="1:12" x14ac:dyDescent="0.25">
      <c r="A1400" t="s">
        <v>2811</v>
      </c>
      <c r="B1400" t="s">
        <v>2812</v>
      </c>
      <c r="C1400" t="s">
        <v>18</v>
      </c>
      <c r="D1400" s="1">
        <v>1772</v>
      </c>
      <c r="E1400">
        <v>3.677</v>
      </c>
      <c r="F1400">
        <v>1.4370000000000001</v>
      </c>
      <c r="G1400">
        <v>0.371</v>
      </c>
      <c r="H1400">
        <v>5.0460000000000003</v>
      </c>
      <c r="I1400" t="s">
        <v>2218</v>
      </c>
      <c r="J1400" s="4" t="str">
        <f t="shared" si="42"/>
        <v>na</v>
      </c>
      <c r="K1400" s="4">
        <f t="shared" si="43"/>
        <v>0</v>
      </c>
      <c r="L1400" t="s">
        <v>12843</v>
      </c>
    </row>
    <row r="1401" spans="1:12" x14ac:dyDescent="0.25">
      <c r="A1401" t="s">
        <v>2813</v>
      </c>
      <c r="B1401" t="s">
        <v>2814</v>
      </c>
      <c r="C1401" t="s">
        <v>58</v>
      </c>
      <c r="D1401" s="1">
        <v>1764</v>
      </c>
      <c r="E1401">
        <v>7.38</v>
      </c>
      <c r="F1401">
        <v>1.5029999999999999</v>
      </c>
      <c r="G1401">
        <v>0.51300000000000001</v>
      </c>
      <c r="H1401">
        <v>3.7189999999999999</v>
      </c>
      <c r="I1401" t="s">
        <v>2218</v>
      </c>
      <c r="J1401" s="4" t="str">
        <f t="shared" si="42"/>
        <v>na</v>
      </c>
      <c r="K1401" s="4">
        <f t="shared" si="43"/>
        <v>0</v>
      </c>
      <c r="L1401" t="s">
        <v>12844</v>
      </c>
    </row>
    <row r="1402" spans="1:12" x14ac:dyDescent="0.25">
      <c r="A1402" t="s">
        <v>2815</v>
      </c>
      <c r="B1402" t="s">
        <v>2816</v>
      </c>
      <c r="C1402" t="s">
        <v>15</v>
      </c>
      <c r="D1402" s="1">
        <v>1705</v>
      </c>
      <c r="E1402">
        <v>8.9779999999999998</v>
      </c>
      <c r="F1402">
        <v>0.999</v>
      </c>
      <c r="G1402">
        <v>0.20399999999999999</v>
      </c>
      <c r="H1402">
        <v>6.0750000000000002</v>
      </c>
      <c r="I1402" t="s">
        <v>2218</v>
      </c>
      <c r="J1402" s="4" t="str">
        <f t="shared" si="42"/>
        <v>na</v>
      </c>
      <c r="K1402" s="4">
        <f t="shared" si="43"/>
        <v>0</v>
      </c>
      <c r="L1402" t="s">
        <v>12845</v>
      </c>
    </row>
    <row r="1403" spans="1:12" x14ac:dyDescent="0.25">
      <c r="A1403" t="s">
        <v>2817</v>
      </c>
      <c r="B1403" t="s">
        <v>2818</v>
      </c>
      <c r="C1403" t="s">
        <v>132</v>
      </c>
      <c r="D1403" s="1">
        <v>1138625</v>
      </c>
      <c r="E1403">
        <v>27.771999999999998</v>
      </c>
      <c r="F1403">
        <v>10.348000000000001</v>
      </c>
      <c r="G1403">
        <v>8.5239999999999991</v>
      </c>
      <c r="H1403">
        <v>17.277999999999999</v>
      </c>
      <c r="I1403" t="s">
        <v>2819</v>
      </c>
      <c r="J1403" s="4" t="str">
        <f t="shared" si="42"/>
        <v>na</v>
      </c>
      <c r="K1403" s="4">
        <f t="shared" si="43"/>
        <v>0</v>
      </c>
      <c r="L1403" t="s">
        <v>12846</v>
      </c>
    </row>
    <row r="1404" spans="1:12" x14ac:dyDescent="0.25">
      <c r="A1404" t="s">
        <v>2820</v>
      </c>
      <c r="B1404" t="s">
        <v>2821</v>
      </c>
      <c r="C1404" t="s">
        <v>132</v>
      </c>
      <c r="D1404" s="1">
        <v>1083981</v>
      </c>
      <c r="E1404">
        <v>19.577000000000002</v>
      </c>
      <c r="F1404">
        <v>12.134</v>
      </c>
      <c r="G1404">
        <v>4.1820000000000004</v>
      </c>
      <c r="H1404">
        <v>12.66</v>
      </c>
      <c r="I1404" t="s">
        <v>2819</v>
      </c>
      <c r="J1404" s="4" t="str">
        <f t="shared" si="42"/>
        <v>na</v>
      </c>
      <c r="K1404" s="4">
        <f t="shared" si="43"/>
        <v>0</v>
      </c>
      <c r="L1404" t="s">
        <v>12847</v>
      </c>
    </row>
    <row r="1405" spans="1:12" x14ac:dyDescent="0.25">
      <c r="A1405" t="s">
        <v>2822</v>
      </c>
      <c r="B1405" t="s">
        <v>2823</v>
      </c>
      <c r="C1405" t="s">
        <v>58</v>
      </c>
      <c r="D1405" s="1">
        <v>945890</v>
      </c>
      <c r="E1405">
        <v>82.576999999999998</v>
      </c>
      <c r="F1405">
        <v>15.247</v>
      </c>
      <c r="G1405">
        <v>3.3460000000000001</v>
      </c>
      <c r="H1405">
        <v>24.210999999999999</v>
      </c>
      <c r="I1405" t="s">
        <v>2819</v>
      </c>
      <c r="J1405" s="4" t="str">
        <f t="shared" si="42"/>
        <v>na</v>
      </c>
      <c r="K1405" s="4">
        <f t="shared" si="43"/>
        <v>0</v>
      </c>
      <c r="L1405" t="s">
        <v>12848</v>
      </c>
    </row>
    <row r="1406" spans="1:12" x14ac:dyDescent="0.25">
      <c r="A1406" t="s">
        <v>2824</v>
      </c>
      <c r="B1406" t="s">
        <v>2825</v>
      </c>
      <c r="C1406" t="s">
        <v>18</v>
      </c>
      <c r="D1406" s="1">
        <v>763230</v>
      </c>
      <c r="E1406">
        <v>23.181000000000001</v>
      </c>
      <c r="F1406">
        <v>3.794</v>
      </c>
      <c r="G1406">
        <v>4.7489999999999997</v>
      </c>
      <c r="H1406">
        <v>13.788</v>
      </c>
      <c r="I1406" t="s">
        <v>2819</v>
      </c>
      <c r="J1406" s="4" t="str">
        <f t="shared" si="42"/>
        <v>na</v>
      </c>
      <c r="K1406" s="4">
        <f t="shared" si="43"/>
        <v>0</v>
      </c>
      <c r="L1406" t="s">
        <v>12849</v>
      </c>
    </row>
    <row r="1407" spans="1:12" x14ac:dyDescent="0.25">
      <c r="A1407" t="s">
        <v>2826</v>
      </c>
      <c r="B1407" t="s">
        <v>2827</v>
      </c>
      <c r="C1407" t="s">
        <v>18</v>
      </c>
      <c r="D1407" s="1">
        <v>446922</v>
      </c>
      <c r="E1407">
        <v>19.125</v>
      </c>
      <c r="F1407">
        <v>4.4249999999999998</v>
      </c>
      <c r="G1407">
        <v>6.33</v>
      </c>
      <c r="H1407">
        <v>13.052</v>
      </c>
      <c r="I1407" t="s">
        <v>2819</v>
      </c>
      <c r="J1407" s="4" t="str">
        <f t="shared" si="42"/>
        <v>na</v>
      </c>
      <c r="K1407" s="4">
        <f t="shared" si="43"/>
        <v>0</v>
      </c>
      <c r="L1407" t="s">
        <v>12850</v>
      </c>
    </row>
    <row r="1408" spans="1:12" x14ac:dyDescent="0.25">
      <c r="A1408" t="s">
        <v>2828</v>
      </c>
      <c r="B1408" t="s">
        <v>2829</v>
      </c>
      <c r="C1408" t="s">
        <v>35</v>
      </c>
      <c r="D1408" s="1">
        <v>435806</v>
      </c>
      <c r="E1408">
        <v>18.277999999999999</v>
      </c>
      <c r="F1408">
        <v>1.026</v>
      </c>
      <c r="G1408">
        <v>1.339</v>
      </c>
      <c r="H1408">
        <v>1.1679999999999999</v>
      </c>
      <c r="I1408" t="s">
        <v>2819</v>
      </c>
      <c r="J1408" s="4" t="str">
        <f t="shared" si="42"/>
        <v>na</v>
      </c>
      <c r="K1408" s="4">
        <f t="shared" si="43"/>
        <v>0</v>
      </c>
      <c r="L1408" t="s">
        <v>12851</v>
      </c>
    </row>
    <row r="1409" spans="1:12" x14ac:dyDescent="0.25">
      <c r="A1409" t="s">
        <v>2830</v>
      </c>
      <c r="B1409" t="s">
        <v>2831</v>
      </c>
      <c r="C1409" t="s">
        <v>35</v>
      </c>
      <c r="D1409" s="1">
        <v>435806</v>
      </c>
      <c r="E1409">
        <v>18.277999999999999</v>
      </c>
      <c r="F1409">
        <v>1.026</v>
      </c>
      <c r="G1409">
        <v>1.339</v>
      </c>
      <c r="H1409">
        <v>1.1679999999999999</v>
      </c>
      <c r="I1409" t="s">
        <v>2819</v>
      </c>
      <c r="J1409" s="4" t="str">
        <f t="shared" si="42"/>
        <v>na</v>
      </c>
      <c r="K1409" s="4">
        <f t="shared" si="43"/>
        <v>0</v>
      </c>
      <c r="L1409" t="s">
        <v>12852</v>
      </c>
    </row>
    <row r="1410" spans="1:12" x14ac:dyDescent="0.25">
      <c r="A1410" t="s">
        <v>2832</v>
      </c>
      <c r="B1410" t="s">
        <v>2833</v>
      </c>
      <c r="C1410" t="s">
        <v>30</v>
      </c>
      <c r="D1410" s="1">
        <v>324693</v>
      </c>
      <c r="E1410">
        <v>19.669</v>
      </c>
      <c r="F1410">
        <v>5.452</v>
      </c>
      <c r="G1410">
        <v>3.984</v>
      </c>
      <c r="H1410">
        <v>12.195</v>
      </c>
      <c r="I1410" t="s">
        <v>2819</v>
      </c>
      <c r="J1410" s="4" t="str">
        <f t="shared" ref="J1410:J1473" si="44">IF(AND(I1410=selected_country_code,C1410= selected_sector_code),D1410,"na")</f>
        <v>na</v>
      </c>
      <c r="K1410" s="4">
        <f t="shared" si="43"/>
        <v>0</v>
      </c>
      <c r="L1410" t="s">
        <v>12853</v>
      </c>
    </row>
    <row r="1411" spans="1:12" x14ac:dyDescent="0.25">
      <c r="A1411" t="s">
        <v>2834</v>
      </c>
      <c r="B1411" t="s">
        <v>2835</v>
      </c>
      <c r="C1411" t="s">
        <v>132</v>
      </c>
      <c r="D1411" s="1">
        <v>317063</v>
      </c>
      <c r="E1411">
        <v>29.315999999999999</v>
      </c>
      <c r="F1411">
        <v>10.65</v>
      </c>
      <c r="G1411">
        <v>13.638</v>
      </c>
      <c r="H1411">
        <v>20.331</v>
      </c>
      <c r="I1411" t="s">
        <v>2819</v>
      </c>
      <c r="J1411" s="4" t="str">
        <f t="shared" si="44"/>
        <v>na</v>
      </c>
      <c r="K1411" s="4">
        <f t="shared" ref="K1411:K1474" si="45">IFERROR(RANK(J1411,$J$2:$J$5711,0),0)</f>
        <v>0</v>
      </c>
      <c r="L1411" t="s">
        <v>12854</v>
      </c>
    </row>
    <row r="1412" spans="1:12" x14ac:dyDescent="0.25">
      <c r="A1412" t="s">
        <v>2836</v>
      </c>
      <c r="B1412" t="s">
        <v>2837</v>
      </c>
      <c r="C1412" t="s">
        <v>21</v>
      </c>
      <c r="D1412" s="1">
        <v>310361</v>
      </c>
      <c r="E1412">
        <v>22.158999999999999</v>
      </c>
      <c r="F1412">
        <v>4.1559999999999997</v>
      </c>
      <c r="G1412">
        <v>0.59599999999999997</v>
      </c>
      <c r="H1412">
        <v>11.109</v>
      </c>
      <c r="I1412" t="s">
        <v>2819</v>
      </c>
      <c r="J1412" s="4" t="str">
        <f t="shared" si="44"/>
        <v>na</v>
      </c>
      <c r="K1412" s="4">
        <f t="shared" si="45"/>
        <v>0</v>
      </c>
      <c r="L1412" t="s">
        <v>12855</v>
      </c>
    </row>
    <row r="1413" spans="1:12" x14ac:dyDescent="0.25">
      <c r="A1413" t="s">
        <v>2838</v>
      </c>
      <c r="B1413" t="s">
        <v>2839</v>
      </c>
      <c r="C1413" t="s">
        <v>35</v>
      </c>
      <c r="D1413" s="1">
        <v>280131</v>
      </c>
      <c r="E1413">
        <v>8.6419999999999995</v>
      </c>
      <c r="F1413">
        <v>1.1990000000000001</v>
      </c>
      <c r="G1413">
        <v>2.0619999999999998</v>
      </c>
      <c r="H1413" t="s">
        <v>36</v>
      </c>
      <c r="I1413" t="s">
        <v>2819</v>
      </c>
      <c r="J1413" s="4" t="str">
        <f t="shared" si="44"/>
        <v>na</v>
      </c>
      <c r="K1413" s="4">
        <f t="shared" si="45"/>
        <v>0</v>
      </c>
      <c r="L1413" t="s">
        <v>12856</v>
      </c>
    </row>
    <row r="1414" spans="1:12" x14ac:dyDescent="0.25">
      <c r="A1414" t="s">
        <v>2840</v>
      </c>
      <c r="B1414" t="s">
        <v>2841</v>
      </c>
      <c r="C1414" t="s">
        <v>21</v>
      </c>
      <c r="D1414" s="1">
        <v>272060</v>
      </c>
      <c r="E1414">
        <v>22.588999999999999</v>
      </c>
      <c r="F1414">
        <v>6.0960000000000001</v>
      </c>
      <c r="G1414">
        <v>3.9609999999999999</v>
      </c>
      <c r="H1414">
        <v>29.873000000000001</v>
      </c>
      <c r="I1414" t="s">
        <v>2819</v>
      </c>
      <c r="J1414" s="4" t="str">
        <f t="shared" si="44"/>
        <v>na</v>
      </c>
      <c r="K1414" s="4">
        <f t="shared" si="45"/>
        <v>0</v>
      </c>
      <c r="L1414" t="s">
        <v>12857</v>
      </c>
    </row>
    <row r="1415" spans="1:12" x14ac:dyDescent="0.25">
      <c r="A1415" t="s">
        <v>2842</v>
      </c>
      <c r="B1415" t="s">
        <v>2843</v>
      </c>
      <c r="C1415" t="s">
        <v>132</v>
      </c>
      <c r="D1415" s="1">
        <v>248915</v>
      </c>
      <c r="E1415">
        <v>31.763999999999999</v>
      </c>
      <c r="F1415">
        <v>42.319000000000003</v>
      </c>
      <c r="G1415">
        <v>14.907999999999999</v>
      </c>
      <c r="H1415">
        <v>24.366</v>
      </c>
      <c r="I1415" t="s">
        <v>2819</v>
      </c>
      <c r="J1415" s="4" t="str">
        <f t="shared" si="44"/>
        <v>na</v>
      </c>
      <c r="K1415" s="4">
        <f t="shared" si="45"/>
        <v>0</v>
      </c>
      <c r="L1415" t="s">
        <v>12858</v>
      </c>
    </row>
    <row r="1416" spans="1:12" x14ac:dyDescent="0.25">
      <c r="A1416" t="s">
        <v>2844</v>
      </c>
      <c r="B1416" t="s">
        <v>2845</v>
      </c>
      <c r="C1416" t="s">
        <v>30</v>
      </c>
      <c r="D1416" s="1">
        <v>229982</v>
      </c>
      <c r="E1416">
        <v>16.919</v>
      </c>
      <c r="F1416">
        <v>3.9889999999999999</v>
      </c>
      <c r="G1416">
        <v>0.95599999999999996</v>
      </c>
      <c r="H1416">
        <v>11.244999999999999</v>
      </c>
      <c r="I1416" t="s">
        <v>2819</v>
      </c>
      <c r="J1416" s="4" t="str">
        <f t="shared" si="44"/>
        <v>na</v>
      </c>
      <c r="K1416" s="4">
        <f t="shared" si="45"/>
        <v>0</v>
      </c>
      <c r="L1416" t="s">
        <v>12859</v>
      </c>
    </row>
    <row r="1417" spans="1:12" x14ac:dyDescent="0.25">
      <c r="A1417" t="s">
        <v>2846</v>
      </c>
      <c r="B1417" t="s">
        <v>2847</v>
      </c>
      <c r="C1417" t="s">
        <v>132</v>
      </c>
      <c r="D1417" s="1">
        <v>223986</v>
      </c>
      <c r="E1417">
        <v>11.984</v>
      </c>
      <c r="F1417">
        <v>2.8929999999999998</v>
      </c>
      <c r="G1417">
        <v>3.2090000000000001</v>
      </c>
      <c r="H1417">
        <v>7.1550000000000002</v>
      </c>
      <c r="I1417" t="s">
        <v>2819</v>
      </c>
      <c r="J1417" s="4" t="str">
        <f t="shared" si="44"/>
        <v>na</v>
      </c>
      <c r="K1417" s="4">
        <f t="shared" si="45"/>
        <v>0</v>
      </c>
      <c r="L1417" t="s">
        <v>12860</v>
      </c>
    </row>
    <row r="1418" spans="1:12" x14ac:dyDescent="0.25">
      <c r="A1418" t="s">
        <v>2848</v>
      </c>
      <c r="B1418" t="s">
        <v>2849</v>
      </c>
      <c r="C1418" t="s">
        <v>18</v>
      </c>
      <c r="D1418" s="1">
        <v>218250</v>
      </c>
      <c r="E1418">
        <v>9.8699999999999992</v>
      </c>
      <c r="F1418">
        <v>3.5550000000000002</v>
      </c>
      <c r="G1418">
        <v>1.6559999999999999</v>
      </c>
      <c r="H1418">
        <v>6.7969999999999997</v>
      </c>
      <c r="I1418" t="s">
        <v>2819</v>
      </c>
      <c r="J1418" s="4" t="str">
        <f t="shared" si="44"/>
        <v>na</v>
      </c>
      <c r="K1418" s="4">
        <f t="shared" si="45"/>
        <v>0</v>
      </c>
      <c r="L1418" t="s">
        <v>12861</v>
      </c>
    </row>
    <row r="1419" spans="1:12" x14ac:dyDescent="0.25">
      <c r="A1419" t="s">
        <v>2850</v>
      </c>
      <c r="B1419" t="s">
        <v>2851</v>
      </c>
      <c r="C1419" t="s">
        <v>18</v>
      </c>
      <c r="D1419" s="1">
        <v>214344</v>
      </c>
      <c r="E1419">
        <v>13.045</v>
      </c>
      <c r="F1419">
        <v>1.1619999999999999</v>
      </c>
      <c r="G1419">
        <v>1.2050000000000001</v>
      </c>
      <c r="H1419">
        <v>6.601</v>
      </c>
      <c r="I1419" t="s">
        <v>2819</v>
      </c>
      <c r="J1419" s="4" t="str">
        <f t="shared" si="44"/>
        <v>na</v>
      </c>
      <c r="K1419" s="4">
        <f t="shared" si="45"/>
        <v>0</v>
      </c>
      <c r="L1419" t="s">
        <v>12862</v>
      </c>
    </row>
    <row r="1420" spans="1:12" x14ac:dyDescent="0.25">
      <c r="A1420" t="s">
        <v>2852</v>
      </c>
      <c r="B1420" t="s">
        <v>2853</v>
      </c>
      <c r="C1420" t="s">
        <v>58</v>
      </c>
      <c r="D1420" s="1">
        <v>204792</v>
      </c>
      <c r="E1420">
        <v>18.59</v>
      </c>
      <c r="F1420" t="s">
        <v>36</v>
      </c>
      <c r="G1420">
        <v>1.8879999999999999</v>
      </c>
      <c r="H1420">
        <v>12.664999999999999</v>
      </c>
      <c r="I1420" t="s">
        <v>2819</v>
      </c>
      <c r="J1420" s="4" t="str">
        <f t="shared" si="44"/>
        <v>na</v>
      </c>
      <c r="K1420" s="4">
        <f t="shared" si="45"/>
        <v>0</v>
      </c>
      <c r="L1420" t="s">
        <v>12863</v>
      </c>
    </row>
    <row r="1421" spans="1:12" x14ac:dyDescent="0.25">
      <c r="A1421" t="s">
        <v>2854</v>
      </c>
      <c r="B1421" t="s">
        <v>2855</v>
      </c>
      <c r="C1421" t="s">
        <v>35</v>
      </c>
      <c r="D1421" s="1">
        <v>188455</v>
      </c>
      <c r="E1421">
        <v>7.7519999999999998</v>
      </c>
      <c r="F1421">
        <v>0.79100000000000004</v>
      </c>
      <c r="G1421">
        <v>1.7849999999999999</v>
      </c>
      <c r="H1421" t="s">
        <v>36</v>
      </c>
      <c r="I1421" t="s">
        <v>2819</v>
      </c>
      <c r="J1421" s="4" t="str">
        <f t="shared" si="44"/>
        <v>na</v>
      </c>
      <c r="K1421" s="4">
        <f t="shared" si="45"/>
        <v>0</v>
      </c>
      <c r="L1421" t="s">
        <v>12864</v>
      </c>
    </row>
    <row r="1422" spans="1:12" x14ac:dyDescent="0.25">
      <c r="A1422" t="s">
        <v>2856</v>
      </c>
      <c r="B1422" t="s">
        <v>2857</v>
      </c>
      <c r="C1422" t="s">
        <v>21</v>
      </c>
      <c r="D1422" s="1">
        <v>183801</v>
      </c>
      <c r="E1422">
        <v>19.95</v>
      </c>
      <c r="F1422">
        <v>9.6530000000000005</v>
      </c>
      <c r="G1422">
        <v>4.9109999999999996</v>
      </c>
      <c r="H1422">
        <v>18.585000000000001</v>
      </c>
      <c r="I1422" t="s">
        <v>2819</v>
      </c>
      <c r="J1422" s="4" t="str">
        <f t="shared" si="44"/>
        <v>na</v>
      </c>
      <c r="K1422" s="4">
        <f t="shared" si="45"/>
        <v>0</v>
      </c>
      <c r="L1422" t="s">
        <v>12865</v>
      </c>
    </row>
    <row r="1423" spans="1:12" x14ac:dyDescent="0.25">
      <c r="A1423" t="s">
        <v>2858</v>
      </c>
      <c r="B1423" t="s">
        <v>2859</v>
      </c>
      <c r="C1423" t="s">
        <v>30</v>
      </c>
      <c r="D1423" s="1">
        <v>181927</v>
      </c>
      <c r="E1423">
        <v>13.888999999999999</v>
      </c>
      <c r="F1423">
        <v>7.03</v>
      </c>
      <c r="G1423">
        <v>3.9329999999999998</v>
      </c>
      <c r="H1423">
        <v>12.755000000000001</v>
      </c>
      <c r="I1423" t="s">
        <v>2819</v>
      </c>
      <c r="J1423" s="4" t="str">
        <f t="shared" si="44"/>
        <v>na</v>
      </c>
      <c r="K1423" s="4">
        <f t="shared" si="45"/>
        <v>0</v>
      </c>
      <c r="L1423" t="s">
        <v>12866</v>
      </c>
    </row>
    <row r="1424" spans="1:12" x14ac:dyDescent="0.25">
      <c r="A1424" t="s">
        <v>2860</v>
      </c>
      <c r="B1424" t="s">
        <v>2861</v>
      </c>
      <c r="C1424" t="s">
        <v>18</v>
      </c>
      <c r="D1424" s="1">
        <v>174044</v>
      </c>
      <c r="E1424">
        <v>21.957000000000001</v>
      </c>
      <c r="F1424">
        <v>1.913</v>
      </c>
      <c r="G1424">
        <v>2.2349999999999999</v>
      </c>
      <c r="H1424">
        <v>14.371</v>
      </c>
      <c r="I1424" t="s">
        <v>2819</v>
      </c>
      <c r="J1424" s="4" t="str">
        <f t="shared" si="44"/>
        <v>na</v>
      </c>
      <c r="K1424" s="4">
        <f t="shared" si="45"/>
        <v>0</v>
      </c>
      <c r="L1424" t="s">
        <v>12867</v>
      </c>
    </row>
    <row r="1425" spans="1:12" x14ac:dyDescent="0.25">
      <c r="A1425" t="s">
        <v>2862</v>
      </c>
      <c r="B1425" t="s">
        <v>2863</v>
      </c>
      <c r="C1425" t="s">
        <v>30</v>
      </c>
      <c r="D1425" s="1">
        <v>171422</v>
      </c>
      <c r="E1425">
        <v>23.263000000000002</v>
      </c>
      <c r="F1425">
        <v>2.7090000000000001</v>
      </c>
      <c r="G1425">
        <v>3.3260000000000001</v>
      </c>
      <c r="H1425">
        <v>7.7919999999999998</v>
      </c>
      <c r="I1425" t="s">
        <v>2819</v>
      </c>
      <c r="J1425" s="4" t="str">
        <f t="shared" si="44"/>
        <v>na</v>
      </c>
      <c r="K1425" s="4">
        <f t="shared" si="45"/>
        <v>0</v>
      </c>
      <c r="L1425" t="s">
        <v>12868</v>
      </c>
    </row>
    <row r="1426" spans="1:12" x14ac:dyDescent="0.25">
      <c r="A1426" t="s">
        <v>2864</v>
      </c>
      <c r="B1426" t="s">
        <v>2865</v>
      </c>
      <c r="C1426" t="s">
        <v>21</v>
      </c>
      <c r="D1426" s="1">
        <v>167348</v>
      </c>
      <c r="E1426">
        <v>21.574000000000002</v>
      </c>
      <c r="F1426">
        <v>11.332000000000001</v>
      </c>
      <c r="G1426">
        <v>2.5129999999999999</v>
      </c>
      <c r="H1426">
        <v>14.8</v>
      </c>
      <c r="I1426" t="s">
        <v>2819</v>
      </c>
      <c r="J1426" s="4" t="str">
        <f t="shared" si="44"/>
        <v>na</v>
      </c>
      <c r="K1426" s="4">
        <f t="shared" si="45"/>
        <v>0</v>
      </c>
      <c r="L1426" t="s">
        <v>12869</v>
      </c>
    </row>
    <row r="1427" spans="1:12" x14ac:dyDescent="0.25">
      <c r="A1427" t="s">
        <v>2866</v>
      </c>
      <c r="B1427" t="s">
        <v>2867</v>
      </c>
      <c r="C1427" t="s">
        <v>132</v>
      </c>
      <c r="D1427" s="1">
        <v>164631</v>
      </c>
      <c r="E1427">
        <v>13.683999999999999</v>
      </c>
      <c r="F1427">
        <v>4.633</v>
      </c>
      <c r="G1427">
        <v>3.2240000000000002</v>
      </c>
      <c r="H1427">
        <v>9.5229999999999997</v>
      </c>
      <c r="I1427" t="s">
        <v>2819</v>
      </c>
      <c r="J1427" s="4" t="str">
        <f t="shared" si="44"/>
        <v>na</v>
      </c>
      <c r="K1427" s="4">
        <f t="shared" si="45"/>
        <v>0</v>
      </c>
      <c r="L1427" t="s">
        <v>12870</v>
      </c>
    </row>
    <row r="1428" spans="1:12" x14ac:dyDescent="0.25">
      <c r="A1428" t="s">
        <v>2868</v>
      </c>
      <c r="B1428" t="s">
        <v>2869</v>
      </c>
      <c r="C1428" t="s">
        <v>18</v>
      </c>
      <c r="D1428" s="1">
        <v>157398</v>
      </c>
      <c r="E1428">
        <v>12.595000000000001</v>
      </c>
      <c r="F1428">
        <v>1.903</v>
      </c>
      <c r="G1428">
        <v>1.448</v>
      </c>
      <c r="H1428">
        <v>7.5730000000000004</v>
      </c>
      <c r="I1428" t="s">
        <v>2819</v>
      </c>
      <c r="J1428" s="4" t="str">
        <f t="shared" si="44"/>
        <v>na</v>
      </c>
      <c r="K1428" s="4">
        <f t="shared" si="45"/>
        <v>0</v>
      </c>
      <c r="L1428" t="s">
        <v>12871</v>
      </c>
    </row>
    <row r="1429" spans="1:12" x14ac:dyDescent="0.25">
      <c r="A1429" t="s">
        <v>2870</v>
      </c>
      <c r="B1429" t="s">
        <v>2871</v>
      </c>
      <c r="C1429" t="s">
        <v>132</v>
      </c>
      <c r="D1429" s="1">
        <v>157143</v>
      </c>
      <c r="E1429">
        <v>15.361000000000001</v>
      </c>
      <c r="F1429">
        <v>11.065</v>
      </c>
      <c r="G1429">
        <v>4.1189999999999998</v>
      </c>
      <c r="H1429">
        <v>10.731</v>
      </c>
      <c r="I1429" t="s">
        <v>2819</v>
      </c>
      <c r="J1429" s="4" t="str">
        <f t="shared" si="44"/>
        <v>na</v>
      </c>
      <c r="K1429" s="4">
        <f t="shared" si="45"/>
        <v>0</v>
      </c>
      <c r="L1429" t="s">
        <v>12872</v>
      </c>
    </row>
    <row r="1430" spans="1:12" x14ac:dyDescent="0.25">
      <c r="A1430" t="s">
        <v>2872</v>
      </c>
      <c r="B1430" t="s">
        <v>2873</v>
      </c>
      <c r="C1430" t="s">
        <v>18</v>
      </c>
      <c r="D1430" s="1">
        <v>156707</v>
      </c>
      <c r="E1430">
        <v>86.47</v>
      </c>
      <c r="F1430">
        <v>20.667999999999999</v>
      </c>
      <c r="G1430">
        <v>7.7569999999999997</v>
      </c>
      <c r="H1430">
        <v>57.44</v>
      </c>
      <c r="I1430" t="s">
        <v>2819</v>
      </c>
      <c r="J1430" s="4" t="str">
        <f t="shared" si="44"/>
        <v>na</v>
      </c>
      <c r="K1430" s="4">
        <f t="shared" si="45"/>
        <v>0</v>
      </c>
      <c r="L1430" t="s">
        <v>12873</v>
      </c>
    </row>
    <row r="1431" spans="1:12" x14ac:dyDescent="0.25">
      <c r="A1431" t="s">
        <v>2874</v>
      </c>
      <c r="B1431" t="s">
        <v>2875</v>
      </c>
      <c r="C1431" t="s">
        <v>11</v>
      </c>
      <c r="D1431" s="1">
        <v>156379</v>
      </c>
      <c r="E1431">
        <v>14.82</v>
      </c>
      <c r="F1431">
        <v>0.81599999999999995</v>
      </c>
      <c r="G1431">
        <v>0.61699999999999999</v>
      </c>
      <c r="H1431">
        <v>6.67</v>
      </c>
      <c r="I1431" t="s">
        <v>2819</v>
      </c>
      <c r="J1431" s="4" t="str">
        <f t="shared" si="44"/>
        <v>na</v>
      </c>
      <c r="K1431" s="4">
        <f t="shared" si="45"/>
        <v>0</v>
      </c>
      <c r="L1431" t="s">
        <v>12874</v>
      </c>
    </row>
    <row r="1432" spans="1:12" x14ac:dyDescent="0.25">
      <c r="A1432" t="s">
        <v>2876</v>
      </c>
      <c r="B1432" t="s">
        <v>2877</v>
      </c>
      <c r="C1432" t="s">
        <v>132</v>
      </c>
      <c r="D1432" s="1">
        <v>154671</v>
      </c>
      <c r="E1432">
        <v>55.151000000000003</v>
      </c>
      <c r="F1432">
        <v>12.673999999999999</v>
      </c>
      <c r="G1432">
        <v>14.114000000000001</v>
      </c>
      <c r="H1432">
        <v>43.823999999999998</v>
      </c>
      <c r="I1432" t="s">
        <v>2819</v>
      </c>
      <c r="J1432" s="4" t="str">
        <f t="shared" si="44"/>
        <v>na</v>
      </c>
      <c r="K1432" s="4">
        <f t="shared" si="45"/>
        <v>0</v>
      </c>
      <c r="L1432" t="s">
        <v>12875</v>
      </c>
    </row>
    <row r="1433" spans="1:12" x14ac:dyDescent="0.25">
      <c r="A1433" t="s">
        <v>2878</v>
      </c>
      <c r="B1433" t="s">
        <v>2879</v>
      </c>
      <c r="C1433" t="s">
        <v>132</v>
      </c>
      <c r="D1433" s="1">
        <v>147349</v>
      </c>
      <c r="E1433">
        <v>46.406999999999996</v>
      </c>
      <c r="F1433">
        <v>14.115</v>
      </c>
      <c r="G1433">
        <v>12.711</v>
      </c>
      <c r="H1433">
        <v>34.249000000000002</v>
      </c>
      <c r="I1433" t="s">
        <v>2819</v>
      </c>
      <c r="J1433" s="4" t="str">
        <f t="shared" si="44"/>
        <v>na</v>
      </c>
      <c r="K1433" s="4">
        <f t="shared" si="45"/>
        <v>0</v>
      </c>
      <c r="L1433" t="s">
        <v>12876</v>
      </c>
    </row>
    <row r="1434" spans="1:12" x14ac:dyDescent="0.25">
      <c r="A1434" t="s">
        <v>2880</v>
      </c>
      <c r="B1434" t="s">
        <v>2881</v>
      </c>
      <c r="C1434" t="s">
        <v>30</v>
      </c>
      <c r="D1434" s="1">
        <v>131482</v>
      </c>
      <c r="E1434">
        <v>31.196000000000002</v>
      </c>
      <c r="F1434">
        <v>4.2270000000000003</v>
      </c>
      <c r="G1434">
        <v>4.1399999999999997</v>
      </c>
      <c r="H1434">
        <v>18.652000000000001</v>
      </c>
      <c r="I1434" t="s">
        <v>2819</v>
      </c>
      <c r="J1434" s="4" t="str">
        <f t="shared" si="44"/>
        <v>na</v>
      </c>
      <c r="K1434" s="4">
        <f t="shared" si="45"/>
        <v>0</v>
      </c>
      <c r="L1434" t="s">
        <v>12877</v>
      </c>
    </row>
    <row r="1435" spans="1:12" x14ac:dyDescent="0.25">
      <c r="A1435" t="s">
        <v>2882</v>
      </c>
      <c r="B1435" t="s">
        <v>2883</v>
      </c>
      <c r="C1435" t="s">
        <v>132</v>
      </c>
      <c r="D1435" s="1">
        <v>130670</v>
      </c>
      <c r="E1435" t="s">
        <v>36</v>
      </c>
      <c r="F1435">
        <v>3.8479999999999999</v>
      </c>
      <c r="G1435">
        <v>7.0910000000000002</v>
      </c>
      <c r="H1435">
        <v>38.558</v>
      </c>
      <c r="I1435" t="s">
        <v>2819</v>
      </c>
      <c r="J1435" s="4" t="str">
        <f t="shared" si="44"/>
        <v>na</v>
      </c>
      <c r="K1435" s="4">
        <f t="shared" si="45"/>
        <v>0</v>
      </c>
      <c r="L1435" t="s">
        <v>12878</v>
      </c>
    </row>
    <row r="1436" spans="1:12" x14ac:dyDescent="0.25">
      <c r="A1436" t="s">
        <v>2884</v>
      </c>
      <c r="B1436" t="s">
        <v>2885</v>
      </c>
      <c r="C1436" t="s">
        <v>58</v>
      </c>
      <c r="D1436" s="1">
        <v>129620</v>
      </c>
      <c r="E1436">
        <v>28.616</v>
      </c>
      <c r="F1436">
        <v>14.331</v>
      </c>
      <c r="G1436">
        <v>3.1509999999999998</v>
      </c>
      <c r="H1436">
        <v>21.693999999999999</v>
      </c>
      <c r="I1436" t="s">
        <v>2819</v>
      </c>
      <c r="J1436" s="4" t="str">
        <f t="shared" si="44"/>
        <v>na</v>
      </c>
      <c r="K1436" s="4">
        <f t="shared" si="45"/>
        <v>0</v>
      </c>
      <c r="L1436" t="s">
        <v>12879</v>
      </c>
    </row>
    <row r="1437" spans="1:12" x14ac:dyDescent="0.25">
      <c r="A1437" t="s">
        <v>2886</v>
      </c>
      <c r="B1437" t="s">
        <v>2887</v>
      </c>
      <c r="C1437" t="s">
        <v>11</v>
      </c>
      <c r="D1437" s="1">
        <v>129260</v>
      </c>
      <c r="E1437">
        <v>11.456</v>
      </c>
      <c r="F1437">
        <v>0.89800000000000002</v>
      </c>
      <c r="G1437">
        <v>0.92600000000000005</v>
      </c>
      <c r="H1437">
        <v>4.8789999999999996</v>
      </c>
      <c r="I1437" t="s">
        <v>2819</v>
      </c>
      <c r="J1437" s="4" t="str">
        <f t="shared" si="44"/>
        <v>na</v>
      </c>
      <c r="K1437" s="4">
        <f t="shared" si="45"/>
        <v>0</v>
      </c>
      <c r="L1437" t="s">
        <v>12880</v>
      </c>
    </row>
    <row r="1438" spans="1:12" x14ac:dyDescent="0.25">
      <c r="A1438" t="s">
        <v>2888</v>
      </c>
      <c r="B1438" t="s">
        <v>2889</v>
      </c>
      <c r="C1438" t="s">
        <v>30</v>
      </c>
      <c r="D1438" s="1">
        <v>128348</v>
      </c>
      <c r="E1438">
        <v>23.106000000000002</v>
      </c>
      <c r="F1438">
        <v>49.259</v>
      </c>
      <c r="G1438">
        <v>5.5890000000000004</v>
      </c>
      <c r="H1438">
        <v>22.247</v>
      </c>
      <c r="I1438" t="s">
        <v>2819</v>
      </c>
      <c r="J1438" s="4" t="str">
        <f t="shared" si="44"/>
        <v>na</v>
      </c>
      <c r="K1438" s="4">
        <f t="shared" si="45"/>
        <v>0</v>
      </c>
      <c r="L1438" t="s">
        <v>12881</v>
      </c>
    </row>
    <row r="1439" spans="1:12" x14ac:dyDescent="0.25">
      <c r="A1439" t="s">
        <v>2890</v>
      </c>
      <c r="B1439" t="s">
        <v>2891</v>
      </c>
      <c r="C1439" t="s">
        <v>21</v>
      </c>
      <c r="D1439" s="1">
        <v>125554</v>
      </c>
      <c r="E1439">
        <v>32.531999999999996</v>
      </c>
      <c r="F1439">
        <v>7.5579999999999998</v>
      </c>
      <c r="G1439">
        <v>0.79200000000000004</v>
      </c>
      <c r="H1439">
        <v>19.146000000000001</v>
      </c>
      <c r="I1439" t="s">
        <v>2819</v>
      </c>
      <c r="J1439" s="4" t="str">
        <f t="shared" si="44"/>
        <v>na</v>
      </c>
      <c r="K1439" s="4">
        <f t="shared" si="45"/>
        <v>0</v>
      </c>
      <c r="L1439" t="s">
        <v>12882</v>
      </c>
    </row>
    <row r="1440" spans="1:12" x14ac:dyDescent="0.25">
      <c r="A1440" t="s">
        <v>2892</v>
      </c>
      <c r="B1440" t="s">
        <v>2893</v>
      </c>
      <c r="C1440" t="s">
        <v>35</v>
      </c>
      <c r="D1440" s="1">
        <v>123827</v>
      </c>
      <c r="E1440">
        <v>7.274</v>
      </c>
      <c r="F1440">
        <v>0.75600000000000001</v>
      </c>
      <c r="G1440">
        <v>1.28</v>
      </c>
      <c r="H1440" t="s">
        <v>36</v>
      </c>
      <c r="I1440" t="s">
        <v>2819</v>
      </c>
      <c r="J1440" s="4" t="str">
        <f t="shared" si="44"/>
        <v>na</v>
      </c>
      <c r="K1440" s="4">
        <f t="shared" si="45"/>
        <v>0</v>
      </c>
      <c r="L1440" t="s">
        <v>12883</v>
      </c>
    </row>
    <row r="1441" spans="1:12" x14ac:dyDescent="0.25">
      <c r="A1441" t="s">
        <v>2894</v>
      </c>
      <c r="B1441" t="s">
        <v>2895</v>
      </c>
      <c r="C1441" t="s">
        <v>58</v>
      </c>
      <c r="D1441" s="1">
        <v>122261</v>
      </c>
      <c r="E1441">
        <v>21.123999999999999</v>
      </c>
      <c r="F1441" t="s">
        <v>36</v>
      </c>
      <c r="G1441">
        <v>5.8979999999999997</v>
      </c>
      <c r="H1441">
        <v>13.739000000000001</v>
      </c>
      <c r="I1441" t="s">
        <v>2819</v>
      </c>
      <c r="J1441" s="4" t="str">
        <f t="shared" si="44"/>
        <v>na</v>
      </c>
      <c r="K1441" s="4">
        <f t="shared" si="45"/>
        <v>0</v>
      </c>
      <c r="L1441" t="s">
        <v>12884</v>
      </c>
    </row>
    <row r="1442" spans="1:12" x14ac:dyDescent="0.25">
      <c r="A1442" t="s">
        <v>2896</v>
      </c>
      <c r="B1442" t="s">
        <v>2897</v>
      </c>
      <c r="C1442" t="s">
        <v>30</v>
      </c>
      <c r="D1442" s="1">
        <v>119174</v>
      </c>
      <c r="E1442">
        <v>12.837999999999999</v>
      </c>
      <c r="F1442">
        <v>2.2789999999999999</v>
      </c>
      <c r="G1442">
        <v>3.4550000000000001</v>
      </c>
      <c r="H1442">
        <v>19.381</v>
      </c>
      <c r="I1442" t="s">
        <v>2819</v>
      </c>
      <c r="J1442" s="4" t="str">
        <f t="shared" si="44"/>
        <v>na</v>
      </c>
      <c r="K1442" s="4">
        <f t="shared" si="45"/>
        <v>0</v>
      </c>
      <c r="L1442" t="s">
        <v>12885</v>
      </c>
    </row>
    <row r="1443" spans="1:12" x14ac:dyDescent="0.25">
      <c r="A1443" t="s">
        <v>2898</v>
      </c>
      <c r="B1443" t="s">
        <v>2899</v>
      </c>
      <c r="C1443" t="s">
        <v>30</v>
      </c>
      <c r="D1443" s="1">
        <v>116941</v>
      </c>
      <c r="E1443">
        <v>15.231999999999999</v>
      </c>
      <c r="F1443">
        <v>12.114000000000001</v>
      </c>
      <c r="G1443">
        <v>5.1319999999999997</v>
      </c>
      <c r="H1443">
        <v>11.49</v>
      </c>
      <c r="I1443" t="s">
        <v>2819</v>
      </c>
      <c r="J1443" s="4" t="str">
        <f t="shared" si="44"/>
        <v>na</v>
      </c>
      <c r="K1443" s="4">
        <f t="shared" si="45"/>
        <v>0</v>
      </c>
      <c r="L1443" t="s">
        <v>12886</v>
      </c>
    </row>
    <row r="1444" spans="1:12" x14ac:dyDescent="0.25">
      <c r="A1444" t="s">
        <v>2900</v>
      </c>
      <c r="B1444" t="s">
        <v>2901</v>
      </c>
      <c r="C1444" t="s">
        <v>18</v>
      </c>
      <c r="D1444" s="1">
        <v>116898</v>
      </c>
      <c r="E1444">
        <v>54.73</v>
      </c>
      <c r="F1444">
        <v>2.9359999999999999</v>
      </c>
      <c r="G1444">
        <v>2.1080000000000001</v>
      </c>
      <c r="H1444">
        <v>11.599</v>
      </c>
      <c r="I1444" t="s">
        <v>2819</v>
      </c>
      <c r="J1444" s="4" t="str">
        <f t="shared" si="44"/>
        <v>na</v>
      </c>
      <c r="K1444" s="4">
        <f t="shared" si="45"/>
        <v>0</v>
      </c>
      <c r="L1444" t="s">
        <v>12887</v>
      </c>
    </row>
    <row r="1445" spans="1:12" x14ac:dyDescent="0.25">
      <c r="A1445" t="s">
        <v>2902</v>
      </c>
      <c r="B1445" t="s">
        <v>2903</v>
      </c>
      <c r="C1445" t="s">
        <v>27</v>
      </c>
      <c r="D1445" s="1">
        <v>113416</v>
      </c>
      <c r="E1445">
        <v>28.347000000000001</v>
      </c>
      <c r="F1445">
        <v>3.0649999999999999</v>
      </c>
      <c r="G1445">
        <v>5.827</v>
      </c>
      <c r="H1445">
        <v>16.350000000000001</v>
      </c>
      <c r="I1445" t="s">
        <v>2819</v>
      </c>
      <c r="J1445" s="4" t="str">
        <f t="shared" si="44"/>
        <v>na</v>
      </c>
      <c r="K1445" s="4">
        <f t="shared" si="45"/>
        <v>0</v>
      </c>
      <c r="L1445" t="s">
        <v>12888</v>
      </c>
    </row>
    <row r="1446" spans="1:12" x14ac:dyDescent="0.25">
      <c r="A1446" t="s">
        <v>2904</v>
      </c>
      <c r="B1446" t="s">
        <v>2905</v>
      </c>
      <c r="C1446" t="s">
        <v>132</v>
      </c>
      <c r="D1446" s="1">
        <v>109648</v>
      </c>
      <c r="E1446">
        <v>42.662999999999997</v>
      </c>
      <c r="F1446">
        <v>6.4939999999999998</v>
      </c>
      <c r="G1446">
        <v>6.1740000000000004</v>
      </c>
      <c r="H1446">
        <v>27.759</v>
      </c>
      <c r="I1446" t="s">
        <v>2819</v>
      </c>
      <c r="J1446" s="4" t="str">
        <f t="shared" si="44"/>
        <v>na</v>
      </c>
      <c r="K1446" s="4">
        <f t="shared" si="45"/>
        <v>0</v>
      </c>
      <c r="L1446" t="s">
        <v>12889</v>
      </c>
    </row>
    <row r="1447" spans="1:12" x14ac:dyDescent="0.25">
      <c r="A1447" t="s">
        <v>2906</v>
      </c>
      <c r="B1447" t="s">
        <v>2907</v>
      </c>
      <c r="C1447" t="s">
        <v>30</v>
      </c>
      <c r="D1447" s="1">
        <v>109415</v>
      </c>
      <c r="E1447">
        <v>31.103000000000002</v>
      </c>
      <c r="F1447">
        <v>3.6859999999999999</v>
      </c>
      <c r="G1447">
        <v>4.2960000000000003</v>
      </c>
      <c r="H1447">
        <v>17.728999999999999</v>
      </c>
      <c r="I1447" t="s">
        <v>2819</v>
      </c>
      <c r="J1447" s="4" t="str">
        <f t="shared" si="44"/>
        <v>na</v>
      </c>
      <c r="K1447" s="4">
        <f t="shared" si="45"/>
        <v>0</v>
      </c>
      <c r="L1447" t="s">
        <v>12890</v>
      </c>
    </row>
    <row r="1448" spans="1:12" x14ac:dyDescent="0.25">
      <c r="A1448" t="s">
        <v>2908</v>
      </c>
      <c r="B1448" t="s">
        <v>2909</v>
      </c>
      <c r="C1448" t="s">
        <v>21</v>
      </c>
      <c r="D1448" s="1">
        <v>107591</v>
      </c>
      <c r="E1448">
        <v>13.744999999999999</v>
      </c>
      <c r="F1448" t="s">
        <v>36</v>
      </c>
      <c r="G1448">
        <v>3.61</v>
      </c>
      <c r="H1448">
        <v>11.461</v>
      </c>
      <c r="I1448" t="s">
        <v>2819</v>
      </c>
      <c r="J1448" s="4" t="str">
        <f t="shared" si="44"/>
        <v>na</v>
      </c>
      <c r="K1448" s="4">
        <f t="shared" si="45"/>
        <v>0</v>
      </c>
      <c r="L1448" t="s">
        <v>12891</v>
      </c>
    </row>
    <row r="1449" spans="1:12" x14ac:dyDescent="0.25">
      <c r="A1449" t="s">
        <v>2910</v>
      </c>
      <c r="B1449" t="s">
        <v>2911</v>
      </c>
      <c r="C1449" t="s">
        <v>30</v>
      </c>
      <c r="D1449" s="1">
        <v>107490</v>
      </c>
      <c r="E1449">
        <v>9.0549999999999997</v>
      </c>
      <c r="F1449" t="s">
        <v>36</v>
      </c>
      <c r="G1449">
        <v>3.2360000000000002</v>
      </c>
      <c r="H1449">
        <v>8.9030000000000005</v>
      </c>
      <c r="I1449" t="s">
        <v>2819</v>
      </c>
      <c r="J1449" s="4" t="str">
        <f t="shared" si="44"/>
        <v>na</v>
      </c>
      <c r="K1449" s="4">
        <f t="shared" si="45"/>
        <v>0</v>
      </c>
      <c r="L1449" t="s">
        <v>12892</v>
      </c>
    </row>
    <row r="1450" spans="1:12" x14ac:dyDescent="0.25">
      <c r="A1450" t="s">
        <v>2912</v>
      </c>
      <c r="B1450" t="s">
        <v>2913</v>
      </c>
      <c r="C1450" t="s">
        <v>15</v>
      </c>
      <c r="D1450" s="1">
        <v>98197</v>
      </c>
      <c r="E1450">
        <v>13.477</v>
      </c>
      <c r="F1450">
        <v>31.195</v>
      </c>
      <c r="G1450">
        <v>1.643</v>
      </c>
      <c r="H1450">
        <v>11.077999999999999</v>
      </c>
      <c r="I1450" t="s">
        <v>2819</v>
      </c>
      <c r="J1450" s="4" t="str">
        <f t="shared" si="44"/>
        <v>na</v>
      </c>
      <c r="K1450" s="4">
        <f t="shared" si="45"/>
        <v>0</v>
      </c>
      <c r="L1450" t="s">
        <v>12893</v>
      </c>
    </row>
    <row r="1451" spans="1:12" x14ac:dyDescent="0.25">
      <c r="A1451" t="s">
        <v>2914</v>
      </c>
      <c r="B1451" t="s">
        <v>2915</v>
      </c>
      <c r="C1451" t="s">
        <v>30</v>
      </c>
      <c r="D1451" s="1">
        <v>96485</v>
      </c>
      <c r="E1451">
        <v>35.392000000000003</v>
      </c>
      <c r="F1451">
        <v>3.3620000000000001</v>
      </c>
      <c r="G1451">
        <v>4.9690000000000003</v>
      </c>
      <c r="H1451">
        <v>21.027000000000001</v>
      </c>
      <c r="I1451" t="s">
        <v>2819</v>
      </c>
      <c r="J1451" s="4" t="str">
        <f t="shared" si="44"/>
        <v>na</v>
      </c>
      <c r="K1451" s="4">
        <f t="shared" si="45"/>
        <v>0</v>
      </c>
      <c r="L1451" t="s">
        <v>12894</v>
      </c>
    </row>
    <row r="1452" spans="1:12" x14ac:dyDescent="0.25">
      <c r="A1452" t="s">
        <v>2916</v>
      </c>
      <c r="B1452" t="s">
        <v>2917</v>
      </c>
      <c r="C1452" t="s">
        <v>15</v>
      </c>
      <c r="D1452" s="1">
        <v>95981</v>
      </c>
      <c r="E1452">
        <v>16.564</v>
      </c>
      <c r="F1452">
        <v>5.3090000000000002</v>
      </c>
      <c r="G1452">
        <v>4.5060000000000002</v>
      </c>
      <c r="H1452">
        <v>11.019</v>
      </c>
      <c r="I1452" t="s">
        <v>2819</v>
      </c>
      <c r="J1452" s="4" t="str">
        <f t="shared" si="44"/>
        <v>na</v>
      </c>
      <c r="K1452" s="4">
        <f t="shared" si="45"/>
        <v>0</v>
      </c>
      <c r="L1452" t="s">
        <v>12895</v>
      </c>
    </row>
    <row r="1453" spans="1:12" x14ac:dyDescent="0.25">
      <c r="A1453" t="s">
        <v>2918</v>
      </c>
      <c r="B1453" t="s">
        <v>2919</v>
      </c>
      <c r="C1453" t="s">
        <v>132</v>
      </c>
      <c r="D1453" s="1">
        <v>95975</v>
      </c>
      <c r="E1453">
        <v>7.94</v>
      </c>
      <c r="F1453">
        <v>4.5990000000000002</v>
      </c>
      <c r="G1453">
        <v>1.242</v>
      </c>
      <c r="H1453">
        <v>8.8409999999999993</v>
      </c>
      <c r="I1453" t="s">
        <v>2819</v>
      </c>
      <c r="J1453" s="4" t="str">
        <f t="shared" si="44"/>
        <v>na</v>
      </c>
      <c r="K1453" s="4">
        <f t="shared" si="45"/>
        <v>0</v>
      </c>
      <c r="L1453" t="s">
        <v>12896</v>
      </c>
    </row>
    <row r="1454" spans="1:12" x14ac:dyDescent="0.25">
      <c r="A1454" t="s">
        <v>2920</v>
      </c>
      <c r="B1454" t="s">
        <v>2921</v>
      </c>
      <c r="C1454" t="s">
        <v>58</v>
      </c>
      <c r="D1454" s="1">
        <v>94699</v>
      </c>
      <c r="E1454" t="s">
        <v>36</v>
      </c>
      <c r="F1454">
        <v>14.068</v>
      </c>
      <c r="G1454">
        <v>3.7160000000000002</v>
      </c>
      <c r="H1454">
        <v>41.076999999999998</v>
      </c>
      <c r="I1454" t="s">
        <v>2819</v>
      </c>
      <c r="J1454" s="4" t="str">
        <f t="shared" si="44"/>
        <v>na</v>
      </c>
      <c r="K1454" s="4">
        <f t="shared" si="45"/>
        <v>0</v>
      </c>
      <c r="L1454" t="s">
        <v>12897</v>
      </c>
    </row>
    <row r="1455" spans="1:12" x14ac:dyDescent="0.25">
      <c r="A1455" t="s">
        <v>2922</v>
      </c>
      <c r="B1455" t="s">
        <v>2923</v>
      </c>
      <c r="C1455" t="s">
        <v>132</v>
      </c>
      <c r="D1455" s="1">
        <v>93835</v>
      </c>
      <c r="E1455">
        <v>19.259</v>
      </c>
      <c r="F1455">
        <v>10.516</v>
      </c>
      <c r="G1455">
        <v>6.54</v>
      </c>
      <c r="H1455">
        <v>13.83</v>
      </c>
      <c r="I1455" t="s">
        <v>2819</v>
      </c>
      <c r="J1455" s="4" t="str">
        <f t="shared" si="44"/>
        <v>na</v>
      </c>
      <c r="K1455" s="4">
        <f t="shared" si="45"/>
        <v>0</v>
      </c>
      <c r="L1455" t="s">
        <v>12898</v>
      </c>
    </row>
    <row r="1456" spans="1:12" x14ac:dyDescent="0.25">
      <c r="A1456" t="s">
        <v>2924</v>
      </c>
      <c r="B1456" t="s">
        <v>2925</v>
      </c>
      <c r="C1456" t="s">
        <v>15</v>
      </c>
      <c r="D1456" s="1">
        <v>92846</v>
      </c>
      <c r="E1456">
        <v>14.784000000000001</v>
      </c>
      <c r="F1456">
        <v>5.0469999999999997</v>
      </c>
      <c r="G1456">
        <v>2.5779999999999998</v>
      </c>
      <c r="H1456">
        <v>12.173999999999999</v>
      </c>
      <c r="I1456" t="s">
        <v>2819</v>
      </c>
      <c r="J1456" s="4" t="str">
        <f t="shared" si="44"/>
        <v>na</v>
      </c>
      <c r="K1456" s="4">
        <f t="shared" si="45"/>
        <v>0</v>
      </c>
      <c r="L1456" t="s">
        <v>12899</v>
      </c>
    </row>
    <row r="1457" spans="1:12" x14ac:dyDescent="0.25">
      <c r="A1457" t="s">
        <v>2926</v>
      </c>
      <c r="B1457" t="s">
        <v>2927</v>
      </c>
      <c r="C1457" t="s">
        <v>132</v>
      </c>
      <c r="D1457" s="1">
        <v>92228</v>
      </c>
      <c r="E1457">
        <v>31.991</v>
      </c>
      <c r="F1457">
        <v>4.4560000000000004</v>
      </c>
      <c r="G1457">
        <v>4.0460000000000003</v>
      </c>
      <c r="H1457">
        <v>13.901</v>
      </c>
      <c r="I1457" t="s">
        <v>2819</v>
      </c>
      <c r="J1457" s="4" t="str">
        <f t="shared" si="44"/>
        <v>na</v>
      </c>
      <c r="K1457" s="4">
        <f t="shared" si="45"/>
        <v>0</v>
      </c>
      <c r="L1457" t="s">
        <v>12900</v>
      </c>
    </row>
    <row r="1458" spans="1:12" x14ac:dyDescent="0.25">
      <c r="A1458" t="s">
        <v>2928</v>
      </c>
      <c r="B1458" t="s">
        <v>2929</v>
      </c>
      <c r="C1458" t="s">
        <v>30</v>
      </c>
      <c r="D1458" s="1">
        <v>92056</v>
      </c>
      <c r="E1458">
        <v>13.618</v>
      </c>
      <c r="F1458">
        <v>4.0940000000000003</v>
      </c>
      <c r="G1458">
        <v>4.12</v>
      </c>
      <c r="H1458">
        <v>15.66</v>
      </c>
      <c r="I1458" t="s">
        <v>2819</v>
      </c>
      <c r="J1458" s="4" t="str">
        <f t="shared" si="44"/>
        <v>na</v>
      </c>
      <c r="K1458" s="4">
        <f t="shared" si="45"/>
        <v>0</v>
      </c>
      <c r="L1458" t="s">
        <v>12901</v>
      </c>
    </row>
    <row r="1459" spans="1:12" x14ac:dyDescent="0.25">
      <c r="A1459" t="s">
        <v>2930</v>
      </c>
      <c r="B1459" t="s">
        <v>2931</v>
      </c>
      <c r="C1459" t="s">
        <v>35</v>
      </c>
      <c r="D1459" s="1">
        <v>91902</v>
      </c>
      <c r="E1459">
        <v>5.016</v>
      </c>
      <c r="F1459">
        <v>0.52800000000000002</v>
      </c>
      <c r="G1459">
        <v>0.95199999999999996</v>
      </c>
      <c r="H1459">
        <v>4.3049999999999997</v>
      </c>
      <c r="I1459" t="s">
        <v>2819</v>
      </c>
      <c r="J1459" s="4" t="str">
        <f t="shared" si="44"/>
        <v>na</v>
      </c>
      <c r="K1459" s="4">
        <f t="shared" si="45"/>
        <v>0</v>
      </c>
      <c r="L1459" t="s">
        <v>12902</v>
      </c>
    </row>
    <row r="1460" spans="1:12" x14ac:dyDescent="0.25">
      <c r="A1460" t="s">
        <v>2932</v>
      </c>
      <c r="B1460" t="s">
        <v>2933</v>
      </c>
      <c r="C1460" t="s">
        <v>15</v>
      </c>
      <c r="D1460" s="1">
        <v>91405</v>
      </c>
      <c r="E1460" t="s">
        <v>36</v>
      </c>
      <c r="F1460" t="s">
        <v>36</v>
      </c>
      <c r="G1460">
        <v>1.1970000000000001</v>
      </c>
      <c r="H1460">
        <v>203.36500000000001</v>
      </c>
      <c r="I1460" t="s">
        <v>2819</v>
      </c>
      <c r="J1460" s="4" t="str">
        <f t="shared" si="44"/>
        <v>na</v>
      </c>
      <c r="K1460" s="4">
        <f t="shared" si="45"/>
        <v>0</v>
      </c>
      <c r="L1460" t="s">
        <v>12903</v>
      </c>
    </row>
    <row r="1461" spans="1:12" x14ac:dyDescent="0.25">
      <c r="A1461" t="s">
        <v>2934</v>
      </c>
      <c r="B1461" t="s">
        <v>2935</v>
      </c>
      <c r="C1461" t="s">
        <v>15</v>
      </c>
      <c r="D1461" s="1">
        <v>84148</v>
      </c>
      <c r="E1461">
        <v>12.013999999999999</v>
      </c>
      <c r="F1461">
        <v>2.0099999999999998</v>
      </c>
      <c r="G1461">
        <v>1.0780000000000001</v>
      </c>
      <c r="H1461">
        <v>9.3290000000000006</v>
      </c>
      <c r="I1461" t="s">
        <v>2819</v>
      </c>
      <c r="J1461" s="4" t="str">
        <f t="shared" si="44"/>
        <v>na</v>
      </c>
      <c r="K1461" s="4">
        <f t="shared" si="45"/>
        <v>0</v>
      </c>
      <c r="L1461" t="s">
        <v>12904</v>
      </c>
    </row>
    <row r="1462" spans="1:12" x14ac:dyDescent="0.25">
      <c r="A1462" t="s">
        <v>2936</v>
      </c>
      <c r="B1462" t="s">
        <v>2937</v>
      </c>
      <c r="C1462" t="s">
        <v>15</v>
      </c>
      <c r="D1462" s="1">
        <v>83716</v>
      </c>
      <c r="E1462">
        <v>12.929</v>
      </c>
      <c r="F1462">
        <v>25.57</v>
      </c>
      <c r="G1462">
        <v>1.1379999999999999</v>
      </c>
      <c r="H1462">
        <v>9.8290000000000006</v>
      </c>
      <c r="I1462" t="s">
        <v>2819</v>
      </c>
      <c r="J1462" s="4" t="str">
        <f t="shared" si="44"/>
        <v>na</v>
      </c>
      <c r="K1462" s="4">
        <f t="shared" si="45"/>
        <v>0</v>
      </c>
      <c r="L1462" t="s">
        <v>12905</v>
      </c>
    </row>
    <row r="1463" spans="1:12" x14ac:dyDescent="0.25">
      <c r="A1463" t="s">
        <v>2938</v>
      </c>
      <c r="B1463" t="s">
        <v>2939</v>
      </c>
      <c r="C1463" t="s">
        <v>58</v>
      </c>
      <c r="D1463" s="1">
        <v>77863</v>
      </c>
      <c r="E1463">
        <v>22.824000000000002</v>
      </c>
      <c r="F1463" t="s">
        <v>36</v>
      </c>
      <c r="G1463">
        <v>2.9710000000000001</v>
      </c>
      <c r="H1463">
        <v>15.577999999999999</v>
      </c>
      <c r="I1463" t="s">
        <v>2819</v>
      </c>
      <c r="J1463" s="4" t="str">
        <f t="shared" si="44"/>
        <v>na</v>
      </c>
      <c r="K1463" s="4">
        <f t="shared" si="45"/>
        <v>0</v>
      </c>
      <c r="L1463" t="s">
        <v>12906</v>
      </c>
    </row>
    <row r="1464" spans="1:12" x14ac:dyDescent="0.25">
      <c r="A1464" t="s">
        <v>2940</v>
      </c>
      <c r="B1464" t="s">
        <v>2941</v>
      </c>
      <c r="C1464" t="s">
        <v>15</v>
      </c>
      <c r="D1464" s="1">
        <v>76693</v>
      </c>
      <c r="E1464">
        <v>14.292999999999999</v>
      </c>
      <c r="F1464">
        <v>7.6159999999999997</v>
      </c>
      <c r="G1464">
        <v>2.3919999999999999</v>
      </c>
      <c r="H1464">
        <v>11.839</v>
      </c>
      <c r="I1464" t="s">
        <v>2819</v>
      </c>
      <c r="J1464" s="4" t="str">
        <f t="shared" si="44"/>
        <v>na</v>
      </c>
      <c r="K1464" s="4">
        <f t="shared" si="45"/>
        <v>0</v>
      </c>
      <c r="L1464" t="s">
        <v>12907</v>
      </c>
    </row>
    <row r="1465" spans="1:12" x14ac:dyDescent="0.25">
      <c r="A1465" t="s">
        <v>2942</v>
      </c>
      <c r="B1465" t="s">
        <v>2943</v>
      </c>
      <c r="C1465" t="s">
        <v>30</v>
      </c>
      <c r="D1465" s="1">
        <v>76424</v>
      </c>
      <c r="E1465">
        <v>10.32</v>
      </c>
      <c r="F1465">
        <v>1.1950000000000001</v>
      </c>
      <c r="G1465">
        <v>0.29699999999999999</v>
      </c>
      <c r="H1465">
        <v>8.2870000000000008</v>
      </c>
      <c r="I1465" t="s">
        <v>2819</v>
      </c>
      <c r="J1465" s="4" t="str">
        <f t="shared" si="44"/>
        <v>na</v>
      </c>
      <c r="K1465" s="4">
        <f t="shared" si="45"/>
        <v>0</v>
      </c>
      <c r="L1465" t="s">
        <v>12908</v>
      </c>
    </row>
    <row r="1466" spans="1:12" x14ac:dyDescent="0.25">
      <c r="A1466" t="s">
        <v>2944</v>
      </c>
      <c r="B1466" t="s">
        <v>2945</v>
      </c>
      <c r="C1466" t="s">
        <v>132</v>
      </c>
      <c r="D1466" s="1">
        <v>76115</v>
      </c>
      <c r="E1466">
        <v>10.494999999999999</v>
      </c>
      <c r="F1466">
        <v>16.864999999999998</v>
      </c>
      <c r="G1466">
        <v>3.2509999999999999</v>
      </c>
      <c r="H1466">
        <v>8.6050000000000004</v>
      </c>
      <c r="I1466" t="s">
        <v>2819</v>
      </c>
      <c r="J1466" s="4" t="str">
        <f t="shared" si="44"/>
        <v>na</v>
      </c>
      <c r="K1466" s="4">
        <f t="shared" si="45"/>
        <v>0</v>
      </c>
      <c r="L1466" t="s">
        <v>12909</v>
      </c>
    </row>
    <row r="1467" spans="1:12" x14ac:dyDescent="0.25">
      <c r="A1467" t="s">
        <v>2946</v>
      </c>
      <c r="B1467" t="s">
        <v>2947</v>
      </c>
      <c r="C1467" t="s">
        <v>132</v>
      </c>
      <c r="D1467" s="1">
        <v>74020</v>
      </c>
      <c r="E1467">
        <v>45.521999999999998</v>
      </c>
      <c r="F1467">
        <v>1.492</v>
      </c>
      <c r="G1467">
        <v>5.0469999999999997</v>
      </c>
      <c r="H1467">
        <v>26.363</v>
      </c>
      <c r="I1467" t="s">
        <v>2819</v>
      </c>
      <c r="J1467" s="4" t="str">
        <f t="shared" si="44"/>
        <v>na</v>
      </c>
      <c r="K1467" s="4">
        <f t="shared" si="45"/>
        <v>0</v>
      </c>
      <c r="L1467" t="s">
        <v>12910</v>
      </c>
    </row>
    <row r="1468" spans="1:12" x14ac:dyDescent="0.25">
      <c r="A1468" t="s">
        <v>2948</v>
      </c>
      <c r="B1468" t="s">
        <v>2949</v>
      </c>
      <c r="C1468" t="s">
        <v>35</v>
      </c>
      <c r="D1468" s="1">
        <v>71697</v>
      </c>
      <c r="E1468">
        <v>10.834</v>
      </c>
      <c r="F1468">
        <v>3.1150000000000002</v>
      </c>
      <c r="G1468">
        <v>1.5629999999999999</v>
      </c>
      <c r="H1468">
        <v>8.5649999999999995</v>
      </c>
      <c r="I1468" t="s">
        <v>2819</v>
      </c>
      <c r="J1468" s="4" t="str">
        <f t="shared" si="44"/>
        <v>na</v>
      </c>
      <c r="K1468" s="4">
        <f t="shared" si="45"/>
        <v>0</v>
      </c>
      <c r="L1468" t="s">
        <v>12911</v>
      </c>
    </row>
    <row r="1469" spans="1:12" x14ac:dyDescent="0.25">
      <c r="A1469" t="s">
        <v>2950</v>
      </c>
      <c r="B1469" t="s">
        <v>2951</v>
      </c>
      <c r="C1469" t="s">
        <v>18</v>
      </c>
      <c r="D1469" s="1">
        <v>70029</v>
      </c>
      <c r="E1469">
        <v>17.739000000000001</v>
      </c>
      <c r="F1469">
        <v>2.4319999999999999</v>
      </c>
      <c r="G1469">
        <v>1.5509999999999999</v>
      </c>
      <c r="H1469">
        <v>7.4409999999999998</v>
      </c>
      <c r="I1469" t="s">
        <v>2819</v>
      </c>
      <c r="J1469" s="4" t="str">
        <f t="shared" si="44"/>
        <v>na</v>
      </c>
      <c r="K1469" s="4">
        <f t="shared" si="45"/>
        <v>0</v>
      </c>
      <c r="L1469" t="s">
        <v>12912</v>
      </c>
    </row>
    <row r="1470" spans="1:12" x14ac:dyDescent="0.25">
      <c r="A1470" t="s">
        <v>2952</v>
      </c>
      <c r="B1470" t="s">
        <v>2953</v>
      </c>
      <c r="C1470" t="s">
        <v>21</v>
      </c>
      <c r="D1470" s="1">
        <v>68624</v>
      </c>
      <c r="E1470">
        <v>19.338000000000001</v>
      </c>
      <c r="F1470">
        <v>2.52</v>
      </c>
      <c r="G1470">
        <v>2.6749999999999998</v>
      </c>
      <c r="H1470">
        <v>16.923999999999999</v>
      </c>
      <c r="I1470" t="s">
        <v>2819</v>
      </c>
      <c r="J1470" s="4" t="str">
        <f t="shared" si="44"/>
        <v>na</v>
      </c>
      <c r="K1470" s="4">
        <f t="shared" si="45"/>
        <v>0</v>
      </c>
      <c r="L1470" t="s">
        <v>12913</v>
      </c>
    </row>
    <row r="1471" spans="1:12" x14ac:dyDescent="0.25">
      <c r="A1471" t="s">
        <v>2954</v>
      </c>
      <c r="B1471" t="s">
        <v>2955</v>
      </c>
      <c r="C1471" t="s">
        <v>21</v>
      </c>
      <c r="D1471" s="1">
        <v>68091</v>
      </c>
      <c r="E1471">
        <v>8.6579999999999995</v>
      </c>
      <c r="F1471">
        <v>10.941000000000001</v>
      </c>
      <c r="G1471">
        <v>3.46</v>
      </c>
      <c r="H1471">
        <v>8.923</v>
      </c>
      <c r="I1471" t="s">
        <v>2819</v>
      </c>
      <c r="J1471" s="4" t="str">
        <f t="shared" si="44"/>
        <v>na</v>
      </c>
      <c r="K1471" s="4">
        <f t="shared" si="45"/>
        <v>0</v>
      </c>
      <c r="L1471" t="s">
        <v>12914</v>
      </c>
    </row>
    <row r="1472" spans="1:12" x14ac:dyDescent="0.25">
      <c r="A1472" t="s">
        <v>2956</v>
      </c>
      <c r="B1472" t="s">
        <v>2957</v>
      </c>
      <c r="C1472" t="s">
        <v>35</v>
      </c>
      <c r="D1472" s="1">
        <v>67668</v>
      </c>
      <c r="E1472">
        <v>15.776999999999999</v>
      </c>
      <c r="F1472">
        <v>1.9990000000000001</v>
      </c>
      <c r="G1472">
        <v>4.6589999999999998</v>
      </c>
      <c r="H1472">
        <v>11.106999999999999</v>
      </c>
      <c r="I1472" t="s">
        <v>2819</v>
      </c>
      <c r="J1472" s="4" t="str">
        <f t="shared" si="44"/>
        <v>na</v>
      </c>
      <c r="K1472" s="4">
        <f t="shared" si="45"/>
        <v>0</v>
      </c>
      <c r="L1472" t="s">
        <v>12915</v>
      </c>
    </row>
    <row r="1473" spans="1:12" x14ac:dyDescent="0.25">
      <c r="A1473" t="s">
        <v>2958</v>
      </c>
      <c r="B1473" t="s">
        <v>2959</v>
      </c>
      <c r="C1473" t="s">
        <v>15</v>
      </c>
      <c r="D1473" s="1">
        <v>66609</v>
      </c>
      <c r="E1473">
        <v>13.425000000000001</v>
      </c>
      <c r="F1473">
        <v>2.3519999999999999</v>
      </c>
      <c r="G1473">
        <v>0.629</v>
      </c>
      <c r="H1473">
        <v>14.702999999999999</v>
      </c>
      <c r="I1473" t="s">
        <v>2819</v>
      </c>
      <c r="J1473" s="4" t="str">
        <f t="shared" si="44"/>
        <v>na</v>
      </c>
      <c r="K1473" s="4">
        <f t="shared" si="45"/>
        <v>0</v>
      </c>
      <c r="L1473" t="s">
        <v>12916</v>
      </c>
    </row>
    <row r="1474" spans="1:12" x14ac:dyDescent="0.25">
      <c r="A1474" t="s">
        <v>2960</v>
      </c>
      <c r="B1474" t="s">
        <v>2961</v>
      </c>
      <c r="C1474" t="s">
        <v>58</v>
      </c>
      <c r="D1474" s="1">
        <v>65665</v>
      </c>
      <c r="E1474">
        <v>14.661</v>
      </c>
      <c r="F1474">
        <v>33.654000000000003</v>
      </c>
      <c r="G1474">
        <v>0.93700000000000006</v>
      </c>
      <c r="H1474">
        <v>10.542999999999999</v>
      </c>
      <c r="I1474" t="s">
        <v>2819</v>
      </c>
      <c r="J1474" s="4" t="str">
        <f t="shared" ref="J1474:J1537" si="46">IF(AND(I1474=selected_country_code,C1474= selected_sector_code),D1474,"na")</f>
        <v>na</v>
      </c>
      <c r="K1474" s="4">
        <f t="shared" si="45"/>
        <v>0</v>
      </c>
      <c r="L1474" t="s">
        <v>12917</v>
      </c>
    </row>
    <row r="1475" spans="1:12" x14ac:dyDescent="0.25">
      <c r="A1475" t="s">
        <v>2962</v>
      </c>
      <c r="B1475" t="s">
        <v>2963</v>
      </c>
      <c r="C1475" t="s">
        <v>132</v>
      </c>
      <c r="D1475" s="1">
        <v>63801</v>
      </c>
      <c r="E1475">
        <v>31.829000000000001</v>
      </c>
      <c r="F1475">
        <v>1.1180000000000001</v>
      </c>
      <c r="G1475">
        <v>4.9820000000000002</v>
      </c>
      <c r="H1475">
        <v>25.631</v>
      </c>
      <c r="I1475" t="s">
        <v>2819</v>
      </c>
      <c r="J1475" s="4" t="str">
        <f t="shared" si="46"/>
        <v>na</v>
      </c>
      <c r="K1475" s="4">
        <f t="shared" ref="K1475:K1538" si="47">IFERROR(RANK(J1475,$J$2:$J$5711,0),0)</f>
        <v>0</v>
      </c>
      <c r="L1475" t="s">
        <v>12918</v>
      </c>
    </row>
    <row r="1476" spans="1:12" x14ac:dyDescent="0.25">
      <c r="A1476" t="s">
        <v>2964</v>
      </c>
      <c r="B1476" t="s">
        <v>2965</v>
      </c>
      <c r="C1476" t="s">
        <v>35</v>
      </c>
      <c r="D1476" s="1">
        <v>61422</v>
      </c>
      <c r="E1476">
        <v>28.190999999999999</v>
      </c>
      <c r="F1476">
        <v>2.3439999999999999</v>
      </c>
      <c r="G1476">
        <v>12.571</v>
      </c>
      <c r="H1476">
        <v>20.559000000000001</v>
      </c>
      <c r="I1476" t="s">
        <v>2819</v>
      </c>
      <c r="J1476" s="4" t="str">
        <f t="shared" si="46"/>
        <v>na</v>
      </c>
      <c r="K1476" s="4">
        <f t="shared" si="47"/>
        <v>0</v>
      </c>
      <c r="L1476" t="s">
        <v>12919</v>
      </c>
    </row>
    <row r="1477" spans="1:12" x14ac:dyDescent="0.25">
      <c r="A1477" t="s">
        <v>2966</v>
      </c>
      <c r="B1477" t="s">
        <v>2967</v>
      </c>
      <c r="C1477" t="s">
        <v>27</v>
      </c>
      <c r="D1477" s="1">
        <v>61233</v>
      </c>
      <c r="E1477">
        <v>13.598000000000001</v>
      </c>
      <c r="F1477">
        <v>2.0680000000000001</v>
      </c>
      <c r="G1477">
        <v>3.5680000000000001</v>
      </c>
      <c r="H1477">
        <v>18.625</v>
      </c>
      <c r="I1477" t="s">
        <v>2819</v>
      </c>
      <c r="J1477" s="4" t="str">
        <f t="shared" si="46"/>
        <v>na</v>
      </c>
      <c r="K1477" s="4">
        <f t="shared" si="47"/>
        <v>0</v>
      </c>
      <c r="L1477" t="s">
        <v>12920</v>
      </c>
    </row>
    <row r="1478" spans="1:12" x14ac:dyDescent="0.25">
      <c r="A1478" t="s">
        <v>2968</v>
      </c>
      <c r="B1478" t="s">
        <v>2969</v>
      </c>
      <c r="C1478" t="s">
        <v>30</v>
      </c>
      <c r="D1478" s="1">
        <v>59987</v>
      </c>
      <c r="E1478">
        <v>14.476000000000001</v>
      </c>
      <c r="F1478">
        <v>1.325</v>
      </c>
      <c r="G1478">
        <v>0.39600000000000002</v>
      </c>
      <c r="H1478">
        <v>7.7640000000000002</v>
      </c>
      <c r="I1478" t="s">
        <v>2819</v>
      </c>
      <c r="J1478" s="4" t="str">
        <f t="shared" si="46"/>
        <v>na</v>
      </c>
      <c r="K1478" s="4">
        <f t="shared" si="47"/>
        <v>0</v>
      </c>
      <c r="L1478" t="s">
        <v>12921</v>
      </c>
    </row>
    <row r="1479" spans="1:12" x14ac:dyDescent="0.25">
      <c r="A1479" t="s">
        <v>2970</v>
      </c>
      <c r="B1479" t="s">
        <v>2971</v>
      </c>
      <c r="C1479" t="s">
        <v>132</v>
      </c>
      <c r="D1479" s="1">
        <v>59832</v>
      </c>
      <c r="E1479">
        <v>37.110999999999997</v>
      </c>
      <c r="F1479">
        <v>16.055</v>
      </c>
      <c r="G1479">
        <v>8.3919999999999995</v>
      </c>
      <c r="H1479">
        <v>26.986999999999998</v>
      </c>
      <c r="I1479" t="s">
        <v>2819</v>
      </c>
      <c r="J1479" s="4" t="str">
        <f t="shared" si="46"/>
        <v>na</v>
      </c>
      <c r="K1479" s="4">
        <f t="shared" si="47"/>
        <v>0</v>
      </c>
      <c r="L1479" t="s">
        <v>12922</v>
      </c>
    </row>
    <row r="1480" spans="1:12" x14ac:dyDescent="0.25">
      <c r="A1480" t="s">
        <v>2972</v>
      </c>
      <c r="B1480" t="s">
        <v>2973</v>
      </c>
      <c r="C1480" t="s">
        <v>30</v>
      </c>
      <c r="D1480" s="1">
        <v>59640</v>
      </c>
      <c r="E1480">
        <v>21.890999999999998</v>
      </c>
      <c r="F1480">
        <v>4.657</v>
      </c>
      <c r="G1480">
        <v>4</v>
      </c>
      <c r="H1480">
        <v>18.402999999999999</v>
      </c>
      <c r="I1480" t="s">
        <v>2819</v>
      </c>
      <c r="J1480" s="4" t="str">
        <f t="shared" si="46"/>
        <v>na</v>
      </c>
      <c r="K1480" s="4">
        <f t="shared" si="47"/>
        <v>0</v>
      </c>
      <c r="L1480" t="s">
        <v>12923</v>
      </c>
    </row>
    <row r="1481" spans="1:12" x14ac:dyDescent="0.25">
      <c r="A1481" t="s">
        <v>2974</v>
      </c>
      <c r="B1481" t="s">
        <v>2975</v>
      </c>
      <c r="C1481" t="s">
        <v>27</v>
      </c>
      <c r="D1481" s="1">
        <v>58779</v>
      </c>
      <c r="E1481">
        <v>15.832000000000001</v>
      </c>
      <c r="F1481">
        <v>1.31</v>
      </c>
      <c r="G1481">
        <v>2.3290000000000002</v>
      </c>
      <c r="H1481">
        <v>11.146000000000001</v>
      </c>
      <c r="I1481" t="s">
        <v>2819</v>
      </c>
      <c r="J1481" s="4" t="str">
        <f t="shared" si="46"/>
        <v>na</v>
      </c>
      <c r="K1481" s="4">
        <f t="shared" si="47"/>
        <v>0</v>
      </c>
      <c r="L1481" t="s">
        <v>12924</v>
      </c>
    </row>
    <row r="1482" spans="1:12" x14ac:dyDescent="0.25">
      <c r="A1482" t="s">
        <v>2976</v>
      </c>
      <c r="B1482" t="s">
        <v>2977</v>
      </c>
      <c r="C1482" t="s">
        <v>27</v>
      </c>
      <c r="D1482" s="1">
        <v>58740</v>
      </c>
      <c r="E1482">
        <v>18.309000000000001</v>
      </c>
      <c r="F1482">
        <v>2.238</v>
      </c>
      <c r="G1482">
        <v>2.734</v>
      </c>
      <c r="H1482">
        <v>9.6709999999999994</v>
      </c>
      <c r="I1482" t="s">
        <v>2819</v>
      </c>
      <c r="J1482" s="4" t="str">
        <f t="shared" si="46"/>
        <v>na</v>
      </c>
      <c r="K1482" s="4">
        <f t="shared" si="47"/>
        <v>0</v>
      </c>
      <c r="L1482" t="s">
        <v>12925</v>
      </c>
    </row>
    <row r="1483" spans="1:12" x14ac:dyDescent="0.25">
      <c r="A1483" t="s">
        <v>2978</v>
      </c>
      <c r="B1483" t="s">
        <v>2979</v>
      </c>
      <c r="C1483" t="s">
        <v>30</v>
      </c>
      <c r="D1483" s="1">
        <v>58731</v>
      </c>
      <c r="E1483">
        <v>20.873000000000001</v>
      </c>
      <c r="F1483">
        <v>3.1360000000000001</v>
      </c>
      <c r="G1483">
        <v>3.375</v>
      </c>
      <c r="H1483">
        <v>22.192</v>
      </c>
      <c r="I1483" t="s">
        <v>2819</v>
      </c>
      <c r="J1483" s="4" t="str">
        <f t="shared" si="46"/>
        <v>na</v>
      </c>
      <c r="K1483" s="4">
        <f t="shared" si="47"/>
        <v>0</v>
      </c>
      <c r="L1483" t="s">
        <v>12926</v>
      </c>
    </row>
    <row r="1484" spans="1:12" x14ac:dyDescent="0.25">
      <c r="A1484" t="s">
        <v>2980</v>
      </c>
      <c r="B1484" t="s">
        <v>2981</v>
      </c>
      <c r="C1484" t="s">
        <v>15</v>
      </c>
      <c r="D1484" s="1">
        <v>58001</v>
      </c>
      <c r="E1484">
        <v>9.2639999999999993</v>
      </c>
      <c r="F1484">
        <v>3.976</v>
      </c>
      <c r="G1484">
        <v>1.101</v>
      </c>
      <c r="H1484">
        <v>5.3970000000000002</v>
      </c>
      <c r="I1484" t="s">
        <v>2819</v>
      </c>
      <c r="J1484" s="4" t="str">
        <f t="shared" si="46"/>
        <v>na</v>
      </c>
      <c r="K1484" s="4">
        <f t="shared" si="47"/>
        <v>0</v>
      </c>
      <c r="L1484" t="s">
        <v>12927</v>
      </c>
    </row>
    <row r="1485" spans="1:12" x14ac:dyDescent="0.25">
      <c r="A1485" t="s">
        <v>2982</v>
      </c>
      <c r="B1485" t="s">
        <v>2983</v>
      </c>
      <c r="C1485" t="s">
        <v>21</v>
      </c>
      <c r="D1485" s="1">
        <v>57771</v>
      </c>
      <c r="E1485">
        <v>22.315000000000001</v>
      </c>
      <c r="F1485">
        <v>12.625</v>
      </c>
      <c r="G1485">
        <v>3.6619999999999999</v>
      </c>
      <c r="H1485">
        <v>22.675000000000001</v>
      </c>
      <c r="I1485" t="s">
        <v>2819</v>
      </c>
      <c r="J1485" s="4" t="str">
        <f t="shared" si="46"/>
        <v>na</v>
      </c>
      <c r="K1485" s="4">
        <f t="shared" si="47"/>
        <v>0</v>
      </c>
      <c r="L1485" t="s">
        <v>12928</v>
      </c>
    </row>
    <row r="1486" spans="1:12" x14ac:dyDescent="0.25">
      <c r="A1486" t="s">
        <v>2984</v>
      </c>
      <c r="B1486" t="s">
        <v>2985</v>
      </c>
      <c r="C1486" t="s">
        <v>35</v>
      </c>
      <c r="D1486" s="1">
        <v>57707</v>
      </c>
      <c r="E1486">
        <v>26.22</v>
      </c>
      <c r="F1486">
        <v>122.127</v>
      </c>
      <c r="G1486">
        <v>8.7829999999999995</v>
      </c>
      <c r="H1486">
        <v>17.306000000000001</v>
      </c>
      <c r="I1486" t="s">
        <v>2819</v>
      </c>
      <c r="J1486" s="4" t="str">
        <f t="shared" si="46"/>
        <v>na</v>
      </c>
      <c r="K1486" s="4">
        <f t="shared" si="47"/>
        <v>0</v>
      </c>
      <c r="L1486" t="s">
        <v>12929</v>
      </c>
    </row>
    <row r="1487" spans="1:12" x14ac:dyDescent="0.25">
      <c r="A1487" t="s">
        <v>2986</v>
      </c>
      <c r="B1487" t="s">
        <v>2987</v>
      </c>
      <c r="C1487" t="s">
        <v>30</v>
      </c>
      <c r="D1487" s="1">
        <v>56917</v>
      </c>
      <c r="E1487" s="2">
        <v>3461.8670000000002</v>
      </c>
      <c r="F1487">
        <v>0.97699999999999998</v>
      </c>
      <c r="G1487">
        <v>3.5369999999999999</v>
      </c>
      <c r="H1487">
        <v>42.162999999999997</v>
      </c>
      <c r="I1487" t="s">
        <v>2819</v>
      </c>
      <c r="J1487" s="4" t="str">
        <f t="shared" si="46"/>
        <v>na</v>
      </c>
      <c r="K1487" s="4">
        <f t="shared" si="47"/>
        <v>0</v>
      </c>
      <c r="L1487" t="s">
        <v>12930</v>
      </c>
    </row>
    <row r="1488" spans="1:12" x14ac:dyDescent="0.25">
      <c r="A1488" t="s">
        <v>2988</v>
      </c>
      <c r="B1488" t="s">
        <v>2989</v>
      </c>
      <c r="C1488" t="s">
        <v>30</v>
      </c>
      <c r="D1488" s="1">
        <v>56875</v>
      </c>
      <c r="E1488">
        <v>44.389000000000003</v>
      </c>
      <c r="F1488">
        <v>6.8840000000000003</v>
      </c>
      <c r="G1488">
        <v>12.64</v>
      </c>
      <c r="H1488">
        <v>33.665999999999997</v>
      </c>
      <c r="I1488" t="s">
        <v>2819</v>
      </c>
      <c r="J1488" s="4" t="str">
        <f t="shared" si="46"/>
        <v>na</v>
      </c>
      <c r="K1488" s="4">
        <f t="shared" si="47"/>
        <v>0</v>
      </c>
      <c r="L1488" t="s">
        <v>12931</v>
      </c>
    </row>
    <row r="1489" spans="1:12" x14ac:dyDescent="0.25">
      <c r="A1489" t="s">
        <v>2990</v>
      </c>
      <c r="B1489" t="s">
        <v>2991</v>
      </c>
      <c r="C1489" t="s">
        <v>35</v>
      </c>
      <c r="D1489" s="1">
        <v>56761</v>
      </c>
      <c r="E1489">
        <v>6.6929999999999996</v>
      </c>
      <c r="F1489">
        <v>0.69599999999999995</v>
      </c>
      <c r="G1489">
        <v>1.091</v>
      </c>
      <c r="H1489">
        <v>5.7110000000000003</v>
      </c>
      <c r="I1489" t="s">
        <v>2819</v>
      </c>
      <c r="J1489" s="4" t="str">
        <f t="shared" si="46"/>
        <v>na</v>
      </c>
      <c r="K1489" s="4">
        <f t="shared" si="47"/>
        <v>0</v>
      </c>
      <c r="L1489" t="s">
        <v>12932</v>
      </c>
    </row>
    <row r="1490" spans="1:12" x14ac:dyDescent="0.25">
      <c r="A1490" t="s">
        <v>2992</v>
      </c>
      <c r="B1490" t="s">
        <v>2993</v>
      </c>
      <c r="C1490" t="s">
        <v>132</v>
      </c>
      <c r="D1490" s="1">
        <v>56724</v>
      </c>
      <c r="E1490">
        <v>22.997</v>
      </c>
      <c r="F1490">
        <v>10.574999999999999</v>
      </c>
      <c r="G1490">
        <v>3.92</v>
      </c>
      <c r="H1490">
        <v>15.641</v>
      </c>
      <c r="I1490" t="s">
        <v>2819</v>
      </c>
      <c r="J1490" s="4" t="str">
        <f t="shared" si="46"/>
        <v>na</v>
      </c>
      <c r="K1490" s="4">
        <f t="shared" si="47"/>
        <v>0</v>
      </c>
      <c r="L1490" t="s">
        <v>12933</v>
      </c>
    </row>
    <row r="1491" spans="1:12" x14ac:dyDescent="0.25">
      <c r="A1491" t="s">
        <v>2994</v>
      </c>
      <c r="B1491" t="s">
        <v>2995</v>
      </c>
      <c r="C1491" t="s">
        <v>30</v>
      </c>
      <c r="D1491" s="1">
        <v>56324</v>
      </c>
      <c r="E1491">
        <v>53.988999999999997</v>
      </c>
      <c r="F1491">
        <v>9.2460000000000004</v>
      </c>
      <c r="G1491">
        <v>13.404999999999999</v>
      </c>
      <c r="H1491">
        <v>40.598999999999997</v>
      </c>
      <c r="I1491" t="s">
        <v>2819</v>
      </c>
      <c r="J1491" s="4" t="str">
        <f t="shared" si="46"/>
        <v>na</v>
      </c>
      <c r="K1491" s="4">
        <f t="shared" si="47"/>
        <v>0</v>
      </c>
      <c r="L1491" t="s">
        <v>12934</v>
      </c>
    </row>
    <row r="1492" spans="1:12" x14ac:dyDescent="0.25">
      <c r="A1492" t="s">
        <v>2996</v>
      </c>
      <c r="B1492" t="s">
        <v>2997</v>
      </c>
      <c r="C1492" t="s">
        <v>58</v>
      </c>
      <c r="D1492" s="1">
        <v>56309</v>
      </c>
      <c r="E1492">
        <v>22.283000000000001</v>
      </c>
      <c r="F1492">
        <v>9.4339999999999993</v>
      </c>
      <c r="G1492">
        <v>1.355</v>
      </c>
      <c r="H1492">
        <v>9.1760000000000002</v>
      </c>
      <c r="I1492" t="s">
        <v>2819</v>
      </c>
      <c r="J1492" s="4" t="str">
        <f t="shared" si="46"/>
        <v>na</v>
      </c>
      <c r="K1492" s="4">
        <f t="shared" si="47"/>
        <v>0</v>
      </c>
      <c r="L1492" t="s">
        <v>12935</v>
      </c>
    </row>
    <row r="1493" spans="1:12" x14ac:dyDescent="0.25">
      <c r="A1493" t="s">
        <v>2998</v>
      </c>
      <c r="B1493" t="s">
        <v>2999</v>
      </c>
      <c r="C1493" t="s">
        <v>30</v>
      </c>
      <c r="D1493" s="1">
        <v>56259</v>
      </c>
      <c r="E1493">
        <v>12.079000000000001</v>
      </c>
      <c r="F1493">
        <v>1.7769999999999999</v>
      </c>
      <c r="G1493">
        <v>0.54900000000000004</v>
      </c>
      <c r="H1493">
        <v>6.38</v>
      </c>
      <c r="I1493" t="s">
        <v>2819</v>
      </c>
      <c r="J1493" s="4" t="str">
        <f t="shared" si="46"/>
        <v>na</v>
      </c>
      <c r="K1493" s="4">
        <f t="shared" si="47"/>
        <v>0</v>
      </c>
      <c r="L1493" t="s">
        <v>12936</v>
      </c>
    </row>
    <row r="1494" spans="1:12" x14ac:dyDescent="0.25">
      <c r="A1494" t="s">
        <v>3000</v>
      </c>
      <c r="B1494" t="s">
        <v>3001</v>
      </c>
      <c r="C1494" t="s">
        <v>21</v>
      </c>
      <c r="D1494" s="1">
        <v>55799</v>
      </c>
      <c r="E1494">
        <v>23.024999999999999</v>
      </c>
      <c r="F1494">
        <v>476.733</v>
      </c>
      <c r="G1494">
        <v>3.573</v>
      </c>
      <c r="H1494">
        <v>15.044</v>
      </c>
      <c r="I1494" t="s">
        <v>2819</v>
      </c>
      <c r="J1494" s="4" t="str">
        <f t="shared" si="46"/>
        <v>na</v>
      </c>
      <c r="K1494" s="4">
        <f t="shared" si="47"/>
        <v>0</v>
      </c>
      <c r="L1494" t="s">
        <v>12937</v>
      </c>
    </row>
    <row r="1495" spans="1:12" x14ac:dyDescent="0.25">
      <c r="A1495" t="s">
        <v>3002</v>
      </c>
      <c r="B1495" t="s">
        <v>3003</v>
      </c>
      <c r="C1495" t="s">
        <v>35</v>
      </c>
      <c r="D1495" s="1">
        <v>55600</v>
      </c>
      <c r="E1495">
        <v>15.454000000000001</v>
      </c>
      <c r="F1495">
        <v>4.3810000000000002</v>
      </c>
      <c r="G1495">
        <v>4.2460000000000004</v>
      </c>
      <c r="H1495">
        <v>17.911000000000001</v>
      </c>
      <c r="I1495" t="s">
        <v>2819</v>
      </c>
      <c r="J1495" s="4" t="str">
        <f t="shared" si="46"/>
        <v>na</v>
      </c>
      <c r="K1495" s="4">
        <f t="shared" si="47"/>
        <v>0</v>
      </c>
      <c r="L1495" t="s">
        <v>12938</v>
      </c>
    </row>
    <row r="1496" spans="1:12" x14ac:dyDescent="0.25">
      <c r="A1496" t="s">
        <v>3004</v>
      </c>
      <c r="B1496" t="s">
        <v>3005</v>
      </c>
      <c r="C1496" t="s">
        <v>132</v>
      </c>
      <c r="D1496" s="1">
        <v>54483</v>
      </c>
      <c r="E1496">
        <v>101.65600000000001</v>
      </c>
      <c r="F1496">
        <v>19.277999999999999</v>
      </c>
      <c r="G1496">
        <v>7.5880000000000001</v>
      </c>
      <c r="H1496">
        <v>59.085000000000001</v>
      </c>
      <c r="I1496" t="s">
        <v>2819</v>
      </c>
      <c r="J1496" s="4" t="str">
        <f t="shared" si="46"/>
        <v>na</v>
      </c>
      <c r="K1496" s="4">
        <f t="shared" si="47"/>
        <v>0</v>
      </c>
      <c r="L1496" t="s">
        <v>12939</v>
      </c>
    </row>
    <row r="1497" spans="1:12" x14ac:dyDescent="0.25">
      <c r="A1497" t="s">
        <v>3006</v>
      </c>
      <c r="B1497" t="s">
        <v>3007</v>
      </c>
      <c r="C1497" t="s">
        <v>35</v>
      </c>
      <c r="D1497" s="1">
        <v>54416</v>
      </c>
      <c r="E1497">
        <v>8.4670000000000005</v>
      </c>
      <c r="F1497">
        <v>1.2010000000000001</v>
      </c>
      <c r="G1497">
        <v>2.069</v>
      </c>
      <c r="H1497" t="s">
        <v>36</v>
      </c>
      <c r="I1497" t="s">
        <v>2819</v>
      </c>
      <c r="J1497" s="4" t="str">
        <f t="shared" si="46"/>
        <v>na</v>
      </c>
      <c r="K1497" s="4">
        <f t="shared" si="47"/>
        <v>0</v>
      </c>
      <c r="L1497" t="s">
        <v>12940</v>
      </c>
    </row>
    <row r="1498" spans="1:12" x14ac:dyDescent="0.25">
      <c r="A1498" t="s">
        <v>3008</v>
      </c>
      <c r="B1498" t="s">
        <v>3009</v>
      </c>
      <c r="C1498" t="s">
        <v>30</v>
      </c>
      <c r="D1498" s="1">
        <v>53083</v>
      </c>
      <c r="E1498">
        <v>31.702999999999999</v>
      </c>
      <c r="F1498">
        <v>19.626999999999999</v>
      </c>
      <c r="G1498">
        <v>8.5359999999999996</v>
      </c>
      <c r="H1498">
        <v>23.891999999999999</v>
      </c>
      <c r="I1498" t="s">
        <v>2819</v>
      </c>
      <c r="J1498" s="4" t="str">
        <f t="shared" si="46"/>
        <v>na</v>
      </c>
      <c r="K1498" s="4">
        <f t="shared" si="47"/>
        <v>0</v>
      </c>
      <c r="L1498" t="s">
        <v>12941</v>
      </c>
    </row>
    <row r="1499" spans="1:12" x14ac:dyDescent="0.25">
      <c r="A1499" t="s">
        <v>3010</v>
      </c>
      <c r="B1499" t="s">
        <v>3011</v>
      </c>
      <c r="C1499" t="s">
        <v>15</v>
      </c>
      <c r="D1499" s="1">
        <v>52328</v>
      </c>
      <c r="E1499">
        <v>13.68</v>
      </c>
      <c r="F1499">
        <v>5.9409999999999998</v>
      </c>
      <c r="G1499">
        <v>1.5609999999999999</v>
      </c>
      <c r="H1499">
        <v>12.353</v>
      </c>
      <c r="I1499" t="s">
        <v>2819</v>
      </c>
      <c r="J1499" s="4" t="str">
        <f t="shared" si="46"/>
        <v>na</v>
      </c>
      <c r="K1499" s="4">
        <f t="shared" si="47"/>
        <v>0</v>
      </c>
      <c r="L1499" t="s">
        <v>12942</v>
      </c>
    </row>
    <row r="1500" spans="1:12" x14ac:dyDescent="0.25">
      <c r="A1500" t="s">
        <v>3012</v>
      </c>
      <c r="B1500" t="s">
        <v>3013</v>
      </c>
      <c r="C1500" t="s">
        <v>35</v>
      </c>
      <c r="D1500" s="1">
        <v>52117</v>
      </c>
      <c r="E1500">
        <v>6.5419999999999998</v>
      </c>
      <c r="F1500">
        <v>0.74199999999999999</v>
      </c>
      <c r="G1500">
        <v>1.022</v>
      </c>
      <c r="H1500">
        <v>7.2960000000000003</v>
      </c>
      <c r="I1500" t="s">
        <v>2819</v>
      </c>
      <c r="J1500" s="4" t="str">
        <f t="shared" si="46"/>
        <v>na</v>
      </c>
      <c r="K1500" s="4">
        <f t="shared" si="47"/>
        <v>0</v>
      </c>
      <c r="L1500" t="s">
        <v>12943</v>
      </c>
    </row>
    <row r="1501" spans="1:12" x14ac:dyDescent="0.25">
      <c r="A1501" t="s">
        <v>3014</v>
      </c>
      <c r="B1501" t="s">
        <v>3015</v>
      </c>
      <c r="C1501" t="s">
        <v>132</v>
      </c>
      <c r="D1501" s="1">
        <v>52005</v>
      </c>
      <c r="E1501">
        <v>86.361999999999995</v>
      </c>
      <c r="F1501">
        <v>24.396000000000001</v>
      </c>
      <c r="G1501">
        <v>14.775</v>
      </c>
      <c r="H1501">
        <v>143.48599999999999</v>
      </c>
      <c r="I1501" t="s">
        <v>2819</v>
      </c>
      <c r="J1501" s="4" t="str">
        <f t="shared" si="46"/>
        <v>na</v>
      </c>
      <c r="K1501" s="4">
        <f t="shared" si="47"/>
        <v>0</v>
      </c>
      <c r="L1501" t="s">
        <v>12944</v>
      </c>
    </row>
    <row r="1502" spans="1:12" x14ac:dyDescent="0.25">
      <c r="A1502" t="s">
        <v>3016</v>
      </c>
      <c r="B1502" t="s">
        <v>3017</v>
      </c>
      <c r="C1502" t="s">
        <v>30</v>
      </c>
      <c r="D1502" s="1">
        <v>51653</v>
      </c>
      <c r="E1502">
        <v>9.2219999999999995</v>
      </c>
      <c r="F1502">
        <v>3.8740000000000001</v>
      </c>
      <c r="G1502">
        <v>3.855</v>
      </c>
      <c r="H1502">
        <v>6.7060000000000004</v>
      </c>
      <c r="I1502" t="s">
        <v>2819</v>
      </c>
      <c r="J1502" s="4" t="str">
        <f t="shared" si="46"/>
        <v>na</v>
      </c>
      <c r="K1502" s="4">
        <f t="shared" si="47"/>
        <v>0</v>
      </c>
      <c r="L1502" t="s">
        <v>12945</v>
      </c>
    </row>
    <row r="1503" spans="1:12" x14ac:dyDescent="0.25">
      <c r="A1503" t="s">
        <v>3018</v>
      </c>
      <c r="B1503" t="s">
        <v>3019</v>
      </c>
      <c r="C1503" t="s">
        <v>58</v>
      </c>
      <c r="D1503" s="1">
        <v>51539</v>
      </c>
      <c r="E1503">
        <v>12.644</v>
      </c>
      <c r="F1503">
        <v>8.7620000000000005</v>
      </c>
      <c r="G1503">
        <v>3.5760000000000001</v>
      </c>
      <c r="H1503">
        <v>8.1739999999999995</v>
      </c>
      <c r="I1503" t="s">
        <v>2819</v>
      </c>
      <c r="J1503" s="4" t="str">
        <f t="shared" si="46"/>
        <v>na</v>
      </c>
      <c r="K1503" s="4">
        <f t="shared" si="47"/>
        <v>0</v>
      </c>
      <c r="L1503" t="s">
        <v>12946</v>
      </c>
    </row>
    <row r="1504" spans="1:12" x14ac:dyDescent="0.25">
      <c r="A1504" t="s">
        <v>3020</v>
      </c>
      <c r="B1504" t="s">
        <v>3021</v>
      </c>
      <c r="C1504" t="s">
        <v>30</v>
      </c>
      <c r="D1504" s="1">
        <v>49456</v>
      </c>
      <c r="E1504">
        <v>21.152999999999999</v>
      </c>
      <c r="F1504">
        <v>4.47</v>
      </c>
      <c r="G1504">
        <v>6.242</v>
      </c>
      <c r="H1504">
        <v>18.065999999999999</v>
      </c>
      <c r="I1504" t="s">
        <v>2819</v>
      </c>
      <c r="J1504" s="4" t="str">
        <f t="shared" si="46"/>
        <v>na</v>
      </c>
      <c r="K1504" s="4">
        <f t="shared" si="47"/>
        <v>0</v>
      </c>
      <c r="L1504" t="s">
        <v>12947</v>
      </c>
    </row>
    <row r="1505" spans="1:12" x14ac:dyDescent="0.25">
      <c r="A1505" t="s">
        <v>3022</v>
      </c>
      <c r="B1505" t="s">
        <v>3023</v>
      </c>
      <c r="C1505" t="s">
        <v>132</v>
      </c>
      <c r="D1505" s="1">
        <v>48358</v>
      </c>
      <c r="E1505">
        <v>18.917999999999999</v>
      </c>
      <c r="F1505">
        <v>1.306</v>
      </c>
      <c r="G1505">
        <v>2.4550000000000001</v>
      </c>
      <c r="H1505">
        <v>5.7220000000000004</v>
      </c>
      <c r="I1505" t="s">
        <v>2819</v>
      </c>
      <c r="J1505" s="4" t="str">
        <f t="shared" si="46"/>
        <v>na</v>
      </c>
      <c r="K1505" s="4">
        <f t="shared" si="47"/>
        <v>0</v>
      </c>
      <c r="L1505" t="s">
        <v>12948</v>
      </c>
    </row>
    <row r="1506" spans="1:12" x14ac:dyDescent="0.25">
      <c r="A1506" t="s">
        <v>3024</v>
      </c>
      <c r="B1506" t="s">
        <v>3025</v>
      </c>
      <c r="C1506" t="s">
        <v>132</v>
      </c>
      <c r="D1506" s="1">
        <v>48345</v>
      </c>
      <c r="E1506">
        <v>31.413</v>
      </c>
      <c r="F1506">
        <v>6.8979999999999997</v>
      </c>
      <c r="G1506">
        <v>4.6589999999999998</v>
      </c>
      <c r="H1506">
        <v>20.712</v>
      </c>
      <c r="I1506" t="s">
        <v>2819</v>
      </c>
      <c r="J1506" s="4" t="str">
        <f t="shared" si="46"/>
        <v>na</v>
      </c>
      <c r="K1506" s="4">
        <f t="shared" si="47"/>
        <v>0</v>
      </c>
      <c r="L1506" t="s">
        <v>12949</v>
      </c>
    </row>
    <row r="1507" spans="1:12" x14ac:dyDescent="0.25">
      <c r="A1507" t="s">
        <v>3026</v>
      </c>
      <c r="B1507" t="s">
        <v>3027</v>
      </c>
      <c r="C1507" t="s">
        <v>58</v>
      </c>
      <c r="D1507" s="1">
        <v>47461</v>
      </c>
      <c r="E1507">
        <v>14.772</v>
      </c>
      <c r="F1507">
        <v>4.0369999999999999</v>
      </c>
      <c r="G1507">
        <v>0.61899999999999999</v>
      </c>
      <c r="H1507">
        <v>8.1039999999999992</v>
      </c>
      <c r="I1507" t="s">
        <v>2819</v>
      </c>
      <c r="J1507" s="4" t="str">
        <f t="shared" si="46"/>
        <v>na</v>
      </c>
      <c r="K1507" s="4">
        <f t="shared" si="47"/>
        <v>0</v>
      </c>
      <c r="L1507" t="s">
        <v>12950</v>
      </c>
    </row>
    <row r="1508" spans="1:12" x14ac:dyDescent="0.25">
      <c r="A1508" t="s">
        <v>3028</v>
      </c>
      <c r="B1508" t="s">
        <v>3029</v>
      </c>
      <c r="C1508" t="s">
        <v>15</v>
      </c>
      <c r="D1508" s="1">
        <v>47025</v>
      </c>
      <c r="E1508" t="s">
        <v>36</v>
      </c>
      <c r="F1508">
        <v>3.3</v>
      </c>
      <c r="G1508">
        <v>1.907</v>
      </c>
      <c r="H1508" t="s">
        <v>36</v>
      </c>
      <c r="I1508" t="s">
        <v>2819</v>
      </c>
      <c r="J1508" s="4" t="str">
        <f t="shared" si="46"/>
        <v>na</v>
      </c>
      <c r="K1508" s="4">
        <f t="shared" si="47"/>
        <v>0</v>
      </c>
      <c r="L1508" t="s">
        <v>12951</v>
      </c>
    </row>
    <row r="1509" spans="1:12" x14ac:dyDescent="0.25">
      <c r="A1509" t="s">
        <v>3030</v>
      </c>
      <c r="B1509" t="s">
        <v>3031</v>
      </c>
      <c r="C1509" t="s">
        <v>15</v>
      </c>
      <c r="D1509" s="1">
        <v>45693</v>
      </c>
      <c r="E1509">
        <v>18.928999999999998</v>
      </c>
      <c r="F1509">
        <v>15.145</v>
      </c>
      <c r="G1509">
        <v>3.29</v>
      </c>
      <c r="H1509">
        <v>13.255000000000001</v>
      </c>
      <c r="I1509" t="s">
        <v>2819</v>
      </c>
      <c r="J1509" s="4" t="str">
        <f t="shared" si="46"/>
        <v>na</v>
      </c>
      <c r="K1509" s="4">
        <f t="shared" si="47"/>
        <v>0</v>
      </c>
      <c r="L1509" t="s">
        <v>12952</v>
      </c>
    </row>
    <row r="1510" spans="1:12" x14ac:dyDescent="0.25">
      <c r="A1510" t="s">
        <v>3032</v>
      </c>
      <c r="B1510" t="s">
        <v>3033</v>
      </c>
      <c r="C1510" t="s">
        <v>24</v>
      </c>
      <c r="D1510" s="1">
        <v>45538</v>
      </c>
      <c r="E1510">
        <v>26.38</v>
      </c>
      <c r="F1510">
        <v>5.2290000000000001</v>
      </c>
      <c r="G1510">
        <v>3.0430000000000001</v>
      </c>
      <c r="H1510">
        <v>17.516999999999999</v>
      </c>
      <c r="I1510" t="s">
        <v>2819</v>
      </c>
      <c r="J1510" s="4" t="str">
        <f t="shared" si="46"/>
        <v>na</v>
      </c>
      <c r="K1510" s="4">
        <f t="shared" si="47"/>
        <v>0</v>
      </c>
      <c r="L1510" t="s">
        <v>12953</v>
      </c>
    </row>
    <row r="1511" spans="1:12" x14ac:dyDescent="0.25">
      <c r="A1511" t="s">
        <v>3034</v>
      </c>
      <c r="B1511" t="s">
        <v>3035</v>
      </c>
      <c r="C1511" t="s">
        <v>35</v>
      </c>
      <c r="D1511" s="1">
        <v>44748</v>
      </c>
      <c r="E1511">
        <v>7.8579999999999997</v>
      </c>
      <c r="F1511">
        <v>0.748</v>
      </c>
      <c r="G1511">
        <v>1.8260000000000001</v>
      </c>
      <c r="H1511" t="s">
        <v>36</v>
      </c>
      <c r="I1511" t="s">
        <v>2819</v>
      </c>
      <c r="J1511" s="4" t="str">
        <f t="shared" si="46"/>
        <v>na</v>
      </c>
      <c r="K1511" s="4">
        <f t="shared" si="47"/>
        <v>0</v>
      </c>
      <c r="L1511" t="s">
        <v>12954</v>
      </c>
    </row>
    <row r="1512" spans="1:12" x14ac:dyDescent="0.25">
      <c r="A1512" t="s">
        <v>3036</v>
      </c>
      <c r="B1512" t="s">
        <v>3037</v>
      </c>
      <c r="C1512" t="s">
        <v>35</v>
      </c>
      <c r="D1512" s="1">
        <v>44617</v>
      </c>
      <c r="E1512">
        <v>23.169</v>
      </c>
      <c r="F1512">
        <v>2.609</v>
      </c>
      <c r="G1512">
        <v>8.7690000000000001</v>
      </c>
      <c r="H1512">
        <v>15.319000000000001</v>
      </c>
      <c r="I1512" t="s">
        <v>2819</v>
      </c>
      <c r="J1512" s="4" t="str">
        <f t="shared" si="46"/>
        <v>na</v>
      </c>
      <c r="K1512" s="4">
        <f t="shared" si="47"/>
        <v>0</v>
      </c>
      <c r="L1512" t="s">
        <v>12955</v>
      </c>
    </row>
    <row r="1513" spans="1:12" x14ac:dyDescent="0.25">
      <c r="A1513" t="s">
        <v>3038</v>
      </c>
      <c r="B1513" t="s">
        <v>3039</v>
      </c>
      <c r="C1513" t="s">
        <v>18</v>
      </c>
      <c r="D1513" s="1">
        <v>43815</v>
      </c>
      <c r="E1513">
        <v>29.57</v>
      </c>
      <c r="F1513">
        <v>3.42</v>
      </c>
      <c r="G1513">
        <v>6.726</v>
      </c>
      <c r="H1513">
        <v>18.321999999999999</v>
      </c>
      <c r="I1513" t="s">
        <v>2819</v>
      </c>
      <c r="J1513" s="4" t="str">
        <f t="shared" si="46"/>
        <v>na</v>
      </c>
      <c r="K1513" s="4">
        <f t="shared" si="47"/>
        <v>0</v>
      </c>
      <c r="L1513" t="s">
        <v>12956</v>
      </c>
    </row>
    <row r="1514" spans="1:12" x14ac:dyDescent="0.25">
      <c r="A1514" t="s">
        <v>3040</v>
      </c>
      <c r="B1514" t="s">
        <v>3041</v>
      </c>
      <c r="C1514" t="s">
        <v>15</v>
      </c>
      <c r="D1514" s="1">
        <v>43559</v>
      </c>
      <c r="E1514">
        <v>14.063000000000001</v>
      </c>
      <c r="F1514">
        <v>3.6749999999999998</v>
      </c>
      <c r="G1514">
        <v>3.7570000000000001</v>
      </c>
      <c r="H1514">
        <v>9.1289999999999996</v>
      </c>
      <c r="I1514" t="s">
        <v>2819</v>
      </c>
      <c r="J1514" s="4" t="str">
        <f t="shared" si="46"/>
        <v>na</v>
      </c>
      <c r="K1514" s="4">
        <f t="shared" si="47"/>
        <v>0</v>
      </c>
      <c r="L1514" t="s">
        <v>12957</v>
      </c>
    </row>
    <row r="1515" spans="1:12" x14ac:dyDescent="0.25">
      <c r="A1515" t="s">
        <v>3042</v>
      </c>
      <c r="B1515" t="s">
        <v>3043</v>
      </c>
      <c r="C1515" t="s">
        <v>132</v>
      </c>
      <c r="D1515" s="1">
        <v>43507</v>
      </c>
      <c r="E1515">
        <v>43.334000000000003</v>
      </c>
      <c r="F1515">
        <v>1.5620000000000001</v>
      </c>
      <c r="G1515">
        <v>5.9329999999999998</v>
      </c>
      <c r="H1515">
        <v>30.004999999999999</v>
      </c>
      <c r="I1515" t="s">
        <v>2819</v>
      </c>
      <c r="J1515" s="4" t="str">
        <f t="shared" si="46"/>
        <v>na</v>
      </c>
      <c r="K1515" s="4">
        <f t="shared" si="47"/>
        <v>0</v>
      </c>
      <c r="L1515" t="s">
        <v>12958</v>
      </c>
    </row>
    <row r="1516" spans="1:12" x14ac:dyDescent="0.25">
      <c r="A1516" t="s">
        <v>3044</v>
      </c>
      <c r="B1516" t="s">
        <v>3045</v>
      </c>
      <c r="C1516" t="s">
        <v>35</v>
      </c>
      <c r="D1516" s="1">
        <v>43230</v>
      </c>
      <c r="E1516">
        <v>12.541</v>
      </c>
      <c r="F1516">
        <v>2.2869999999999999</v>
      </c>
      <c r="G1516">
        <v>3.74</v>
      </c>
      <c r="H1516">
        <v>3.879</v>
      </c>
      <c r="I1516" t="s">
        <v>2819</v>
      </c>
      <c r="J1516" s="4" t="str">
        <f t="shared" si="46"/>
        <v>na</v>
      </c>
      <c r="K1516" s="4">
        <f t="shared" si="47"/>
        <v>0</v>
      </c>
      <c r="L1516" t="s">
        <v>12959</v>
      </c>
    </row>
    <row r="1517" spans="1:12" x14ac:dyDescent="0.25">
      <c r="A1517" t="s">
        <v>3046</v>
      </c>
      <c r="B1517" t="s">
        <v>3047</v>
      </c>
      <c r="C1517" t="s">
        <v>35</v>
      </c>
      <c r="D1517" s="1">
        <v>43058</v>
      </c>
      <c r="E1517">
        <v>18.556999999999999</v>
      </c>
      <c r="F1517">
        <v>5.5220000000000002</v>
      </c>
      <c r="G1517">
        <v>2.5939999999999999</v>
      </c>
      <c r="H1517">
        <v>15.305</v>
      </c>
      <c r="I1517" t="s">
        <v>2819</v>
      </c>
      <c r="J1517" s="4" t="str">
        <f t="shared" si="46"/>
        <v>na</v>
      </c>
      <c r="K1517" s="4">
        <f t="shared" si="47"/>
        <v>0</v>
      </c>
      <c r="L1517" t="s">
        <v>12960</v>
      </c>
    </row>
    <row r="1518" spans="1:12" x14ac:dyDescent="0.25">
      <c r="A1518" t="s">
        <v>3048</v>
      </c>
      <c r="B1518" t="s">
        <v>3049</v>
      </c>
      <c r="C1518" t="s">
        <v>35</v>
      </c>
      <c r="D1518" s="1">
        <v>43043</v>
      </c>
      <c r="E1518">
        <v>13.124000000000001</v>
      </c>
      <c r="F1518">
        <v>3.262</v>
      </c>
      <c r="G1518">
        <v>1.101</v>
      </c>
      <c r="H1518" t="s">
        <v>36</v>
      </c>
      <c r="I1518" t="s">
        <v>2819</v>
      </c>
      <c r="J1518" s="4" t="str">
        <f t="shared" si="46"/>
        <v>na</v>
      </c>
      <c r="K1518" s="4">
        <f t="shared" si="47"/>
        <v>0</v>
      </c>
      <c r="L1518" t="s">
        <v>12961</v>
      </c>
    </row>
    <row r="1519" spans="1:12" x14ac:dyDescent="0.25">
      <c r="A1519" t="s">
        <v>3050</v>
      </c>
      <c r="B1519" t="s">
        <v>3051</v>
      </c>
      <c r="C1519" t="s">
        <v>35</v>
      </c>
      <c r="D1519" s="1">
        <v>42928</v>
      </c>
      <c r="E1519">
        <v>8.766</v>
      </c>
      <c r="F1519">
        <v>0.879</v>
      </c>
      <c r="G1519">
        <v>2.0680000000000001</v>
      </c>
      <c r="H1519" t="s">
        <v>36</v>
      </c>
      <c r="I1519" t="s">
        <v>2819</v>
      </c>
      <c r="J1519" s="4" t="str">
        <f t="shared" si="46"/>
        <v>na</v>
      </c>
      <c r="K1519" s="4">
        <f t="shared" si="47"/>
        <v>0</v>
      </c>
      <c r="L1519" t="s">
        <v>12962</v>
      </c>
    </row>
    <row r="1520" spans="1:12" x14ac:dyDescent="0.25">
      <c r="A1520" t="s">
        <v>3052</v>
      </c>
      <c r="B1520" t="s">
        <v>3053</v>
      </c>
      <c r="C1520" t="s">
        <v>30</v>
      </c>
      <c r="D1520" s="1">
        <v>42830</v>
      </c>
      <c r="E1520">
        <v>26.843</v>
      </c>
      <c r="F1520">
        <v>3.077</v>
      </c>
      <c r="G1520">
        <v>3.968</v>
      </c>
      <c r="H1520">
        <v>20.3</v>
      </c>
      <c r="I1520" t="s">
        <v>2819</v>
      </c>
      <c r="J1520" s="4" t="str">
        <f t="shared" si="46"/>
        <v>na</v>
      </c>
      <c r="K1520" s="4">
        <f t="shared" si="47"/>
        <v>0</v>
      </c>
      <c r="L1520" t="s">
        <v>12963</v>
      </c>
    </row>
    <row r="1521" spans="1:12" x14ac:dyDescent="0.25">
      <c r="A1521" t="s">
        <v>3054</v>
      </c>
      <c r="B1521" t="s">
        <v>3055</v>
      </c>
      <c r="C1521" t="s">
        <v>21</v>
      </c>
      <c r="D1521" s="1">
        <v>42645</v>
      </c>
      <c r="E1521">
        <v>19.154</v>
      </c>
      <c r="F1521" t="s">
        <v>36</v>
      </c>
      <c r="G1521">
        <v>2.3239999999999998</v>
      </c>
      <c r="H1521">
        <v>12.435</v>
      </c>
      <c r="I1521" t="s">
        <v>2819</v>
      </c>
      <c r="J1521" s="4" t="str">
        <f t="shared" si="46"/>
        <v>na</v>
      </c>
      <c r="K1521" s="4">
        <f t="shared" si="47"/>
        <v>0</v>
      </c>
      <c r="L1521" t="s">
        <v>12964</v>
      </c>
    </row>
    <row r="1522" spans="1:12" x14ac:dyDescent="0.25">
      <c r="A1522" t="s">
        <v>3056</v>
      </c>
      <c r="B1522" t="s">
        <v>3057</v>
      </c>
      <c r="C1522" t="s">
        <v>24</v>
      </c>
      <c r="D1522" s="1">
        <v>42628</v>
      </c>
      <c r="E1522">
        <v>22.748999999999999</v>
      </c>
      <c r="F1522">
        <v>3.6890000000000001</v>
      </c>
      <c r="G1522">
        <v>4.7619999999999996</v>
      </c>
      <c r="H1522">
        <v>12.994999999999999</v>
      </c>
      <c r="I1522" t="s">
        <v>2819</v>
      </c>
      <c r="J1522" s="4" t="str">
        <f t="shared" si="46"/>
        <v>na</v>
      </c>
      <c r="K1522" s="4">
        <f t="shared" si="47"/>
        <v>0</v>
      </c>
      <c r="L1522" t="s">
        <v>12965</v>
      </c>
    </row>
    <row r="1523" spans="1:12" x14ac:dyDescent="0.25">
      <c r="A1523" t="s">
        <v>3058</v>
      </c>
      <c r="B1523" t="s">
        <v>3059</v>
      </c>
      <c r="C1523" t="s">
        <v>15</v>
      </c>
      <c r="D1523" s="1">
        <v>42373</v>
      </c>
      <c r="E1523">
        <v>12.842000000000001</v>
      </c>
      <c r="F1523">
        <v>3.5529999999999999</v>
      </c>
      <c r="G1523">
        <v>1.0960000000000001</v>
      </c>
      <c r="H1523">
        <v>6.1319999999999997</v>
      </c>
      <c r="I1523" t="s">
        <v>2819</v>
      </c>
      <c r="J1523" s="4" t="str">
        <f t="shared" si="46"/>
        <v>na</v>
      </c>
      <c r="K1523" s="4">
        <f t="shared" si="47"/>
        <v>0</v>
      </c>
      <c r="L1523" t="s">
        <v>12966</v>
      </c>
    </row>
    <row r="1524" spans="1:12" x14ac:dyDescent="0.25">
      <c r="A1524" t="s">
        <v>3060</v>
      </c>
      <c r="B1524" t="s">
        <v>3061</v>
      </c>
      <c r="C1524" t="s">
        <v>132</v>
      </c>
      <c r="D1524" s="1">
        <v>42325</v>
      </c>
      <c r="E1524" s="2">
        <v>1863.636</v>
      </c>
      <c r="F1524">
        <v>50.703000000000003</v>
      </c>
      <c r="G1524">
        <v>51.63</v>
      </c>
      <c r="H1524" s="2">
        <v>1136.731</v>
      </c>
      <c r="I1524" t="s">
        <v>2819</v>
      </c>
      <c r="J1524" s="4" t="str">
        <f t="shared" si="46"/>
        <v>na</v>
      </c>
      <c r="K1524" s="4">
        <f t="shared" si="47"/>
        <v>0</v>
      </c>
      <c r="L1524" t="s">
        <v>12967</v>
      </c>
    </row>
    <row r="1525" spans="1:12" x14ac:dyDescent="0.25">
      <c r="A1525" t="s">
        <v>3062</v>
      </c>
      <c r="B1525" t="s">
        <v>3063</v>
      </c>
      <c r="C1525" t="s">
        <v>24</v>
      </c>
      <c r="D1525" s="1">
        <v>42199</v>
      </c>
      <c r="E1525">
        <v>22.863</v>
      </c>
      <c r="F1525">
        <v>10.272</v>
      </c>
      <c r="G1525">
        <v>2.3570000000000002</v>
      </c>
      <c r="H1525">
        <v>15.664</v>
      </c>
      <c r="I1525" t="s">
        <v>2819</v>
      </c>
      <c r="J1525" s="4" t="str">
        <f t="shared" si="46"/>
        <v>na</v>
      </c>
      <c r="K1525" s="4">
        <f t="shared" si="47"/>
        <v>0</v>
      </c>
      <c r="L1525" t="s">
        <v>12968</v>
      </c>
    </row>
    <row r="1526" spans="1:12" x14ac:dyDescent="0.25">
      <c r="A1526" t="s">
        <v>3064</v>
      </c>
      <c r="B1526" t="s">
        <v>3065</v>
      </c>
      <c r="C1526" t="s">
        <v>30</v>
      </c>
      <c r="D1526" s="1">
        <v>41438</v>
      </c>
      <c r="E1526">
        <v>37.515000000000001</v>
      </c>
      <c r="F1526">
        <v>9.9879999999999995</v>
      </c>
      <c r="G1526">
        <v>9.4909999999999997</v>
      </c>
      <c r="H1526">
        <v>32.119999999999997</v>
      </c>
      <c r="I1526" t="s">
        <v>2819</v>
      </c>
      <c r="J1526" s="4" t="str">
        <f t="shared" si="46"/>
        <v>na</v>
      </c>
      <c r="K1526" s="4">
        <f t="shared" si="47"/>
        <v>0</v>
      </c>
      <c r="L1526" t="s">
        <v>12969</v>
      </c>
    </row>
    <row r="1527" spans="1:12" x14ac:dyDescent="0.25">
      <c r="A1527" t="s">
        <v>3066</v>
      </c>
      <c r="B1527" t="s">
        <v>3067</v>
      </c>
      <c r="C1527" t="s">
        <v>132</v>
      </c>
      <c r="D1527" s="1">
        <v>41370</v>
      </c>
      <c r="E1527">
        <v>14.456</v>
      </c>
      <c r="F1527">
        <v>4.7809999999999997</v>
      </c>
      <c r="G1527">
        <v>2.778</v>
      </c>
      <c r="H1527">
        <v>11.093</v>
      </c>
      <c r="I1527" t="s">
        <v>2819</v>
      </c>
      <c r="J1527" s="4" t="str">
        <f t="shared" si="46"/>
        <v>na</v>
      </c>
      <c r="K1527" s="4">
        <f t="shared" si="47"/>
        <v>0</v>
      </c>
      <c r="L1527" t="s">
        <v>12970</v>
      </c>
    </row>
    <row r="1528" spans="1:12" x14ac:dyDescent="0.25">
      <c r="A1528" t="s">
        <v>3068</v>
      </c>
      <c r="B1528" t="s">
        <v>3069</v>
      </c>
      <c r="C1528" t="s">
        <v>27</v>
      </c>
      <c r="D1528" s="1">
        <v>41269</v>
      </c>
      <c r="E1528">
        <v>20.856999999999999</v>
      </c>
      <c r="F1528">
        <v>2.0950000000000002</v>
      </c>
      <c r="G1528">
        <v>2.6459999999999999</v>
      </c>
      <c r="H1528">
        <v>13.045</v>
      </c>
      <c r="I1528" t="s">
        <v>2819</v>
      </c>
      <c r="J1528" s="4" t="str">
        <f t="shared" si="46"/>
        <v>na</v>
      </c>
      <c r="K1528" s="4">
        <f t="shared" si="47"/>
        <v>0</v>
      </c>
      <c r="L1528" t="s">
        <v>12971</v>
      </c>
    </row>
    <row r="1529" spans="1:12" x14ac:dyDescent="0.25">
      <c r="A1529" t="s">
        <v>3070</v>
      </c>
      <c r="B1529" t="s">
        <v>3071</v>
      </c>
      <c r="C1529" t="s">
        <v>35</v>
      </c>
      <c r="D1529" s="1">
        <v>41221</v>
      </c>
      <c r="E1529">
        <v>27.98</v>
      </c>
      <c r="F1529">
        <v>67.527000000000001</v>
      </c>
      <c r="G1529">
        <v>8.6289999999999996</v>
      </c>
      <c r="H1529">
        <v>19.309000000000001</v>
      </c>
      <c r="I1529" t="s">
        <v>2819</v>
      </c>
      <c r="J1529" s="4" t="str">
        <f t="shared" si="46"/>
        <v>na</v>
      </c>
      <c r="K1529" s="4">
        <f t="shared" si="47"/>
        <v>0</v>
      </c>
      <c r="L1529" t="s">
        <v>12972</v>
      </c>
    </row>
    <row r="1530" spans="1:12" x14ac:dyDescent="0.25">
      <c r="A1530" t="s">
        <v>3072</v>
      </c>
      <c r="B1530" t="s">
        <v>3073</v>
      </c>
      <c r="C1530" t="s">
        <v>15</v>
      </c>
      <c r="D1530" s="1">
        <v>40475</v>
      </c>
      <c r="E1530">
        <v>21.841999999999999</v>
      </c>
      <c r="F1530">
        <v>5.7210000000000001</v>
      </c>
      <c r="G1530">
        <v>2.6179999999999999</v>
      </c>
      <c r="H1530">
        <v>11.526999999999999</v>
      </c>
      <c r="I1530" t="s">
        <v>2819</v>
      </c>
      <c r="J1530" s="4" t="str">
        <f t="shared" si="46"/>
        <v>na</v>
      </c>
      <c r="K1530" s="4">
        <f t="shared" si="47"/>
        <v>0</v>
      </c>
      <c r="L1530" t="s">
        <v>12973</v>
      </c>
    </row>
    <row r="1531" spans="1:12" x14ac:dyDescent="0.25">
      <c r="A1531" t="s">
        <v>3074</v>
      </c>
      <c r="B1531" t="s">
        <v>3075</v>
      </c>
      <c r="C1531" t="s">
        <v>30</v>
      </c>
      <c r="D1531" s="1">
        <v>40470</v>
      </c>
      <c r="E1531">
        <v>25.657</v>
      </c>
      <c r="F1531">
        <v>5.1239999999999997</v>
      </c>
      <c r="G1531">
        <v>3.581</v>
      </c>
      <c r="H1531">
        <v>14.99</v>
      </c>
      <c r="I1531" t="s">
        <v>2819</v>
      </c>
      <c r="J1531" s="4" t="str">
        <f t="shared" si="46"/>
        <v>na</v>
      </c>
      <c r="K1531" s="4">
        <f t="shared" si="47"/>
        <v>0</v>
      </c>
      <c r="L1531" t="s">
        <v>12974</v>
      </c>
    </row>
    <row r="1532" spans="1:12" x14ac:dyDescent="0.25">
      <c r="A1532" t="s">
        <v>3076</v>
      </c>
      <c r="B1532" t="s">
        <v>3077</v>
      </c>
      <c r="C1532" t="s">
        <v>15</v>
      </c>
      <c r="D1532" s="1">
        <v>40126</v>
      </c>
      <c r="E1532">
        <v>20.027000000000001</v>
      </c>
      <c r="F1532">
        <v>1.7869999999999999</v>
      </c>
      <c r="G1532">
        <v>2.5590000000000002</v>
      </c>
      <c r="H1532">
        <v>23.811</v>
      </c>
      <c r="I1532" t="s">
        <v>2819</v>
      </c>
      <c r="J1532" s="4" t="str">
        <f t="shared" si="46"/>
        <v>na</v>
      </c>
      <c r="K1532" s="4">
        <f t="shared" si="47"/>
        <v>0</v>
      </c>
      <c r="L1532" t="s">
        <v>12975</v>
      </c>
    </row>
    <row r="1533" spans="1:12" x14ac:dyDescent="0.25">
      <c r="A1533" t="s">
        <v>3078</v>
      </c>
      <c r="B1533" t="s">
        <v>3079</v>
      </c>
      <c r="C1533" t="s">
        <v>30</v>
      </c>
      <c r="D1533" s="1">
        <v>39550</v>
      </c>
      <c r="E1533">
        <v>42.41</v>
      </c>
      <c r="F1533">
        <v>8.5739999999999998</v>
      </c>
      <c r="G1533">
        <v>11.16</v>
      </c>
      <c r="H1533">
        <v>30.536000000000001</v>
      </c>
      <c r="I1533" t="s">
        <v>2819</v>
      </c>
      <c r="J1533" s="4" t="str">
        <f t="shared" si="46"/>
        <v>na</v>
      </c>
      <c r="K1533" s="4">
        <f t="shared" si="47"/>
        <v>0</v>
      </c>
      <c r="L1533" t="s">
        <v>12976</v>
      </c>
    </row>
    <row r="1534" spans="1:12" x14ac:dyDescent="0.25">
      <c r="A1534" t="s">
        <v>3080</v>
      </c>
      <c r="B1534" t="s">
        <v>3081</v>
      </c>
      <c r="C1534" t="s">
        <v>15</v>
      </c>
      <c r="D1534" s="1">
        <v>39544</v>
      </c>
      <c r="E1534">
        <v>8.9369999999999994</v>
      </c>
      <c r="F1534">
        <v>3.23</v>
      </c>
      <c r="G1534">
        <v>1.363</v>
      </c>
      <c r="H1534">
        <v>7.2910000000000004</v>
      </c>
      <c r="I1534" t="s">
        <v>2819</v>
      </c>
      <c r="J1534" s="4" t="str">
        <f t="shared" si="46"/>
        <v>na</v>
      </c>
      <c r="K1534" s="4">
        <f t="shared" si="47"/>
        <v>0</v>
      </c>
      <c r="L1534" t="s">
        <v>12977</v>
      </c>
    </row>
    <row r="1535" spans="1:12" x14ac:dyDescent="0.25">
      <c r="A1535" t="s">
        <v>3082</v>
      </c>
      <c r="B1535" t="s">
        <v>3083</v>
      </c>
      <c r="C1535" t="s">
        <v>30</v>
      </c>
      <c r="D1535" s="1">
        <v>39250</v>
      </c>
      <c r="E1535">
        <v>17.667999999999999</v>
      </c>
      <c r="F1535">
        <v>3.26</v>
      </c>
      <c r="G1535">
        <v>0.61399999999999999</v>
      </c>
      <c r="H1535">
        <v>7.8849999999999998</v>
      </c>
      <c r="I1535" t="s">
        <v>2819</v>
      </c>
      <c r="J1535" s="4" t="str">
        <f t="shared" si="46"/>
        <v>na</v>
      </c>
      <c r="K1535" s="4">
        <f t="shared" si="47"/>
        <v>0</v>
      </c>
      <c r="L1535" t="s">
        <v>12978</v>
      </c>
    </row>
    <row r="1536" spans="1:12" x14ac:dyDescent="0.25">
      <c r="A1536" t="s">
        <v>3084</v>
      </c>
      <c r="B1536" t="s">
        <v>3085</v>
      </c>
      <c r="C1536" t="s">
        <v>21</v>
      </c>
      <c r="D1536" s="1">
        <v>38978</v>
      </c>
      <c r="E1536">
        <v>9.39</v>
      </c>
      <c r="F1536">
        <v>1.651</v>
      </c>
      <c r="G1536">
        <v>0.28999999999999998</v>
      </c>
      <c r="H1536">
        <v>11.06</v>
      </c>
      <c r="I1536" t="s">
        <v>2819</v>
      </c>
      <c r="J1536" s="4" t="str">
        <f t="shared" si="46"/>
        <v>na</v>
      </c>
      <c r="K1536" s="4">
        <f t="shared" si="47"/>
        <v>0</v>
      </c>
      <c r="L1536" t="s">
        <v>12979</v>
      </c>
    </row>
    <row r="1537" spans="1:12" x14ac:dyDescent="0.25">
      <c r="A1537" t="s">
        <v>3086</v>
      </c>
      <c r="B1537" t="s">
        <v>3087</v>
      </c>
      <c r="C1537" t="s">
        <v>15</v>
      </c>
      <c r="D1537" s="1">
        <v>37672</v>
      </c>
      <c r="E1537">
        <v>10.856999999999999</v>
      </c>
      <c r="F1537">
        <v>2.7749999999999999</v>
      </c>
      <c r="G1537">
        <v>0.95299999999999996</v>
      </c>
      <c r="H1537">
        <v>8.7230000000000008</v>
      </c>
      <c r="I1537" t="s">
        <v>2819</v>
      </c>
      <c r="J1537" s="4" t="str">
        <f t="shared" si="46"/>
        <v>na</v>
      </c>
      <c r="K1537" s="4">
        <f t="shared" si="47"/>
        <v>0</v>
      </c>
      <c r="L1537" t="s">
        <v>12980</v>
      </c>
    </row>
    <row r="1538" spans="1:12" x14ac:dyDescent="0.25">
      <c r="A1538" t="s">
        <v>3088</v>
      </c>
      <c r="B1538" t="s">
        <v>3089</v>
      </c>
      <c r="C1538" t="s">
        <v>24</v>
      </c>
      <c r="D1538" s="1">
        <v>37441</v>
      </c>
      <c r="E1538">
        <v>35.558</v>
      </c>
      <c r="F1538">
        <v>1.748</v>
      </c>
      <c r="G1538">
        <v>3.496</v>
      </c>
      <c r="H1538">
        <v>13.057</v>
      </c>
      <c r="I1538" t="s">
        <v>2819</v>
      </c>
      <c r="J1538" s="4" t="str">
        <f t="shared" ref="J1538:J1601" si="48">IF(AND(I1538=selected_country_code,C1538= selected_sector_code),D1538,"na")</f>
        <v>na</v>
      </c>
      <c r="K1538" s="4">
        <f t="shared" si="47"/>
        <v>0</v>
      </c>
      <c r="L1538" t="s">
        <v>12981</v>
      </c>
    </row>
    <row r="1539" spans="1:12" x14ac:dyDescent="0.25">
      <c r="A1539" t="s">
        <v>3090</v>
      </c>
      <c r="B1539" t="s">
        <v>3091</v>
      </c>
      <c r="C1539" t="s">
        <v>15</v>
      </c>
      <c r="D1539" s="1">
        <v>36859</v>
      </c>
      <c r="E1539">
        <v>14.183</v>
      </c>
      <c r="F1539">
        <v>2.4350000000000001</v>
      </c>
      <c r="G1539">
        <v>3.3490000000000002</v>
      </c>
      <c r="H1539">
        <v>9.35</v>
      </c>
      <c r="I1539" t="s">
        <v>2819</v>
      </c>
      <c r="J1539" s="4" t="str">
        <f t="shared" si="48"/>
        <v>na</v>
      </c>
      <c r="K1539" s="4">
        <f t="shared" ref="K1539:K1602" si="49">IFERROR(RANK(J1539,$J$2:$J$5711,0),0)</f>
        <v>0</v>
      </c>
      <c r="L1539" t="s">
        <v>12982</v>
      </c>
    </row>
    <row r="1540" spans="1:12" x14ac:dyDescent="0.25">
      <c r="A1540" t="s">
        <v>3092</v>
      </c>
      <c r="B1540" t="s">
        <v>3093</v>
      </c>
      <c r="C1540" t="s">
        <v>58</v>
      </c>
      <c r="D1540" s="1">
        <v>36814</v>
      </c>
      <c r="E1540">
        <v>21.67</v>
      </c>
      <c r="F1540">
        <v>5.492</v>
      </c>
      <c r="G1540">
        <v>1.35</v>
      </c>
      <c r="H1540">
        <v>11.839</v>
      </c>
      <c r="I1540" t="s">
        <v>2819</v>
      </c>
      <c r="J1540" s="4" t="str">
        <f t="shared" si="48"/>
        <v>na</v>
      </c>
      <c r="K1540" s="4">
        <f t="shared" si="49"/>
        <v>0</v>
      </c>
      <c r="L1540" t="s">
        <v>12983</v>
      </c>
    </row>
    <row r="1541" spans="1:12" x14ac:dyDescent="0.25">
      <c r="A1541" t="s">
        <v>3094</v>
      </c>
      <c r="B1541" t="s">
        <v>3095</v>
      </c>
      <c r="C1541" t="s">
        <v>27</v>
      </c>
      <c r="D1541" s="1">
        <v>35418</v>
      </c>
      <c r="E1541">
        <v>26.504999999999999</v>
      </c>
      <c r="F1541">
        <v>2.0019999999999998</v>
      </c>
      <c r="G1541">
        <v>3.11</v>
      </c>
      <c r="H1541">
        <v>15.242000000000001</v>
      </c>
      <c r="I1541" t="s">
        <v>2819</v>
      </c>
      <c r="J1541" s="4" t="str">
        <f t="shared" si="48"/>
        <v>na</v>
      </c>
      <c r="K1541" s="4">
        <f t="shared" si="49"/>
        <v>0</v>
      </c>
      <c r="L1541" t="s">
        <v>12984</v>
      </c>
    </row>
    <row r="1542" spans="1:12" x14ac:dyDescent="0.25">
      <c r="A1542" t="s">
        <v>3096</v>
      </c>
      <c r="B1542" t="s">
        <v>3097</v>
      </c>
      <c r="C1542" t="s">
        <v>132</v>
      </c>
      <c r="D1542" s="1">
        <v>35109</v>
      </c>
      <c r="E1542">
        <v>17.155000000000001</v>
      </c>
      <c r="F1542">
        <v>7.8470000000000004</v>
      </c>
      <c r="G1542">
        <v>3.7120000000000002</v>
      </c>
      <c r="H1542">
        <v>12.932</v>
      </c>
      <c r="I1542" t="s">
        <v>2819</v>
      </c>
      <c r="J1542" s="4" t="str">
        <f t="shared" si="48"/>
        <v>na</v>
      </c>
      <c r="K1542" s="4">
        <f t="shared" si="49"/>
        <v>0</v>
      </c>
      <c r="L1542" t="s">
        <v>12985</v>
      </c>
    </row>
    <row r="1543" spans="1:12" x14ac:dyDescent="0.25">
      <c r="A1543" t="s">
        <v>3098</v>
      </c>
      <c r="B1543" t="s">
        <v>3099</v>
      </c>
      <c r="C1543" t="s">
        <v>27</v>
      </c>
      <c r="D1543" s="1">
        <v>34575</v>
      </c>
      <c r="E1543">
        <v>11.45</v>
      </c>
      <c r="F1543">
        <v>1.0720000000000001</v>
      </c>
      <c r="G1543">
        <v>1.002</v>
      </c>
      <c r="H1543">
        <v>7.2270000000000003</v>
      </c>
      <c r="I1543" t="s">
        <v>2819</v>
      </c>
      <c r="J1543" s="4" t="str">
        <f t="shared" si="48"/>
        <v>na</v>
      </c>
      <c r="K1543" s="4">
        <f t="shared" si="49"/>
        <v>0</v>
      </c>
      <c r="L1543" t="s">
        <v>12986</v>
      </c>
    </row>
    <row r="1544" spans="1:12" x14ac:dyDescent="0.25">
      <c r="A1544" t="s">
        <v>3100</v>
      </c>
      <c r="B1544" t="s">
        <v>3101</v>
      </c>
      <c r="C1544" t="s">
        <v>21</v>
      </c>
      <c r="D1544" s="1">
        <v>34302</v>
      </c>
      <c r="E1544">
        <v>22.524999999999999</v>
      </c>
      <c r="F1544">
        <v>1.4750000000000001</v>
      </c>
      <c r="G1544">
        <v>3.0840000000000001</v>
      </c>
      <c r="H1544">
        <v>15.643000000000001</v>
      </c>
      <c r="I1544" t="s">
        <v>2819</v>
      </c>
      <c r="J1544" s="4" t="str">
        <f t="shared" si="48"/>
        <v>na</v>
      </c>
      <c r="K1544" s="4">
        <f t="shared" si="49"/>
        <v>0</v>
      </c>
      <c r="L1544" t="s">
        <v>12987</v>
      </c>
    </row>
    <row r="1545" spans="1:12" x14ac:dyDescent="0.25">
      <c r="A1545" t="s">
        <v>3102</v>
      </c>
      <c r="B1545" t="s">
        <v>3103</v>
      </c>
      <c r="C1545" t="s">
        <v>18</v>
      </c>
      <c r="D1545" s="1">
        <v>34084</v>
      </c>
      <c r="E1545">
        <v>48.625</v>
      </c>
      <c r="F1545">
        <v>1.323</v>
      </c>
      <c r="G1545">
        <v>1.0449999999999999</v>
      </c>
      <c r="H1545">
        <v>7.4870000000000001</v>
      </c>
      <c r="I1545" t="s">
        <v>2819</v>
      </c>
      <c r="J1545" s="4" t="str">
        <f t="shared" si="48"/>
        <v>na</v>
      </c>
      <c r="K1545" s="4">
        <f t="shared" si="49"/>
        <v>0</v>
      </c>
      <c r="L1545" t="s">
        <v>12988</v>
      </c>
    </row>
    <row r="1546" spans="1:12" x14ac:dyDescent="0.25">
      <c r="A1546" t="s">
        <v>3104</v>
      </c>
      <c r="B1546" t="s">
        <v>3105</v>
      </c>
      <c r="C1546" t="s">
        <v>132</v>
      </c>
      <c r="D1546" s="1">
        <v>32650</v>
      </c>
      <c r="E1546">
        <v>18.829000000000001</v>
      </c>
      <c r="F1546">
        <v>2.7930000000000001</v>
      </c>
      <c r="G1546">
        <v>5.6870000000000003</v>
      </c>
      <c r="H1546">
        <v>16.056999999999999</v>
      </c>
      <c r="I1546" t="s">
        <v>2819</v>
      </c>
      <c r="J1546" s="4" t="str">
        <f t="shared" si="48"/>
        <v>na</v>
      </c>
      <c r="K1546" s="4">
        <f t="shared" si="49"/>
        <v>0</v>
      </c>
      <c r="L1546" t="s">
        <v>12989</v>
      </c>
    </row>
    <row r="1547" spans="1:12" x14ac:dyDescent="0.25">
      <c r="A1547" t="s">
        <v>3106</v>
      </c>
      <c r="B1547" t="s">
        <v>3107</v>
      </c>
      <c r="C1547" t="s">
        <v>15</v>
      </c>
      <c r="D1547" s="1">
        <v>32447</v>
      </c>
      <c r="E1547">
        <v>30.849</v>
      </c>
      <c r="F1547">
        <v>3.3540000000000001</v>
      </c>
      <c r="G1547">
        <v>5.92</v>
      </c>
      <c r="H1547">
        <v>18.829999999999998</v>
      </c>
      <c r="I1547" t="s">
        <v>2819</v>
      </c>
      <c r="J1547" s="4" t="str">
        <f t="shared" si="48"/>
        <v>na</v>
      </c>
      <c r="K1547" s="4">
        <f t="shared" si="49"/>
        <v>0</v>
      </c>
      <c r="L1547" t="s">
        <v>12990</v>
      </c>
    </row>
    <row r="1548" spans="1:12" x14ac:dyDescent="0.25">
      <c r="A1548" t="s">
        <v>3108</v>
      </c>
      <c r="B1548" t="s">
        <v>3109</v>
      </c>
      <c r="C1548" t="s">
        <v>30</v>
      </c>
      <c r="D1548" s="1">
        <v>32333</v>
      </c>
      <c r="E1548">
        <v>14.000999999999999</v>
      </c>
      <c r="F1548">
        <v>1.8220000000000001</v>
      </c>
      <c r="G1548">
        <v>0.30499999999999999</v>
      </c>
      <c r="H1548">
        <v>12.946</v>
      </c>
      <c r="I1548" t="s">
        <v>2819</v>
      </c>
      <c r="J1548" s="4" t="str">
        <f t="shared" si="48"/>
        <v>na</v>
      </c>
      <c r="K1548" s="4">
        <f t="shared" si="49"/>
        <v>0</v>
      </c>
      <c r="L1548" t="s">
        <v>12991</v>
      </c>
    </row>
    <row r="1549" spans="1:12" x14ac:dyDescent="0.25">
      <c r="A1549" t="s">
        <v>3110</v>
      </c>
      <c r="B1549" t="s">
        <v>3111</v>
      </c>
      <c r="C1549" t="s">
        <v>58</v>
      </c>
      <c r="D1549" s="1">
        <v>32151</v>
      </c>
      <c r="E1549">
        <v>12.994</v>
      </c>
      <c r="F1549">
        <v>6.2009999999999996</v>
      </c>
      <c r="G1549">
        <v>2.3610000000000002</v>
      </c>
      <c r="H1549">
        <v>8.593</v>
      </c>
      <c r="I1549" t="s">
        <v>2819</v>
      </c>
      <c r="J1549" s="4" t="str">
        <f t="shared" si="48"/>
        <v>na</v>
      </c>
      <c r="K1549" s="4">
        <f t="shared" si="49"/>
        <v>0</v>
      </c>
      <c r="L1549" t="s">
        <v>12992</v>
      </c>
    </row>
    <row r="1550" spans="1:12" x14ac:dyDescent="0.25">
      <c r="A1550" t="s">
        <v>3112</v>
      </c>
      <c r="B1550" t="s">
        <v>3113</v>
      </c>
      <c r="C1550" t="s">
        <v>11</v>
      </c>
      <c r="D1550" s="1">
        <v>31623</v>
      </c>
      <c r="E1550">
        <v>8.1080000000000005</v>
      </c>
      <c r="F1550">
        <v>0.90700000000000003</v>
      </c>
      <c r="G1550">
        <v>1.004</v>
      </c>
      <c r="H1550">
        <v>2.6179999999999999</v>
      </c>
      <c r="I1550" t="s">
        <v>2819</v>
      </c>
      <c r="J1550" s="4" t="str">
        <f t="shared" si="48"/>
        <v>na</v>
      </c>
      <c r="K1550" s="4">
        <f t="shared" si="49"/>
        <v>0</v>
      </c>
      <c r="L1550" t="s">
        <v>12993</v>
      </c>
    </row>
    <row r="1551" spans="1:12" x14ac:dyDescent="0.25">
      <c r="A1551" t="s">
        <v>3114</v>
      </c>
      <c r="B1551" t="s">
        <v>3115</v>
      </c>
      <c r="C1551" t="s">
        <v>132</v>
      </c>
      <c r="D1551" s="1">
        <v>31601</v>
      </c>
      <c r="E1551" t="s">
        <v>36</v>
      </c>
      <c r="F1551">
        <v>12.709</v>
      </c>
      <c r="G1551">
        <v>8.5359999999999996</v>
      </c>
      <c r="H1551" t="s">
        <v>36</v>
      </c>
      <c r="I1551" t="s">
        <v>2819</v>
      </c>
      <c r="J1551" s="4" t="str">
        <f t="shared" si="48"/>
        <v>na</v>
      </c>
      <c r="K1551" s="4">
        <f t="shared" si="49"/>
        <v>0</v>
      </c>
      <c r="L1551" t="s">
        <v>12994</v>
      </c>
    </row>
    <row r="1552" spans="1:12" x14ac:dyDescent="0.25">
      <c r="A1552" t="s">
        <v>3116</v>
      </c>
      <c r="B1552" t="s">
        <v>3117</v>
      </c>
      <c r="C1552" t="s">
        <v>15</v>
      </c>
      <c r="D1552" s="1">
        <v>31501</v>
      </c>
      <c r="E1552">
        <v>10.005000000000001</v>
      </c>
      <c r="F1552">
        <v>1.673</v>
      </c>
      <c r="G1552">
        <v>0.45100000000000001</v>
      </c>
      <c r="H1552">
        <v>7.149</v>
      </c>
      <c r="I1552" t="s">
        <v>2819</v>
      </c>
      <c r="J1552" s="4" t="str">
        <f t="shared" si="48"/>
        <v>na</v>
      </c>
      <c r="K1552" s="4">
        <f t="shared" si="49"/>
        <v>0</v>
      </c>
      <c r="L1552" t="s">
        <v>12995</v>
      </c>
    </row>
    <row r="1553" spans="1:12" x14ac:dyDescent="0.25">
      <c r="A1553" t="s">
        <v>3118</v>
      </c>
      <c r="B1553" t="s">
        <v>3119</v>
      </c>
      <c r="C1553" t="s">
        <v>21</v>
      </c>
      <c r="D1553" s="1">
        <v>31410</v>
      </c>
      <c r="E1553">
        <v>15.467000000000001</v>
      </c>
      <c r="F1553">
        <v>4.1440000000000001</v>
      </c>
      <c r="G1553">
        <v>1.8740000000000001</v>
      </c>
      <c r="H1553">
        <v>12.856</v>
      </c>
      <c r="I1553" t="s">
        <v>2819</v>
      </c>
      <c r="J1553" s="4" t="str">
        <f t="shared" si="48"/>
        <v>na</v>
      </c>
      <c r="K1553" s="4">
        <f t="shared" si="49"/>
        <v>0</v>
      </c>
      <c r="L1553" t="s">
        <v>12996</v>
      </c>
    </row>
    <row r="1554" spans="1:12" x14ac:dyDescent="0.25">
      <c r="A1554" t="s">
        <v>3120</v>
      </c>
      <c r="B1554" t="s">
        <v>3121</v>
      </c>
      <c r="C1554" t="s">
        <v>11</v>
      </c>
      <c r="D1554" s="1">
        <v>31145</v>
      </c>
      <c r="E1554">
        <v>14.593</v>
      </c>
      <c r="F1554">
        <v>0.92300000000000004</v>
      </c>
      <c r="G1554">
        <v>2.3559999999999999</v>
      </c>
      <c r="H1554">
        <v>8.7590000000000003</v>
      </c>
      <c r="I1554" t="s">
        <v>2819</v>
      </c>
      <c r="J1554" s="4" t="str">
        <f t="shared" si="48"/>
        <v>na</v>
      </c>
      <c r="K1554" s="4">
        <f t="shared" si="49"/>
        <v>0</v>
      </c>
      <c r="L1554" t="s">
        <v>12997</v>
      </c>
    </row>
    <row r="1555" spans="1:12" x14ac:dyDescent="0.25">
      <c r="A1555" t="s">
        <v>3122</v>
      </c>
      <c r="B1555" t="s">
        <v>3123</v>
      </c>
      <c r="C1555" t="s">
        <v>132</v>
      </c>
      <c r="D1555" s="1">
        <v>31078</v>
      </c>
      <c r="E1555">
        <v>159.178</v>
      </c>
      <c r="F1555" t="s">
        <v>36</v>
      </c>
      <c r="G1555">
        <v>9.5009999999999994</v>
      </c>
      <c r="H1555">
        <v>57.042999999999999</v>
      </c>
      <c r="I1555" t="s">
        <v>2819</v>
      </c>
      <c r="J1555" s="4" t="str">
        <f t="shared" si="48"/>
        <v>na</v>
      </c>
      <c r="K1555" s="4">
        <f t="shared" si="49"/>
        <v>0</v>
      </c>
      <c r="L1555" t="s">
        <v>12998</v>
      </c>
    </row>
    <row r="1556" spans="1:12" x14ac:dyDescent="0.25">
      <c r="A1556" t="s">
        <v>3124</v>
      </c>
      <c r="B1556" t="s">
        <v>3125</v>
      </c>
      <c r="C1556" t="s">
        <v>27</v>
      </c>
      <c r="D1556" s="1">
        <v>30835</v>
      </c>
      <c r="E1556">
        <v>22.260999999999999</v>
      </c>
      <c r="F1556">
        <v>2.3290000000000002</v>
      </c>
      <c r="G1556">
        <v>2.6440000000000001</v>
      </c>
      <c r="H1556">
        <v>12.004</v>
      </c>
      <c r="I1556" t="s">
        <v>2819</v>
      </c>
      <c r="J1556" s="4" t="str">
        <f t="shared" si="48"/>
        <v>na</v>
      </c>
      <c r="K1556" s="4">
        <f t="shared" si="49"/>
        <v>0</v>
      </c>
      <c r="L1556" t="s">
        <v>12999</v>
      </c>
    </row>
    <row r="1557" spans="1:12" x14ac:dyDescent="0.25">
      <c r="A1557" t="s">
        <v>3126</v>
      </c>
      <c r="B1557" t="s">
        <v>3127</v>
      </c>
      <c r="C1557" t="s">
        <v>15</v>
      </c>
      <c r="D1557" s="1">
        <v>30669</v>
      </c>
      <c r="E1557">
        <v>12.917</v>
      </c>
      <c r="F1557">
        <v>1.9159999999999999</v>
      </c>
      <c r="G1557">
        <v>1.46</v>
      </c>
      <c r="H1557">
        <v>9.9489999999999998</v>
      </c>
      <c r="I1557" t="s">
        <v>2819</v>
      </c>
      <c r="J1557" s="4" t="str">
        <f t="shared" si="48"/>
        <v>na</v>
      </c>
      <c r="K1557" s="4">
        <f t="shared" si="49"/>
        <v>0</v>
      </c>
      <c r="L1557" t="s">
        <v>13000</v>
      </c>
    </row>
    <row r="1558" spans="1:12" x14ac:dyDescent="0.25">
      <c r="A1558" t="s">
        <v>3128</v>
      </c>
      <c r="B1558" t="s">
        <v>3129</v>
      </c>
      <c r="C1558" t="s">
        <v>58</v>
      </c>
      <c r="D1558" s="1">
        <v>30552</v>
      </c>
      <c r="E1558">
        <v>4.4320000000000004</v>
      </c>
      <c r="F1558">
        <v>0.71599999999999997</v>
      </c>
      <c r="G1558">
        <v>0.222</v>
      </c>
      <c r="H1558">
        <v>1.5960000000000001</v>
      </c>
      <c r="I1558" t="s">
        <v>2819</v>
      </c>
      <c r="J1558" s="4" t="str">
        <f t="shared" si="48"/>
        <v>na</v>
      </c>
      <c r="K1558" s="4">
        <f t="shared" si="49"/>
        <v>0</v>
      </c>
      <c r="L1558" t="s">
        <v>13001</v>
      </c>
    </row>
    <row r="1559" spans="1:12" x14ac:dyDescent="0.25">
      <c r="A1559" t="s">
        <v>3130</v>
      </c>
      <c r="B1559" t="s">
        <v>3131</v>
      </c>
      <c r="C1559" t="s">
        <v>21</v>
      </c>
      <c r="D1559" s="1">
        <v>30276</v>
      </c>
      <c r="E1559">
        <v>27.574999999999999</v>
      </c>
      <c r="F1559">
        <v>7.2549999999999999</v>
      </c>
      <c r="G1559">
        <v>7.2789999999999999</v>
      </c>
      <c r="H1559">
        <v>19.678999999999998</v>
      </c>
      <c r="I1559" t="s">
        <v>2819</v>
      </c>
      <c r="J1559" s="4" t="str">
        <f t="shared" si="48"/>
        <v>na</v>
      </c>
      <c r="K1559" s="4">
        <f t="shared" si="49"/>
        <v>0</v>
      </c>
      <c r="L1559" t="s">
        <v>13002</v>
      </c>
    </row>
    <row r="1560" spans="1:12" x14ac:dyDescent="0.25">
      <c r="A1560" t="s">
        <v>3132</v>
      </c>
      <c r="B1560" t="s">
        <v>3133</v>
      </c>
      <c r="C1560" t="s">
        <v>58</v>
      </c>
      <c r="D1560" s="1">
        <v>29626</v>
      </c>
      <c r="E1560">
        <v>17.946000000000002</v>
      </c>
      <c r="F1560">
        <v>8.8190000000000008</v>
      </c>
      <c r="G1560">
        <v>1.8440000000000001</v>
      </c>
      <c r="H1560">
        <v>10.680999999999999</v>
      </c>
      <c r="I1560" t="s">
        <v>2819</v>
      </c>
      <c r="J1560" s="4" t="str">
        <f t="shared" si="48"/>
        <v>na</v>
      </c>
      <c r="K1560" s="4">
        <f t="shared" si="49"/>
        <v>0</v>
      </c>
      <c r="L1560" t="s">
        <v>13003</v>
      </c>
    </row>
    <row r="1561" spans="1:12" x14ac:dyDescent="0.25">
      <c r="A1561" t="s">
        <v>3134</v>
      </c>
      <c r="B1561" t="s">
        <v>3135</v>
      </c>
      <c r="C1561" t="s">
        <v>21</v>
      </c>
      <c r="D1561" s="1">
        <v>29607</v>
      </c>
      <c r="E1561">
        <v>8.4030000000000005</v>
      </c>
      <c r="F1561">
        <v>0.57299999999999995</v>
      </c>
      <c r="G1561">
        <v>1.1839999999999999</v>
      </c>
      <c r="H1561">
        <v>13.510999999999999</v>
      </c>
      <c r="I1561" t="s">
        <v>2819</v>
      </c>
      <c r="J1561" s="4" t="str">
        <f t="shared" si="48"/>
        <v>na</v>
      </c>
      <c r="K1561" s="4">
        <f t="shared" si="49"/>
        <v>0</v>
      </c>
      <c r="L1561" t="s">
        <v>13004</v>
      </c>
    </row>
    <row r="1562" spans="1:12" x14ac:dyDescent="0.25">
      <c r="A1562" t="s">
        <v>3136</v>
      </c>
      <c r="B1562" t="s">
        <v>3137</v>
      </c>
      <c r="C1562" t="s">
        <v>30</v>
      </c>
      <c r="D1562" s="1">
        <v>29558</v>
      </c>
      <c r="E1562">
        <v>8.3209999999999997</v>
      </c>
      <c r="F1562" t="s">
        <v>36</v>
      </c>
      <c r="G1562">
        <v>0.58399999999999996</v>
      </c>
      <c r="H1562">
        <v>6.5510000000000002</v>
      </c>
      <c r="I1562" t="s">
        <v>2819</v>
      </c>
      <c r="J1562" s="4" t="str">
        <f t="shared" si="48"/>
        <v>na</v>
      </c>
      <c r="K1562" s="4">
        <f t="shared" si="49"/>
        <v>0</v>
      </c>
      <c r="L1562" t="s">
        <v>13005</v>
      </c>
    </row>
    <row r="1563" spans="1:12" x14ac:dyDescent="0.25">
      <c r="A1563" t="s">
        <v>3138</v>
      </c>
      <c r="B1563" t="s">
        <v>3139</v>
      </c>
      <c r="C1563" t="s">
        <v>35</v>
      </c>
      <c r="D1563" s="1">
        <v>28800</v>
      </c>
      <c r="E1563">
        <v>6.4429999999999996</v>
      </c>
      <c r="F1563">
        <v>0.77300000000000002</v>
      </c>
      <c r="G1563">
        <v>1.466</v>
      </c>
      <c r="H1563" t="s">
        <v>36</v>
      </c>
      <c r="I1563" t="s">
        <v>2819</v>
      </c>
      <c r="J1563" s="4" t="str">
        <f t="shared" si="48"/>
        <v>na</v>
      </c>
      <c r="K1563" s="4">
        <f t="shared" si="49"/>
        <v>0</v>
      </c>
      <c r="L1563" t="s">
        <v>13006</v>
      </c>
    </row>
    <row r="1564" spans="1:12" x14ac:dyDescent="0.25">
      <c r="A1564" t="s">
        <v>3140</v>
      </c>
      <c r="B1564" t="s">
        <v>3141</v>
      </c>
      <c r="C1564" t="s">
        <v>132</v>
      </c>
      <c r="D1564" s="1">
        <v>28277</v>
      </c>
      <c r="E1564">
        <v>23.335999999999999</v>
      </c>
      <c r="F1564" t="s">
        <v>36</v>
      </c>
      <c r="G1564">
        <v>0.30399999999999999</v>
      </c>
      <c r="H1564">
        <v>8.3610000000000007</v>
      </c>
      <c r="I1564" t="s">
        <v>2819</v>
      </c>
      <c r="J1564" s="4" t="str">
        <f t="shared" si="48"/>
        <v>na</v>
      </c>
      <c r="K1564" s="4">
        <f t="shared" si="49"/>
        <v>0</v>
      </c>
      <c r="L1564" t="s">
        <v>13007</v>
      </c>
    </row>
    <row r="1565" spans="1:12" x14ac:dyDescent="0.25">
      <c r="A1565" t="s">
        <v>3142</v>
      </c>
      <c r="B1565" t="s">
        <v>3143</v>
      </c>
      <c r="C1565" t="s">
        <v>35</v>
      </c>
      <c r="D1565" s="1">
        <v>28272</v>
      </c>
      <c r="E1565">
        <v>4.702</v>
      </c>
      <c r="F1565">
        <v>0.45</v>
      </c>
      <c r="G1565">
        <v>0.41599999999999998</v>
      </c>
      <c r="H1565" t="s">
        <v>36</v>
      </c>
      <c r="I1565" t="s">
        <v>2819</v>
      </c>
      <c r="J1565" s="4" t="str">
        <f t="shared" si="48"/>
        <v>na</v>
      </c>
      <c r="K1565" s="4">
        <f t="shared" si="49"/>
        <v>0</v>
      </c>
      <c r="L1565" t="s">
        <v>13008</v>
      </c>
    </row>
    <row r="1566" spans="1:12" x14ac:dyDescent="0.25">
      <c r="A1566" t="s">
        <v>3144</v>
      </c>
      <c r="B1566" t="s">
        <v>3145</v>
      </c>
      <c r="C1566" t="s">
        <v>27</v>
      </c>
      <c r="D1566" s="1">
        <v>28096</v>
      </c>
      <c r="E1566">
        <v>24.88</v>
      </c>
      <c r="F1566">
        <v>2.778</v>
      </c>
      <c r="G1566">
        <v>3.7349999999999999</v>
      </c>
      <c r="H1566">
        <v>16.635000000000002</v>
      </c>
      <c r="I1566" t="s">
        <v>2819</v>
      </c>
      <c r="J1566" s="4" t="str">
        <f t="shared" si="48"/>
        <v>na</v>
      </c>
      <c r="K1566" s="4">
        <f t="shared" si="49"/>
        <v>0</v>
      </c>
      <c r="L1566" t="s">
        <v>13009</v>
      </c>
    </row>
    <row r="1567" spans="1:12" x14ac:dyDescent="0.25">
      <c r="A1567" t="s">
        <v>3146</v>
      </c>
      <c r="B1567" t="s">
        <v>3147</v>
      </c>
      <c r="C1567" t="s">
        <v>35</v>
      </c>
      <c r="D1567" s="1">
        <v>28034</v>
      </c>
      <c r="E1567">
        <v>8.7149999999999999</v>
      </c>
      <c r="F1567">
        <v>1.1910000000000001</v>
      </c>
      <c r="G1567">
        <v>0.65</v>
      </c>
      <c r="H1567" t="s">
        <v>36</v>
      </c>
      <c r="I1567" t="s">
        <v>2819</v>
      </c>
      <c r="J1567" s="4" t="str">
        <f t="shared" si="48"/>
        <v>na</v>
      </c>
      <c r="K1567" s="4">
        <f t="shared" si="49"/>
        <v>0</v>
      </c>
      <c r="L1567" t="s">
        <v>13010</v>
      </c>
    </row>
    <row r="1568" spans="1:12" x14ac:dyDescent="0.25">
      <c r="A1568" t="s">
        <v>3148</v>
      </c>
      <c r="B1568" t="s">
        <v>3149</v>
      </c>
      <c r="C1568" t="s">
        <v>15</v>
      </c>
      <c r="D1568" s="1">
        <v>27888</v>
      </c>
      <c r="E1568">
        <v>12.576000000000001</v>
      </c>
      <c r="F1568">
        <v>3.31</v>
      </c>
      <c r="G1568">
        <v>1.52</v>
      </c>
      <c r="H1568">
        <v>8.77</v>
      </c>
      <c r="I1568" t="s">
        <v>2819</v>
      </c>
      <c r="J1568" s="4" t="str">
        <f t="shared" si="48"/>
        <v>na</v>
      </c>
      <c r="K1568" s="4">
        <f t="shared" si="49"/>
        <v>0</v>
      </c>
      <c r="L1568" t="s">
        <v>13011</v>
      </c>
    </row>
    <row r="1569" spans="1:12" x14ac:dyDescent="0.25">
      <c r="A1569" t="s">
        <v>3150</v>
      </c>
      <c r="B1569" t="s">
        <v>3151</v>
      </c>
      <c r="C1569" t="s">
        <v>21</v>
      </c>
      <c r="D1569" s="1">
        <v>27769</v>
      </c>
      <c r="E1569">
        <v>16.542000000000002</v>
      </c>
      <c r="F1569">
        <v>2.3610000000000002</v>
      </c>
      <c r="G1569">
        <v>3.3660000000000001</v>
      </c>
      <c r="H1569">
        <v>15.695</v>
      </c>
      <c r="I1569" t="s">
        <v>2819</v>
      </c>
      <c r="J1569" s="4" t="str">
        <f t="shared" si="48"/>
        <v>na</v>
      </c>
      <c r="K1569" s="4">
        <f t="shared" si="49"/>
        <v>0</v>
      </c>
      <c r="L1569" t="s">
        <v>13012</v>
      </c>
    </row>
    <row r="1570" spans="1:12" x14ac:dyDescent="0.25">
      <c r="A1570" t="s">
        <v>3152</v>
      </c>
      <c r="B1570" t="s">
        <v>3153</v>
      </c>
      <c r="C1570" t="s">
        <v>21</v>
      </c>
      <c r="D1570" s="1">
        <v>27769</v>
      </c>
      <c r="E1570">
        <v>16.542000000000002</v>
      </c>
      <c r="F1570">
        <v>2.3610000000000002</v>
      </c>
      <c r="G1570">
        <v>3.3660000000000001</v>
      </c>
      <c r="H1570">
        <v>15.695</v>
      </c>
      <c r="I1570" t="s">
        <v>2819</v>
      </c>
      <c r="J1570" s="4" t="str">
        <f t="shared" si="48"/>
        <v>na</v>
      </c>
      <c r="K1570" s="4">
        <f t="shared" si="49"/>
        <v>0</v>
      </c>
      <c r="L1570" t="s">
        <v>13013</v>
      </c>
    </row>
    <row r="1571" spans="1:12" x14ac:dyDescent="0.25">
      <c r="A1571" t="s">
        <v>3154</v>
      </c>
      <c r="B1571" t="s">
        <v>3155</v>
      </c>
      <c r="C1571" t="s">
        <v>18</v>
      </c>
      <c r="D1571" s="1">
        <v>27626</v>
      </c>
      <c r="E1571">
        <v>9.8949999999999996</v>
      </c>
      <c r="F1571">
        <v>3.835</v>
      </c>
      <c r="G1571">
        <v>5.23</v>
      </c>
      <c r="H1571">
        <v>16.154</v>
      </c>
      <c r="I1571" t="s">
        <v>2819</v>
      </c>
      <c r="J1571" s="4" t="str">
        <f t="shared" si="48"/>
        <v>na</v>
      </c>
      <c r="K1571" s="4">
        <f t="shared" si="49"/>
        <v>0</v>
      </c>
      <c r="L1571" t="s">
        <v>13014</v>
      </c>
    </row>
    <row r="1572" spans="1:12" x14ac:dyDescent="0.25">
      <c r="A1572" t="s">
        <v>3156</v>
      </c>
      <c r="B1572" t="s">
        <v>3157</v>
      </c>
      <c r="C1572" t="s">
        <v>21</v>
      </c>
      <c r="D1572" s="1">
        <v>27444</v>
      </c>
      <c r="E1572">
        <v>22.6</v>
      </c>
      <c r="F1572">
        <v>15.71</v>
      </c>
      <c r="G1572">
        <v>3.4319999999999999</v>
      </c>
      <c r="H1572">
        <v>16.286999999999999</v>
      </c>
      <c r="I1572" t="s">
        <v>2819</v>
      </c>
      <c r="J1572" s="4" t="str">
        <f t="shared" si="48"/>
        <v>na</v>
      </c>
      <c r="K1572" s="4">
        <f t="shared" si="49"/>
        <v>0</v>
      </c>
      <c r="L1572" t="s">
        <v>13015</v>
      </c>
    </row>
    <row r="1573" spans="1:12" x14ac:dyDescent="0.25">
      <c r="A1573" t="s">
        <v>3158</v>
      </c>
      <c r="B1573" t="s">
        <v>3159</v>
      </c>
      <c r="C1573" t="s">
        <v>27</v>
      </c>
      <c r="D1573" s="1">
        <v>26713</v>
      </c>
      <c r="E1573">
        <v>23.481999999999999</v>
      </c>
      <c r="F1573">
        <v>2.1150000000000002</v>
      </c>
      <c r="G1573">
        <v>3.0510000000000002</v>
      </c>
      <c r="H1573">
        <v>15.618</v>
      </c>
      <c r="I1573" t="s">
        <v>2819</v>
      </c>
      <c r="J1573" s="4" t="str">
        <f t="shared" si="48"/>
        <v>na</v>
      </c>
      <c r="K1573" s="4">
        <f t="shared" si="49"/>
        <v>0</v>
      </c>
      <c r="L1573" t="s">
        <v>13016</v>
      </c>
    </row>
    <row r="1574" spans="1:12" x14ac:dyDescent="0.25">
      <c r="A1574" t="s">
        <v>3160</v>
      </c>
      <c r="B1574" t="s">
        <v>3161</v>
      </c>
      <c r="C1574" t="s">
        <v>27</v>
      </c>
      <c r="D1574" s="1">
        <v>26001</v>
      </c>
      <c r="E1574">
        <v>17.934999999999999</v>
      </c>
      <c r="F1574">
        <v>1.4390000000000001</v>
      </c>
      <c r="G1574">
        <v>2.036</v>
      </c>
      <c r="H1574">
        <v>10.69</v>
      </c>
      <c r="I1574" t="s">
        <v>2819</v>
      </c>
      <c r="J1574" s="4" t="str">
        <f t="shared" si="48"/>
        <v>na</v>
      </c>
      <c r="K1574" s="4">
        <f t="shared" si="49"/>
        <v>0</v>
      </c>
      <c r="L1574" t="s">
        <v>13017</v>
      </c>
    </row>
    <row r="1575" spans="1:12" x14ac:dyDescent="0.25">
      <c r="A1575" t="s">
        <v>3162</v>
      </c>
      <c r="B1575" t="s">
        <v>3163</v>
      </c>
      <c r="C1575" t="s">
        <v>21</v>
      </c>
      <c r="D1575" s="1">
        <v>25654</v>
      </c>
      <c r="E1575">
        <v>13.561</v>
      </c>
      <c r="F1575">
        <v>10.157</v>
      </c>
      <c r="G1575">
        <v>0.42799999999999999</v>
      </c>
      <c r="H1575">
        <v>10.507999999999999</v>
      </c>
      <c r="I1575" t="s">
        <v>2819</v>
      </c>
      <c r="J1575" s="4" t="str">
        <f t="shared" si="48"/>
        <v>na</v>
      </c>
      <c r="K1575" s="4">
        <f t="shared" si="49"/>
        <v>0</v>
      </c>
      <c r="L1575" t="s">
        <v>13018</v>
      </c>
    </row>
    <row r="1576" spans="1:12" x14ac:dyDescent="0.25">
      <c r="A1576" t="s">
        <v>3164</v>
      </c>
      <c r="B1576" t="s">
        <v>3165</v>
      </c>
      <c r="C1576" t="s">
        <v>132</v>
      </c>
      <c r="D1576" s="1">
        <v>25599</v>
      </c>
      <c r="E1576">
        <v>12.384</v>
      </c>
      <c r="F1576">
        <v>2.3199999999999998</v>
      </c>
      <c r="G1576">
        <v>1.5529999999999999</v>
      </c>
      <c r="H1576">
        <v>7.4</v>
      </c>
      <c r="I1576" t="s">
        <v>2819</v>
      </c>
      <c r="J1576" s="4" t="str">
        <f t="shared" si="48"/>
        <v>na</v>
      </c>
      <c r="K1576" s="4">
        <f t="shared" si="49"/>
        <v>0</v>
      </c>
      <c r="L1576" t="s">
        <v>13019</v>
      </c>
    </row>
    <row r="1577" spans="1:12" x14ac:dyDescent="0.25">
      <c r="A1577" t="s">
        <v>3166</v>
      </c>
      <c r="B1577" t="s">
        <v>3167</v>
      </c>
      <c r="C1577" t="s">
        <v>35</v>
      </c>
      <c r="D1577" s="1">
        <v>25577</v>
      </c>
      <c r="E1577">
        <v>7.9470000000000001</v>
      </c>
      <c r="F1577">
        <v>0.88800000000000001</v>
      </c>
      <c r="G1577">
        <v>1.1779999999999999</v>
      </c>
      <c r="H1577" t="s">
        <v>36</v>
      </c>
      <c r="I1577" t="s">
        <v>2819</v>
      </c>
      <c r="J1577" s="4" t="str">
        <f t="shared" si="48"/>
        <v>na</v>
      </c>
      <c r="K1577" s="4">
        <f t="shared" si="49"/>
        <v>0</v>
      </c>
      <c r="L1577" t="s">
        <v>13020</v>
      </c>
    </row>
    <row r="1578" spans="1:12" x14ac:dyDescent="0.25">
      <c r="A1578" t="s">
        <v>3168</v>
      </c>
      <c r="B1578" t="s">
        <v>3169</v>
      </c>
      <c r="C1578" t="s">
        <v>58</v>
      </c>
      <c r="D1578" s="1">
        <v>25564</v>
      </c>
      <c r="E1578">
        <v>19.937000000000001</v>
      </c>
      <c r="F1578">
        <v>36.341000000000001</v>
      </c>
      <c r="G1578">
        <v>1.25</v>
      </c>
      <c r="H1578">
        <v>15.616</v>
      </c>
      <c r="I1578" t="s">
        <v>2819</v>
      </c>
      <c r="J1578" s="4" t="str">
        <f t="shared" si="48"/>
        <v>na</v>
      </c>
      <c r="K1578" s="4">
        <f t="shared" si="49"/>
        <v>0</v>
      </c>
      <c r="L1578" t="s">
        <v>13021</v>
      </c>
    </row>
    <row r="1579" spans="1:12" x14ac:dyDescent="0.25">
      <c r="A1579" t="s">
        <v>3170</v>
      </c>
      <c r="B1579" t="s">
        <v>3171</v>
      </c>
      <c r="C1579" t="s">
        <v>35</v>
      </c>
      <c r="D1579" s="1">
        <v>25490</v>
      </c>
      <c r="E1579">
        <v>10.393000000000001</v>
      </c>
      <c r="F1579">
        <v>0.98399999999999999</v>
      </c>
      <c r="G1579">
        <v>0.82299999999999995</v>
      </c>
      <c r="H1579" t="s">
        <v>36</v>
      </c>
      <c r="I1579" t="s">
        <v>2819</v>
      </c>
      <c r="J1579" s="4" t="str">
        <f t="shared" si="48"/>
        <v>na</v>
      </c>
      <c r="K1579" s="4">
        <f t="shared" si="49"/>
        <v>0</v>
      </c>
      <c r="L1579" t="s">
        <v>13022</v>
      </c>
    </row>
    <row r="1580" spans="1:12" x14ac:dyDescent="0.25">
      <c r="A1580" t="s">
        <v>3172</v>
      </c>
      <c r="B1580" t="s">
        <v>3173</v>
      </c>
      <c r="C1580" t="s">
        <v>21</v>
      </c>
      <c r="D1580" s="1">
        <v>25379</v>
      </c>
      <c r="E1580">
        <v>30.446999999999999</v>
      </c>
      <c r="F1580">
        <v>12.994999999999999</v>
      </c>
      <c r="G1580">
        <v>7.6589999999999998</v>
      </c>
      <c r="H1580">
        <v>22.395</v>
      </c>
      <c r="I1580" t="s">
        <v>2819</v>
      </c>
      <c r="J1580" s="4" t="str">
        <f t="shared" si="48"/>
        <v>na</v>
      </c>
      <c r="K1580" s="4">
        <f t="shared" si="49"/>
        <v>0</v>
      </c>
      <c r="L1580" t="s">
        <v>13023</v>
      </c>
    </row>
    <row r="1581" spans="1:12" x14ac:dyDescent="0.25">
      <c r="A1581" t="s">
        <v>3174</v>
      </c>
      <c r="B1581" t="s">
        <v>3175</v>
      </c>
      <c r="C1581" t="s">
        <v>21</v>
      </c>
      <c r="D1581" s="1">
        <v>25379</v>
      </c>
      <c r="E1581">
        <v>30.446999999999999</v>
      </c>
      <c r="F1581">
        <v>12.994999999999999</v>
      </c>
      <c r="G1581">
        <v>7.6589999999999998</v>
      </c>
      <c r="H1581">
        <v>22.395</v>
      </c>
      <c r="I1581" t="s">
        <v>2819</v>
      </c>
      <c r="J1581" s="4" t="str">
        <f t="shared" si="48"/>
        <v>na</v>
      </c>
      <c r="K1581" s="4">
        <f t="shared" si="49"/>
        <v>0</v>
      </c>
      <c r="L1581" t="s">
        <v>13024</v>
      </c>
    </row>
    <row r="1582" spans="1:12" x14ac:dyDescent="0.25">
      <c r="A1582" t="s">
        <v>3176</v>
      </c>
      <c r="B1582" t="s">
        <v>3177</v>
      </c>
      <c r="C1582" t="s">
        <v>35</v>
      </c>
      <c r="D1582" s="1">
        <v>25295</v>
      </c>
      <c r="E1582">
        <v>4.7640000000000002</v>
      </c>
      <c r="F1582">
        <v>0.47499999999999998</v>
      </c>
      <c r="G1582">
        <v>0.76600000000000001</v>
      </c>
      <c r="H1582">
        <v>4.641</v>
      </c>
      <c r="I1582" t="s">
        <v>2819</v>
      </c>
      <c r="J1582" s="4" t="str">
        <f t="shared" si="48"/>
        <v>na</v>
      </c>
      <c r="K1582" s="4">
        <f t="shared" si="49"/>
        <v>0</v>
      </c>
      <c r="L1582" t="s">
        <v>13025</v>
      </c>
    </row>
    <row r="1583" spans="1:12" x14ac:dyDescent="0.25">
      <c r="A1583" t="s">
        <v>3178</v>
      </c>
      <c r="B1583" t="s">
        <v>3179</v>
      </c>
      <c r="C1583" t="s">
        <v>24</v>
      </c>
      <c r="D1583" s="1">
        <v>25014</v>
      </c>
      <c r="E1583">
        <v>7.8049999999999997</v>
      </c>
      <c r="F1583">
        <v>0.61</v>
      </c>
      <c r="G1583">
        <v>0.70799999999999996</v>
      </c>
      <c r="H1583">
        <v>9.2119999999999997</v>
      </c>
      <c r="I1583" t="s">
        <v>2819</v>
      </c>
      <c r="J1583" s="4" t="str">
        <f t="shared" si="48"/>
        <v>na</v>
      </c>
      <c r="K1583" s="4">
        <f t="shared" si="49"/>
        <v>0</v>
      </c>
      <c r="L1583" t="s">
        <v>13026</v>
      </c>
    </row>
    <row r="1584" spans="1:12" x14ac:dyDescent="0.25">
      <c r="A1584" t="s">
        <v>3180</v>
      </c>
      <c r="B1584" t="s">
        <v>3181</v>
      </c>
      <c r="C1584" t="s">
        <v>21</v>
      </c>
      <c r="D1584" s="1">
        <v>24178</v>
      </c>
      <c r="E1584">
        <v>25.870999999999999</v>
      </c>
      <c r="F1584">
        <v>3.9660000000000002</v>
      </c>
      <c r="G1584">
        <v>2.5249999999999999</v>
      </c>
      <c r="H1584">
        <v>17.695</v>
      </c>
      <c r="I1584" t="s">
        <v>2819</v>
      </c>
      <c r="J1584" s="4" t="str">
        <f t="shared" si="48"/>
        <v>na</v>
      </c>
      <c r="K1584" s="4">
        <f t="shared" si="49"/>
        <v>0</v>
      </c>
      <c r="L1584" t="s">
        <v>13027</v>
      </c>
    </row>
    <row r="1585" spans="1:12" x14ac:dyDescent="0.25">
      <c r="A1585" t="s">
        <v>3182</v>
      </c>
      <c r="B1585" t="s">
        <v>3183</v>
      </c>
      <c r="C1585" t="s">
        <v>132</v>
      </c>
      <c r="D1585" s="1">
        <v>24166</v>
      </c>
      <c r="E1585">
        <v>9.1170000000000009</v>
      </c>
      <c r="F1585" t="s">
        <v>36</v>
      </c>
      <c r="G1585">
        <v>0.42799999999999999</v>
      </c>
      <c r="H1585">
        <v>5.5810000000000004</v>
      </c>
      <c r="I1585" t="s">
        <v>2819</v>
      </c>
      <c r="J1585" s="4" t="str">
        <f t="shared" si="48"/>
        <v>na</v>
      </c>
      <c r="K1585" s="4">
        <f t="shared" si="49"/>
        <v>0</v>
      </c>
      <c r="L1585" t="s">
        <v>13028</v>
      </c>
    </row>
    <row r="1586" spans="1:12" x14ac:dyDescent="0.25">
      <c r="A1586" t="s">
        <v>3184</v>
      </c>
      <c r="B1586" t="s">
        <v>3185</v>
      </c>
      <c r="C1586" t="s">
        <v>15</v>
      </c>
      <c r="D1586" s="1">
        <v>24121</v>
      </c>
      <c r="E1586">
        <v>22.672999999999998</v>
      </c>
      <c r="F1586">
        <v>2.9689999999999999</v>
      </c>
      <c r="G1586">
        <v>2.3559999999999999</v>
      </c>
      <c r="H1586">
        <v>11.192</v>
      </c>
      <c r="I1586" t="s">
        <v>2819</v>
      </c>
      <c r="J1586" s="4" t="str">
        <f t="shared" si="48"/>
        <v>na</v>
      </c>
      <c r="K1586" s="4">
        <f t="shared" si="49"/>
        <v>0</v>
      </c>
      <c r="L1586" t="s">
        <v>13029</v>
      </c>
    </row>
    <row r="1587" spans="1:12" x14ac:dyDescent="0.25">
      <c r="A1587" t="s">
        <v>3186</v>
      </c>
      <c r="B1587" t="s">
        <v>3187</v>
      </c>
      <c r="C1587" t="s">
        <v>30</v>
      </c>
      <c r="D1587" s="1">
        <v>24086</v>
      </c>
      <c r="E1587">
        <v>207.267</v>
      </c>
      <c r="F1587">
        <v>27.291</v>
      </c>
      <c r="G1587">
        <v>16.239999999999998</v>
      </c>
      <c r="H1587">
        <v>116.624</v>
      </c>
      <c r="I1587" t="s">
        <v>2819</v>
      </c>
      <c r="J1587" s="4" t="str">
        <f t="shared" si="48"/>
        <v>na</v>
      </c>
      <c r="K1587" s="4">
        <f t="shared" si="49"/>
        <v>0</v>
      </c>
      <c r="L1587" t="s">
        <v>13030</v>
      </c>
    </row>
    <row r="1588" spans="1:12" x14ac:dyDescent="0.25">
      <c r="A1588" t="s">
        <v>3188</v>
      </c>
      <c r="B1588" t="s">
        <v>3189</v>
      </c>
      <c r="C1588" t="s">
        <v>58</v>
      </c>
      <c r="D1588" s="1">
        <v>24026</v>
      </c>
      <c r="E1588">
        <v>11.728999999999999</v>
      </c>
      <c r="F1588">
        <v>8.3699999999999992</v>
      </c>
      <c r="G1588">
        <v>2.367</v>
      </c>
      <c r="H1588">
        <v>9.2110000000000003</v>
      </c>
      <c r="I1588" t="s">
        <v>2819</v>
      </c>
      <c r="J1588" s="4" t="str">
        <f t="shared" si="48"/>
        <v>na</v>
      </c>
      <c r="K1588" s="4">
        <f t="shared" si="49"/>
        <v>0</v>
      </c>
      <c r="L1588" t="s">
        <v>13031</v>
      </c>
    </row>
    <row r="1589" spans="1:12" x14ac:dyDescent="0.25">
      <c r="A1589" t="s">
        <v>3190</v>
      </c>
      <c r="B1589" t="s">
        <v>3191</v>
      </c>
      <c r="C1589" t="s">
        <v>35</v>
      </c>
      <c r="D1589" s="1">
        <v>23508</v>
      </c>
      <c r="E1589">
        <v>9.1120000000000001</v>
      </c>
      <c r="F1589">
        <v>6.0919999999999996</v>
      </c>
      <c r="G1589">
        <v>2.347</v>
      </c>
      <c r="H1589">
        <v>16.382999999999999</v>
      </c>
      <c r="I1589" t="s">
        <v>2819</v>
      </c>
      <c r="J1589" s="4" t="str">
        <f t="shared" si="48"/>
        <v>na</v>
      </c>
      <c r="K1589" s="4">
        <f t="shared" si="49"/>
        <v>0</v>
      </c>
      <c r="L1589" t="s">
        <v>13032</v>
      </c>
    </row>
    <row r="1590" spans="1:12" x14ac:dyDescent="0.25">
      <c r="A1590" t="s">
        <v>3192</v>
      </c>
      <c r="B1590" t="s">
        <v>3193</v>
      </c>
      <c r="C1590" t="s">
        <v>35</v>
      </c>
      <c r="D1590" s="1">
        <v>23442</v>
      </c>
      <c r="E1590">
        <v>44.875999999999998</v>
      </c>
      <c r="F1590" t="s">
        <v>36</v>
      </c>
      <c r="G1590">
        <v>14.983000000000001</v>
      </c>
      <c r="H1590">
        <v>28.931000000000001</v>
      </c>
      <c r="I1590" t="s">
        <v>2819</v>
      </c>
      <c r="J1590" s="4" t="str">
        <f t="shared" si="48"/>
        <v>na</v>
      </c>
      <c r="K1590" s="4">
        <f t="shared" si="49"/>
        <v>0</v>
      </c>
      <c r="L1590" t="s">
        <v>13033</v>
      </c>
    </row>
    <row r="1591" spans="1:12" x14ac:dyDescent="0.25">
      <c r="A1591" t="s">
        <v>3194</v>
      </c>
      <c r="B1591" t="s">
        <v>3195</v>
      </c>
      <c r="C1591" t="s">
        <v>21</v>
      </c>
      <c r="D1591" s="1">
        <v>23321</v>
      </c>
      <c r="E1591">
        <v>12.994</v>
      </c>
      <c r="F1591">
        <v>2.6779999999999999</v>
      </c>
      <c r="G1591">
        <v>0.19</v>
      </c>
      <c r="H1591">
        <v>7.9109999999999996</v>
      </c>
      <c r="I1591" t="s">
        <v>2819</v>
      </c>
      <c r="J1591" s="4" t="str">
        <f t="shared" si="48"/>
        <v>na</v>
      </c>
      <c r="K1591" s="4">
        <f t="shared" si="49"/>
        <v>0</v>
      </c>
      <c r="L1591" t="s">
        <v>13034</v>
      </c>
    </row>
    <row r="1592" spans="1:12" x14ac:dyDescent="0.25">
      <c r="A1592" t="s">
        <v>3196</v>
      </c>
      <c r="B1592" t="s">
        <v>3197</v>
      </c>
      <c r="C1592" t="s">
        <v>58</v>
      </c>
      <c r="D1592" s="1">
        <v>23273</v>
      </c>
      <c r="E1592">
        <v>17.52</v>
      </c>
      <c r="F1592">
        <v>59.65</v>
      </c>
      <c r="G1592">
        <v>2.3769999999999998</v>
      </c>
      <c r="H1592">
        <v>11.601000000000001</v>
      </c>
      <c r="I1592" t="s">
        <v>2819</v>
      </c>
      <c r="J1592" s="4" t="str">
        <f t="shared" si="48"/>
        <v>na</v>
      </c>
      <c r="K1592" s="4">
        <f t="shared" si="49"/>
        <v>0</v>
      </c>
      <c r="L1592" t="s">
        <v>13035</v>
      </c>
    </row>
    <row r="1593" spans="1:12" x14ac:dyDescent="0.25">
      <c r="A1593" t="s">
        <v>3198</v>
      </c>
      <c r="B1593" t="s">
        <v>3199</v>
      </c>
      <c r="C1593" t="s">
        <v>35</v>
      </c>
      <c r="D1593" s="1">
        <v>23234</v>
      </c>
      <c r="E1593">
        <v>11.3</v>
      </c>
      <c r="F1593">
        <v>3.26</v>
      </c>
      <c r="G1593">
        <v>4.1230000000000002</v>
      </c>
      <c r="H1593">
        <v>8.8130000000000006</v>
      </c>
      <c r="I1593" t="s">
        <v>2819</v>
      </c>
      <c r="J1593" s="4" t="str">
        <f t="shared" si="48"/>
        <v>na</v>
      </c>
      <c r="K1593" s="4">
        <f t="shared" si="49"/>
        <v>0</v>
      </c>
      <c r="L1593" t="s">
        <v>13036</v>
      </c>
    </row>
    <row r="1594" spans="1:12" x14ac:dyDescent="0.25">
      <c r="A1594" t="s">
        <v>3200</v>
      </c>
      <c r="B1594" t="s">
        <v>3201</v>
      </c>
      <c r="C1594" t="s">
        <v>132</v>
      </c>
      <c r="D1594" s="1">
        <v>23215</v>
      </c>
      <c r="E1594">
        <v>904.28200000000004</v>
      </c>
      <c r="F1594">
        <v>13.46</v>
      </c>
      <c r="G1594">
        <v>4.8140000000000001</v>
      </c>
      <c r="H1594">
        <v>177.34700000000001</v>
      </c>
      <c r="I1594" t="s">
        <v>2819</v>
      </c>
      <c r="J1594" s="4" t="str">
        <f t="shared" si="48"/>
        <v>na</v>
      </c>
      <c r="K1594" s="4">
        <f t="shared" si="49"/>
        <v>0</v>
      </c>
      <c r="L1594" t="s">
        <v>13037</v>
      </c>
    </row>
    <row r="1595" spans="1:12" x14ac:dyDescent="0.25">
      <c r="A1595" t="s">
        <v>3202</v>
      </c>
      <c r="B1595" t="s">
        <v>3203</v>
      </c>
      <c r="C1595" t="s">
        <v>132</v>
      </c>
      <c r="D1595" s="1">
        <v>23040</v>
      </c>
      <c r="E1595">
        <v>19.977</v>
      </c>
      <c r="F1595" t="s">
        <v>36</v>
      </c>
      <c r="G1595">
        <v>2.8580000000000001</v>
      </c>
      <c r="H1595">
        <v>13.215</v>
      </c>
      <c r="I1595" t="s">
        <v>2819</v>
      </c>
      <c r="J1595" s="4" t="str">
        <f t="shared" si="48"/>
        <v>na</v>
      </c>
      <c r="K1595" s="4">
        <f t="shared" si="49"/>
        <v>0</v>
      </c>
      <c r="L1595" t="s">
        <v>13038</v>
      </c>
    </row>
    <row r="1596" spans="1:12" x14ac:dyDescent="0.25">
      <c r="A1596" t="s">
        <v>3204</v>
      </c>
      <c r="B1596" t="s">
        <v>3205</v>
      </c>
      <c r="C1596" t="s">
        <v>11</v>
      </c>
      <c r="D1596" s="1">
        <v>22992</v>
      </c>
      <c r="E1596">
        <v>6.2610000000000001</v>
      </c>
      <c r="F1596">
        <v>0.92600000000000005</v>
      </c>
      <c r="G1596">
        <v>0.22</v>
      </c>
      <c r="H1596">
        <v>8.5020000000000007</v>
      </c>
      <c r="I1596" t="s">
        <v>2819</v>
      </c>
      <c r="J1596" s="4" t="str">
        <f t="shared" si="48"/>
        <v>na</v>
      </c>
      <c r="K1596" s="4">
        <f t="shared" si="49"/>
        <v>0</v>
      </c>
      <c r="L1596" t="s">
        <v>13039</v>
      </c>
    </row>
    <row r="1597" spans="1:12" x14ac:dyDescent="0.25">
      <c r="A1597" t="s">
        <v>3206</v>
      </c>
      <c r="B1597" t="s">
        <v>3207</v>
      </c>
      <c r="C1597" t="s">
        <v>58</v>
      </c>
      <c r="D1597" s="1">
        <v>22811</v>
      </c>
      <c r="E1597">
        <v>15.247999999999999</v>
      </c>
      <c r="F1597">
        <v>4.992</v>
      </c>
      <c r="G1597">
        <v>1.8680000000000001</v>
      </c>
      <c r="H1597">
        <v>10.835000000000001</v>
      </c>
      <c r="I1597" t="s">
        <v>2819</v>
      </c>
      <c r="J1597" s="4" t="str">
        <f t="shared" si="48"/>
        <v>na</v>
      </c>
      <c r="K1597" s="4">
        <f t="shared" si="49"/>
        <v>0</v>
      </c>
      <c r="L1597" t="s">
        <v>13040</v>
      </c>
    </row>
    <row r="1598" spans="1:12" x14ac:dyDescent="0.25">
      <c r="A1598" t="s">
        <v>3208</v>
      </c>
      <c r="B1598" t="s">
        <v>3209</v>
      </c>
      <c r="C1598" t="s">
        <v>27</v>
      </c>
      <c r="D1598" s="1">
        <v>22468</v>
      </c>
      <c r="E1598">
        <v>13.276</v>
      </c>
      <c r="F1598">
        <v>1.486</v>
      </c>
      <c r="G1598">
        <v>2.2250000000000001</v>
      </c>
      <c r="H1598">
        <v>11.356</v>
      </c>
      <c r="I1598" t="s">
        <v>2819</v>
      </c>
      <c r="J1598" s="4" t="str">
        <f t="shared" si="48"/>
        <v>na</v>
      </c>
      <c r="K1598" s="4">
        <f t="shared" si="49"/>
        <v>0</v>
      </c>
      <c r="L1598" t="s">
        <v>13041</v>
      </c>
    </row>
    <row r="1599" spans="1:12" x14ac:dyDescent="0.25">
      <c r="A1599" t="s">
        <v>3210</v>
      </c>
      <c r="B1599" t="s">
        <v>3211</v>
      </c>
      <c r="C1599" t="s">
        <v>15</v>
      </c>
      <c r="D1599" s="1">
        <v>22467</v>
      </c>
      <c r="E1599">
        <v>37.070999999999998</v>
      </c>
      <c r="F1599">
        <v>9.9429999999999996</v>
      </c>
      <c r="G1599">
        <v>8.6419999999999995</v>
      </c>
      <c r="H1599">
        <v>23.885999999999999</v>
      </c>
      <c r="I1599" t="s">
        <v>2819</v>
      </c>
      <c r="J1599" s="4" t="str">
        <f t="shared" si="48"/>
        <v>na</v>
      </c>
      <c r="K1599" s="4">
        <f t="shared" si="49"/>
        <v>0</v>
      </c>
      <c r="L1599" t="s">
        <v>13042</v>
      </c>
    </row>
    <row r="1600" spans="1:12" x14ac:dyDescent="0.25">
      <c r="A1600" t="s">
        <v>3212</v>
      </c>
      <c r="B1600" t="s">
        <v>3213</v>
      </c>
      <c r="C1600" t="s">
        <v>132</v>
      </c>
      <c r="D1600" s="1">
        <v>22299</v>
      </c>
      <c r="E1600">
        <v>16.288</v>
      </c>
      <c r="F1600">
        <v>8.3569999999999993</v>
      </c>
      <c r="G1600">
        <v>4.2640000000000002</v>
      </c>
      <c r="H1600">
        <v>13.476000000000001</v>
      </c>
      <c r="I1600" t="s">
        <v>2819</v>
      </c>
      <c r="J1600" s="4" t="str">
        <f t="shared" si="48"/>
        <v>na</v>
      </c>
      <c r="K1600" s="4">
        <f t="shared" si="49"/>
        <v>0</v>
      </c>
      <c r="L1600" t="s">
        <v>13043</v>
      </c>
    </row>
    <row r="1601" spans="1:12" x14ac:dyDescent="0.25">
      <c r="A1601" t="s">
        <v>3214</v>
      </c>
      <c r="B1601" t="s">
        <v>3215</v>
      </c>
      <c r="C1601" t="s">
        <v>35</v>
      </c>
      <c r="D1601" s="1">
        <v>22281</v>
      </c>
      <c r="E1601">
        <v>6.4050000000000002</v>
      </c>
      <c r="F1601">
        <v>0.34100000000000003</v>
      </c>
      <c r="G1601">
        <v>0.45</v>
      </c>
      <c r="H1601" t="s">
        <v>36</v>
      </c>
      <c r="I1601" t="s">
        <v>2819</v>
      </c>
      <c r="J1601" s="4" t="str">
        <f t="shared" si="48"/>
        <v>na</v>
      </c>
      <c r="K1601" s="4">
        <f t="shared" si="49"/>
        <v>0</v>
      </c>
      <c r="L1601" t="s">
        <v>13044</v>
      </c>
    </row>
    <row r="1602" spans="1:12" x14ac:dyDescent="0.25">
      <c r="A1602" t="s">
        <v>3216</v>
      </c>
      <c r="B1602" t="s">
        <v>3217</v>
      </c>
      <c r="C1602" t="s">
        <v>132</v>
      </c>
      <c r="D1602" s="1">
        <v>22140</v>
      </c>
      <c r="E1602">
        <v>19.462</v>
      </c>
      <c r="F1602">
        <v>4.8840000000000003</v>
      </c>
      <c r="G1602">
        <v>2.6859999999999999</v>
      </c>
      <c r="H1602">
        <v>12.374000000000001</v>
      </c>
      <c r="I1602" t="s">
        <v>2819</v>
      </c>
      <c r="J1602" s="4" t="str">
        <f t="shared" ref="J1602:J1665" si="50">IF(AND(I1602=selected_country_code,C1602= selected_sector_code),D1602,"na")</f>
        <v>na</v>
      </c>
      <c r="K1602" s="4">
        <f t="shared" si="49"/>
        <v>0</v>
      </c>
      <c r="L1602" t="s">
        <v>13045</v>
      </c>
    </row>
    <row r="1603" spans="1:12" x14ac:dyDescent="0.25">
      <c r="A1603" t="s">
        <v>3218</v>
      </c>
      <c r="B1603" t="s">
        <v>3219</v>
      </c>
      <c r="C1603" t="s">
        <v>30</v>
      </c>
      <c r="D1603" s="1">
        <v>21957</v>
      </c>
      <c r="E1603">
        <v>26.064</v>
      </c>
      <c r="F1603">
        <v>4.5339999999999998</v>
      </c>
      <c r="G1603">
        <v>4.2229999999999999</v>
      </c>
      <c r="H1603">
        <v>19.818000000000001</v>
      </c>
      <c r="I1603" t="s">
        <v>2819</v>
      </c>
      <c r="J1603" s="4" t="str">
        <f t="shared" si="50"/>
        <v>na</v>
      </c>
      <c r="K1603" s="4">
        <f t="shared" ref="K1603:K1666" si="51">IFERROR(RANK(J1603,$J$2:$J$5711,0),0)</f>
        <v>0</v>
      </c>
      <c r="L1603" t="s">
        <v>13046</v>
      </c>
    </row>
    <row r="1604" spans="1:12" x14ac:dyDescent="0.25">
      <c r="A1604" t="s">
        <v>3220</v>
      </c>
      <c r="B1604" t="s">
        <v>3221</v>
      </c>
      <c r="C1604" t="s">
        <v>27</v>
      </c>
      <c r="D1604" s="1">
        <v>21856</v>
      </c>
      <c r="E1604">
        <v>32.018999999999998</v>
      </c>
      <c r="F1604">
        <v>3.5680000000000001</v>
      </c>
      <c r="G1604">
        <v>6.0549999999999997</v>
      </c>
      <c r="H1604">
        <v>17.88</v>
      </c>
      <c r="I1604" t="s">
        <v>2819</v>
      </c>
      <c r="J1604" s="4" t="str">
        <f t="shared" si="50"/>
        <v>na</v>
      </c>
      <c r="K1604" s="4">
        <f t="shared" si="51"/>
        <v>0</v>
      </c>
      <c r="L1604" t="s">
        <v>13047</v>
      </c>
    </row>
    <row r="1605" spans="1:12" x14ac:dyDescent="0.25">
      <c r="A1605" t="s">
        <v>3222</v>
      </c>
      <c r="B1605" t="s">
        <v>3223</v>
      </c>
      <c r="C1605" t="s">
        <v>18</v>
      </c>
      <c r="D1605" s="1">
        <v>21761</v>
      </c>
      <c r="E1605">
        <v>22.829000000000001</v>
      </c>
      <c r="F1605" t="s">
        <v>36</v>
      </c>
      <c r="G1605">
        <v>2.8450000000000002</v>
      </c>
      <c r="H1605">
        <v>13.686</v>
      </c>
      <c r="I1605" t="s">
        <v>2819</v>
      </c>
      <c r="J1605" s="4" t="str">
        <f t="shared" si="50"/>
        <v>na</v>
      </c>
      <c r="K1605" s="4">
        <f t="shared" si="51"/>
        <v>0</v>
      </c>
      <c r="L1605" t="s">
        <v>13048</v>
      </c>
    </row>
    <row r="1606" spans="1:12" x14ac:dyDescent="0.25">
      <c r="A1606" t="s">
        <v>3224</v>
      </c>
      <c r="B1606" t="s">
        <v>3225</v>
      </c>
      <c r="C1606" t="s">
        <v>21</v>
      </c>
      <c r="D1606" s="1">
        <v>21666</v>
      </c>
      <c r="E1606">
        <v>27.187999999999999</v>
      </c>
      <c r="F1606">
        <v>39.014000000000003</v>
      </c>
      <c r="G1606">
        <v>3.5750000000000002</v>
      </c>
      <c r="H1606">
        <v>18.52</v>
      </c>
      <c r="I1606" t="s">
        <v>2819</v>
      </c>
      <c r="J1606" s="4" t="str">
        <f t="shared" si="50"/>
        <v>na</v>
      </c>
      <c r="K1606" s="4">
        <f t="shared" si="51"/>
        <v>0</v>
      </c>
      <c r="L1606" t="s">
        <v>13049</v>
      </c>
    </row>
    <row r="1607" spans="1:12" x14ac:dyDescent="0.25">
      <c r="A1607" t="s">
        <v>3226</v>
      </c>
      <c r="B1607" t="s">
        <v>3227</v>
      </c>
      <c r="C1607" t="s">
        <v>30</v>
      </c>
      <c r="D1607" s="1">
        <v>21627</v>
      </c>
      <c r="E1607">
        <v>76.203999999999994</v>
      </c>
      <c r="F1607">
        <v>12.984</v>
      </c>
      <c r="G1607">
        <v>19.491</v>
      </c>
      <c r="H1607">
        <v>64.552000000000007</v>
      </c>
      <c r="I1607" t="s">
        <v>2819</v>
      </c>
      <c r="J1607" s="4" t="str">
        <f t="shared" si="50"/>
        <v>na</v>
      </c>
      <c r="K1607" s="4">
        <f t="shared" si="51"/>
        <v>0</v>
      </c>
      <c r="L1607" t="s">
        <v>13050</v>
      </c>
    </row>
    <row r="1608" spans="1:12" x14ac:dyDescent="0.25">
      <c r="A1608" t="s">
        <v>3228</v>
      </c>
      <c r="B1608" t="s">
        <v>3229</v>
      </c>
      <c r="C1608" t="s">
        <v>132</v>
      </c>
      <c r="D1608" s="1">
        <v>21564</v>
      </c>
      <c r="E1608">
        <v>19.632000000000001</v>
      </c>
      <c r="F1608">
        <v>7.82</v>
      </c>
      <c r="G1608">
        <v>5.2560000000000002</v>
      </c>
      <c r="H1608">
        <v>12.824</v>
      </c>
      <c r="I1608" t="s">
        <v>2819</v>
      </c>
      <c r="J1608" s="4" t="str">
        <f t="shared" si="50"/>
        <v>na</v>
      </c>
      <c r="K1608" s="4">
        <f t="shared" si="51"/>
        <v>0</v>
      </c>
      <c r="L1608" t="s">
        <v>13051</v>
      </c>
    </row>
    <row r="1609" spans="1:12" x14ac:dyDescent="0.25">
      <c r="A1609" t="s">
        <v>3230</v>
      </c>
      <c r="B1609" t="s">
        <v>3231</v>
      </c>
      <c r="C1609" t="s">
        <v>21</v>
      </c>
      <c r="D1609" s="1">
        <v>21388</v>
      </c>
      <c r="E1609">
        <v>10.196</v>
      </c>
      <c r="F1609">
        <v>1.4830000000000001</v>
      </c>
      <c r="G1609">
        <v>0.495</v>
      </c>
      <c r="H1609">
        <v>8.2569999999999997</v>
      </c>
      <c r="I1609" t="s">
        <v>2819</v>
      </c>
      <c r="J1609" s="4" t="str">
        <f t="shared" si="50"/>
        <v>na</v>
      </c>
      <c r="K1609" s="4">
        <f t="shared" si="51"/>
        <v>0</v>
      </c>
      <c r="L1609" t="s">
        <v>13052</v>
      </c>
    </row>
    <row r="1610" spans="1:12" x14ac:dyDescent="0.25">
      <c r="A1610" t="s">
        <v>3232</v>
      </c>
      <c r="B1610" t="s">
        <v>3233</v>
      </c>
      <c r="C1610" t="s">
        <v>15</v>
      </c>
      <c r="D1610" s="1">
        <v>21290</v>
      </c>
      <c r="E1610">
        <v>67.759</v>
      </c>
      <c r="F1610">
        <v>6.2560000000000002</v>
      </c>
      <c r="G1610">
        <v>15.071999999999999</v>
      </c>
      <c r="H1610">
        <v>43.155999999999999</v>
      </c>
      <c r="I1610" t="s">
        <v>2819</v>
      </c>
      <c r="J1610" s="4" t="str">
        <f t="shared" si="50"/>
        <v>na</v>
      </c>
      <c r="K1610" s="4">
        <f t="shared" si="51"/>
        <v>0</v>
      </c>
      <c r="L1610" t="s">
        <v>13053</v>
      </c>
    </row>
    <row r="1611" spans="1:12" x14ac:dyDescent="0.25">
      <c r="A1611" t="s">
        <v>3234</v>
      </c>
      <c r="B1611" t="s">
        <v>3235</v>
      </c>
      <c r="C1611" t="s">
        <v>24</v>
      </c>
      <c r="D1611" s="1">
        <v>21211</v>
      </c>
      <c r="E1611">
        <v>7.2169999999999996</v>
      </c>
      <c r="F1611">
        <v>1.5640000000000001</v>
      </c>
      <c r="G1611">
        <v>0.49299999999999999</v>
      </c>
      <c r="H1611">
        <v>14.568</v>
      </c>
      <c r="I1611" t="s">
        <v>2819</v>
      </c>
      <c r="J1611" s="4" t="str">
        <f t="shared" si="50"/>
        <v>na</v>
      </c>
      <c r="K1611" s="4">
        <f t="shared" si="51"/>
        <v>0</v>
      </c>
      <c r="L1611" t="s">
        <v>13054</v>
      </c>
    </row>
    <row r="1612" spans="1:12" x14ac:dyDescent="0.25">
      <c r="A1612" t="s">
        <v>3236</v>
      </c>
      <c r="B1612" t="s">
        <v>3237</v>
      </c>
      <c r="C1612" t="s">
        <v>35</v>
      </c>
      <c r="D1612" s="1">
        <v>21057</v>
      </c>
      <c r="E1612">
        <v>4.4050000000000002</v>
      </c>
      <c r="F1612">
        <v>0.33500000000000002</v>
      </c>
      <c r="G1612">
        <v>0.33100000000000002</v>
      </c>
      <c r="H1612" t="s">
        <v>36</v>
      </c>
      <c r="I1612" t="s">
        <v>2819</v>
      </c>
      <c r="J1612" s="4" t="str">
        <f t="shared" si="50"/>
        <v>na</v>
      </c>
      <c r="K1612" s="4">
        <f t="shared" si="51"/>
        <v>0</v>
      </c>
      <c r="L1612" t="s">
        <v>13055</v>
      </c>
    </row>
    <row r="1613" spans="1:12" x14ac:dyDescent="0.25">
      <c r="A1613" t="s">
        <v>3238</v>
      </c>
      <c r="B1613" t="s">
        <v>3239</v>
      </c>
      <c r="C1613" t="s">
        <v>24</v>
      </c>
      <c r="D1613" s="1">
        <v>20974</v>
      </c>
      <c r="E1613">
        <v>28.614000000000001</v>
      </c>
      <c r="F1613">
        <v>7.0869999999999997</v>
      </c>
      <c r="G1613">
        <v>1.8580000000000001</v>
      </c>
      <c r="H1613">
        <v>16.309999999999999</v>
      </c>
      <c r="I1613" t="s">
        <v>2819</v>
      </c>
      <c r="J1613" s="4" t="str">
        <f t="shared" si="50"/>
        <v>na</v>
      </c>
      <c r="K1613" s="4">
        <f t="shared" si="51"/>
        <v>0</v>
      </c>
      <c r="L1613" t="s">
        <v>13056</v>
      </c>
    </row>
    <row r="1614" spans="1:12" x14ac:dyDescent="0.25">
      <c r="A1614" t="s">
        <v>3240</v>
      </c>
      <c r="B1614" t="s">
        <v>3241</v>
      </c>
      <c r="C1614" t="s">
        <v>11</v>
      </c>
      <c r="D1614" s="1">
        <v>20954</v>
      </c>
      <c r="E1614">
        <v>7.6580000000000004</v>
      </c>
      <c r="F1614">
        <v>0.96799999999999997</v>
      </c>
      <c r="G1614">
        <v>1.218</v>
      </c>
      <c r="H1614">
        <v>3.1339999999999999</v>
      </c>
      <c r="I1614" t="s">
        <v>2819</v>
      </c>
      <c r="J1614" s="4" t="str">
        <f t="shared" si="50"/>
        <v>na</v>
      </c>
      <c r="K1614" s="4">
        <f t="shared" si="51"/>
        <v>0</v>
      </c>
      <c r="L1614" t="s">
        <v>13057</v>
      </c>
    </row>
    <row r="1615" spans="1:12" x14ac:dyDescent="0.25">
      <c r="A1615" t="s">
        <v>3242</v>
      </c>
      <c r="B1615" t="s">
        <v>3243</v>
      </c>
      <c r="C1615" t="s">
        <v>27</v>
      </c>
      <c r="D1615" s="1">
        <v>20872</v>
      </c>
      <c r="E1615">
        <v>15.776999999999999</v>
      </c>
      <c r="F1615">
        <v>2.992</v>
      </c>
      <c r="G1615">
        <v>1.871</v>
      </c>
      <c r="H1615">
        <v>11.019</v>
      </c>
      <c r="I1615" t="s">
        <v>2819</v>
      </c>
      <c r="J1615" s="4" t="str">
        <f t="shared" si="50"/>
        <v>na</v>
      </c>
      <c r="K1615" s="4">
        <f t="shared" si="51"/>
        <v>0</v>
      </c>
      <c r="L1615" t="s">
        <v>13058</v>
      </c>
    </row>
    <row r="1616" spans="1:12" x14ac:dyDescent="0.25">
      <c r="A1616" t="s">
        <v>3244</v>
      </c>
      <c r="B1616" t="s">
        <v>3245</v>
      </c>
      <c r="C1616" t="s">
        <v>35</v>
      </c>
      <c r="D1616" s="1">
        <v>20837</v>
      </c>
      <c r="E1616">
        <v>6.883</v>
      </c>
      <c r="F1616">
        <v>1.3320000000000001</v>
      </c>
      <c r="G1616">
        <v>1.466</v>
      </c>
      <c r="H1616" t="s">
        <v>36</v>
      </c>
      <c r="I1616" t="s">
        <v>2819</v>
      </c>
      <c r="J1616" s="4" t="str">
        <f t="shared" si="50"/>
        <v>na</v>
      </c>
      <c r="K1616" s="4">
        <f t="shared" si="51"/>
        <v>0</v>
      </c>
      <c r="L1616" t="s">
        <v>13059</v>
      </c>
    </row>
    <row r="1617" spans="1:12" x14ac:dyDescent="0.25">
      <c r="A1617" t="s">
        <v>3246</v>
      </c>
      <c r="B1617" t="s">
        <v>3247</v>
      </c>
      <c r="C1617" t="s">
        <v>132</v>
      </c>
      <c r="D1617" s="1">
        <v>20815</v>
      </c>
      <c r="E1617" t="s">
        <v>36</v>
      </c>
      <c r="F1617">
        <v>27.861000000000001</v>
      </c>
      <c r="G1617">
        <v>22.026</v>
      </c>
      <c r="H1617" s="2">
        <v>2137.3780000000002</v>
      </c>
      <c r="I1617" t="s">
        <v>2819</v>
      </c>
      <c r="J1617" s="4" t="str">
        <f t="shared" si="50"/>
        <v>na</v>
      </c>
      <c r="K1617" s="4">
        <f t="shared" si="51"/>
        <v>0</v>
      </c>
      <c r="L1617" t="s">
        <v>13060</v>
      </c>
    </row>
    <row r="1618" spans="1:12" x14ac:dyDescent="0.25">
      <c r="A1618" t="s">
        <v>3248</v>
      </c>
      <c r="B1618" t="s">
        <v>3249</v>
      </c>
      <c r="C1618" t="s">
        <v>30</v>
      </c>
      <c r="D1618" s="1">
        <v>20658</v>
      </c>
      <c r="E1618">
        <v>56.247</v>
      </c>
      <c r="F1618">
        <v>3.4319999999999999</v>
      </c>
      <c r="G1618">
        <v>1.8839999999999999</v>
      </c>
      <c r="H1618">
        <v>14.831</v>
      </c>
      <c r="I1618" t="s">
        <v>2819</v>
      </c>
      <c r="J1618" s="4" t="str">
        <f t="shared" si="50"/>
        <v>na</v>
      </c>
      <c r="K1618" s="4">
        <f t="shared" si="51"/>
        <v>0</v>
      </c>
      <c r="L1618" t="s">
        <v>13061</v>
      </c>
    </row>
    <row r="1619" spans="1:12" x14ac:dyDescent="0.25">
      <c r="A1619" t="s">
        <v>3250</v>
      </c>
      <c r="B1619" t="s">
        <v>3251</v>
      </c>
      <c r="C1619" t="s">
        <v>58</v>
      </c>
      <c r="D1619" s="1">
        <v>20615</v>
      </c>
      <c r="E1619">
        <v>19.263999999999999</v>
      </c>
      <c r="F1619" t="s">
        <v>36</v>
      </c>
      <c r="G1619">
        <v>3.7440000000000002</v>
      </c>
      <c r="H1619">
        <v>14.981</v>
      </c>
      <c r="I1619" t="s">
        <v>2819</v>
      </c>
      <c r="J1619" s="4" t="str">
        <f t="shared" si="50"/>
        <v>na</v>
      </c>
      <c r="K1619" s="4">
        <f t="shared" si="51"/>
        <v>0</v>
      </c>
      <c r="L1619" t="s">
        <v>13062</v>
      </c>
    </row>
    <row r="1620" spans="1:12" x14ac:dyDescent="0.25">
      <c r="A1620" t="s">
        <v>3252</v>
      </c>
      <c r="B1620" t="s">
        <v>3253</v>
      </c>
      <c r="C1620" t="s">
        <v>15</v>
      </c>
      <c r="D1620" s="1">
        <v>20607</v>
      </c>
      <c r="E1620">
        <v>8.6620000000000008</v>
      </c>
      <c r="F1620">
        <v>2.1230000000000002</v>
      </c>
      <c r="G1620">
        <v>0.80600000000000005</v>
      </c>
      <c r="H1620">
        <v>3.794</v>
      </c>
      <c r="I1620" t="s">
        <v>2819</v>
      </c>
      <c r="J1620" s="4" t="str">
        <f t="shared" si="50"/>
        <v>na</v>
      </c>
      <c r="K1620" s="4">
        <f t="shared" si="51"/>
        <v>0</v>
      </c>
      <c r="L1620" t="s">
        <v>13063</v>
      </c>
    </row>
    <row r="1621" spans="1:12" x14ac:dyDescent="0.25">
      <c r="A1621" t="s">
        <v>3254</v>
      </c>
      <c r="B1621" t="s">
        <v>3255</v>
      </c>
      <c r="C1621" t="s">
        <v>58</v>
      </c>
      <c r="D1621" s="1">
        <v>20578</v>
      </c>
      <c r="E1621">
        <v>4.4690000000000003</v>
      </c>
      <c r="F1621">
        <v>0.62</v>
      </c>
      <c r="G1621">
        <v>0.13200000000000001</v>
      </c>
      <c r="H1621">
        <v>1.0609999999999999</v>
      </c>
      <c r="I1621" t="s">
        <v>2819</v>
      </c>
      <c r="J1621" s="4" t="str">
        <f t="shared" si="50"/>
        <v>na</v>
      </c>
      <c r="K1621" s="4">
        <f t="shared" si="51"/>
        <v>0</v>
      </c>
      <c r="L1621" t="s">
        <v>13064</v>
      </c>
    </row>
    <row r="1622" spans="1:12" x14ac:dyDescent="0.25">
      <c r="A1622" t="s">
        <v>3256</v>
      </c>
      <c r="B1622" t="s">
        <v>3257</v>
      </c>
      <c r="C1622" t="s">
        <v>30</v>
      </c>
      <c r="D1622" s="1">
        <v>20528</v>
      </c>
      <c r="E1622">
        <v>40.262</v>
      </c>
      <c r="F1622">
        <v>9.09</v>
      </c>
      <c r="G1622">
        <v>7.3250000000000002</v>
      </c>
      <c r="H1622">
        <v>26.466999999999999</v>
      </c>
      <c r="I1622" t="s">
        <v>2819</v>
      </c>
      <c r="J1622" s="4" t="str">
        <f t="shared" si="50"/>
        <v>na</v>
      </c>
      <c r="K1622" s="4">
        <f t="shared" si="51"/>
        <v>0</v>
      </c>
      <c r="L1622" t="s">
        <v>13065</v>
      </c>
    </row>
    <row r="1623" spans="1:12" x14ac:dyDescent="0.25">
      <c r="A1623" t="s">
        <v>3258</v>
      </c>
      <c r="B1623" t="s">
        <v>3259</v>
      </c>
      <c r="C1623" t="s">
        <v>21</v>
      </c>
      <c r="D1623" s="1">
        <v>20368</v>
      </c>
      <c r="E1623">
        <v>17.271999999999998</v>
      </c>
      <c r="F1623">
        <v>7.3940000000000001</v>
      </c>
      <c r="G1623">
        <v>1.494</v>
      </c>
      <c r="H1623">
        <v>14.374000000000001</v>
      </c>
      <c r="I1623" t="s">
        <v>2819</v>
      </c>
      <c r="J1623" s="4" t="str">
        <f t="shared" si="50"/>
        <v>na</v>
      </c>
      <c r="K1623" s="4">
        <f t="shared" si="51"/>
        <v>0</v>
      </c>
      <c r="L1623" t="s">
        <v>13066</v>
      </c>
    </row>
    <row r="1624" spans="1:12" x14ac:dyDescent="0.25">
      <c r="A1624" t="s">
        <v>3260</v>
      </c>
      <c r="B1624" t="s">
        <v>3261</v>
      </c>
      <c r="C1624" t="s">
        <v>30</v>
      </c>
      <c r="D1624" s="1">
        <v>20301</v>
      </c>
      <c r="E1624">
        <v>10.189</v>
      </c>
      <c r="F1624">
        <v>3.6040000000000001</v>
      </c>
      <c r="G1624">
        <v>0.10299999999999999</v>
      </c>
      <c r="H1624">
        <v>13.855</v>
      </c>
      <c r="I1624" t="s">
        <v>2819</v>
      </c>
      <c r="J1624" s="4" t="str">
        <f t="shared" si="50"/>
        <v>na</v>
      </c>
      <c r="K1624" s="4">
        <f t="shared" si="51"/>
        <v>0</v>
      </c>
      <c r="L1624" t="s">
        <v>13067</v>
      </c>
    </row>
    <row r="1625" spans="1:12" x14ac:dyDescent="0.25">
      <c r="A1625" t="s">
        <v>3262</v>
      </c>
      <c r="B1625" t="s">
        <v>3263</v>
      </c>
      <c r="C1625" t="s">
        <v>132</v>
      </c>
      <c r="D1625" s="1">
        <v>20246</v>
      </c>
      <c r="E1625">
        <v>36.381999999999998</v>
      </c>
      <c r="F1625" t="s">
        <v>36</v>
      </c>
      <c r="G1625">
        <v>16.733000000000001</v>
      </c>
      <c r="H1625">
        <v>24.428999999999998</v>
      </c>
      <c r="I1625" t="s">
        <v>2819</v>
      </c>
      <c r="J1625" s="4" t="str">
        <f t="shared" si="50"/>
        <v>na</v>
      </c>
      <c r="K1625" s="4">
        <f t="shared" si="51"/>
        <v>0</v>
      </c>
      <c r="L1625" t="s">
        <v>13068</v>
      </c>
    </row>
    <row r="1626" spans="1:12" x14ac:dyDescent="0.25">
      <c r="A1626" t="s">
        <v>3264</v>
      </c>
      <c r="B1626" t="s">
        <v>3265</v>
      </c>
      <c r="C1626" t="s">
        <v>18</v>
      </c>
      <c r="D1626" s="1">
        <v>20147</v>
      </c>
      <c r="E1626">
        <v>110.404</v>
      </c>
      <c r="F1626">
        <v>1.8420000000000001</v>
      </c>
      <c r="G1626" s="2">
        <v>1319.6089999999999</v>
      </c>
      <c r="H1626" t="s">
        <v>36</v>
      </c>
      <c r="I1626" t="s">
        <v>2819</v>
      </c>
      <c r="J1626" s="4" t="str">
        <f t="shared" si="50"/>
        <v>na</v>
      </c>
      <c r="K1626" s="4">
        <f t="shared" si="51"/>
        <v>0</v>
      </c>
      <c r="L1626" t="s">
        <v>13069</v>
      </c>
    </row>
    <row r="1627" spans="1:12" x14ac:dyDescent="0.25">
      <c r="A1627" t="s">
        <v>3266</v>
      </c>
      <c r="B1627" t="s">
        <v>3267</v>
      </c>
      <c r="C1627" t="s">
        <v>18</v>
      </c>
      <c r="D1627" s="1">
        <v>20147</v>
      </c>
      <c r="E1627">
        <v>110.404</v>
      </c>
      <c r="F1627">
        <v>1.8420000000000001</v>
      </c>
      <c r="G1627" s="2">
        <v>1319.6089999999999</v>
      </c>
      <c r="H1627" t="s">
        <v>36</v>
      </c>
      <c r="I1627" t="s">
        <v>2819</v>
      </c>
      <c r="J1627" s="4" t="str">
        <f t="shared" si="50"/>
        <v>na</v>
      </c>
      <c r="K1627" s="4">
        <f t="shared" si="51"/>
        <v>0</v>
      </c>
      <c r="L1627" t="s">
        <v>13070</v>
      </c>
    </row>
    <row r="1628" spans="1:12" x14ac:dyDescent="0.25">
      <c r="A1628" t="s">
        <v>3268</v>
      </c>
      <c r="B1628" t="s">
        <v>3269</v>
      </c>
      <c r="C1628" t="s">
        <v>18</v>
      </c>
      <c r="D1628" s="1">
        <v>20147</v>
      </c>
      <c r="E1628">
        <v>110.404</v>
      </c>
      <c r="F1628">
        <v>1.8420000000000001</v>
      </c>
      <c r="G1628" s="2">
        <v>1319.6089999999999</v>
      </c>
      <c r="H1628" t="s">
        <v>36</v>
      </c>
      <c r="I1628" t="s">
        <v>2819</v>
      </c>
      <c r="J1628" s="4" t="str">
        <f t="shared" si="50"/>
        <v>na</v>
      </c>
      <c r="K1628" s="4">
        <f t="shared" si="51"/>
        <v>0</v>
      </c>
      <c r="L1628" t="s">
        <v>13071</v>
      </c>
    </row>
    <row r="1629" spans="1:12" x14ac:dyDescent="0.25">
      <c r="A1629" t="s">
        <v>3270</v>
      </c>
      <c r="B1629" t="s">
        <v>3271</v>
      </c>
      <c r="C1629" t="s">
        <v>27</v>
      </c>
      <c r="D1629" s="1">
        <v>20074</v>
      </c>
      <c r="E1629">
        <v>11.442</v>
      </c>
      <c r="F1629">
        <v>1.506</v>
      </c>
      <c r="G1629">
        <v>1.524</v>
      </c>
      <c r="H1629">
        <v>11.167</v>
      </c>
      <c r="I1629" t="s">
        <v>2819</v>
      </c>
      <c r="J1629" s="4" t="str">
        <f t="shared" si="50"/>
        <v>na</v>
      </c>
      <c r="K1629" s="4">
        <f t="shared" si="51"/>
        <v>0</v>
      </c>
      <c r="L1629" t="s">
        <v>13072</v>
      </c>
    </row>
    <row r="1630" spans="1:12" x14ac:dyDescent="0.25">
      <c r="A1630" t="s">
        <v>3272</v>
      </c>
      <c r="B1630" t="s">
        <v>3273</v>
      </c>
      <c r="C1630" t="s">
        <v>24</v>
      </c>
      <c r="D1630" s="1">
        <v>20052</v>
      </c>
      <c r="E1630">
        <v>13.077</v>
      </c>
      <c r="F1630">
        <v>3.7909999999999999</v>
      </c>
      <c r="G1630">
        <v>1.33</v>
      </c>
      <c r="H1630">
        <v>9.27</v>
      </c>
      <c r="I1630" t="s">
        <v>2819</v>
      </c>
      <c r="J1630" s="4" t="str">
        <f t="shared" si="50"/>
        <v>na</v>
      </c>
      <c r="K1630" s="4">
        <f t="shared" si="51"/>
        <v>0</v>
      </c>
      <c r="L1630" t="s">
        <v>13073</v>
      </c>
    </row>
    <row r="1631" spans="1:12" x14ac:dyDescent="0.25">
      <c r="A1631" t="s">
        <v>3274</v>
      </c>
      <c r="B1631" t="s">
        <v>3275</v>
      </c>
      <c r="C1631" t="s">
        <v>58</v>
      </c>
      <c r="D1631" s="1">
        <v>19888</v>
      </c>
      <c r="E1631">
        <v>13.384</v>
      </c>
      <c r="F1631" t="s">
        <v>36</v>
      </c>
      <c r="G1631">
        <v>1.7070000000000001</v>
      </c>
      <c r="H1631">
        <v>10.103</v>
      </c>
      <c r="I1631" t="s">
        <v>2819</v>
      </c>
      <c r="J1631" s="4" t="str">
        <f t="shared" si="50"/>
        <v>na</v>
      </c>
      <c r="K1631" s="4">
        <f t="shared" si="51"/>
        <v>0</v>
      </c>
      <c r="L1631" t="s">
        <v>13074</v>
      </c>
    </row>
    <row r="1632" spans="1:12" x14ac:dyDescent="0.25">
      <c r="A1632" t="s">
        <v>3276</v>
      </c>
      <c r="B1632" t="s">
        <v>3277</v>
      </c>
      <c r="C1632" t="s">
        <v>15</v>
      </c>
      <c r="D1632" s="1">
        <v>19819</v>
      </c>
      <c r="E1632">
        <v>12.173999999999999</v>
      </c>
      <c r="F1632">
        <v>1.0249999999999999</v>
      </c>
      <c r="G1632">
        <v>0.89400000000000002</v>
      </c>
      <c r="H1632">
        <v>11.625999999999999</v>
      </c>
      <c r="I1632" t="s">
        <v>2819</v>
      </c>
      <c r="J1632" s="4" t="str">
        <f t="shared" si="50"/>
        <v>na</v>
      </c>
      <c r="K1632" s="4">
        <f t="shared" si="51"/>
        <v>0</v>
      </c>
      <c r="L1632" t="s">
        <v>13075</v>
      </c>
    </row>
    <row r="1633" spans="1:12" x14ac:dyDescent="0.25">
      <c r="A1633" t="s">
        <v>3278</v>
      </c>
      <c r="B1633" t="s">
        <v>3279</v>
      </c>
      <c r="C1633" t="s">
        <v>15</v>
      </c>
      <c r="D1633" s="1">
        <v>19785</v>
      </c>
      <c r="E1633">
        <v>8.923</v>
      </c>
      <c r="F1633">
        <v>2.6360000000000001</v>
      </c>
      <c r="G1633">
        <v>0.86899999999999999</v>
      </c>
      <c r="H1633">
        <v>6.1840000000000002</v>
      </c>
      <c r="I1633" t="s">
        <v>2819</v>
      </c>
      <c r="J1633" s="4" t="str">
        <f t="shared" si="50"/>
        <v>na</v>
      </c>
      <c r="K1633" s="4">
        <f t="shared" si="51"/>
        <v>0</v>
      </c>
      <c r="L1633" t="s">
        <v>13076</v>
      </c>
    </row>
    <row r="1634" spans="1:12" x14ac:dyDescent="0.25">
      <c r="A1634" t="s">
        <v>3280</v>
      </c>
      <c r="B1634" t="s">
        <v>3281</v>
      </c>
      <c r="C1634" t="s">
        <v>18</v>
      </c>
      <c r="D1634" s="1">
        <v>19784</v>
      </c>
      <c r="E1634">
        <v>51.929000000000002</v>
      </c>
      <c r="F1634">
        <v>2.2650000000000001</v>
      </c>
      <c r="G1634">
        <v>5.6369999999999996</v>
      </c>
      <c r="H1634">
        <v>16.721</v>
      </c>
      <c r="I1634" t="s">
        <v>2819</v>
      </c>
      <c r="J1634" s="4" t="str">
        <f t="shared" si="50"/>
        <v>na</v>
      </c>
      <c r="K1634" s="4">
        <f t="shared" si="51"/>
        <v>0</v>
      </c>
      <c r="L1634" t="s">
        <v>13077</v>
      </c>
    </row>
    <row r="1635" spans="1:12" x14ac:dyDescent="0.25">
      <c r="A1635" t="s">
        <v>3282</v>
      </c>
      <c r="B1635" t="s">
        <v>3283</v>
      </c>
      <c r="C1635" t="s">
        <v>30</v>
      </c>
      <c r="D1635" s="1">
        <v>19775</v>
      </c>
      <c r="E1635">
        <v>47.49</v>
      </c>
      <c r="F1635">
        <v>111.611</v>
      </c>
      <c r="G1635">
        <v>8.2919999999999998</v>
      </c>
      <c r="H1635">
        <v>31.228000000000002</v>
      </c>
      <c r="I1635" t="s">
        <v>2819</v>
      </c>
      <c r="J1635" s="4" t="str">
        <f t="shared" si="50"/>
        <v>na</v>
      </c>
      <c r="K1635" s="4">
        <f t="shared" si="51"/>
        <v>0</v>
      </c>
      <c r="L1635" t="s">
        <v>13078</v>
      </c>
    </row>
    <row r="1636" spans="1:12" x14ac:dyDescent="0.25">
      <c r="A1636" t="s">
        <v>3284</v>
      </c>
      <c r="B1636" t="s">
        <v>3285</v>
      </c>
      <c r="C1636" t="s">
        <v>30</v>
      </c>
      <c r="D1636" s="1">
        <v>19596</v>
      </c>
      <c r="E1636">
        <v>16.949000000000002</v>
      </c>
      <c r="F1636">
        <v>1.579</v>
      </c>
      <c r="G1636">
        <v>2.4390000000000001</v>
      </c>
      <c r="H1636">
        <v>12.382</v>
      </c>
      <c r="I1636" t="s">
        <v>2819</v>
      </c>
      <c r="J1636" s="4" t="str">
        <f t="shared" si="50"/>
        <v>na</v>
      </c>
      <c r="K1636" s="4">
        <f t="shared" si="51"/>
        <v>0</v>
      </c>
      <c r="L1636" t="s">
        <v>13079</v>
      </c>
    </row>
    <row r="1637" spans="1:12" x14ac:dyDescent="0.25">
      <c r="A1637" t="s">
        <v>3286</v>
      </c>
      <c r="B1637" t="s">
        <v>3287</v>
      </c>
      <c r="C1637" t="s">
        <v>27</v>
      </c>
      <c r="D1637" s="1">
        <v>19518</v>
      </c>
      <c r="E1637">
        <v>10.379</v>
      </c>
      <c r="F1637">
        <v>1.5009999999999999</v>
      </c>
      <c r="G1637">
        <v>2.383</v>
      </c>
      <c r="H1637">
        <v>10.077</v>
      </c>
      <c r="I1637" t="s">
        <v>2819</v>
      </c>
      <c r="J1637" s="4" t="str">
        <f t="shared" si="50"/>
        <v>na</v>
      </c>
      <c r="K1637" s="4">
        <f t="shared" si="51"/>
        <v>0</v>
      </c>
      <c r="L1637" t="s">
        <v>13080</v>
      </c>
    </row>
    <row r="1638" spans="1:12" x14ac:dyDescent="0.25">
      <c r="A1638" t="s">
        <v>3288</v>
      </c>
      <c r="B1638" t="s">
        <v>3289</v>
      </c>
      <c r="C1638" t="s">
        <v>15</v>
      </c>
      <c r="D1638" s="1">
        <v>19489</v>
      </c>
      <c r="E1638">
        <v>27.748000000000001</v>
      </c>
      <c r="F1638" t="s">
        <v>36</v>
      </c>
      <c r="G1638">
        <v>3.5019999999999998</v>
      </c>
      <c r="H1638">
        <v>14.036</v>
      </c>
      <c r="I1638" t="s">
        <v>2819</v>
      </c>
      <c r="J1638" s="4" t="str">
        <f t="shared" si="50"/>
        <v>na</v>
      </c>
      <c r="K1638" s="4">
        <f t="shared" si="51"/>
        <v>0</v>
      </c>
      <c r="L1638" t="s">
        <v>13081</v>
      </c>
    </row>
    <row r="1639" spans="1:12" x14ac:dyDescent="0.25">
      <c r="A1639" t="s">
        <v>3290</v>
      </c>
      <c r="B1639" t="s">
        <v>3291</v>
      </c>
      <c r="C1639" t="s">
        <v>132</v>
      </c>
      <c r="D1639" s="1">
        <v>19459</v>
      </c>
      <c r="E1639" t="s">
        <v>36</v>
      </c>
      <c r="F1639">
        <v>9.8460000000000001</v>
      </c>
      <c r="G1639">
        <v>8.0640000000000001</v>
      </c>
      <c r="H1639" t="s">
        <v>36</v>
      </c>
      <c r="I1639" t="s">
        <v>2819</v>
      </c>
      <c r="J1639" s="4" t="str">
        <f t="shared" si="50"/>
        <v>na</v>
      </c>
      <c r="K1639" s="4">
        <f t="shared" si="51"/>
        <v>0</v>
      </c>
      <c r="L1639" t="s">
        <v>13082</v>
      </c>
    </row>
    <row r="1640" spans="1:12" x14ac:dyDescent="0.25">
      <c r="A1640" t="s">
        <v>3292</v>
      </c>
      <c r="B1640" t="s">
        <v>3293</v>
      </c>
      <c r="C1640" t="s">
        <v>27</v>
      </c>
      <c r="D1640" s="1">
        <v>19441</v>
      </c>
      <c r="E1640">
        <v>8.5370000000000008</v>
      </c>
      <c r="F1640">
        <v>1.8959999999999999</v>
      </c>
      <c r="G1640">
        <v>1.7470000000000001</v>
      </c>
      <c r="H1640">
        <v>10.814</v>
      </c>
      <c r="I1640" t="s">
        <v>2819</v>
      </c>
      <c r="J1640" s="4" t="str">
        <f t="shared" si="50"/>
        <v>na</v>
      </c>
      <c r="K1640" s="4">
        <f t="shared" si="51"/>
        <v>0</v>
      </c>
      <c r="L1640" t="s">
        <v>13083</v>
      </c>
    </row>
    <row r="1641" spans="1:12" x14ac:dyDescent="0.25">
      <c r="A1641" t="s">
        <v>3294</v>
      </c>
      <c r="B1641" t="s">
        <v>3295</v>
      </c>
      <c r="C1641" t="s">
        <v>58</v>
      </c>
      <c r="D1641" s="1">
        <v>19186</v>
      </c>
      <c r="E1641">
        <v>21.678999999999998</v>
      </c>
      <c r="F1641" t="s">
        <v>36</v>
      </c>
      <c r="G1641">
        <v>2.1</v>
      </c>
      <c r="H1641">
        <v>13.071999999999999</v>
      </c>
      <c r="I1641" t="s">
        <v>2819</v>
      </c>
      <c r="J1641" s="4" t="str">
        <f t="shared" si="50"/>
        <v>na</v>
      </c>
      <c r="K1641" s="4">
        <f t="shared" si="51"/>
        <v>0</v>
      </c>
      <c r="L1641" t="s">
        <v>13084</v>
      </c>
    </row>
    <row r="1642" spans="1:12" x14ac:dyDescent="0.25">
      <c r="A1642" t="s">
        <v>3296</v>
      </c>
      <c r="B1642" t="s">
        <v>3297</v>
      </c>
      <c r="C1642" t="s">
        <v>132</v>
      </c>
      <c r="D1642" s="1">
        <v>19161</v>
      </c>
      <c r="E1642">
        <v>41.338999999999999</v>
      </c>
      <c r="F1642">
        <v>5.5369999999999999</v>
      </c>
      <c r="G1642">
        <v>12.409000000000001</v>
      </c>
      <c r="H1642">
        <v>31.597000000000001</v>
      </c>
      <c r="I1642" t="s">
        <v>2819</v>
      </c>
      <c r="J1642" s="4" t="str">
        <f t="shared" si="50"/>
        <v>na</v>
      </c>
      <c r="K1642" s="4">
        <f t="shared" si="51"/>
        <v>0</v>
      </c>
      <c r="L1642" t="s">
        <v>13085</v>
      </c>
    </row>
    <row r="1643" spans="1:12" x14ac:dyDescent="0.25">
      <c r="A1643" t="s">
        <v>3298</v>
      </c>
      <c r="B1643" t="s">
        <v>3299</v>
      </c>
      <c r="C1643" t="s">
        <v>11</v>
      </c>
      <c r="D1643" s="1">
        <v>19101</v>
      </c>
      <c r="E1643">
        <v>9.3539999999999992</v>
      </c>
      <c r="F1643">
        <v>0.80200000000000005</v>
      </c>
      <c r="G1643">
        <v>0.57899999999999996</v>
      </c>
      <c r="H1643" t="s">
        <v>36</v>
      </c>
      <c r="I1643" t="s">
        <v>2819</v>
      </c>
      <c r="J1643" s="4" t="str">
        <f t="shared" si="50"/>
        <v>na</v>
      </c>
      <c r="K1643" s="4">
        <f t="shared" si="51"/>
        <v>0</v>
      </c>
      <c r="L1643" t="s">
        <v>13086</v>
      </c>
    </row>
    <row r="1644" spans="1:12" x14ac:dyDescent="0.25">
      <c r="A1644" t="s">
        <v>3300</v>
      </c>
      <c r="B1644" t="s">
        <v>3301</v>
      </c>
      <c r="C1644" t="s">
        <v>15</v>
      </c>
      <c r="D1644" s="1">
        <v>18915</v>
      </c>
      <c r="E1644">
        <v>4.1230000000000002</v>
      </c>
      <c r="F1644">
        <v>1.2370000000000001</v>
      </c>
      <c r="G1644">
        <v>0.40899999999999997</v>
      </c>
      <c r="H1644">
        <v>3.6190000000000002</v>
      </c>
      <c r="I1644" t="s">
        <v>2819</v>
      </c>
      <c r="J1644" s="4" t="str">
        <f t="shared" si="50"/>
        <v>na</v>
      </c>
      <c r="K1644" s="4">
        <f t="shared" si="51"/>
        <v>0</v>
      </c>
      <c r="L1644" t="s">
        <v>13087</v>
      </c>
    </row>
    <row r="1645" spans="1:12" x14ac:dyDescent="0.25">
      <c r="A1645" t="s">
        <v>3302</v>
      </c>
      <c r="B1645" t="s">
        <v>3303</v>
      </c>
      <c r="C1645" t="s">
        <v>15</v>
      </c>
      <c r="D1645" s="1">
        <v>18888</v>
      </c>
      <c r="E1645">
        <v>20.54</v>
      </c>
      <c r="F1645">
        <v>5.6820000000000004</v>
      </c>
      <c r="G1645">
        <v>2.6059999999999999</v>
      </c>
      <c r="H1645">
        <v>12.829000000000001</v>
      </c>
      <c r="I1645" t="s">
        <v>2819</v>
      </c>
      <c r="J1645" s="4" t="str">
        <f t="shared" si="50"/>
        <v>na</v>
      </c>
      <c r="K1645" s="4">
        <f t="shared" si="51"/>
        <v>0</v>
      </c>
      <c r="L1645" t="s">
        <v>13088</v>
      </c>
    </row>
    <row r="1646" spans="1:12" x14ac:dyDescent="0.25">
      <c r="A1646" t="s">
        <v>3304</v>
      </c>
      <c r="B1646" t="s">
        <v>3305</v>
      </c>
      <c r="C1646" t="s">
        <v>30</v>
      </c>
      <c r="D1646" s="1">
        <v>18823</v>
      </c>
      <c r="E1646" t="s">
        <v>36</v>
      </c>
      <c r="F1646">
        <v>10.016</v>
      </c>
      <c r="G1646">
        <v>19.777000000000001</v>
      </c>
      <c r="H1646" t="s">
        <v>36</v>
      </c>
      <c r="I1646" t="s">
        <v>2819</v>
      </c>
      <c r="J1646" s="4" t="str">
        <f t="shared" si="50"/>
        <v>na</v>
      </c>
      <c r="K1646" s="4">
        <f t="shared" si="51"/>
        <v>0</v>
      </c>
      <c r="L1646" t="s">
        <v>13089</v>
      </c>
    </row>
    <row r="1647" spans="1:12" x14ac:dyDescent="0.25">
      <c r="A1647" t="s">
        <v>3306</v>
      </c>
      <c r="B1647" t="s">
        <v>3307</v>
      </c>
      <c r="C1647" t="s">
        <v>15</v>
      </c>
      <c r="D1647" s="1">
        <v>18819</v>
      </c>
      <c r="E1647">
        <v>8.6620000000000008</v>
      </c>
      <c r="F1647">
        <v>1.921</v>
      </c>
      <c r="G1647">
        <v>0.872</v>
      </c>
      <c r="H1647">
        <v>4.3090000000000002</v>
      </c>
      <c r="I1647" t="s">
        <v>2819</v>
      </c>
      <c r="J1647" s="4" t="str">
        <f t="shared" si="50"/>
        <v>na</v>
      </c>
      <c r="K1647" s="4">
        <f t="shared" si="51"/>
        <v>0</v>
      </c>
      <c r="L1647" t="s">
        <v>13090</v>
      </c>
    </row>
    <row r="1648" spans="1:12" x14ac:dyDescent="0.25">
      <c r="A1648" t="s">
        <v>3308</v>
      </c>
      <c r="B1648" t="s">
        <v>3309</v>
      </c>
      <c r="C1648" t="s">
        <v>27</v>
      </c>
      <c r="D1648" s="1">
        <v>18736</v>
      </c>
      <c r="E1648">
        <v>15.497999999999999</v>
      </c>
      <c r="F1648">
        <v>1.6060000000000001</v>
      </c>
      <c r="G1648">
        <v>1.421</v>
      </c>
      <c r="H1648">
        <v>11.858000000000001</v>
      </c>
      <c r="I1648" t="s">
        <v>2819</v>
      </c>
      <c r="J1648" s="4" t="str">
        <f t="shared" si="50"/>
        <v>na</v>
      </c>
      <c r="K1648" s="4">
        <f t="shared" si="51"/>
        <v>0</v>
      </c>
      <c r="L1648" t="s">
        <v>13091</v>
      </c>
    </row>
    <row r="1649" spans="1:12" x14ac:dyDescent="0.25">
      <c r="A1649" t="s">
        <v>3310</v>
      </c>
      <c r="B1649" t="s">
        <v>3311</v>
      </c>
      <c r="C1649" t="s">
        <v>30</v>
      </c>
      <c r="D1649" s="1">
        <v>18719</v>
      </c>
      <c r="E1649">
        <v>26.946000000000002</v>
      </c>
      <c r="F1649">
        <v>4.3220000000000001</v>
      </c>
      <c r="G1649">
        <v>3.3559999999999999</v>
      </c>
      <c r="H1649">
        <v>14.597</v>
      </c>
      <c r="I1649" t="s">
        <v>2819</v>
      </c>
      <c r="J1649" s="4" t="str">
        <f t="shared" si="50"/>
        <v>na</v>
      </c>
      <c r="K1649" s="4">
        <f t="shared" si="51"/>
        <v>0</v>
      </c>
      <c r="L1649" t="s">
        <v>13092</v>
      </c>
    </row>
    <row r="1650" spans="1:12" x14ac:dyDescent="0.25">
      <c r="A1650" t="s">
        <v>3312</v>
      </c>
      <c r="B1650" t="s">
        <v>3313</v>
      </c>
      <c r="C1650" t="s">
        <v>132</v>
      </c>
      <c r="D1650" s="1">
        <v>18717</v>
      </c>
      <c r="E1650">
        <v>21.931000000000001</v>
      </c>
      <c r="F1650">
        <v>7.0869999999999997</v>
      </c>
      <c r="G1650">
        <v>5.8730000000000002</v>
      </c>
      <c r="H1650">
        <v>17.376000000000001</v>
      </c>
      <c r="I1650" t="s">
        <v>2819</v>
      </c>
      <c r="J1650" s="4" t="str">
        <f t="shared" si="50"/>
        <v>na</v>
      </c>
      <c r="K1650" s="4">
        <f t="shared" si="51"/>
        <v>0</v>
      </c>
      <c r="L1650" t="s">
        <v>13093</v>
      </c>
    </row>
    <row r="1651" spans="1:12" x14ac:dyDescent="0.25">
      <c r="A1651" t="s">
        <v>3314</v>
      </c>
      <c r="B1651" t="s">
        <v>3315</v>
      </c>
      <c r="C1651" t="s">
        <v>132</v>
      </c>
      <c r="D1651" s="1">
        <v>18685</v>
      </c>
      <c r="E1651">
        <v>35.506999999999998</v>
      </c>
      <c r="F1651">
        <v>4.5030000000000001</v>
      </c>
      <c r="G1651">
        <v>5.5330000000000004</v>
      </c>
      <c r="H1651">
        <v>25.155000000000001</v>
      </c>
      <c r="I1651" t="s">
        <v>2819</v>
      </c>
      <c r="J1651" s="4" t="str">
        <f t="shared" si="50"/>
        <v>na</v>
      </c>
      <c r="K1651" s="4">
        <f t="shared" si="51"/>
        <v>0</v>
      </c>
      <c r="L1651" t="s">
        <v>13094</v>
      </c>
    </row>
    <row r="1652" spans="1:12" x14ac:dyDescent="0.25">
      <c r="A1652" t="s">
        <v>3316</v>
      </c>
      <c r="B1652" t="s">
        <v>3317</v>
      </c>
      <c r="C1652" t="s">
        <v>21</v>
      </c>
      <c r="D1652" s="1">
        <v>18666</v>
      </c>
      <c r="E1652">
        <v>10.496</v>
      </c>
      <c r="F1652">
        <v>0.97099999999999997</v>
      </c>
      <c r="G1652">
        <v>0.29199999999999998</v>
      </c>
      <c r="H1652">
        <v>10.602</v>
      </c>
      <c r="I1652" t="s">
        <v>2819</v>
      </c>
      <c r="J1652" s="4" t="str">
        <f t="shared" si="50"/>
        <v>na</v>
      </c>
      <c r="K1652" s="4">
        <f t="shared" si="51"/>
        <v>0</v>
      </c>
      <c r="L1652" t="s">
        <v>13095</v>
      </c>
    </row>
    <row r="1653" spans="1:12" x14ac:dyDescent="0.25">
      <c r="A1653" t="s">
        <v>3318</v>
      </c>
      <c r="B1653" t="s">
        <v>3319</v>
      </c>
      <c r="C1653" t="s">
        <v>35</v>
      </c>
      <c r="D1653" s="1">
        <v>18658</v>
      </c>
      <c r="E1653">
        <v>9.8480000000000008</v>
      </c>
      <c r="F1653">
        <v>2.1339999999999999</v>
      </c>
      <c r="G1653">
        <v>3.278</v>
      </c>
      <c r="H1653">
        <v>7.22</v>
      </c>
      <c r="I1653" t="s">
        <v>2819</v>
      </c>
      <c r="J1653" s="4" t="str">
        <f t="shared" si="50"/>
        <v>na</v>
      </c>
      <c r="K1653" s="4">
        <f t="shared" si="51"/>
        <v>0</v>
      </c>
      <c r="L1653" t="s">
        <v>13096</v>
      </c>
    </row>
    <row r="1654" spans="1:12" x14ac:dyDescent="0.25">
      <c r="A1654" t="s">
        <v>3320</v>
      </c>
      <c r="B1654" t="s">
        <v>3321</v>
      </c>
      <c r="C1654" t="s">
        <v>30</v>
      </c>
      <c r="D1654" s="1">
        <v>18600</v>
      </c>
      <c r="E1654">
        <v>9.0250000000000004</v>
      </c>
      <c r="F1654">
        <v>1.649</v>
      </c>
      <c r="G1654">
        <v>3.7549999999999999</v>
      </c>
      <c r="H1654">
        <v>7.3529999999999998</v>
      </c>
      <c r="I1654" t="s">
        <v>2819</v>
      </c>
      <c r="J1654" s="4" t="str">
        <f t="shared" si="50"/>
        <v>na</v>
      </c>
      <c r="K1654" s="4">
        <f t="shared" si="51"/>
        <v>0</v>
      </c>
      <c r="L1654" t="s">
        <v>13097</v>
      </c>
    </row>
    <row r="1655" spans="1:12" x14ac:dyDescent="0.25">
      <c r="A1655" t="s">
        <v>3322</v>
      </c>
      <c r="B1655" t="s">
        <v>3323</v>
      </c>
      <c r="C1655" t="s">
        <v>11</v>
      </c>
      <c r="D1655" s="1">
        <v>18401</v>
      </c>
      <c r="E1655">
        <v>7.6040000000000001</v>
      </c>
      <c r="F1655">
        <v>0.84599999999999997</v>
      </c>
      <c r="G1655">
        <v>0.18099999999999999</v>
      </c>
      <c r="H1655">
        <v>4.2329999999999997</v>
      </c>
      <c r="I1655" t="s">
        <v>2819</v>
      </c>
      <c r="J1655" s="4" t="str">
        <f t="shared" si="50"/>
        <v>na</v>
      </c>
      <c r="K1655" s="4">
        <f t="shared" si="51"/>
        <v>0</v>
      </c>
      <c r="L1655" t="s">
        <v>13098</v>
      </c>
    </row>
    <row r="1656" spans="1:12" x14ac:dyDescent="0.25">
      <c r="A1656" t="s">
        <v>3324</v>
      </c>
      <c r="B1656" t="s">
        <v>3325</v>
      </c>
      <c r="C1656" t="s">
        <v>27</v>
      </c>
      <c r="D1656" s="1">
        <v>18265</v>
      </c>
      <c r="E1656">
        <v>22.161000000000001</v>
      </c>
      <c r="F1656">
        <v>2.2679999999999998</v>
      </c>
      <c r="G1656">
        <v>3.085</v>
      </c>
      <c r="H1656">
        <v>12.021000000000001</v>
      </c>
      <c r="I1656" t="s">
        <v>2819</v>
      </c>
      <c r="J1656" s="4" t="str">
        <f t="shared" si="50"/>
        <v>na</v>
      </c>
      <c r="K1656" s="4">
        <f t="shared" si="51"/>
        <v>0</v>
      </c>
      <c r="L1656" t="s">
        <v>13099</v>
      </c>
    </row>
    <row r="1657" spans="1:12" x14ac:dyDescent="0.25">
      <c r="A1657" t="s">
        <v>3326</v>
      </c>
      <c r="B1657" t="s">
        <v>3327</v>
      </c>
      <c r="C1657" t="s">
        <v>58</v>
      </c>
      <c r="D1657" s="1">
        <v>18246</v>
      </c>
      <c r="E1657">
        <v>16.138000000000002</v>
      </c>
      <c r="F1657">
        <v>2.9159999999999999</v>
      </c>
      <c r="G1657">
        <v>0.77400000000000002</v>
      </c>
      <c r="H1657">
        <v>8.0909999999999993</v>
      </c>
      <c r="I1657" t="s">
        <v>2819</v>
      </c>
      <c r="J1657" s="4" t="str">
        <f t="shared" si="50"/>
        <v>na</v>
      </c>
      <c r="K1657" s="4">
        <f t="shared" si="51"/>
        <v>0</v>
      </c>
      <c r="L1657" t="s">
        <v>13100</v>
      </c>
    </row>
    <row r="1658" spans="1:12" x14ac:dyDescent="0.25">
      <c r="A1658" t="s">
        <v>3328</v>
      </c>
      <c r="B1658" t="s">
        <v>3329</v>
      </c>
      <c r="C1658" t="s">
        <v>15</v>
      </c>
      <c r="D1658" s="1">
        <v>17829</v>
      </c>
      <c r="E1658">
        <v>22.594999999999999</v>
      </c>
      <c r="F1658">
        <v>6.6859999999999999</v>
      </c>
      <c r="G1658">
        <v>3.3359999999999999</v>
      </c>
      <c r="H1658">
        <v>13.781000000000001</v>
      </c>
      <c r="I1658" t="s">
        <v>2819</v>
      </c>
      <c r="J1658" s="4" t="str">
        <f t="shared" si="50"/>
        <v>na</v>
      </c>
      <c r="K1658" s="4">
        <f t="shared" si="51"/>
        <v>0</v>
      </c>
      <c r="L1658" t="s">
        <v>13101</v>
      </c>
    </row>
    <row r="1659" spans="1:12" x14ac:dyDescent="0.25">
      <c r="A1659" t="s">
        <v>3330</v>
      </c>
      <c r="B1659" t="s">
        <v>3331</v>
      </c>
      <c r="C1659" t="s">
        <v>18</v>
      </c>
      <c r="D1659" s="1">
        <v>17666</v>
      </c>
      <c r="E1659">
        <v>34.518999999999998</v>
      </c>
      <c r="F1659">
        <v>54.854999999999997</v>
      </c>
      <c r="G1659">
        <v>8.5449999999999999</v>
      </c>
      <c r="H1659">
        <v>26.677</v>
      </c>
      <c r="I1659" t="s">
        <v>2819</v>
      </c>
      <c r="J1659" s="4" t="str">
        <f t="shared" si="50"/>
        <v>na</v>
      </c>
      <c r="K1659" s="4">
        <f t="shared" si="51"/>
        <v>0</v>
      </c>
      <c r="L1659" t="s">
        <v>13102</v>
      </c>
    </row>
    <row r="1660" spans="1:12" x14ac:dyDescent="0.25">
      <c r="A1660" t="s">
        <v>3332</v>
      </c>
      <c r="B1660" t="s">
        <v>3333</v>
      </c>
      <c r="C1660" t="s">
        <v>58</v>
      </c>
      <c r="D1660" s="1">
        <v>17633</v>
      </c>
      <c r="E1660">
        <v>43.212000000000003</v>
      </c>
      <c r="F1660">
        <v>10.472</v>
      </c>
      <c r="G1660">
        <v>3.153</v>
      </c>
      <c r="H1660">
        <v>20.38</v>
      </c>
      <c r="I1660" t="s">
        <v>2819</v>
      </c>
      <c r="J1660" s="4" t="str">
        <f t="shared" si="50"/>
        <v>na</v>
      </c>
      <c r="K1660" s="4">
        <f t="shared" si="51"/>
        <v>0</v>
      </c>
      <c r="L1660" t="s">
        <v>13103</v>
      </c>
    </row>
    <row r="1661" spans="1:12" x14ac:dyDescent="0.25">
      <c r="A1661" t="s">
        <v>3334</v>
      </c>
      <c r="B1661" t="s">
        <v>3335</v>
      </c>
      <c r="C1661" t="s">
        <v>15</v>
      </c>
      <c r="D1661" s="1">
        <v>17597</v>
      </c>
      <c r="E1661">
        <v>17.815000000000001</v>
      </c>
      <c r="F1661">
        <v>24.545999999999999</v>
      </c>
      <c r="G1661">
        <v>2.637</v>
      </c>
      <c r="H1661">
        <v>12.51</v>
      </c>
      <c r="I1661" t="s">
        <v>2819</v>
      </c>
      <c r="J1661" s="4" t="str">
        <f t="shared" si="50"/>
        <v>na</v>
      </c>
      <c r="K1661" s="4">
        <f t="shared" si="51"/>
        <v>0</v>
      </c>
      <c r="L1661" t="s">
        <v>13104</v>
      </c>
    </row>
    <row r="1662" spans="1:12" x14ac:dyDescent="0.25">
      <c r="A1662" t="s">
        <v>3336</v>
      </c>
      <c r="B1662" t="s">
        <v>3337</v>
      </c>
      <c r="C1662" t="s">
        <v>21</v>
      </c>
      <c r="D1662" s="1">
        <v>17586</v>
      </c>
      <c r="E1662">
        <v>24.536999999999999</v>
      </c>
      <c r="F1662">
        <v>5.1050000000000004</v>
      </c>
      <c r="G1662">
        <v>3.28</v>
      </c>
      <c r="H1662">
        <v>19.495999999999999</v>
      </c>
      <c r="I1662" t="s">
        <v>2819</v>
      </c>
      <c r="J1662" s="4" t="str">
        <f t="shared" si="50"/>
        <v>na</v>
      </c>
      <c r="K1662" s="4">
        <f t="shared" si="51"/>
        <v>0</v>
      </c>
      <c r="L1662" t="s">
        <v>13105</v>
      </c>
    </row>
    <row r="1663" spans="1:12" x14ac:dyDescent="0.25">
      <c r="A1663" t="s">
        <v>3338</v>
      </c>
      <c r="B1663" t="s">
        <v>3339</v>
      </c>
      <c r="C1663" t="s">
        <v>21</v>
      </c>
      <c r="D1663" s="1">
        <v>17586</v>
      </c>
      <c r="E1663">
        <v>24.536999999999999</v>
      </c>
      <c r="F1663">
        <v>5.1050000000000004</v>
      </c>
      <c r="G1663">
        <v>3.28</v>
      </c>
      <c r="H1663">
        <v>19.495999999999999</v>
      </c>
      <c r="I1663" t="s">
        <v>2819</v>
      </c>
      <c r="J1663" s="4" t="str">
        <f t="shared" si="50"/>
        <v>na</v>
      </c>
      <c r="K1663" s="4">
        <f t="shared" si="51"/>
        <v>0</v>
      </c>
      <c r="L1663" t="s">
        <v>13106</v>
      </c>
    </row>
    <row r="1664" spans="1:12" x14ac:dyDescent="0.25">
      <c r="A1664" t="s">
        <v>3340</v>
      </c>
      <c r="B1664" t="s">
        <v>3341</v>
      </c>
      <c r="C1664" t="s">
        <v>132</v>
      </c>
      <c r="D1664" s="1">
        <v>17490</v>
      </c>
      <c r="E1664">
        <v>40.826999999999998</v>
      </c>
      <c r="F1664">
        <v>8.2880000000000003</v>
      </c>
      <c r="G1664">
        <v>7.2830000000000004</v>
      </c>
      <c r="H1664">
        <v>26.553999999999998</v>
      </c>
      <c r="I1664" t="s">
        <v>2819</v>
      </c>
      <c r="J1664" s="4" t="str">
        <f t="shared" si="50"/>
        <v>na</v>
      </c>
      <c r="K1664" s="4">
        <f t="shared" si="51"/>
        <v>0</v>
      </c>
      <c r="L1664" t="s">
        <v>13107</v>
      </c>
    </row>
    <row r="1665" spans="1:12" x14ac:dyDescent="0.25">
      <c r="A1665" t="s">
        <v>3342</v>
      </c>
      <c r="B1665" t="s">
        <v>3343</v>
      </c>
      <c r="C1665" t="s">
        <v>24</v>
      </c>
      <c r="D1665" s="1">
        <v>17391</v>
      </c>
      <c r="E1665">
        <v>20.959</v>
      </c>
      <c r="F1665">
        <v>0.71499999999999997</v>
      </c>
      <c r="G1665">
        <v>1.2549999999999999</v>
      </c>
      <c r="H1665" t="s">
        <v>36</v>
      </c>
      <c r="I1665" t="s">
        <v>2819</v>
      </c>
      <c r="J1665" s="4" t="str">
        <f t="shared" si="50"/>
        <v>na</v>
      </c>
      <c r="K1665" s="4">
        <f t="shared" si="51"/>
        <v>0</v>
      </c>
      <c r="L1665" t="s">
        <v>13108</v>
      </c>
    </row>
    <row r="1666" spans="1:12" x14ac:dyDescent="0.25">
      <c r="A1666" t="s">
        <v>3344</v>
      </c>
      <c r="B1666" t="s">
        <v>3345</v>
      </c>
      <c r="C1666" t="s">
        <v>18</v>
      </c>
      <c r="D1666" s="1">
        <v>17298</v>
      </c>
      <c r="E1666" t="s">
        <v>36</v>
      </c>
      <c r="F1666">
        <v>7.6310000000000002</v>
      </c>
      <c r="G1666">
        <v>9.8070000000000004</v>
      </c>
      <c r="H1666" t="s">
        <v>36</v>
      </c>
      <c r="I1666" t="s">
        <v>2819</v>
      </c>
      <c r="J1666" s="4" t="str">
        <f t="shared" ref="J1666:J1729" si="52">IF(AND(I1666=selected_country_code,C1666= selected_sector_code),D1666,"na")</f>
        <v>na</v>
      </c>
      <c r="K1666" s="4">
        <f t="shared" si="51"/>
        <v>0</v>
      </c>
      <c r="L1666" t="s">
        <v>13109</v>
      </c>
    </row>
    <row r="1667" spans="1:12" x14ac:dyDescent="0.25">
      <c r="A1667" t="s">
        <v>3346</v>
      </c>
      <c r="B1667" t="s">
        <v>3347</v>
      </c>
      <c r="C1667" t="s">
        <v>35</v>
      </c>
      <c r="D1667" s="1">
        <v>17242</v>
      </c>
      <c r="E1667">
        <v>8.4060000000000006</v>
      </c>
      <c r="F1667">
        <v>0.84099999999999997</v>
      </c>
      <c r="G1667">
        <v>1.37</v>
      </c>
      <c r="H1667" t="s">
        <v>36</v>
      </c>
      <c r="I1667" t="s">
        <v>2819</v>
      </c>
      <c r="J1667" s="4" t="str">
        <f t="shared" si="52"/>
        <v>na</v>
      </c>
      <c r="K1667" s="4">
        <f t="shared" ref="K1667:K1730" si="53">IFERROR(RANK(J1667,$J$2:$J$5711,0),0)</f>
        <v>0</v>
      </c>
      <c r="L1667" t="s">
        <v>13110</v>
      </c>
    </row>
    <row r="1668" spans="1:12" x14ac:dyDescent="0.25">
      <c r="A1668" t="s">
        <v>3348</v>
      </c>
      <c r="B1668" t="s">
        <v>3349</v>
      </c>
      <c r="C1668" t="s">
        <v>35</v>
      </c>
      <c r="D1668" s="1">
        <v>17207</v>
      </c>
      <c r="E1668">
        <v>19.818000000000001</v>
      </c>
      <c r="F1668">
        <v>2.1890000000000001</v>
      </c>
      <c r="G1668">
        <v>1.22</v>
      </c>
      <c r="H1668">
        <v>11.273</v>
      </c>
      <c r="I1668" t="s">
        <v>2819</v>
      </c>
      <c r="J1668" s="4" t="str">
        <f t="shared" si="52"/>
        <v>na</v>
      </c>
      <c r="K1668" s="4">
        <f t="shared" si="53"/>
        <v>0</v>
      </c>
      <c r="L1668" t="s">
        <v>13111</v>
      </c>
    </row>
    <row r="1669" spans="1:12" x14ac:dyDescent="0.25">
      <c r="A1669" t="s">
        <v>3350</v>
      </c>
      <c r="B1669" t="s">
        <v>3351</v>
      </c>
      <c r="C1669" t="s">
        <v>132</v>
      </c>
      <c r="D1669" s="1">
        <v>17135</v>
      </c>
      <c r="E1669">
        <v>29.187999999999999</v>
      </c>
      <c r="F1669">
        <v>21.745000000000001</v>
      </c>
      <c r="G1669">
        <v>6.0860000000000003</v>
      </c>
      <c r="H1669">
        <v>22.501000000000001</v>
      </c>
      <c r="I1669" t="s">
        <v>2819</v>
      </c>
      <c r="J1669" s="4" t="str">
        <f t="shared" si="52"/>
        <v>na</v>
      </c>
      <c r="K1669" s="4">
        <f t="shared" si="53"/>
        <v>0</v>
      </c>
      <c r="L1669" t="s">
        <v>13112</v>
      </c>
    </row>
    <row r="1670" spans="1:12" x14ac:dyDescent="0.25">
      <c r="A1670" t="s">
        <v>3352</v>
      </c>
      <c r="B1670" t="s">
        <v>3353</v>
      </c>
      <c r="C1670" t="s">
        <v>11</v>
      </c>
      <c r="D1670" s="1">
        <v>16875</v>
      </c>
      <c r="E1670">
        <v>11.034000000000001</v>
      </c>
      <c r="F1670">
        <v>1.2649999999999999</v>
      </c>
      <c r="G1670">
        <v>2.056</v>
      </c>
      <c r="H1670">
        <v>11.467000000000001</v>
      </c>
      <c r="I1670" t="s">
        <v>2819</v>
      </c>
      <c r="J1670" s="4" t="str">
        <f t="shared" si="52"/>
        <v>na</v>
      </c>
      <c r="K1670" s="4">
        <f t="shared" si="53"/>
        <v>0</v>
      </c>
      <c r="L1670" t="s">
        <v>13113</v>
      </c>
    </row>
    <row r="1671" spans="1:12" x14ac:dyDescent="0.25">
      <c r="A1671" t="s">
        <v>3354</v>
      </c>
      <c r="B1671" t="s">
        <v>3355</v>
      </c>
      <c r="C1671" t="s">
        <v>30</v>
      </c>
      <c r="D1671" s="1">
        <v>16838</v>
      </c>
      <c r="E1671">
        <v>12.141</v>
      </c>
      <c r="F1671">
        <v>5.6959999999999997</v>
      </c>
      <c r="G1671">
        <v>9.4E-2</v>
      </c>
      <c r="H1671">
        <v>13.17</v>
      </c>
      <c r="I1671" t="s">
        <v>2819</v>
      </c>
      <c r="J1671" s="4" t="str">
        <f t="shared" si="52"/>
        <v>na</v>
      </c>
      <c r="K1671" s="4">
        <f t="shared" si="53"/>
        <v>0</v>
      </c>
      <c r="L1671" t="s">
        <v>13114</v>
      </c>
    </row>
    <row r="1672" spans="1:12" x14ac:dyDescent="0.25">
      <c r="A1672" t="s">
        <v>3356</v>
      </c>
      <c r="B1672" t="s">
        <v>3357</v>
      </c>
      <c r="C1672" t="s">
        <v>132</v>
      </c>
      <c r="D1672" s="1">
        <v>16782</v>
      </c>
      <c r="E1672">
        <v>53.609000000000002</v>
      </c>
      <c r="F1672">
        <v>12.635999999999999</v>
      </c>
      <c r="G1672">
        <v>7.718</v>
      </c>
      <c r="H1672">
        <v>35.058</v>
      </c>
      <c r="I1672" t="s">
        <v>2819</v>
      </c>
      <c r="J1672" s="4" t="str">
        <f t="shared" si="52"/>
        <v>na</v>
      </c>
      <c r="K1672" s="4">
        <f t="shared" si="53"/>
        <v>0</v>
      </c>
      <c r="L1672" t="s">
        <v>13115</v>
      </c>
    </row>
    <row r="1673" spans="1:12" x14ac:dyDescent="0.25">
      <c r="A1673" t="s">
        <v>3358</v>
      </c>
      <c r="B1673" t="s">
        <v>3359</v>
      </c>
      <c r="C1673" t="s">
        <v>132</v>
      </c>
      <c r="D1673" s="1">
        <v>16759</v>
      </c>
      <c r="E1673">
        <v>20.981000000000002</v>
      </c>
      <c r="F1673">
        <v>4.5110000000000001</v>
      </c>
      <c r="G1673">
        <v>6.399</v>
      </c>
      <c r="H1673">
        <v>13.513</v>
      </c>
      <c r="I1673" t="s">
        <v>2819</v>
      </c>
      <c r="J1673" s="4" t="str">
        <f t="shared" si="52"/>
        <v>na</v>
      </c>
      <c r="K1673" s="4">
        <f t="shared" si="53"/>
        <v>0</v>
      </c>
      <c r="L1673" t="s">
        <v>13116</v>
      </c>
    </row>
    <row r="1674" spans="1:12" x14ac:dyDescent="0.25">
      <c r="A1674" t="s">
        <v>3360</v>
      </c>
      <c r="B1674" t="s">
        <v>3361</v>
      </c>
      <c r="C1674" t="s">
        <v>15</v>
      </c>
      <c r="D1674" s="1">
        <v>16703</v>
      </c>
      <c r="E1674">
        <v>18.12</v>
      </c>
      <c r="F1674">
        <v>2.258</v>
      </c>
      <c r="G1674">
        <v>2.278</v>
      </c>
      <c r="H1674">
        <v>14.602</v>
      </c>
      <c r="I1674" t="s">
        <v>2819</v>
      </c>
      <c r="J1674" s="4" t="str">
        <f t="shared" si="52"/>
        <v>na</v>
      </c>
      <c r="K1674" s="4">
        <f t="shared" si="53"/>
        <v>0</v>
      </c>
      <c r="L1674" t="s">
        <v>13117</v>
      </c>
    </row>
    <row r="1675" spans="1:12" x14ac:dyDescent="0.25">
      <c r="A1675" t="s">
        <v>3362</v>
      </c>
      <c r="B1675" t="s">
        <v>3363</v>
      </c>
      <c r="C1675" t="s">
        <v>27</v>
      </c>
      <c r="D1675" s="1">
        <v>16549</v>
      </c>
      <c r="E1675">
        <v>23.408000000000001</v>
      </c>
      <c r="F1675">
        <v>3.294</v>
      </c>
      <c r="G1675">
        <v>2.407</v>
      </c>
      <c r="H1675">
        <v>13.257</v>
      </c>
      <c r="I1675" t="s">
        <v>2819</v>
      </c>
      <c r="J1675" s="4" t="str">
        <f t="shared" si="52"/>
        <v>na</v>
      </c>
      <c r="K1675" s="4">
        <f t="shared" si="53"/>
        <v>0</v>
      </c>
      <c r="L1675" t="s">
        <v>13118</v>
      </c>
    </row>
    <row r="1676" spans="1:12" x14ac:dyDescent="0.25">
      <c r="A1676" t="s">
        <v>3364</v>
      </c>
      <c r="B1676" t="s">
        <v>3365</v>
      </c>
      <c r="C1676" t="s">
        <v>24</v>
      </c>
      <c r="D1676" s="1">
        <v>16478</v>
      </c>
      <c r="E1676">
        <v>5.1479999999999997</v>
      </c>
      <c r="F1676">
        <v>2.048</v>
      </c>
      <c r="G1676">
        <v>0.502</v>
      </c>
      <c r="H1676">
        <v>5.024</v>
      </c>
      <c r="I1676" t="s">
        <v>2819</v>
      </c>
      <c r="J1676" s="4" t="str">
        <f t="shared" si="52"/>
        <v>na</v>
      </c>
      <c r="K1676" s="4">
        <f t="shared" si="53"/>
        <v>0</v>
      </c>
      <c r="L1676" t="s">
        <v>13119</v>
      </c>
    </row>
    <row r="1677" spans="1:12" x14ac:dyDescent="0.25">
      <c r="A1677" t="s">
        <v>3366</v>
      </c>
      <c r="B1677" t="s">
        <v>3367</v>
      </c>
      <c r="C1677" t="s">
        <v>15</v>
      </c>
      <c r="D1677" s="1">
        <v>16429</v>
      </c>
      <c r="E1677">
        <v>27.824999999999999</v>
      </c>
      <c r="F1677">
        <v>7.73</v>
      </c>
      <c r="G1677">
        <v>7.2750000000000004</v>
      </c>
      <c r="H1677">
        <v>18.12</v>
      </c>
      <c r="I1677" t="s">
        <v>2819</v>
      </c>
      <c r="J1677" s="4" t="str">
        <f t="shared" si="52"/>
        <v>na</v>
      </c>
      <c r="K1677" s="4">
        <f t="shared" si="53"/>
        <v>0</v>
      </c>
      <c r="L1677" t="s">
        <v>13120</v>
      </c>
    </row>
    <row r="1678" spans="1:12" x14ac:dyDescent="0.25">
      <c r="A1678" t="s">
        <v>3368</v>
      </c>
      <c r="B1678" t="s">
        <v>3369</v>
      </c>
      <c r="C1678" t="s">
        <v>132</v>
      </c>
      <c r="D1678" s="1">
        <v>16336</v>
      </c>
      <c r="E1678">
        <v>38.460999999999999</v>
      </c>
      <c r="F1678">
        <v>2.9089999999999998</v>
      </c>
      <c r="G1678">
        <v>3.077</v>
      </c>
      <c r="H1678">
        <v>13.156000000000001</v>
      </c>
      <c r="I1678" t="s">
        <v>2819</v>
      </c>
      <c r="J1678" s="4" t="str">
        <f t="shared" si="52"/>
        <v>na</v>
      </c>
      <c r="K1678" s="4">
        <f t="shared" si="53"/>
        <v>0</v>
      </c>
      <c r="L1678" t="s">
        <v>13121</v>
      </c>
    </row>
    <row r="1679" spans="1:12" x14ac:dyDescent="0.25">
      <c r="A1679" t="s">
        <v>3370</v>
      </c>
      <c r="B1679" t="s">
        <v>3371</v>
      </c>
      <c r="C1679" t="s">
        <v>15</v>
      </c>
      <c r="D1679" s="1">
        <v>16270</v>
      </c>
      <c r="E1679">
        <v>18.936</v>
      </c>
      <c r="F1679">
        <v>3.18</v>
      </c>
      <c r="G1679">
        <v>3.1349999999999998</v>
      </c>
      <c r="H1679">
        <v>12.926</v>
      </c>
      <c r="I1679" t="s">
        <v>2819</v>
      </c>
      <c r="J1679" s="4" t="str">
        <f t="shared" si="52"/>
        <v>na</v>
      </c>
      <c r="K1679" s="4">
        <f t="shared" si="53"/>
        <v>0</v>
      </c>
      <c r="L1679" t="s">
        <v>13122</v>
      </c>
    </row>
    <row r="1680" spans="1:12" x14ac:dyDescent="0.25">
      <c r="A1680" t="s">
        <v>3372</v>
      </c>
      <c r="B1680" t="s">
        <v>3373</v>
      </c>
      <c r="C1680" t="s">
        <v>132</v>
      </c>
      <c r="D1680" s="1">
        <v>16206</v>
      </c>
      <c r="E1680" t="s">
        <v>36</v>
      </c>
      <c r="F1680">
        <v>10.074999999999999</v>
      </c>
      <c r="G1680">
        <v>5.016</v>
      </c>
      <c r="H1680">
        <v>199.22200000000001</v>
      </c>
      <c r="I1680" t="s">
        <v>2819</v>
      </c>
      <c r="J1680" s="4" t="str">
        <f t="shared" si="52"/>
        <v>na</v>
      </c>
      <c r="K1680" s="4">
        <f t="shared" si="53"/>
        <v>0</v>
      </c>
      <c r="L1680" t="s">
        <v>13123</v>
      </c>
    </row>
    <row r="1681" spans="1:12" x14ac:dyDescent="0.25">
      <c r="A1681" t="s">
        <v>3374</v>
      </c>
      <c r="B1681" t="s">
        <v>3375</v>
      </c>
      <c r="C1681" t="s">
        <v>58</v>
      </c>
      <c r="D1681" s="1">
        <v>16053</v>
      </c>
      <c r="E1681">
        <v>10.427</v>
      </c>
      <c r="F1681">
        <v>4.6059999999999999</v>
      </c>
      <c r="G1681">
        <v>0.378</v>
      </c>
      <c r="H1681">
        <v>4.9909999999999997</v>
      </c>
      <c r="I1681" t="s">
        <v>2819</v>
      </c>
      <c r="J1681" s="4" t="str">
        <f t="shared" si="52"/>
        <v>na</v>
      </c>
      <c r="K1681" s="4">
        <f t="shared" si="53"/>
        <v>0</v>
      </c>
      <c r="L1681" t="s">
        <v>13124</v>
      </c>
    </row>
    <row r="1682" spans="1:12" x14ac:dyDescent="0.25">
      <c r="A1682" t="s">
        <v>3376</v>
      </c>
      <c r="B1682" t="s">
        <v>3377</v>
      </c>
      <c r="C1682" t="s">
        <v>132</v>
      </c>
      <c r="D1682" s="1">
        <v>15914</v>
      </c>
      <c r="E1682" t="s">
        <v>36</v>
      </c>
      <c r="F1682">
        <v>22.393000000000001</v>
      </c>
      <c r="G1682">
        <v>13.577999999999999</v>
      </c>
      <c r="H1682" t="s">
        <v>36</v>
      </c>
      <c r="I1682" t="s">
        <v>2819</v>
      </c>
      <c r="J1682" s="4" t="str">
        <f t="shared" si="52"/>
        <v>na</v>
      </c>
      <c r="K1682" s="4">
        <f t="shared" si="53"/>
        <v>0</v>
      </c>
      <c r="L1682" t="s">
        <v>13125</v>
      </c>
    </row>
    <row r="1683" spans="1:12" x14ac:dyDescent="0.25">
      <c r="A1683" t="s">
        <v>3378</v>
      </c>
      <c r="B1683" t="s">
        <v>3379</v>
      </c>
      <c r="C1683" t="s">
        <v>132</v>
      </c>
      <c r="D1683" s="1">
        <v>15817</v>
      </c>
      <c r="E1683">
        <v>12.356</v>
      </c>
      <c r="F1683">
        <v>1.49</v>
      </c>
      <c r="G1683">
        <v>1.399</v>
      </c>
      <c r="H1683">
        <v>8.2189999999999994</v>
      </c>
      <c r="I1683" t="s">
        <v>2819</v>
      </c>
      <c r="J1683" s="4" t="str">
        <f t="shared" si="52"/>
        <v>na</v>
      </c>
      <c r="K1683" s="4">
        <f t="shared" si="53"/>
        <v>0</v>
      </c>
      <c r="L1683" t="s">
        <v>13126</v>
      </c>
    </row>
    <row r="1684" spans="1:12" x14ac:dyDescent="0.25">
      <c r="A1684" t="s">
        <v>3380</v>
      </c>
      <c r="B1684" t="s">
        <v>3381</v>
      </c>
      <c r="C1684" t="s">
        <v>30</v>
      </c>
      <c r="D1684" s="1">
        <v>15798</v>
      </c>
      <c r="E1684">
        <v>29.117999999999999</v>
      </c>
      <c r="F1684">
        <v>37.771000000000001</v>
      </c>
      <c r="G1684">
        <v>5.375</v>
      </c>
      <c r="H1684">
        <v>20.324000000000002</v>
      </c>
      <c r="I1684" t="s">
        <v>2819</v>
      </c>
      <c r="J1684" s="4" t="str">
        <f t="shared" si="52"/>
        <v>na</v>
      </c>
      <c r="K1684" s="4">
        <f t="shared" si="53"/>
        <v>0</v>
      </c>
      <c r="L1684" t="s">
        <v>13127</v>
      </c>
    </row>
    <row r="1685" spans="1:12" x14ac:dyDescent="0.25">
      <c r="A1685" t="s">
        <v>3382</v>
      </c>
      <c r="B1685" t="s">
        <v>3383</v>
      </c>
      <c r="C1685" t="s">
        <v>15</v>
      </c>
      <c r="D1685" s="1">
        <v>15568</v>
      </c>
      <c r="E1685">
        <v>10.359</v>
      </c>
      <c r="F1685">
        <v>2.4590000000000001</v>
      </c>
      <c r="G1685">
        <v>1.0980000000000001</v>
      </c>
      <c r="H1685">
        <v>10.239000000000001</v>
      </c>
      <c r="I1685" t="s">
        <v>2819</v>
      </c>
      <c r="J1685" s="4" t="str">
        <f t="shared" si="52"/>
        <v>na</v>
      </c>
      <c r="K1685" s="4">
        <f t="shared" si="53"/>
        <v>0</v>
      </c>
      <c r="L1685" t="s">
        <v>13128</v>
      </c>
    </row>
    <row r="1686" spans="1:12" x14ac:dyDescent="0.25">
      <c r="A1686" t="s">
        <v>3384</v>
      </c>
      <c r="B1686" t="s">
        <v>3385</v>
      </c>
      <c r="C1686" t="s">
        <v>35</v>
      </c>
      <c r="D1686" s="1">
        <v>15482</v>
      </c>
      <c r="E1686">
        <v>11.189</v>
      </c>
      <c r="F1686">
        <v>1.399</v>
      </c>
      <c r="G1686">
        <v>2.302</v>
      </c>
      <c r="H1686" t="s">
        <v>36</v>
      </c>
      <c r="I1686" t="s">
        <v>2819</v>
      </c>
      <c r="J1686" s="4" t="str">
        <f t="shared" si="52"/>
        <v>na</v>
      </c>
      <c r="K1686" s="4">
        <f t="shared" si="53"/>
        <v>0</v>
      </c>
      <c r="L1686" t="s">
        <v>13129</v>
      </c>
    </row>
    <row r="1687" spans="1:12" x14ac:dyDescent="0.25">
      <c r="A1687" t="s">
        <v>3386</v>
      </c>
      <c r="B1687" t="s">
        <v>3387</v>
      </c>
      <c r="C1687" t="s">
        <v>58</v>
      </c>
      <c r="D1687" s="1">
        <v>15445</v>
      </c>
      <c r="E1687">
        <v>27.698</v>
      </c>
      <c r="F1687">
        <v>4.6479999999999997</v>
      </c>
      <c r="G1687">
        <v>3.4790000000000001</v>
      </c>
      <c r="H1687">
        <v>12.917</v>
      </c>
      <c r="I1687" t="s">
        <v>2819</v>
      </c>
      <c r="J1687" s="4" t="str">
        <f t="shared" si="52"/>
        <v>na</v>
      </c>
      <c r="K1687" s="4">
        <f t="shared" si="53"/>
        <v>0</v>
      </c>
      <c r="L1687" t="s">
        <v>13130</v>
      </c>
    </row>
    <row r="1688" spans="1:12" x14ac:dyDescent="0.25">
      <c r="A1688" t="s">
        <v>3388</v>
      </c>
      <c r="B1688" t="s">
        <v>3389</v>
      </c>
      <c r="C1688" t="s">
        <v>15</v>
      </c>
      <c r="D1688" s="1">
        <v>15341</v>
      </c>
      <c r="E1688">
        <v>24.966999999999999</v>
      </c>
      <c r="F1688">
        <v>4.9790000000000001</v>
      </c>
      <c r="G1688">
        <v>3.76</v>
      </c>
      <c r="H1688">
        <v>13.843999999999999</v>
      </c>
      <c r="I1688" t="s">
        <v>2819</v>
      </c>
      <c r="J1688" s="4" t="str">
        <f t="shared" si="52"/>
        <v>na</v>
      </c>
      <c r="K1688" s="4">
        <f t="shared" si="53"/>
        <v>0</v>
      </c>
      <c r="L1688" t="s">
        <v>13131</v>
      </c>
    </row>
    <row r="1689" spans="1:12" x14ac:dyDescent="0.25">
      <c r="A1689" t="s">
        <v>3390</v>
      </c>
      <c r="B1689" t="s">
        <v>3391</v>
      </c>
      <c r="C1689" t="s">
        <v>35</v>
      </c>
      <c r="D1689" s="1">
        <v>15310</v>
      </c>
      <c r="E1689">
        <v>18.902000000000001</v>
      </c>
      <c r="F1689">
        <v>2.7160000000000002</v>
      </c>
      <c r="G1689">
        <v>6.0369999999999999</v>
      </c>
      <c r="H1689">
        <v>14.414999999999999</v>
      </c>
      <c r="I1689" t="s">
        <v>2819</v>
      </c>
      <c r="J1689" s="4" t="str">
        <f t="shared" si="52"/>
        <v>na</v>
      </c>
      <c r="K1689" s="4">
        <f t="shared" si="53"/>
        <v>0</v>
      </c>
      <c r="L1689" t="s">
        <v>13132</v>
      </c>
    </row>
    <row r="1690" spans="1:12" x14ac:dyDescent="0.25">
      <c r="A1690" t="s">
        <v>3392</v>
      </c>
      <c r="B1690" t="s">
        <v>3393</v>
      </c>
      <c r="C1690" t="s">
        <v>21</v>
      </c>
      <c r="D1690" s="1">
        <v>15231</v>
      </c>
      <c r="E1690">
        <v>24.888000000000002</v>
      </c>
      <c r="F1690">
        <v>5.7009999999999996</v>
      </c>
      <c r="G1690">
        <v>3.5</v>
      </c>
      <c r="H1690">
        <v>16.614000000000001</v>
      </c>
      <c r="I1690" t="s">
        <v>2819</v>
      </c>
      <c r="J1690" s="4" t="str">
        <f t="shared" si="52"/>
        <v>na</v>
      </c>
      <c r="K1690" s="4">
        <f t="shared" si="53"/>
        <v>0</v>
      </c>
      <c r="L1690" t="s">
        <v>13133</v>
      </c>
    </row>
    <row r="1691" spans="1:12" x14ac:dyDescent="0.25">
      <c r="A1691" t="s">
        <v>3394</v>
      </c>
      <c r="B1691" t="s">
        <v>3395</v>
      </c>
      <c r="C1691" t="s">
        <v>35</v>
      </c>
      <c r="D1691" s="1">
        <v>15092</v>
      </c>
      <c r="E1691">
        <v>21.931000000000001</v>
      </c>
      <c r="F1691">
        <v>2.9249999999999998</v>
      </c>
      <c r="G1691">
        <v>2.0720000000000001</v>
      </c>
      <c r="H1691">
        <v>13.869</v>
      </c>
      <c r="I1691" t="s">
        <v>2819</v>
      </c>
      <c r="J1691" s="4" t="str">
        <f t="shared" si="52"/>
        <v>na</v>
      </c>
      <c r="K1691" s="4">
        <f t="shared" si="53"/>
        <v>0</v>
      </c>
      <c r="L1691" t="s">
        <v>13134</v>
      </c>
    </row>
    <row r="1692" spans="1:12" x14ac:dyDescent="0.25">
      <c r="A1692" t="s">
        <v>3396</v>
      </c>
      <c r="B1692" t="s">
        <v>3397</v>
      </c>
      <c r="C1692" t="s">
        <v>18</v>
      </c>
      <c r="D1692" s="1">
        <v>15051</v>
      </c>
      <c r="E1692">
        <v>43.829000000000001</v>
      </c>
      <c r="F1692">
        <v>5.1349999999999998</v>
      </c>
      <c r="G1692">
        <v>3.1440000000000001</v>
      </c>
      <c r="H1692">
        <v>20.039000000000001</v>
      </c>
      <c r="I1692" t="s">
        <v>2819</v>
      </c>
      <c r="J1692" s="4" t="str">
        <f t="shared" si="52"/>
        <v>na</v>
      </c>
      <c r="K1692" s="4">
        <f t="shared" si="53"/>
        <v>0</v>
      </c>
      <c r="L1692" t="s">
        <v>13135</v>
      </c>
    </row>
    <row r="1693" spans="1:12" x14ac:dyDescent="0.25">
      <c r="A1693" t="s">
        <v>3398</v>
      </c>
      <c r="B1693" t="s">
        <v>3399</v>
      </c>
      <c r="C1693" t="s">
        <v>11</v>
      </c>
      <c r="D1693" s="1">
        <v>15048</v>
      </c>
      <c r="E1693">
        <v>4.3040000000000003</v>
      </c>
      <c r="F1693">
        <v>0.44600000000000001</v>
      </c>
      <c r="G1693">
        <v>0.123</v>
      </c>
      <c r="H1693">
        <v>5.4210000000000003</v>
      </c>
      <c r="I1693" t="s">
        <v>2819</v>
      </c>
      <c r="J1693" s="4" t="str">
        <f t="shared" si="52"/>
        <v>na</v>
      </c>
      <c r="K1693" s="4">
        <f t="shared" si="53"/>
        <v>0</v>
      </c>
      <c r="L1693" t="s">
        <v>13136</v>
      </c>
    </row>
    <row r="1694" spans="1:12" x14ac:dyDescent="0.25">
      <c r="A1694" t="s">
        <v>3400</v>
      </c>
      <c r="B1694" t="s">
        <v>3401</v>
      </c>
      <c r="C1694" t="s">
        <v>132</v>
      </c>
      <c r="D1694" s="1">
        <v>14983</v>
      </c>
      <c r="E1694" t="s">
        <v>36</v>
      </c>
      <c r="F1694">
        <v>27.393999999999998</v>
      </c>
      <c r="G1694">
        <v>14.997</v>
      </c>
      <c r="H1694" t="s">
        <v>36</v>
      </c>
      <c r="I1694" t="s">
        <v>2819</v>
      </c>
      <c r="J1694" s="4" t="str">
        <f t="shared" si="52"/>
        <v>na</v>
      </c>
      <c r="K1694" s="4">
        <f t="shared" si="53"/>
        <v>0</v>
      </c>
      <c r="L1694" t="s">
        <v>13137</v>
      </c>
    </row>
    <row r="1695" spans="1:12" x14ac:dyDescent="0.25">
      <c r="A1695" t="s">
        <v>3402</v>
      </c>
      <c r="B1695" t="s">
        <v>3403</v>
      </c>
      <c r="C1695" t="s">
        <v>30</v>
      </c>
      <c r="D1695" s="1">
        <v>14949</v>
      </c>
      <c r="E1695">
        <v>32.073</v>
      </c>
      <c r="F1695">
        <v>5.7370000000000001</v>
      </c>
      <c r="G1695">
        <v>6.8659999999999997</v>
      </c>
      <c r="H1695">
        <v>27.498000000000001</v>
      </c>
      <c r="I1695" t="s">
        <v>2819</v>
      </c>
      <c r="J1695" s="4" t="str">
        <f t="shared" si="52"/>
        <v>na</v>
      </c>
      <c r="K1695" s="4">
        <f t="shared" si="53"/>
        <v>0</v>
      </c>
      <c r="L1695" t="s">
        <v>13138</v>
      </c>
    </row>
    <row r="1696" spans="1:12" x14ac:dyDescent="0.25">
      <c r="A1696" t="s">
        <v>3404</v>
      </c>
      <c r="B1696" t="s">
        <v>3405</v>
      </c>
      <c r="C1696" t="s">
        <v>15</v>
      </c>
      <c r="D1696" s="1">
        <v>14888</v>
      </c>
      <c r="E1696">
        <v>11.198</v>
      </c>
      <c r="F1696">
        <v>1.9430000000000001</v>
      </c>
      <c r="G1696">
        <v>0.99299999999999999</v>
      </c>
      <c r="H1696">
        <v>9.7370000000000001</v>
      </c>
      <c r="I1696" t="s">
        <v>2819</v>
      </c>
      <c r="J1696" s="4" t="str">
        <f t="shared" si="52"/>
        <v>na</v>
      </c>
      <c r="K1696" s="4">
        <f t="shared" si="53"/>
        <v>0</v>
      </c>
      <c r="L1696" t="s">
        <v>13139</v>
      </c>
    </row>
    <row r="1697" spans="1:12" x14ac:dyDescent="0.25">
      <c r="A1697" t="s">
        <v>3406</v>
      </c>
      <c r="B1697" t="s">
        <v>3407</v>
      </c>
      <c r="C1697" t="s">
        <v>132</v>
      </c>
      <c r="D1697" s="1">
        <v>14862</v>
      </c>
      <c r="E1697" t="s">
        <v>36</v>
      </c>
      <c r="F1697">
        <v>36.624000000000002</v>
      </c>
      <c r="G1697">
        <v>24.233000000000001</v>
      </c>
      <c r="H1697" t="s">
        <v>36</v>
      </c>
      <c r="I1697" t="s">
        <v>2819</v>
      </c>
      <c r="J1697" s="4" t="str">
        <f t="shared" si="52"/>
        <v>na</v>
      </c>
      <c r="K1697" s="4">
        <f t="shared" si="53"/>
        <v>0</v>
      </c>
      <c r="L1697" t="s">
        <v>13140</v>
      </c>
    </row>
    <row r="1698" spans="1:12" x14ac:dyDescent="0.25">
      <c r="A1698" t="s">
        <v>3408</v>
      </c>
      <c r="B1698" t="s">
        <v>3409</v>
      </c>
      <c r="C1698" t="s">
        <v>132</v>
      </c>
      <c r="D1698" s="1">
        <v>14820</v>
      </c>
      <c r="E1698" t="s">
        <v>36</v>
      </c>
      <c r="F1698">
        <v>1.7090000000000001</v>
      </c>
      <c r="G1698">
        <v>5.4989999999999997</v>
      </c>
      <c r="H1698">
        <v>45.651000000000003</v>
      </c>
      <c r="I1698" t="s">
        <v>2819</v>
      </c>
      <c r="J1698" s="4" t="str">
        <f t="shared" si="52"/>
        <v>na</v>
      </c>
      <c r="K1698" s="4">
        <f t="shared" si="53"/>
        <v>0</v>
      </c>
      <c r="L1698" t="s">
        <v>13141</v>
      </c>
    </row>
    <row r="1699" spans="1:12" x14ac:dyDescent="0.25">
      <c r="A1699" t="s">
        <v>3410</v>
      </c>
      <c r="B1699" t="s">
        <v>3411</v>
      </c>
      <c r="C1699" t="s">
        <v>132</v>
      </c>
      <c r="D1699" s="1">
        <v>14767</v>
      </c>
      <c r="E1699">
        <v>16.178000000000001</v>
      </c>
      <c r="F1699">
        <v>3.48</v>
      </c>
      <c r="G1699">
        <v>4.5350000000000001</v>
      </c>
      <c r="H1699">
        <v>10.67</v>
      </c>
      <c r="I1699" t="s">
        <v>2819</v>
      </c>
      <c r="J1699" s="4" t="str">
        <f t="shared" si="52"/>
        <v>na</v>
      </c>
      <c r="K1699" s="4">
        <f t="shared" si="53"/>
        <v>0</v>
      </c>
      <c r="L1699" t="s">
        <v>13142</v>
      </c>
    </row>
    <row r="1700" spans="1:12" x14ac:dyDescent="0.25">
      <c r="A1700" t="s">
        <v>3412</v>
      </c>
      <c r="B1700" t="s">
        <v>3413</v>
      </c>
      <c r="C1700" t="s">
        <v>132</v>
      </c>
      <c r="D1700" s="1">
        <v>14669</v>
      </c>
      <c r="E1700">
        <v>22.420999999999999</v>
      </c>
      <c r="F1700">
        <v>4.7009999999999996</v>
      </c>
      <c r="G1700">
        <v>3.3460000000000001</v>
      </c>
      <c r="H1700">
        <v>13.378</v>
      </c>
      <c r="I1700" t="s">
        <v>2819</v>
      </c>
      <c r="J1700" s="4" t="str">
        <f t="shared" si="52"/>
        <v>na</v>
      </c>
      <c r="K1700" s="4">
        <f t="shared" si="53"/>
        <v>0</v>
      </c>
      <c r="L1700" t="s">
        <v>13143</v>
      </c>
    </row>
    <row r="1701" spans="1:12" x14ac:dyDescent="0.25">
      <c r="A1701" t="s">
        <v>3414</v>
      </c>
      <c r="B1701" t="s">
        <v>3415</v>
      </c>
      <c r="C1701" t="s">
        <v>132</v>
      </c>
      <c r="D1701" s="1">
        <v>14668</v>
      </c>
      <c r="E1701">
        <v>30.236999999999998</v>
      </c>
      <c r="F1701">
        <v>4.0129999999999999</v>
      </c>
      <c r="G1701">
        <v>5.0940000000000003</v>
      </c>
      <c r="H1701">
        <v>13.079000000000001</v>
      </c>
      <c r="I1701" t="s">
        <v>2819</v>
      </c>
      <c r="J1701" s="4" t="str">
        <f t="shared" si="52"/>
        <v>na</v>
      </c>
      <c r="K1701" s="4">
        <f t="shared" si="53"/>
        <v>0</v>
      </c>
      <c r="L1701" t="s">
        <v>13144</v>
      </c>
    </row>
    <row r="1702" spans="1:12" x14ac:dyDescent="0.25">
      <c r="A1702" t="s">
        <v>3416</v>
      </c>
      <c r="B1702" t="s">
        <v>3417</v>
      </c>
      <c r="C1702" t="s">
        <v>132</v>
      </c>
      <c r="D1702" s="1">
        <v>14630</v>
      </c>
      <c r="E1702">
        <v>22.146999999999998</v>
      </c>
      <c r="F1702">
        <v>5.048</v>
      </c>
      <c r="G1702">
        <v>6.0549999999999997</v>
      </c>
      <c r="H1702">
        <v>13.94</v>
      </c>
      <c r="I1702" t="s">
        <v>2819</v>
      </c>
      <c r="J1702" s="4" t="str">
        <f t="shared" si="52"/>
        <v>na</v>
      </c>
      <c r="K1702" s="4">
        <f t="shared" si="53"/>
        <v>0</v>
      </c>
      <c r="L1702" t="s">
        <v>13145</v>
      </c>
    </row>
    <row r="1703" spans="1:12" x14ac:dyDescent="0.25">
      <c r="A1703" t="s">
        <v>3418</v>
      </c>
      <c r="B1703" t="s">
        <v>3419</v>
      </c>
      <c r="C1703" t="s">
        <v>30</v>
      </c>
      <c r="D1703" s="1">
        <v>14571</v>
      </c>
      <c r="E1703">
        <v>28.007999999999999</v>
      </c>
      <c r="F1703">
        <v>3.6030000000000002</v>
      </c>
      <c r="G1703">
        <v>5.0529999999999999</v>
      </c>
      <c r="H1703">
        <v>19.712</v>
      </c>
      <c r="I1703" t="s">
        <v>2819</v>
      </c>
      <c r="J1703" s="4" t="str">
        <f t="shared" si="52"/>
        <v>na</v>
      </c>
      <c r="K1703" s="4">
        <f t="shared" si="53"/>
        <v>0</v>
      </c>
      <c r="L1703" t="s">
        <v>13146</v>
      </c>
    </row>
    <row r="1704" spans="1:12" x14ac:dyDescent="0.25">
      <c r="A1704" t="s">
        <v>3420</v>
      </c>
      <c r="B1704" t="s">
        <v>3421</v>
      </c>
      <c r="C1704" t="s">
        <v>15</v>
      </c>
      <c r="D1704" s="1">
        <v>14494</v>
      </c>
      <c r="E1704">
        <v>25.872</v>
      </c>
      <c r="F1704">
        <v>5.6189999999999998</v>
      </c>
      <c r="G1704">
        <v>4.1210000000000004</v>
      </c>
      <c r="H1704">
        <v>432.88099999999997</v>
      </c>
      <c r="I1704" t="s">
        <v>2819</v>
      </c>
      <c r="J1704" s="4" t="str">
        <f t="shared" si="52"/>
        <v>na</v>
      </c>
      <c r="K1704" s="4">
        <f t="shared" si="53"/>
        <v>0</v>
      </c>
      <c r="L1704" t="s">
        <v>13147</v>
      </c>
    </row>
    <row r="1705" spans="1:12" x14ac:dyDescent="0.25">
      <c r="A1705" t="s">
        <v>3422</v>
      </c>
      <c r="B1705" t="s">
        <v>3423</v>
      </c>
      <c r="C1705" t="s">
        <v>58</v>
      </c>
      <c r="D1705" s="1">
        <v>14413</v>
      </c>
      <c r="E1705" t="s">
        <v>36</v>
      </c>
      <c r="F1705" t="s">
        <v>36</v>
      </c>
      <c r="G1705" t="s">
        <v>36</v>
      </c>
      <c r="H1705" t="s">
        <v>36</v>
      </c>
      <c r="I1705" t="s">
        <v>2819</v>
      </c>
      <c r="J1705" s="4" t="str">
        <f t="shared" si="52"/>
        <v>na</v>
      </c>
      <c r="K1705" s="4">
        <f t="shared" si="53"/>
        <v>0</v>
      </c>
      <c r="L1705" t="s">
        <v>13148</v>
      </c>
    </row>
    <row r="1706" spans="1:12" x14ac:dyDescent="0.25">
      <c r="A1706" t="s">
        <v>3424</v>
      </c>
      <c r="B1706" t="s">
        <v>3425</v>
      </c>
      <c r="C1706" t="s">
        <v>30</v>
      </c>
      <c r="D1706" s="1">
        <v>14306</v>
      </c>
      <c r="E1706" t="s">
        <v>36</v>
      </c>
      <c r="F1706">
        <v>4.5789999999999997</v>
      </c>
      <c r="G1706">
        <v>8.3550000000000004</v>
      </c>
      <c r="H1706">
        <v>813.78099999999995</v>
      </c>
      <c r="I1706" t="s">
        <v>2819</v>
      </c>
      <c r="J1706" s="4" t="str">
        <f t="shared" si="52"/>
        <v>na</v>
      </c>
      <c r="K1706" s="4">
        <f t="shared" si="53"/>
        <v>0</v>
      </c>
      <c r="L1706" t="s">
        <v>13149</v>
      </c>
    </row>
    <row r="1707" spans="1:12" x14ac:dyDescent="0.25">
      <c r="A1707" t="s">
        <v>3426</v>
      </c>
      <c r="B1707" t="s">
        <v>3427</v>
      </c>
      <c r="C1707" t="s">
        <v>18</v>
      </c>
      <c r="D1707" s="1">
        <v>14204</v>
      </c>
      <c r="E1707">
        <v>53.377000000000002</v>
      </c>
      <c r="F1707">
        <v>5.9720000000000004</v>
      </c>
      <c r="G1707">
        <v>1.516</v>
      </c>
      <c r="H1707">
        <v>9.2200000000000006</v>
      </c>
      <c r="I1707" t="s">
        <v>2819</v>
      </c>
      <c r="J1707" s="4" t="str">
        <f t="shared" si="52"/>
        <v>na</v>
      </c>
      <c r="K1707" s="4">
        <f t="shared" si="53"/>
        <v>0</v>
      </c>
      <c r="L1707" t="s">
        <v>13150</v>
      </c>
    </row>
    <row r="1708" spans="1:12" x14ac:dyDescent="0.25">
      <c r="A1708" t="s">
        <v>3428</v>
      </c>
      <c r="B1708" t="s">
        <v>3429</v>
      </c>
      <c r="C1708" t="s">
        <v>35</v>
      </c>
      <c r="D1708" s="1">
        <v>14104</v>
      </c>
      <c r="E1708">
        <v>15.835000000000001</v>
      </c>
      <c r="F1708">
        <v>1.595</v>
      </c>
      <c r="G1708">
        <v>3.3260000000000001</v>
      </c>
      <c r="H1708" t="s">
        <v>36</v>
      </c>
      <c r="I1708" t="s">
        <v>2819</v>
      </c>
      <c r="J1708" s="4" t="str">
        <f t="shared" si="52"/>
        <v>na</v>
      </c>
      <c r="K1708" s="4">
        <f t="shared" si="53"/>
        <v>0</v>
      </c>
      <c r="L1708" t="s">
        <v>13151</v>
      </c>
    </row>
    <row r="1709" spans="1:12" x14ac:dyDescent="0.25">
      <c r="A1709" t="s">
        <v>3430</v>
      </c>
      <c r="B1709" t="s">
        <v>3431</v>
      </c>
      <c r="C1709" t="s">
        <v>30</v>
      </c>
      <c r="D1709" s="1">
        <v>13942</v>
      </c>
      <c r="E1709">
        <v>33.692999999999998</v>
      </c>
      <c r="F1709">
        <v>10.315</v>
      </c>
      <c r="G1709">
        <v>5.84</v>
      </c>
      <c r="H1709">
        <v>20.385000000000002</v>
      </c>
      <c r="I1709" t="s">
        <v>2819</v>
      </c>
      <c r="J1709" s="4" t="str">
        <f t="shared" si="52"/>
        <v>na</v>
      </c>
      <c r="K1709" s="4">
        <f t="shared" si="53"/>
        <v>0</v>
      </c>
      <c r="L1709" t="s">
        <v>13152</v>
      </c>
    </row>
    <row r="1710" spans="1:12" x14ac:dyDescent="0.25">
      <c r="A1710" t="s">
        <v>3432</v>
      </c>
      <c r="B1710" t="s">
        <v>3433</v>
      </c>
      <c r="C1710" t="s">
        <v>35</v>
      </c>
      <c r="D1710" s="1">
        <v>13942</v>
      </c>
      <c r="E1710">
        <v>7.6909999999999998</v>
      </c>
      <c r="F1710">
        <v>0.96799999999999997</v>
      </c>
      <c r="G1710">
        <v>2.0779999999999998</v>
      </c>
      <c r="H1710" t="s">
        <v>36</v>
      </c>
      <c r="I1710" t="s">
        <v>2819</v>
      </c>
      <c r="J1710" s="4" t="str">
        <f t="shared" si="52"/>
        <v>na</v>
      </c>
      <c r="K1710" s="4">
        <f t="shared" si="53"/>
        <v>0</v>
      </c>
      <c r="L1710" t="s">
        <v>13153</v>
      </c>
    </row>
    <row r="1711" spans="1:12" x14ac:dyDescent="0.25">
      <c r="A1711" t="s">
        <v>3434</v>
      </c>
      <c r="B1711" t="s">
        <v>3435</v>
      </c>
      <c r="C1711" t="s">
        <v>21</v>
      </c>
      <c r="D1711" s="1">
        <v>13592</v>
      </c>
      <c r="E1711">
        <v>14.478999999999999</v>
      </c>
      <c r="F1711">
        <v>1.786</v>
      </c>
      <c r="G1711">
        <v>1.29</v>
      </c>
      <c r="H1711">
        <v>12.935</v>
      </c>
      <c r="I1711" t="s">
        <v>2819</v>
      </c>
      <c r="J1711" s="4" t="str">
        <f t="shared" si="52"/>
        <v>na</v>
      </c>
      <c r="K1711" s="4">
        <f t="shared" si="53"/>
        <v>0</v>
      </c>
      <c r="L1711" t="s">
        <v>13154</v>
      </c>
    </row>
    <row r="1712" spans="1:12" x14ac:dyDescent="0.25">
      <c r="A1712" t="s">
        <v>3436</v>
      </c>
      <c r="B1712" t="s">
        <v>3437</v>
      </c>
      <c r="C1712" t="s">
        <v>18</v>
      </c>
      <c r="D1712" s="1">
        <v>13537</v>
      </c>
      <c r="E1712">
        <v>9.7249999999999996</v>
      </c>
      <c r="F1712">
        <v>1.33</v>
      </c>
      <c r="G1712">
        <v>1.1930000000000001</v>
      </c>
      <c r="H1712">
        <v>7.2679999999999998</v>
      </c>
      <c r="I1712" t="s">
        <v>2819</v>
      </c>
      <c r="J1712" s="4" t="str">
        <f t="shared" si="52"/>
        <v>na</v>
      </c>
      <c r="K1712" s="4">
        <f t="shared" si="53"/>
        <v>0</v>
      </c>
      <c r="L1712" t="s">
        <v>13155</v>
      </c>
    </row>
    <row r="1713" spans="1:12" x14ac:dyDescent="0.25">
      <c r="A1713" t="s">
        <v>3438</v>
      </c>
      <c r="B1713" t="s">
        <v>3439</v>
      </c>
      <c r="C1713" t="s">
        <v>18</v>
      </c>
      <c r="D1713" s="1">
        <v>13537</v>
      </c>
      <c r="E1713">
        <v>9.7249999999999996</v>
      </c>
      <c r="F1713">
        <v>1.33</v>
      </c>
      <c r="G1713">
        <v>1.1930000000000001</v>
      </c>
      <c r="H1713">
        <v>7.2679999999999998</v>
      </c>
      <c r="I1713" t="s">
        <v>2819</v>
      </c>
      <c r="J1713" s="4" t="str">
        <f t="shared" si="52"/>
        <v>na</v>
      </c>
      <c r="K1713" s="4">
        <f t="shared" si="53"/>
        <v>0</v>
      </c>
      <c r="L1713" t="s">
        <v>13156</v>
      </c>
    </row>
    <row r="1714" spans="1:12" x14ac:dyDescent="0.25">
      <c r="A1714" t="s">
        <v>3440</v>
      </c>
      <c r="B1714" t="s">
        <v>3441</v>
      </c>
      <c r="C1714" t="s">
        <v>58</v>
      </c>
      <c r="D1714" s="1">
        <v>13511</v>
      </c>
      <c r="E1714">
        <v>8.0190000000000001</v>
      </c>
      <c r="F1714">
        <v>1.321</v>
      </c>
      <c r="G1714">
        <v>0.75600000000000001</v>
      </c>
      <c r="H1714">
        <v>6.8979999999999997</v>
      </c>
      <c r="I1714" t="s">
        <v>2819</v>
      </c>
      <c r="J1714" s="4" t="str">
        <f t="shared" si="52"/>
        <v>na</v>
      </c>
      <c r="K1714" s="4">
        <f t="shared" si="53"/>
        <v>0</v>
      </c>
      <c r="L1714" t="s">
        <v>13157</v>
      </c>
    </row>
    <row r="1715" spans="1:12" x14ac:dyDescent="0.25">
      <c r="A1715" t="s">
        <v>3442</v>
      </c>
      <c r="B1715" t="s">
        <v>3443</v>
      </c>
      <c r="C1715" t="s">
        <v>132</v>
      </c>
      <c r="D1715" s="1">
        <v>13500</v>
      </c>
      <c r="E1715" t="s">
        <v>36</v>
      </c>
      <c r="F1715">
        <v>3.125</v>
      </c>
      <c r="G1715">
        <v>11.114000000000001</v>
      </c>
      <c r="H1715" t="s">
        <v>36</v>
      </c>
      <c r="I1715" t="s">
        <v>2819</v>
      </c>
      <c r="J1715" s="4" t="str">
        <f t="shared" si="52"/>
        <v>na</v>
      </c>
      <c r="K1715" s="4">
        <f t="shared" si="53"/>
        <v>0</v>
      </c>
      <c r="L1715" t="s">
        <v>13158</v>
      </c>
    </row>
    <row r="1716" spans="1:12" x14ac:dyDescent="0.25">
      <c r="A1716" t="s">
        <v>3444</v>
      </c>
      <c r="B1716" t="s">
        <v>3445</v>
      </c>
      <c r="C1716" t="s">
        <v>27</v>
      </c>
      <c r="D1716" s="1">
        <v>13420</v>
      </c>
      <c r="E1716">
        <v>21.619</v>
      </c>
      <c r="F1716">
        <v>0.88100000000000001</v>
      </c>
      <c r="G1716">
        <v>2.121</v>
      </c>
      <c r="H1716">
        <v>11.086</v>
      </c>
      <c r="I1716" t="s">
        <v>2819</v>
      </c>
      <c r="J1716" s="4" t="str">
        <f t="shared" si="52"/>
        <v>na</v>
      </c>
      <c r="K1716" s="4">
        <f t="shared" si="53"/>
        <v>0</v>
      </c>
      <c r="L1716" t="s">
        <v>13159</v>
      </c>
    </row>
    <row r="1717" spans="1:12" x14ac:dyDescent="0.25">
      <c r="A1717" t="s">
        <v>3446</v>
      </c>
      <c r="B1717" t="s">
        <v>3447</v>
      </c>
      <c r="C1717" t="s">
        <v>132</v>
      </c>
      <c r="D1717" s="1">
        <v>13385</v>
      </c>
      <c r="E1717">
        <v>18.335000000000001</v>
      </c>
      <c r="F1717">
        <v>13.96</v>
      </c>
      <c r="G1717">
        <v>0.754</v>
      </c>
      <c r="H1717">
        <v>11.183999999999999</v>
      </c>
      <c r="I1717" t="s">
        <v>2819</v>
      </c>
      <c r="J1717" s="4" t="str">
        <f t="shared" si="52"/>
        <v>na</v>
      </c>
      <c r="K1717" s="4">
        <f t="shared" si="53"/>
        <v>0</v>
      </c>
      <c r="L1717" t="s">
        <v>13160</v>
      </c>
    </row>
    <row r="1718" spans="1:12" x14ac:dyDescent="0.25">
      <c r="A1718" t="s">
        <v>3448</v>
      </c>
      <c r="B1718" t="s">
        <v>3449</v>
      </c>
      <c r="C1718" t="s">
        <v>21</v>
      </c>
      <c r="D1718" s="1">
        <v>13334</v>
      </c>
      <c r="E1718">
        <v>17.867000000000001</v>
      </c>
      <c r="F1718">
        <v>5.351</v>
      </c>
      <c r="G1718">
        <v>1.603</v>
      </c>
      <c r="H1718">
        <v>13.628</v>
      </c>
      <c r="I1718" t="s">
        <v>2819</v>
      </c>
      <c r="J1718" s="4" t="str">
        <f t="shared" si="52"/>
        <v>na</v>
      </c>
      <c r="K1718" s="4">
        <f t="shared" si="53"/>
        <v>0</v>
      </c>
      <c r="L1718" t="s">
        <v>13161</v>
      </c>
    </row>
    <row r="1719" spans="1:12" x14ac:dyDescent="0.25">
      <c r="A1719" t="s">
        <v>3450</v>
      </c>
      <c r="B1719" t="s">
        <v>3451</v>
      </c>
      <c r="C1719" t="s">
        <v>15</v>
      </c>
      <c r="D1719" s="1">
        <v>13265</v>
      </c>
      <c r="E1719">
        <v>14.291</v>
      </c>
      <c r="F1719">
        <v>7.1529999999999996</v>
      </c>
      <c r="G1719">
        <v>1.1759999999999999</v>
      </c>
      <c r="H1719">
        <v>9.9260000000000002</v>
      </c>
      <c r="I1719" t="s">
        <v>2819</v>
      </c>
      <c r="J1719" s="4" t="str">
        <f t="shared" si="52"/>
        <v>na</v>
      </c>
      <c r="K1719" s="4">
        <f t="shared" si="53"/>
        <v>0</v>
      </c>
      <c r="L1719" t="s">
        <v>13162</v>
      </c>
    </row>
    <row r="1720" spans="1:12" x14ac:dyDescent="0.25">
      <c r="A1720" t="s">
        <v>3452</v>
      </c>
      <c r="B1720" t="s">
        <v>3453</v>
      </c>
      <c r="C1720" t="s">
        <v>132</v>
      </c>
      <c r="D1720" s="1">
        <v>13254</v>
      </c>
      <c r="E1720">
        <v>22.062000000000001</v>
      </c>
      <c r="F1720">
        <v>3.86</v>
      </c>
      <c r="G1720">
        <v>1.208</v>
      </c>
      <c r="H1720">
        <v>12.401</v>
      </c>
      <c r="I1720" t="s">
        <v>2819</v>
      </c>
      <c r="J1720" s="4" t="str">
        <f t="shared" si="52"/>
        <v>na</v>
      </c>
      <c r="K1720" s="4">
        <f t="shared" si="53"/>
        <v>0</v>
      </c>
      <c r="L1720" t="s">
        <v>13163</v>
      </c>
    </row>
    <row r="1721" spans="1:12" x14ac:dyDescent="0.25">
      <c r="A1721" t="s">
        <v>3454</v>
      </c>
      <c r="B1721" t="s">
        <v>3455</v>
      </c>
      <c r="C1721" t="s">
        <v>58</v>
      </c>
      <c r="D1721" s="1">
        <v>13220</v>
      </c>
      <c r="E1721">
        <v>35.295000000000002</v>
      </c>
      <c r="F1721" t="s">
        <v>36</v>
      </c>
      <c r="G1721">
        <v>3.8170000000000002</v>
      </c>
      <c r="H1721">
        <v>23.718</v>
      </c>
      <c r="I1721" t="s">
        <v>2819</v>
      </c>
      <c r="J1721" s="4" t="str">
        <f t="shared" si="52"/>
        <v>na</v>
      </c>
      <c r="K1721" s="4">
        <f t="shared" si="53"/>
        <v>0</v>
      </c>
      <c r="L1721" t="s">
        <v>13164</v>
      </c>
    </row>
    <row r="1722" spans="1:12" x14ac:dyDescent="0.25">
      <c r="A1722" t="s">
        <v>3456</v>
      </c>
      <c r="B1722" t="s">
        <v>3457</v>
      </c>
      <c r="C1722" t="s">
        <v>24</v>
      </c>
      <c r="D1722" s="1">
        <v>13135</v>
      </c>
      <c r="E1722">
        <v>21.748999999999999</v>
      </c>
      <c r="F1722">
        <v>2.3359999999999999</v>
      </c>
      <c r="G1722">
        <v>2.6629999999999998</v>
      </c>
      <c r="H1722">
        <v>12.247999999999999</v>
      </c>
      <c r="I1722" t="s">
        <v>2819</v>
      </c>
      <c r="J1722" s="4" t="str">
        <f t="shared" si="52"/>
        <v>na</v>
      </c>
      <c r="K1722" s="4">
        <f t="shared" si="53"/>
        <v>0</v>
      </c>
      <c r="L1722" t="s">
        <v>13165</v>
      </c>
    </row>
    <row r="1723" spans="1:12" x14ac:dyDescent="0.25">
      <c r="A1723" t="s">
        <v>3458</v>
      </c>
      <c r="B1723" t="s">
        <v>3459</v>
      </c>
      <c r="C1723" t="s">
        <v>45</v>
      </c>
      <c r="D1723" s="1">
        <v>13124</v>
      </c>
      <c r="E1723">
        <v>10.701000000000001</v>
      </c>
      <c r="F1723">
        <v>2.105</v>
      </c>
      <c r="G1723">
        <v>0.55100000000000005</v>
      </c>
      <c r="H1723">
        <v>8.577</v>
      </c>
      <c r="I1723" t="s">
        <v>2819</v>
      </c>
      <c r="J1723" s="4" t="str">
        <f t="shared" si="52"/>
        <v>na</v>
      </c>
      <c r="K1723" s="4">
        <f t="shared" si="53"/>
        <v>0</v>
      </c>
      <c r="L1723" t="s">
        <v>13166</v>
      </c>
    </row>
    <row r="1724" spans="1:12" x14ac:dyDescent="0.25">
      <c r="A1724" t="s">
        <v>3460</v>
      </c>
      <c r="B1724" t="s">
        <v>3461</v>
      </c>
      <c r="C1724" t="s">
        <v>30</v>
      </c>
      <c r="D1724" s="1">
        <v>13098</v>
      </c>
      <c r="E1724">
        <v>33.347000000000001</v>
      </c>
      <c r="F1724">
        <v>4.3949999999999996</v>
      </c>
      <c r="G1724">
        <v>5.0289999999999999</v>
      </c>
      <c r="H1724">
        <v>22.082000000000001</v>
      </c>
      <c r="I1724" t="s">
        <v>2819</v>
      </c>
      <c r="J1724" s="4" t="str">
        <f t="shared" si="52"/>
        <v>na</v>
      </c>
      <c r="K1724" s="4">
        <f t="shared" si="53"/>
        <v>0</v>
      </c>
      <c r="L1724" t="s">
        <v>13167</v>
      </c>
    </row>
    <row r="1725" spans="1:12" x14ac:dyDescent="0.25">
      <c r="A1725" t="s">
        <v>3462</v>
      </c>
      <c r="B1725" t="s">
        <v>3463</v>
      </c>
      <c r="C1725" t="s">
        <v>27</v>
      </c>
      <c r="D1725" s="1">
        <v>13037</v>
      </c>
      <c r="E1725">
        <v>19.803999999999998</v>
      </c>
      <c r="F1725">
        <v>1.5209999999999999</v>
      </c>
      <c r="G1725">
        <v>2.6709999999999998</v>
      </c>
      <c r="H1725">
        <v>10.752000000000001</v>
      </c>
      <c r="I1725" t="s">
        <v>2819</v>
      </c>
      <c r="J1725" s="4" t="str">
        <f t="shared" si="52"/>
        <v>na</v>
      </c>
      <c r="K1725" s="4">
        <f t="shared" si="53"/>
        <v>0</v>
      </c>
      <c r="L1725" t="s">
        <v>13168</v>
      </c>
    </row>
    <row r="1726" spans="1:12" x14ac:dyDescent="0.25">
      <c r="A1726" t="s">
        <v>3464</v>
      </c>
      <c r="B1726" t="s">
        <v>3465</v>
      </c>
      <c r="C1726" t="s">
        <v>35</v>
      </c>
      <c r="D1726" s="1">
        <v>12999</v>
      </c>
      <c r="E1726">
        <v>63.478000000000002</v>
      </c>
      <c r="F1726">
        <v>16.885999999999999</v>
      </c>
      <c r="G1726">
        <v>24.859000000000002</v>
      </c>
      <c r="H1726">
        <v>43.643999999999998</v>
      </c>
      <c r="I1726" t="s">
        <v>2819</v>
      </c>
      <c r="J1726" s="4" t="str">
        <f t="shared" si="52"/>
        <v>na</v>
      </c>
      <c r="K1726" s="4">
        <f t="shared" si="53"/>
        <v>0</v>
      </c>
      <c r="L1726" t="s">
        <v>13169</v>
      </c>
    </row>
    <row r="1727" spans="1:12" x14ac:dyDescent="0.25">
      <c r="A1727" t="s">
        <v>3466</v>
      </c>
      <c r="B1727" t="s">
        <v>3467</v>
      </c>
      <c r="C1727" t="s">
        <v>30</v>
      </c>
      <c r="D1727" s="1">
        <v>12949</v>
      </c>
      <c r="E1727">
        <v>11.041</v>
      </c>
      <c r="F1727">
        <v>12.972</v>
      </c>
      <c r="G1727">
        <v>8.7999999999999995E-2</v>
      </c>
      <c r="H1727" t="s">
        <v>36</v>
      </c>
      <c r="I1727" t="s">
        <v>2819</v>
      </c>
      <c r="J1727" s="4" t="str">
        <f t="shared" si="52"/>
        <v>na</v>
      </c>
      <c r="K1727" s="4">
        <f t="shared" si="53"/>
        <v>0</v>
      </c>
      <c r="L1727" t="s">
        <v>13170</v>
      </c>
    </row>
    <row r="1728" spans="1:12" x14ac:dyDescent="0.25">
      <c r="A1728" t="s">
        <v>3468</v>
      </c>
      <c r="B1728" t="s">
        <v>3469</v>
      </c>
      <c r="C1728" t="s">
        <v>18</v>
      </c>
      <c r="D1728" s="1">
        <v>12887</v>
      </c>
      <c r="E1728">
        <v>6.0209999999999999</v>
      </c>
      <c r="F1728">
        <v>1.01</v>
      </c>
      <c r="G1728">
        <v>0.90200000000000002</v>
      </c>
      <c r="H1728">
        <v>6.6630000000000003</v>
      </c>
      <c r="I1728" t="s">
        <v>2819</v>
      </c>
      <c r="J1728" s="4" t="str">
        <f t="shared" si="52"/>
        <v>na</v>
      </c>
      <c r="K1728" s="4">
        <f t="shared" si="53"/>
        <v>0</v>
      </c>
      <c r="L1728" t="s">
        <v>13171</v>
      </c>
    </row>
    <row r="1729" spans="1:12" x14ac:dyDescent="0.25">
      <c r="A1729" t="s">
        <v>3470</v>
      </c>
      <c r="B1729" t="s">
        <v>3471</v>
      </c>
      <c r="C1729" t="s">
        <v>18</v>
      </c>
      <c r="D1729" s="1">
        <v>12887</v>
      </c>
      <c r="E1729">
        <v>6.0209999999999999</v>
      </c>
      <c r="F1729">
        <v>1.01</v>
      </c>
      <c r="G1729">
        <v>0.90200000000000002</v>
      </c>
      <c r="H1729">
        <v>6.6630000000000003</v>
      </c>
      <c r="I1729" t="s">
        <v>2819</v>
      </c>
      <c r="J1729" s="4" t="str">
        <f t="shared" si="52"/>
        <v>na</v>
      </c>
      <c r="K1729" s="4">
        <f t="shared" si="53"/>
        <v>0</v>
      </c>
      <c r="L1729" t="s">
        <v>13172</v>
      </c>
    </row>
    <row r="1730" spans="1:12" x14ac:dyDescent="0.25">
      <c r="A1730" t="s">
        <v>3472</v>
      </c>
      <c r="B1730" t="s">
        <v>3473</v>
      </c>
      <c r="C1730" t="s">
        <v>18</v>
      </c>
      <c r="D1730" s="1">
        <v>12887</v>
      </c>
      <c r="E1730">
        <v>6.0209999999999999</v>
      </c>
      <c r="F1730">
        <v>1.01</v>
      </c>
      <c r="G1730">
        <v>0.90200000000000002</v>
      </c>
      <c r="H1730">
        <v>6.6630000000000003</v>
      </c>
      <c r="I1730" t="s">
        <v>2819</v>
      </c>
      <c r="J1730" s="4" t="str">
        <f t="shared" ref="J1730:J1793" si="54">IF(AND(I1730=selected_country_code,C1730= selected_sector_code),D1730,"na")</f>
        <v>na</v>
      </c>
      <c r="K1730" s="4">
        <f t="shared" si="53"/>
        <v>0</v>
      </c>
      <c r="L1730" t="s">
        <v>13173</v>
      </c>
    </row>
    <row r="1731" spans="1:12" x14ac:dyDescent="0.25">
      <c r="A1731" t="s">
        <v>3474</v>
      </c>
      <c r="B1731" t="s">
        <v>3475</v>
      </c>
      <c r="C1731" t="s">
        <v>132</v>
      </c>
      <c r="D1731" s="1">
        <v>12812</v>
      </c>
      <c r="E1731">
        <v>15.448</v>
      </c>
      <c r="F1731">
        <v>7.431</v>
      </c>
      <c r="G1731">
        <v>5.9219999999999997</v>
      </c>
      <c r="H1731">
        <v>15.85</v>
      </c>
      <c r="I1731" t="s">
        <v>2819</v>
      </c>
      <c r="J1731" s="4" t="str">
        <f t="shared" si="54"/>
        <v>na</v>
      </c>
      <c r="K1731" s="4">
        <f t="shared" ref="K1731:K1794" si="55">IFERROR(RANK(J1731,$J$2:$J$5711,0),0)</f>
        <v>0</v>
      </c>
      <c r="L1731" t="s">
        <v>13174</v>
      </c>
    </row>
    <row r="1732" spans="1:12" x14ac:dyDescent="0.25">
      <c r="A1732" t="s">
        <v>3476</v>
      </c>
      <c r="B1732" t="s">
        <v>3477</v>
      </c>
      <c r="C1732" t="s">
        <v>35</v>
      </c>
      <c r="D1732" s="1">
        <v>12706</v>
      </c>
      <c r="E1732">
        <v>6.4779999999999998</v>
      </c>
      <c r="F1732">
        <v>2.2349999999999999</v>
      </c>
      <c r="G1732">
        <v>1.0740000000000001</v>
      </c>
      <c r="H1732">
        <v>4.0229999999999997</v>
      </c>
      <c r="I1732" t="s">
        <v>2819</v>
      </c>
      <c r="J1732" s="4" t="str">
        <f t="shared" si="54"/>
        <v>na</v>
      </c>
      <c r="K1732" s="4">
        <f t="shared" si="55"/>
        <v>0</v>
      </c>
      <c r="L1732" t="s">
        <v>13175</v>
      </c>
    </row>
    <row r="1733" spans="1:12" x14ac:dyDescent="0.25">
      <c r="A1733" t="s">
        <v>3478</v>
      </c>
      <c r="B1733" t="s">
        <v>3479</v>
      </c>
      <c r="C1733" t="s">
        <v>18</v>
      </c>
      <c r="D1733" s="1">
        <v>12669</v>
      </c>
      <c r="E1733">
        <v>37.43</v>
      </c>
      <c r="F1733">
        <v>5.2709999999999999</v>
      </c>
      <c r="G1733">
        <v>4.4009999999999998</v>
      </c>
      <c r="H1733">
        <v>18.515000000000001</v>
      </c>
      <c r="I1733" t="s">
        <v>2819</v>
      </c>
      <c r="J1733" s="4" t="str">
        <f t="shared" si="54"/>
        <v>na</v>
      </c>
      <c r="K1733" s="4">
        <f t="shared" si="55"/>
        <v>0</v>
      </c>
      <c r="L1733" t="s">
        <v>13176</v>
      </c>
    </row>
    <row r="1734" spans="1:12" x14ac:dyDescent="0.25">
      <c r="A1734" t="s">
        <v>3480</v>
      </c>
      <c r="B1734" t="s">
        <v>3481</v>
      </c>
      <c r="C1734" t="s">
        <v>132</v>
      </c>
      <c r="D1734" s="1">
        <v>12652</v>
      </c>
      <c r="E1734">
        <v>7.33</v>
      </c>
      <c r="F1734">
        <v>0.73899999999999999</v>
      </c>
      <c r="G1734">
        <v>0.45700000000000002</v>
      </c>
      <c r="H1734">
        <v>6.4710000000000001</v>
      </c>
      <c r="I1734" t="s">
        <v>2819</v>
      </c>
      <c r="J1734" s="4" t="str">
        <f t="shared" si="54"/>
        <v>na</v>
      </c>
      <c r="K1734" s="4">
        <f t="shared" si="55"/>
        <v>0</v>
      </c>
      <c r="L1734" t="s">
        <v>13177</v>
      </c>
    </row>
    <row r="1735" spans="1:12" x14ac:dyDescent="0.25">
      <c r="A1735" t="s">
        <v>3482</v>
      </c>
      <c r="B1735" t="s">
        <v>3483</v>
      </c>
      <c r="C1735" t="s">
        <v>132</v>
      </c>
      <c r="D1735" s="1">
        <v>12630</v>
      </c>
      <c r="E1735" t="s">
        <v>36</v>
      </c>
      <c r="F1735">
        <v>1.347</v>
      </c>
      <c r="G1735">
        <v>0.8</v>
      </c>
      <c r="H1735">
        <v>23.286000000000001</v>
      </c>
      <c r="I1735" t="s">
        <v>2819</v>
      </c>
      <c r="J1735" s="4" t="str">
        <f t="shared" si="54"/>
        <v>na</v>
      </c>
      <c r="K1735" s="4">
        <f t="shared" si="55"/>
        <v>0</v>
      </c>
      <c r="L1735" t="s">
        <v>13178</v>
      </c>
    </row>
    <row r="1736" spans="1:12" x14ac:dyDescent="0.25">
      <c r="A1736" t="s">
        <v>3484</v>
      </c>
      <c r="B1736" t="s">
        <v>3485</v>
      </c>
      <c r="C1736" t="s">
        <v>35</v>
      </c>
      <c r="D1736" s="1">
        <v>12585</v>
      </c>
      <c r="E1736">
        <v>6.5289999999999999</v>
      </c>
      <c r="F1736">
        <v>0.79300000000000004</v>
      </c>
      <c r="G1736">
        <v>0.61099999999999999</v>
      </c>
      <c r="H1736" t="s">
        <v>36</v>
      </c>
      <c r="I1736" t="s">
        <v>2819</v>
      </c>
      <c r="J1736" s="4" t="str">
        <f t="shared" si="54"/>
        <v>na</v>
      </c>
      <c r="K1736" s="4">
        <f t="shared" si="55"/>
        <v>0</v>
      </c>
      <c r="L1736" t="s">
        <v>13179</v>
      </c>
    </row>
    <row r="1737" spans="1:12" x14ac:dyDescent="0.25">
      <c r="A1737" t="s">
        <v>3486</v>
      </c>
      <c r="B1737" t="s">
        <v>3487</v>
      </c>
      <c r="C1737" t="s">
        <v>15</v>
      </c>
      <c r="D1737" s="1">
        <v>12575</v>
      </c>
      <c r="E1737">
        <v>33.481999999999999</v>
      </c>
      <c r="F1737">
        <v>5.5679999999999996</v>
      </c>
      <c r="G1737">
        <v>4.6829999999999998</v>
      </c>
      <c r="H1737">
        <v>16.050999999999998</v>
      </c>
      <c r="I1737" t="s">
        <v>2819</v>
      </c>
      <c r="J1737" s="4" t="str">
        <f t="shared" si="54"/>
        <v>na</v>
      </c>
      <c r="K1737" s="4">
        <f t="shared" si="55"/>
        <v>0</v>
      </c>
      <c r="L1737" t="s">
        <v>13180</v>
      </c>
    </row>
    <row r="1738" spans="1:12" x14ac:dyDescent="0.25">
      <c r="A1738" t="s">
        <v>3488</v>
      </c>
      <c r="B1738" t="s">
        <v>3489</v>
      </c>
      <c r="C1738" t="s">
        <v>132</v>
      </c>
      <c r="D1738" s="1">
        <v>12535</v>
      </c>
      <c r="E1738" t="s">
        <v>36</v>
      </c>
      <c r="F1738">
        <v>16.87</v>
      </c>
      <c r="G1738">
        <v>13.957000000000001</v>
      </c>
      <c r="H1738" t="s">
        <v>36</v>
      </c>
      <c r="I1738" t="s">
        <v>2819</v>
      </c>
      <c r="J1738" s="4" t="str">
        <f t="shared" si="54"/>
        <v>na</v>
      </c>
      <c r="K1738" s="4">
        <f t="shared" si="55"/>
        <v>0</v>
      </c>
      <c r="L1738" t="s">
        <v>13181</v>
      </c>
    </row>
    <row r="1739" spans="1:12" x14ac:dyDescent="0.25">
      <c r="A1739" t="s">
        <v>3490</v>
      </c>
      <c r="B1739" t="s">
        <v>3491</v>
      </c>
      <c r="C1739" t="s">
        <v>30</v>
      </c>
      <c r="D1739" s="1">
        <v>12523</v>
      </c>
      <c r="E1739">
        <v>13.739000000000001</v>
      </c>
      <c r="F1739">
        <v>1.653</v>
      </c>
      <c r="G1739">
        <v>1.0900000000000001</v>
      </c>
      <c r="H1739">
        <v>9.0180000000000007</v>
      </c>
      <c r="I1739" t="s">
        <v>2819</v>
      </c>
      <c r="J1739" s="4" t="str">
        <f t="shared" si="54"/>
        <v>na</v>
      </c>
      <c r="K1739" s="4">
        <f t="shared" si="55"/>
        <v>0</v>
      </c>
      <c r="L1739" t="s">
        <v>13182</v>
      </c>
    </row>
    <row r="1740" spans="1:12" x14ac:dyDescent="0.25">
      <c r="A1740" t="s">
        <v>3492</v>
      </c>
      <c r="B1740" t="s">
        <v>3493</v>
      </c>
      <c r="C1740" t="s">
        <v>132</v>
      </c>
      <c r="D1740" s="1">
        <v>12518</v>
      </c>
      <c r="E1740">
        <v>13.048999999999999</v>
      </c>
      <c r="F1740">
        <v>6.8419999999999996</v>
      </c>
      <c r="G1740">
        <v>1.302</v>
      </c>
      <c r="H1740">
        <v>8.8659999999999997</v>
      </c>
      <c r="I1740" t="s">
        <v>2819</v>
      </c>
      <c r="J1740" s="4" t="str">
        <f t="shared" si="54"/>
        <v>na</v>
      </c>
      <c r="K1740" s="4">
        <f t="shared" si="55"/>
        <v>0</v>
      </c>
      <c r="L1740" t="s">
        <v>13183</v>
      </c>
    </row>
    <row r="1741" spans="1:12" x14ac:dyDescent="0.25">
      <c r="A1741" t="s">
        <v>3494</v>
      </c>
      <c r="B1741" t="s">
        <v>3495</v>
      </c>
      <c r="C1741" t="s">
        <v>35</v>
      </c>
      <c r="D1741" s="1">
        <v>12323</v>
      </c>
      <c r="E1741">
        <v>18.111000000000001</v>
      </c>
      <c r="F1741">
        <v>1.254</v>
      </c>
      <c r="G1741">
        <v>1.5640000000000001</v>
      </c>
      <c r="H1741" t="s">
        <v>36</v>
      </c>
      <c r="I1741" t="s">
        <v>2819</v>
      </c>
      <c r="J1741" s="4" t="str">
        <f t="shared" si="54"/>
        <v>na</v>
      </c>
      <c r="K1741" s="4">
        <f t="shared" si="55"/>
        <v>0</v>
      </c>
      <c r="L1741" t="s">
        <v>13184</v>
      </c>
    </row>
    <row r="1742" spans="1:12" x14ac:dyDescent="0.25">
      <c r="A1742" t="s">
        <v>3496</v>
      </c>
      <c r="B1742" t="s">
        <v>3497</v>
      </c>
      <c r="C1742" t="s">
        <v>15</v>
      </c>
      <c r="D1742" s="1">
        <v>12303</v>
      </c>
      <c r="E1742">
        <v>19.102</v>
      </c>
      <c r="F1742">
        <v>2.7850000000000001</v>
      </c>
      <c r="G1742">
        <v>4.4329999999999998</v>
      </c>
      <c r="H1742">
        <v>12.289</v>
      </c>
      <c r="I1742" t="s">
        <v>2819</v>
      </c>
      <c r="J1742" s="4" t="str">
        <f t="shared" si="54"/>
        <v>na</v>
      </c>
      <c r="K1742" s="4">
        <f t="shared" si="55"/>
        <v>0</v>
      </c>
      <c r="L1742" t="s">
        <v>13185</v>
      </c>
    </row>
    <row r="1743" spans="1:12" x14ac:dyDescent="0.25">
      <c r="A1743" t="s">
        <v>3498</v>
      </c>
      <c r="B1743" t="s">
        <v>3499</v>
      </c>
      <c r="C1743" t="s">
        <v>35</v>
      </c>
      <c r="D1743" s="1">
        <v>12300</v>
      </c>
      <c r="E1743">
        <v>23.085000000000001</v>
      </c>
      <c r="F1743">
        <v>1.1120000000000001</v>
      </c>
      <c r="G1743">
        <v>1.2989999999999999</v>
      </c>
      <c r="H1743" t="s">
        <v>36</v>
      </c>
      <c r="I1743" t="s">
        <v>2819</v>
      </c>
      <c r="J1743" s="4" t="str">
        <f t="shared" si="54"/>
        <v>na</v>
      </c>
      <c r="K1743" s="4">
        <f t="shared" si="55"/>
        <v>0</v>
      </c>
      <c r="L1743" t="s">
        <v>13186</v>
      </c>
    </row>
    <row r="1744" spans="1:12" x14ac:dyDescent="0.25">
      <c r="A1744" t="s">
        <v>3500</v>
      </c>
      <c r="B1744" t="s">
        <v>3501</v>
      </c>
      <c r="C1744" t="s">
        <v>132</v>
      </c>
      <c r="D1744" s="1">
        <v>12295</v>
      </c>
      <c r="E1744">
        <v>71.305000000000007</v>
      </c>
      <c r="F1744">
        <v>22.876999999999999</v>
      </c>
      <c r="G1744">
        <v>16.302</v>
      </c>
      <c r="H1744">
        <v>43.883000000000003</v>
      </c>
      <c r="I1744" t="s">
        <v>2819</v>
      </c>
      <c r="J1744" s="4" t="str">
        <f t="shared" si="54"/>
        <v>na</v>
      </c>
      <c r="K1744" s="4">
        <f t="shared" si="55"/>
        <v>0</v>
      </c>
      <c r="L1744" t="s">
        <v>13187</v>
      </c>
    </row>
    <row r="1745" spans="1:12" x14ac:dyDescent="0.25">
      <c r="A1745" t="s">
        <v>3502</v>
      </c>
      <c r="B1745" t="s">
        <v>3503</v>
      </c>
      <c r="C1745" t="s">
        <v>11</v>
      </c>
      <c r="D1745" s="1">
        <v>12248</v>
      </c>
      <c r="E1745">
        <v>9.5609999999999999</v>
      </c>
      <c r="F1745">
        <v>0.55600000000000005</v>
      </c>
      <c r="G1745">
        <v>0.27500000000000002</v>
      </c>
      <c r="H1745">
        <v>6.0819999999999999</v>
      </c>
      <c r="I1745" t="s">
        <v>2819</v>
      </c>
      <c r="J1745" s="4" t="str">
        <f t="shared" si="54"/>
        <v>na</v>
      </c>
      <c r="K1745" s="4">
        <f t="shared" si="55"/>
        <v>0</v>
      </c>
      <c r="L1745" t="s">
        <v>13188</v>
      </c>
    </row>
    <row r="1746" spans="1:12" x14ac:dyDescent="0.25">
      <c r="A1746" t="s">
        <v>3504</v>
      </c>
      <c r="B1746" t="s">
        <v>3505</v>
      </c>
      <c r="C1746" t="s">
        <v>58</v>
      </c>
      <c r="D1746" s="1">
        <v>12206</v>
      </c>
      <c r="E1746">
        <v>6.3140000000000001</v>
      </c>
      <c r="F1746">
        <v>0.79700000000000004</v>
      </c>
      <c r="G1746">
        <v>0.55600000000000005</v>
      </c>
      <c r="H1746">
        <v>7.3630000000000004</v>
      </c>
      <c r="I1746" t="s">
        <v>2819</v>
      </c>
      <c r="J1746" s="4" t="str">
        <f t="shared" si="54"/>
        <v>na</v>
      </c>
      <c r="K1746" s="4">
        <f t="shared" si="55"/>
        <v>0</v>
      </c>
      <c r="L1746" t="s">
        <v>13189</v>
      </c>
    </row>
    <row r="1747" spans="1:12" x14ac:dyDescent="0.25">
      <c r="A1747" t="s">
        <v>3506</v>
      </c>
      <c r="B1747" t="s">
        <v>3507</v>
      </c>
      <c r="C1747" t="s">
        <v>58</v>
      </c>
      <c r="D1747" s="1">
        <v>12206</v>
      </c>
      <c r="E1747">
        <v>6.3140000000000001</v>
      </c>
      <c r="F1747">
        <v>0.79700000000000004</v>
      </c>
      <c r="G1747">
        <v>0.55600000000000005</v>
      </c>
      <c r="H1747">
        <v>7.3630000000000004</v>
      </c>
      <c r="I1747" t="s">
        <v>2819</v>
      </c>
      <c r="J1747" s="4" t="str">
        <f t="shared" si="54"/>
        <v>na</v>
      </c>
      <c r="K1747" s="4">
        <f t="shared" si="55"/>
        <v>0</v>
      </c>
      <c r="L1747" t="s">
        <v>13190</v>
      </c>
    </row>
    <row r="1748" spans="1:12" x14ac:dyDescent="0.25">
      <c r="A1748" t="s">
        <v>3508</v>
      </c>
      <c r="B1748" t="s">
        <v>3509</v>
      </c>
      <c r="C1748" t="s">
        <v>35</v>
      </c>
      <c r="D1748" s="1">
        <v>12196</v>
      </c>
      <c r="E1748">
        <v>6.1890000000000001</v>
      </c>
      <c r="F1748">
        <v>0.63</v>
      </c>
      <c r="G1748">
        <v>1.24</v>
      </c>
      <c r="H1748" t="s">
        <v>36</v>
      </c>
      <c r="I1748" t="s">
        <v>2819</v>
      </c>
      <c r="J1748" s="4" t="str">
        <f t="shared" si="54"/>
        <v>na</v>
      </c>
      <c r="K1748" s="4">
        <f t="shared" si="55"/>
        <v>0</v>
      </c>
      <c r="L1748" t="s">
        <v>13191</v>
      </c>
    </row>
    <row r="1749" spans="1:12" x14ac:dyDescent="0.25">
      <c r="A1749" t="s">
        <v>3510</v>
      </c>
      <c r="B1749" t="s">
        <v>3511</v>
      </c>
      <c r="C1749" t="s">
        <v>24</v>
      </c>
      <c r="D1749" s="1">
        <v>12007</v>
      </c>
      <c r="E1749">
        <v>6.9290000000000003</v>
      </c>
      <c r="F1749">
        <v>1.5569999999999999</v>
      </c>
      <c r="G1749">
        <v>0.54100000000000004</v>
      </c>
      <c r="H1749">
        <v>6.0810000000000004</v>
      </c>
      <c r="I1749" t="s">
        <v>2819</v>
      </c>
      <c r="J1749" s="4" t="str">
        <f t="shared" si="54"/>
        <v>na</v>
      </c>
      <c r="K1749" s="4">
        <f t="shared" si="55"/>
        <v>0</v>
      </c>
      <c r="L1749" t="s">
        <v>13192</v>
      </c>
    </row>
    <row r="1750" spans="1:12" x14ac:dyDescent="0.25">
      <c r="A1750" t="s">
        <v>3512</v>
      </c>
      <c r="B1750" t="s">
        <v>3513</v>
      </c>
      <c r="C1750" t="s">
        <v>30</v>
      </c>
      <c r="D1750" s="1">
        <v>11985</v>
      </c>
      <c r="E1750" t="s">
        <v>36</v>
      </c>
      <c r="F1750">
        <v>11.779</v>
      </c>
      <c r="G1750">
        <v>21.324999999999999</v>
      </c>
      <c r="H1750" t="s">
        <v>36</v>
      </c>
      <c r="I1750" t="s">
        <v>2819</v>
      </c>
      <c r="J1750" s="4" t="str">
        <f t="shared" si="54"/>
        <v>na</v>
      </c>
      <c r="K1750" s="4">
        <f t="shared" si="55"/>
        <v>0</v>
      </c>
      <c r="L1750" t="s">
        <v>13193</v>
      </c>
    </row>
    <row r="1751" spans="1:12" x14ac:dyDescent="0.25">
      <c r="A1751" t="s">
        <v>3514</v>
      </c>
      <c r="B1751" t="s">
        <v>3515</v>
      </c>
      <c r="C1751" t="s">
        <v>27</v>
      </c>
      <c r="D1751" s="1">
        <v>11914</v>
      </c>
      <c r="E1751">
        <v>21.841000000000001</v>
      </c>
      <c r="F1751">
        <v>1.944</v>
      </c>
      <c r="G1751">
        <v>3.9969999999999999</v>
      </c>
      <c r="H1751">
        <v>13.884</v>
      </c>
      <c r="I1751" t="s">
        <v>2819</v>
      </c>
      <c r="J1751" s="4" t="str">
        <f t="shared" si="54"/>
        <v>na</v>
      </c>
      <c r="K1751" s="4">
        <f t="shared" si="55"/>
        <v>0</v>
      </c>
      <c r="L1751" t="s">
        <v>13194</v>
      </c>
    </row>
    <row r="1752" spans="1:12" x14ac:dyDescent="0.25">
      <c r="A1752" t="s">
        <v>3516</v>
      </c>
      <c r="B1752" t="s">
        <v>3517</v>
      </c>
      <c r="C1752" t="s">
        <v>35</v>
      </c>
      <c r="D1752" s="1">
        <v>11843</v>
      </c>
      <c r="E1752">
        <v>4.2300000000000004</v>
      </c>
      <c r="F1752">
        <v>1.0549999999999999</v>
      </c>
      <c r="G1752">
        <v>0.877</v>
      </c>
      <c r="H1752">
        <v>4.5940000000000003</v>
      </c>
      <c r="I1752" t="s">
        <v>2819</v>
      </c>
      <c r="J1752" s="4" t="str">
        <f t="shared" si="54"/>
        <v>na</v>
      </c>
      <c r="K1752" s="4">
        <f t="shared" si="55"/>
        <v>0</v>
      </c>
      <c r="L1752" t="s">
        <v>13195</v>
      </c>
    </row>
    <row r="1753" spans="1:12" x14ac:dyDescent="0.25">
      <c r="A1753" t="s">
        <v>3518</v>
      </c>
      <c r="B1753" t="s">
        <v>3519</v>
      </c>
      <c r="C1753" t="s">
        <v>15</v>
      </c>
      <c r="D1753" s="1">
        <v>11828</v>
      </c>
      <c r="E1753">
        <v>15.555999999999999</v>
      </c>
      <c r="F1753">
        <v>3.899</v>
      </c>
      <c r="G1753">
        <v>1.667</v>
      </c>
      <c r="H1753">
        <v>11.292</v>
      </c>
      <c r="I1753" t="s">
        <v>2819</v>
      </c>
      <c r="J1753" s="4" t="str">
        <f t="shared" si="54"/>
        <v>na</v>
      </c>
      <c r="K1753" s="4">
        <f t="shared" si="55"/>
        <v>0</v>
      </c>
      <c r="L1753" t="s">
        <v>13196</v>
      </c>
    </row>
    <row r="1754" spans="1:12" x14ac:dyDescent="0.25">
      <c r="A1754" t="s">
        <v>3520</v>
      </c>
      <c r="B1754" t="s">
        <v>3521</v>
      </c>
      <c r="C1754" t="s">
        <v>15</v>
      </c>
      <c r="D1754" s="1">
        <v>11805</v>
      </c>
      <c r="E1754">
        <v>18.433</v>
      </c>
      <c r="F1754">
        <v>3.992</v>
      </c>
      <c r="G1754">
        <v>2.246</v>
      </c>
      <c r="H1754">
        <v>16.670000000000002</v>
      </c>
      <c r="I1754" t="s">
        <v>2819</v>
      </c>
      <c r="J1754" s="4" t="str">
        <f t="shared" si="54"/>
        <v>na</v>
      </c>
      <c r="K1754" s="4">
        <f t="shared" si="55"/>
        <v>0</v>
      </c>
      <c r="L1754" t="s">
        <v>13197</v>
      </c>
    </row>
    <row r="1755" spans="1:12" x14ac:dyDescent="0.25">
      <c r="A1755" t="s">
        <v>3522</v>
      </c>
      <c r="B1755" t="s">
        <v>3523</v>
      </c>
      <c r="C1755" t="s">
        <v>30</v>
      </c>
      <c r="D1755" s="1">
        <v>11782</v>
      </c>
      <c r="E1755" t="s">
        <v>36</v>
      </c>
      <c r="F1755">
        <v>8.125</v>
      </c>
      <c r="G1755">
        <v>51.746000000000002</v>
      </c>
      <c r="H1755" t="s">
        <v>36</v>
      </c>
      <c r="I1755" t="s">
        <v>2819</v>
      </c>
      <c r="J1755" s="4" t="str">
        <f t="shared" si="54"/>
        <v>na</v>
      </c>
      <c r="K1755" s="4">
        <f t="shared" si="55"/>
        <v>0</v>
      </c>
      <c r="L1755" t="s">
        <v>13198</v>
      </c>
    </row>
    <row r="1756" spans="1:12" x14ac:dyDescent="0.25">
      <c r="A1756" t="s">
        <v>3524</v>
      </c>
      <c r="B1756" t="s">
        <v>3525</v>
      </c>
      <c r="C1756" t="s">
        <v>24</v>
      </c>
      <c r="D1756" s="1">
        <v>11772</v>
      </c>
      <c r="E1756">
        <v>22.509</v>
      </c>
      <c r="F1756">
        <v>1.893</v>
      </c>
      <c r="G1756">
        <v>2.4009999999999998</v>
      </c>
      <c r="H1756">
        <v>15.327999999999999</v>
      </c>
      <c r="I1756" t="s">
        <v>2819</v>
      </c>
      <c r="J1756" s="4" t="str">
        <f t="shared" si="54"/>
        <v>na</v>
      </c>
      <c r="K1756" s="4">
        <f t="shared" si="55"/>
        <v>0</v>
      </c>
      <c r="L1756" t="s">
        <v>13199</v>
      </c>
    </row>
    <row r="1757" spans="1:12" x14ac:dyDescent="0.25">
      <c r="A1757" t="s">
        <v>3526</v>
      </c>
      <c r="B1757" t="s">
        <v>3527</v>
      </c>
      <c r="C1757" t="s">
        <v>21</v>
      </c>
      <c r="D1757" s="1">
        <v>11749</v>
      </c>
      <c r="E1757">
        <v>15.458</v>
      </c>
      <c r="F1757">
        <v>1.4379999999999999</v>
      </c>
      <c r="G1757">
        <v>1.542</v>
      </c>
      <c r="H1757">
        <v>11.419</v>
      </c>
      <c r="I1757" t="s">
        <v>2819</v>
      </c>
      <c r="J1757" s="4" t="str">
        <f t="shared" si="54"/>
        <v>na</v>
      </c>
      <c r="K1757" s="4">
        <f t="shared" si="55"/>
        <v>0</v>
      </c>
      <c r="L1757" t="s">
        <v>13200</v>
      </c>
    </row>
    <row r="1758" spans="1:12" x14ac:dyDescent="0.25">
      <c r="A1758" t="s">
        <v>3528</v>
      </c>
      <c r="B1758" t="s">
        <v>3529</v>
      </c>
      <c r="C1758" t="s">
        <v>27</v>
      </c>
      <c r="D1758" s="1">
        <v>11700</v>
      </c>
      <c r="E1758">
        <v>20.648</v>
      </c>
      <c r="F1758">
        <v>2.2480000000000002</v>
      </c>
      <c r="G1758">
        <v>3.1219999999999999</v>
      </c>
      <c r="H1758">
        <v>13.680999999999999</v>
      </c>
      <c r="I1758" t="s">
        <v>2819</v>
      </c>
      <c r="J1758" s="4" t="str">
        <f t="shared" si="54"/>
        <v>na</v>
      </c>
      <c r="K1758" s="4">
        <f t="shared" si="55"/>
        <v>0</v>
      </c>
      <c r="L1758" t="s">
        <v>13201</v>
      </c>
    </row>
    <row r="1759" spans="1:12" x14ac:dyDescent="0.25">
      <c r="A1759" t="s">
        <v>3530</v>
      </c>
      <c r="B1759" t="s">
        <v>3531</v>
      </c>
      <c r="C1759" t="s">
        <v>30</v>
      </c>
      <c r="D1759" s="1">
        <v>11522</v>
      </c>
      <c r="E1759">
        <v>20.677</v>
      </c>
      <c r="F1759" t="s">
        <v>36</v>
      </c>
      <c r="G1759">
        <v>5.1779999999999999</v>
      </c>
      <c r="H1759">
        <v>15.250999999999999</v>
      </c>
      <c r="I1759" t="s">
        <v>2819</v>
      </c>
      <c r="J1759" s="4" t="str">
        <f t="shared" si="54"/>
        <v>na</v>
      </c>
      <c r="K1759" s="4">
        <f t="shared" si="55"/>
        <v>0</v>
      </c>
      <c r="L1759" t="s">
        <v>13202</v>
      </c>
    </row>
    <row r="1760" spans="1:12" x14ac:dyDescent="0.25">
      <c r="A1760" t="s">
        <v>3532</v>
      </c>
      <c r="B1760" t="s">
        <v>3533</v>
      </c>
      <c r="C1760" t="s">
        <v>132</v>
      </c>
      <c r="D1760" s="1">
        <v>11434</v>
      </c>
      <c r="E1760">
        <v>40.198</v>
      </c>
      <c r="F1760">
        <v>7.69</v>
      </c>
      <c r="G1760">
        <v>7.0389999999999997</v>
      </c>
      <c r="H1760">
        <v>21.155999999999999</v>
      </c>
      <c r="I1760" t="s">
        <v>2819</v>
      </c>
      <c r="J1760" s="4" t="str">
        <f t="shared" si="54"/>
        <v>na</v>
      </c>
      <c r="K1760" s="4">
        <f t="shared" si="55"/>
        <v>0</v>
      </c>
      <c r="L1760" t="s">
        <v>13203</v>
      </c>
    </row>
    <row r="1761" spans="1:12" x14ac:dyDescent="0.25">
      <c r="A1761" t="s">
        <v>3534</v>
      </c>
      <c r="B1761" t="s">
        <v>3535</v>
      </c>
      <c r="C1761" t="s">
        <v>11</v>
      </c>
      <c r="D1761" s="1">
        <v>11376</v>
      </c>
      <c r="E1761">
        <v>7.9630000000000001</v>
      </c>
      <c r="F1761">
        <v>0.93799999999999994</v>
      </c>
      <c r="G1761">
        <v>1.1830000000000001</v>
      </c>
      <c r="H1761">
        <v>5.1109999999999998</v>
      </c>
      <c r="I1761" t="s">
        <v>2819</v>
      </c>
      <c r="J1761" s="4" t="str">
        <f t="shared" si="54"/>
        <v>na</v>
      </c>
      <c r="K1761" s="4">
        <f t="shared" si="55"/>
        <v>0</v>
      </c>
      <c r="L1761" t="s">
        <v>13204</v>
      </c>
    </row>
    <row r="1762" spans="1:12" x14ac:dyDescent="0.25">
      <c r="A1762" t="s">
        <v>3536</v>
      </c>
      <c r="B1762" t="s">
        <v>3537</v>
      </c>
      <c r="C1762" t="s">
        <v>132</v>
      </c>
      <c r="D1762" s="1">
        <v>11365</v>
      </c>
      <c r="E1762">
        <v>48.506</v>
      </c>
      <c r="F1762">
        <v>1.34</v>
      </c>
      <c r="G1762">
        <v>3.2320000000000002</v>
      </c>
      <c r="H1762">
        <v>3.448</v>
      </c>
      <c r="I1762" t="s">
        <v>2819</v>
      </c>
      <c r="J1762" s="4" t="str">
        <f t="shared" si="54"/>
        <v>na</v>
      </c>
      <c r="K1762" s="4">
        <f t="shared" si="55"/>
        <v>0</v>
      </c>
      <c r="L1762" t="s">
        <v>13205</v>
      </c>
    </row>
    <row r="1763" spans="1:12" x14ac:dyDescent="0.25">
      <c r="A1763" t="s">
        <v>3538</v>
      </c>
      <c r="B1763" t="s">
        <v>3539</v>
      </c>
      <c r="C1763" t="s">
        <v>18</v>
      </c>
      <c r="D1763" s="1">
        <v>11273</v>
      </c>
      <c r="E1763">
        <v>8.5779999999999994</v>
      </c>
      <c r="F1763">
        <v>3.9540000000000002</v>
      </c>
      <c r="G1763">
        <v>0.76400000000000001</v>
      </c>
      <c r="H1763">
        <v>5.3719999999999999</v>
      </c>
      <c r="I1763" t="s">
        <v>2819</v>
      </c>
      <c r="J1763" s="4" t="str">
        <f t="shared" si="54"/>
        <v>na</v>
      </c>
      <c r="K1763" s="4">
        <f t="shared" si="55"/>
        <v>0</v>
      </c>
      <c r="L1763" t="s">
        <v>13206</v>
      </c>
    </row>
    <row r="1764" spans="1:12" x14ac:dyDescent="0.25">
      <c r="A1764" t="s">
        <v>3540</v>
      </c>
      <c r="B1764" t="s">
        <v>3541</v>
      </c>
      <c r="C1764" t="s">
        <v>24</v>
      </c>
      <c r="D1764" s="1">
        <v>11272</v>
      </c>
      <c r="E1764">
        <v>18.667999999999999</v>
      </c>
      <c r="F1764">
        <v>2.113</v>
      </c>
      <c r="G1764">
        <v>2.391</v>
      </c>
      <c r="H1764">
        <v>10.86</v>
      </c>
      <c r="I1764" t="s">
        <v>2819</v>
      </c>
      <c r="J1764" s="4" t="str">
        <f t="shared" si="54"/>
        <v>na</v>
      </c>
      <c r="K1764" s="4">
        <f t="shared" si="55"/>
        <v>0</v>
      </c>
      <c r="L1764" t="s">
        <v>13207</v>
      </c>
    </row>
    <row r="1765" spans="1:12" x14ac:dyDescent="0.25">
      <c r="A1765" t="s">
        <v>3542</v>
      </c>
      <c r="B1765" t="s">
        <v>3543</v>
      </c>
      <c r="C1765" t="s">
        <v>15</v>
      </c>
      <c r="D1765" s="1">
        <v>11230</v>
      </c>
      <c r="E1765">
        <v>48.912999999999997</v>
      </c>
      <c r="F1765">
        <v>13.750999999999999</v>
      </c>
      <c r="G1765">
        <v>5.5670000000000002</v>
      </c>
      <c r="H1765">
        <v>27.359000000000002</v>
      </c>
      <c r="I1765" t="s">
        <v>2819</v>
      </c>
      <c r="J1765" s="4" t="str">
        <f t="shared" si="54"/>
        <v>na</v>
      </c>
      <c r="K1765" s="4">
        <f t="shared" si="55"/>
        <v>0</v>
      </c>
      <c r="L1765" t="s">
        <v>13208</v>
      </c>
    </row>
    <row r="1766" spans="1:12" x14ac:dyDescent="0.25">
      <c r="A1766" t="s">
        <v>3544</v>
      </c>
      <c r="B1766" t="s">
        <v>3545</v>
      </c>
      <c r="C1766" t="s">
        <v>132</v>
      </c>
      <c r="D1766" s="1">
        <v>11142</v>
      </c>
      <c r="E1766">
        <v>75.703000000000003</v>
      </c>
      <c r="F1766">
        <v>6.875</v>
      </c>
      <c r="G1766">
        <v>10.061999999999999</v>
      </c>
      <c r="H1766">
        <v>45.5</v>
      </c>
      <c r="I1766" t="s">
        <v>2819</v>
      </c>
      <c r="J1766" s="4" t="str">
        <f t="shared" si="54"/>
        <v>na</v>
      </c>
      <c r="K1766" s="4">
        <f t="shared" si="55"/>
        <v>0</v>
      </c>
      <c r="L1766" t="s">
        <v>13209</v>
      </c>
    </row>
    <row r="1767" spans="1:12" x14ac:dyDescent="0.25">
      <c r="A1767" t="s">
        <v>3546</v>
      </c>
      <c r="B1767" t="s">
        <v>3547</v>
      </c>
      <c r="C1767" t="s">
        <v>30</v>
      </c>
      <c r="D1767" s="1">
        <v>11087</v>
      </c>
      <c r="E1767">
        <v>14.978999999999999</v>
      </c>
      <c r="F1767">
        <v>1.9590000000000001</v>
      </c>
      <c r="G1767">
        <v>1.446</v>
      </c>
      <c r="H1767">
        <v>8.93</v>
      </c>
      <c r="I1767" t="s">
        <v>2819</v>
      </c>
      <c r="J1767" s="4" t="str">
        <f t="shared" si="54"/>
        <v>na</v>
      </c>
      <c r="K1767" s="4">
        <f t="shared" si="55"/>
        <v>0</v>
      </c>
      <c r="L1767" t="s">
        <v>13210</v>
      </c>
    </row>
    <row r="1768" spans="1:12" x14ac:dyDescent="0.25">
      <c r="A1768" t="s">
        <v>3548</v>
      </c>
      <c r="B1768" t="s">
        <v>3549</v>
      </c>
      <c r="C1768" t="s">
        <v>30</v>
      </c>
      <c r="D1768" s="1">
        <v>11048</v>
      </c>
      <c r="E1768">
        <v>605.62300000000005</v>
      </c>
      <c r="F1768">
        <v>145.15100000000001</v>
      </c>
      <c r="G1768">
        <v>14.445</v>
      </c>
      <c r="H1768">
        <v>141.244</v>
      </c>
      <c r="I1768" t="s">
        <v>2819</v>
      </c>
      <c r="J1768" s="4" t="str">
        <f t="shared" si="54"/>
        <v>na</v>
      </c>
      <c r="K1768" s="4">
        <f t="shared" si="55"/>
        <v>0</v>
      </c>
      <c r="L1768" t="s">
        <v>13211</v>
      </c>
    </row>
    <row r="1769" spans="1:12" x14ac:dyDescent="0.25">
      <c r="A1769" t="s">
        <v>3550</v>
      </c>
      <c r="B1769" t="s">
        <v>3551</v>
      </c>
      <c r="C1769" t="s">
        <v>30</v>
      </c>
      <c r="D1769" s="1">
        <v>11004</v>
      </c>
      <c r="E1769">
        <v>26.821999999999999</v>
      </c>
      <c r="F1769">
        <v>3.2519999999999998</v>
      </c>
      <c r="G1769">
        <v>3.6920000000000002</v>
      </c>
      <c r="H1769">
        <v>16.376000000000001</v>
      </c>
      <c r="I1769" t="s">
        <v>2819</v>
      </c>
      <c r="J1769" s="4" t="str">
        <f t="shared" si="54"/>
        <v>na</v>
      </c>
      <c r="K1769" s="4">
        <f t="shared" si="55"/>
        <v>0</v>
      </c>
      <c r="L1769" t="s">
        <v>13212</v>
      </c>
    </row>
    <row r="1770" spans="1:12" x14ac:dyDescent="0.25">
      <c r="A1770" t="s">
        <v>3552</v>
      </c>
      <c r="B1770" t="s">
        <v>3553</v>
      </c>
      <c r="C1770" t="s">
        <v>18</v>
      </c>
      <c r="D1770" s="1">
        <v>10974</v>
      </c>
      <c r="E1770">
        <v>8.1029999999999998</v>
      </c>
      <c r="F1770">
        <v>0.84899999999999998</v>
      </c>
      <c r="G1770">
        <v>0.78800000000000003</v>
      </c>
      <c r="H1770">
        <v>9.1050000000000004</v>
      </c>
      <c r="I1770" t="s">
        <v>2819</v>
      </c>
      <c r="J1770" s="4" t="str">
        <f t="shared" si="54"/>
        <v>na</v>
      </c>
      <c r="K1770" s="4">
        <f t="shared" si="55"/>
        <v>0</v>
      </c>
      <c r="L1770" t="s">
        <v>13213</v>
      </c>
    </row>
    <row r="1771" spans="1:12" x14ac:dyDescent="0.25">
      <c r="A1771" t="s">
        <v>3554</v>
      </c>
      <c r="B1771" t="s">
        <v>3555</v>
      </c>
      <c r="C1771" t="s">
        <v>15</v>
      </c>
      <c r="D1771" s="1">
        <v>10938</v>
      </c>
      <c r="E1771">
        <v>19.206</v>
      </c>
      <c r="F1771">
        <v>5.0309999999999997</v>
      </c>
      <c r="G1771">
        <v>1.361</v>
      </c>
      <c r="H1771">
        <v>11.228999999999999</v>
      </c>
      <c r="I1771" t="s">
        <v>2819</v>
      </c>
      <c r="J1771" s="4" t="str">
        <f t="shared" si="54"/>
        <v>na</v>
      </c>
      <c r="K1771" s="4">
        <f t="shared" si="55"/>
        <v>0</v>
      </c>
      <c r="L1771" t="s">
        <v>13214</v>
      </c>
    </row>
    <row r="1772" spans="1:12" x14ac:dyDescent="0.25">
      <c r="A1772" t="s">
        <v>3556</v>
      </c>
      <c r="B1772" t="s">
        <v>3557</v>
      </c>
      <c r="C1772" t="s">
        <v>35</v>
      </c>
      <c r="D1772" s="1">
        <v>10863</v>
      </c>
      <c r="E1772">
        <v>6.5030000000000001</v>
      </c>
      <c r="F1772">
        <v>0.7</v>
      </c>
      <c r="G1772">
        <v>1.4430000000000001</v>
      </c>
      <c r="H1772" t="s">
        <v>36</v>
      </c>
      <c r="I1772" t="s">
        <v>2819</v>
      </c>
      <c r="J1772" s="4" t="str">
        <f t="shared" si="54"/>
        <v>na</v>
      </c>
      <c r="K1772" s="4">
        <f t="shared" si="55"/>
        <v>0</v>
      </c>
      <c r="L1772" t="s">
        <v>13215</v>
      </c>
    </row>
    <row r="1773" spans="1:12" x14ac:dyDescent="0.25">
      <c r="A1773" t="s">
        <v>3558</v>
      </c>
      <c r="B1773" t="s">
        <v>3559</v>
      </c>
      <c r="C1773" t="s">
        <v>132</v>
      </c>
      <c r="D1773" s="1">
        <v>10838</v>
      </c>
      <c r="E1773">
        <v>22.850999999999999</v>
      </c>
      <c r="F1773">
        <v>2.11</v>
      </c>
      <c r="G1773">
        <v>2.3140000000000001</v>
      </c>
      <c r="H1773">
        <v>10.318</v>
      </c>
      <c r="I1773" t="s">
        <v>2819</v>
      </c>
      <c r="J1773" s="4" t="str">
        <f t="shared" si="54"/>
        <v>na</v>
      </c>
      <c r="K1773" s="4">
        <f t="shared" si="55"/>
        <v>0</v>
      </c>
      <c r="L1773" t="s">
        <v>13216</v>
      </c>
    </row>
    <row r="1774" spans="1:12" x14ac:dyDescent="0.25">
      <c r="A1774" t="s">
        <v>3560</v>
      </c>
      <c r="B1774" t="s">
        <v>3561</v>
      </c>
      <c r="C1774" t="s">
        <v>58</v>
      </c>
      <c r="D1774" s="1">
        <v>10591</v>
      </c>
      <c r="E1774">
        <v>12.978999999999999</v>
      </c>
      <c r="F1774">
        <v>4.4560000000000004</v>
      </c>
      <c r="G1774">
        <v>1.415</v>
      </c>
      <c r="H1774">
        <v>9.2899999999999991</v>
      </c>
      <c r="I1774" t="s">
        <v>2819</v>
      </c>
      <c r="J1774" s="4" t="str">
        <f t="shared" si="54"/>
        <v>na</v>
      </c>
      <c r="K1774" s="4">
        <f t="shared" si="55"/>
        <v>0</v>
      </c>
      <c r="L1774" t="s">
        <v>13217</v>
      </c>
    </row>
    <row r="1775" spans="1:12" x14ac:dyDescent="0.25">
      <c r="A1775" t="s">
        <v>3562</v>
      </c>
      <c r="B1775" t="s">
        <v>3563</v>
      </c>
      <c r="C1775" t="s">
        <v>132</v>
      </c>
      <c r="D1775" s="1">
        <v>10512</v>
      </c>
      <c r="E1775">
        <v>23.138999999999999</v>
      </c>
      <c r="F1775">
        <v>9.3409999999999993</v>
      </c>
      <c r="G1775">
        <v>2.4209999999999998</v>
      </c>
      <c r="H1775">
        <v>14.287000000000001</v>
      </c>
      <c r="I1775" t="s">
        <v>2819</v>
      </c>
      <c r="J1775" s="4" t="str">
        <f t="shared" si="54"/>
        <v>na</v>
      </c>
      <c r="K1775" s="4">
        <f t="shared" si="55"/>
        <v>0</v>
      </c>
      <c r="L1775" t="s">
        <v>13218</v>
      </c>
    </row>
    <row r="1776" spans="1:12" x14ac:dyDescent="0.25">
      <c r="A1776" t="s">
        <v>3564</v>
      </c>
      <c r="B1776" t="s">
        <v>3565</v>
      </c>
      <c r="C1776" t="s">
        <v>18</v>
      </c>
      <c r="D1776" s="1">
        <v>10492</v>
      </c>
      <c r="E1776" t="s">
        <v>36</v>
      </c>
      <c r="F1776">
        <v>15.012</v>
      </c>
      <c r="G1776">
        <v>8.9700000000000006</v>
      </c>
      <c r="H1776" t="s">
        <v>36</v>
      </c>
      <c r="I1776" t="s">
        <v>2819</v>
      </c>
      <c r="J1776" s="4" t="str">
        <f t="shared" si="54"/>
        <v>na</v>
      </c>
      <c r="K1776" s="4">
        <f t="shared" si="55"/>
        <v>0</v>
      </c>
      <c r="L1776" t="s">
        <v>13219</v>
      </c>
    </row>
    <row r="1777" spans="1:12" x14ac:dyDescent="0.25">
      <c r="A1777" t="s">
        <v>3566</v>
      </c>
      <c r="B1777" t="s">
        <v>3567</v>
      </c>
      <c r="C1777" t="s">
        <v>35</v>
      </c>
      <c r="D1777" s="1">
        <v>10490</v>
      </c>
      <c r="E1777">
        <v>3.0569999999999999</v>
      </c>
      <c r="F1777">
        <v>0.73499999999999999</v>
      </c>
      <c r="G1777">
        <v>0.58799999999999997</v>
      </c>
      <c r="H1777">
        <v>2.5129999999999999</v>
      </c>
      <c r="I1777" t="s">
        <v>2819</v>
      </c>
      <c r="J1777" s="4" t="str">
        <f t="shared" si="54"/>
        <v>na</v>
      </c>
      <c r="K1777" s="4">
        <f t="shared" si="55"/>
        <v>0</v>
      </c>
      <c r="L1777" t="s">
        <v>13220</v>
      </c>
    </row>
    <row r="1778" spans="1:12" x14ac:dyDescent="0.25">
      <c r="A1778" t="s">
        <v>3568</v>
      </c>
      <c r="B1778" t="s">
        <v>3569</v>
      </c>
      <c r="C1778" t="s">
        <v>30</v>
      </c>
      <c r="D1778" s="1">
        <v>10418</v>
      </c>
      <c r="E1778">
        <v>43.268999999999998</v>
      </c>
      <c r="F1778">
        <v>6.6449999999999996</v>
      </c>
      <c r="G1778">
        <v>5.6719999999999997</v>
      </c>
      <c r="H1778">
        <v>24.965</v>
      </c>
      <c r="I1778" t="s">
        <v>2819</v>
      </c>
      <c r="J1778" s="4" t="str">
        <f t="shared" si="54"/>
        <v>na</v>
      </c>
      <c r="K1778" s="4">
        <f t="shared" si="55"/>
        <v>0</v>
      </c>
      <c r="L1778" t="s">
        <v>13221</v>
      </c>
    </row>
    <row r="1779" spans="1:12" x14ac:dyDescent="0.25">
      <c r="A1779" t="s">
        <v>3570</v>
      </c>
      <c r="B1779" t="s">
        <v>3571</v>
      </c>
      <c r="C1779" t="s">
        <v>11</v>
      </c>
      <c r="D1779" s="1">
        <v>10394</v>
      </c>
      <c r="E1779">
        <v>7.31</v>
      </c>
      <c r="F1779">
        <v>0.437</v>
      </c>
      <c r="G1779">
        <v>0.46400000000000002</v>
      </c>
      <c r="H1779">
        <v>8.5410000000000004</v>
      </c>
      <c r="I1779" t="s">
        <v>2819</v>
      </c>
      <c r="J1779" s="4" t="str">
        <f t="shared" si="54"/>
        <v>na</v>
      </c>
      <c r="K1779" s="4">
        <f t="shared" si="55"/>
        <v>0</v>
      </c>
      <c r="L1779" t="s">
        <v>13222</v>
      </c>
    </row>
    <row r="1780" spans="1:12" x14ac:dyDescent="0.25">
      <c r="A1780" t="s">
        <v>3572</v>
      </c>
      <c r="B1780" t="s">
        <v>3573</v>
      </c>
      <c r="C1780" t="s">
        <v>11</v>
      </c>
      <c r="D1780" s="1">
        <v>10386</v>
      </c>
      <c r="E1780" t="s">
        <v>36</v>
      </c>
      <c r="F1780">
        <v>1.1879999999999999</v>
      </c>
      <c r="G1780">
        <v>1.5780000000000001</v>
      </c>
      <c r="H1780">
        <v>5.6660000000000004</v>
      </c>
      <c r="I1780" t="s">
        <v>2819</v>
      </c>
      <c r="J1780" s="4" t="str">
        <f t="shared" si="54"/>
        <v>na</v>
      </c>
      <c r="K1780" s="4">
        <f t="shared" si="55"/>
        <v>0</v>
      </c>
      <c r="L1780" t="s">
        <v>13223</v>
      </c>
    </row>
    <row r="1781" spans="1:12" x14ac:dyDescent="0.25">
      <c r="A1781" t="s">
        <v>3574</v>
      </c>
      <c r="B1781" t="s">
        <v>3575</v>
      </c>
      <c r="C1781" t="s">
        <v>15</v>
      </c>
      <c r="D1781" s="1">
        <v>10342</v>
      </c>
      <c r="E1781">
        <v>27.812999999999999</v>
      </c>
      <c r="F1781">
        <v>3.8</v>
      </c>
      <c r="G1781">
        <v>3.2679999999999998</v>
      </c>
      <c r="H1781">
        <v>17.667000000000002</v>
      </c>
      <c r="I1781" t="s">
        <v>2819</v>
      </c>
      <c r="J1781" s="4" t="str">
        <f t="shared" si="54"/>
        <v>na</v>
      </c>
      <c r="K1781" s="4">
        <f t="shared" si="55"/>
        <v>0</v>
      </c>
      <c r="L1781" t="s">
        <v>13224</v>
      </c>
    </row>
    <row r="1782" spans="1:12" x14ac:dyDescent="0.25">
      <c r="A1782" t="s">
        <v>3576</v>
      </c>
      <c r="B1782" t="s">
        <v>3577</v>
      </c>
      <c r="C1782" t="s">
        <v>58</v>
      </c>
      <c r="D1782" s="1">
        <v>10268</v>
      </c>
      <c r="E1782">
        <v>21.312999999999999</v>
      </c>
      <c r="F1782">
        <v>19.452999999999999</v>
      </c>
      <c r="G1782">
        <v>1.4179999999999999</v>
      </c>
      <c r="H1782">
        <v>10.785</v>
      </c>
      <c r="I1782" t="s">
        <v>2819</v>
      </c>
      <c r="J1782" s="4" t="str">
        <f t="shared" si="54"/>
        <v>na</v>
      </c>
      <c r="K1782" s="4">
        <f t="shared" si="55"/>
        <v>0</v>
      </c>
      <c r="L1782" t="s">
        <v>13225</v>
      </c>
    </row>
    <row r="1783" spans="1:12" x14ac:dyDescent="0.25">
      <c r="A1783" t="s">
        <v>3578</v>
      </c>
      <c r="B1783" t="s">
        <v>3579</v>
      </c>
      <c r="C1783" t="s">
        <v>132</v>
      </c>
      <c r="D1783" s="1">
        <v>10264</v>
      </c>
      <c r="E1783" t="s">
        <v>36</v>
      </c>
      <c r="F1783">
        <v>13.065</v>
      </c>
      <c r="G1783" t="s">
        <v>36</v>
      </c>
      <c r="H1783" t="s">
        <v>36</v>
      </c>
      <c r="I1783" t="s">
        <v>2819</v>
      </c>
      <c r="J1783" s="4" t="str">
        <f t="shared" si="54"/>
        <v>na</v>
      </c>
      <c r="K1783" s="4">
        <f t="shared" si="55"/>
        <v>0</v>
      </c>
      <c r="L1783" t="s">
        <v>13226</v>
      </c>
    </row>
    <row r="1784" spans="1:12" x14ac:dyDescent="0.25">
      <c r="A1784" t="s">
        <v>3580</v>
      </c>
      <c r="B1784" t="s">
        <v>3581</v>
      </c>
      <c r="C1784" t="s">
        <v>35</v>
      </c>
      <c r="D1784" s="1">
        <v>10116</v>
      </c>
      <c r="E1784">
        <v>26.263999999999999</v>
      </c>
      <c r="F1784">
        <v>3.0209999999999999</v>
      </c>
      <c r="G1784">
        <v>4.0960000000000001</v>
      </c>
      <c r="H1784">
        <v>14.754</v>
      </c>
      <c r="I1784" t="s">
        <v>2819</v>
      </c>
      <c r="J1784" s="4" t="str">
        <f t="shared" si="54"/>
        <v>na</v>
      </c>
      <c r="K1784" s="4">
        <f t="shared" si="55"/>
        <v>0</v>
      </c>
      <c r="L1784" t="s">
        <v>13227</v>
      </c>
    </row>
    <row r="1785" spans="1:12" x14ac:dyDescent="0.25">
      <c r="A1785" t="s">
        <v>3582</v>
      </c>
      <c r="B1785" t="s">
        <v>3583</v>
      </c>
      <c r="C1785" t="s">
        <v>18</v>
      </c>
      <c r="D1785" s="1">
        <v>10115</v>
      </c>
      <c r="E1785" s="2">
        <v>1035.2850000000001</v>
      </c>
      <c r="F1785">
        <v>8.7940000000000005</v>
      </c>
      <c r="G1785">
        <v>0.85799999999999998</v>
      </c>
      <c r="H1785">
        <v>13.871</v>
      </c>
      <c r="I1785" t="s">
        <v>2819</v>
      </c>
      <c r="J1785" s="4" t="str">
        <f t="shared" si="54"/>
        <v>na</v>
      </c>
      <c r="K1785" s="4">
        <f t="shared" si="55"/>
        <v>0</v>
      </c>
      <c r="L1785" t="s">
        <v>13228</v>
      </c>
    </row>
    <row r="1786" spans="1:12" x14ac:dyDescent="0.25">
      <c r="A1786" t="s">
        <v>3584</v>
      </c>
      <c r="B1786" t="s">
        <v>3585</v>
      </c>
      <c r="C1786" t="s">
        <v>15</v>
      </c>
      <c r="D1786" s="1">
        <v>10091</v>
      </c>
      <c r="E1786">
        <v>30.475000000000001</v>
      </c>
      <c r="F1786">
        <v>6.1849999999999996</v>
      </c>
      <c r="G1786">
        <v>5.226</v>
      </c>
      <c r="H1786">
        <v>19.457000000000001</v>
      </c>
      <c r="I1786" t="s">
        <v>2819</v>
      </c>
      <c r="J1786" s="4" t="str">
        <f t="shared" si="54"/>
        <v>na</v>
      </c>
      <c r="K1786" s="4">
        <f t="shared" si="55"/>
        <v>0</v>
      </c>
      <c r="L1786" t="s">
        <v>13229</v>
      </c>
    </row>
    <row r="1787" spans="1:12" x14ac:dyDescent="0.25">
      <c r="A1787" t="s">
        <v>3586</v>
      </c>
      <c r="B1787" t="s">
        <v>3587</v>
      </c>
      <c r="C1787" t="s">
        <v>15</v>
      </c>
      <c r="D1787" s="1">
        <v>10091</v>
      </c>
      <c r="E1787">
        <v>30.475000000000001</v>
      </c>
      <c r="F1787">
        <v>6.1849999999999996</v>
      </c>
      <c r="G1787">
        <v>5.226</v>
      </c>
      <c r="H1787">
        <v>19.457000000000001</v>
      </c>
      <c r="I1787" t="s">
        <v>2819</v>
      </c>
      <c r="J1787" s="4" t="str">
        <f t="shared" si="54"/>
        <v>na</v>
      </c>
      <c r="K1787" s="4">
        <f t="shared" si="55"/>
        <v>0</v>
      </c>
      <c r="L1787" t="s">
        <v>13230</v>
      </c>
    </row>
    <row r="1788" spans="1:12" x14ac:dyDescent="0.25">
      <c r="A1788" t="s">
        <v>3588</v>
      </c>
      <c r="B1788" t="s">
        <v>3589</v>
      </c>
      <c r="C1788" t="s">
        <v>24</v>
      </c>
      <c r="D1788" s="1">
        <v>10041</v>
      </c>
      <c r="E1788">
        <v>7.3810000000000002</v>
      </c>
      <c r="F1788">
        <v>0.97199999999999998</v>
      </c>
      <c r="G1788">
        <v>0.45100000000000001</v>
      </c>
      <c r="H1788">
        <v>4.9649999999999999</v>
      </c>
      <c r="I1788" t="s">
        <v>2819</v>
      </c>
      <c r="J1788" s="4" t="str">
        <f t="shared" si="54"/>
        <v>na</v>
      </c>
      <c r="K1788" s="4">
        <f t="shared" si="55"/>
        <v>0</v>
      </c>
      <c r="L1788" t="s">
        <v>13231</v>
      </c>
    </row>
    <row r="1789" spans="1:12" x14ac:dyDescent="0.25">
      <c r="A1789" t="s">
        <v>3590</v>
      </c>
      <c r="B1789" t="s">
        <v>3591</v>
      </c>
      <c r="C1789" t="s">
        <v>35</v>
      </c>
      <c r="D1789" s="1">
        <v>10037</v>
      </c>
      <c r="E1789">
        <v>24.823</v>
      </c>
      <c r="F1789">
        <v>2.9969999999999999</v>
      </c>
      <c r="G1789">
        <v>8.8960000000000008</v>
      </c>
      <c r="H1789">
        <v>14.657</v>
      </c>
      <c r="I1789" t="s">
        <v>2819</v>
      </c>
      <c r="J1789" s="4" t="str">
        <f t="shared" si="54"/>
        <v>na</v>
      </c>
      <c r="K1789" s="4">
        <f t="shared" si="55"/>
        <v>0</v>
      </c>
      <c r="L1789" t="s">
        <v>13232</v>
      </c>
    </row>
    <row r="1790" spans="1:12" x14ac:dyDescent="0.25">
      <c r="A1790" t="s">
        <v>3592</v>
      </c>
      <c r="B1790" t="s">
        <v>3593</v>
      </c>
      <c r="C1790" t="s">
        <v>15</v>
      </c>
      <c r="D1790" s="1">
        <v>10001</v>
      </c>
      <c r="E1790">
        <v>22.582000000000001</v>
      </c>
      <c r="F1790">
        <v>4.41</v>
      </c>
      <c r="G1790">
        <v>3.9750000000000001</v>
      </c>
      <c r="H1790">
        <v>15.175000000000001</v>
      </c>
      <c r="I1790" t="s">
        <v>2819</v>
      </c>
      <c r="J1790" s="4" t="str">
        <f t="shared" si="54"/>
        <v>na</v>
      </c>
      <c r="K1790" s="4">
        <f t="shared" si="55"/>
        <v>0</v>
      </c>
      <c r="L1790" t="s">
        <v>13233</v>
      </c>
    </row>
    <row r="1791" spans="1:12" x14ac:dyDescent="0.25">
      <c r="A1791" t="s">
        <v>3594</v>
      </c>
      <c r="B1791" t="s">
        <v>3595</v>
      </c>
      <c r="C1791" t="s">
        <v>132</v>
      </c>
      <c r="D1791" s="1">
        <v>9968</v>
      </c>
      <c r="E1791">
        <v>17.117000000000001</v>
      </c>
      <c r="F1791">
        <v>5.42</v>
      </c>
      <c r="G1791">
        <v>2.222</v>
      </c>
      <c r="H1791">
        <v>12.548999999999999</v>
      </c>
      <c r="I1791" t="s">
        <v>2819</v>
      </c>
      <c r="J1791" s="4" t="str">
        <f t="shared" si="54"/>
        <v>na</v>
      </c>
      <c r="K1791" s="4">
        <f t="shared" si="55"/>
        <v>0</v>
      </c>
      <c r="L1791" t="s">
        <v>13234</v>
      </c>
    </row>
    <row r="1792" spans="1:12" x14ac:dyDescent="0.25">
      <c r="A1792" t="s">
        <v>3596</v>
      </c>
      <c r="B1792" t="s">
        <v>3597</v>
      </c>
      <c r="C1792" t="s">
        <v>15</v>
      </c>
      <c r="D1792" s="1">
        <v>9963</v>
      </c>
      <c r="E1792">
        <v>13.234999999999999</v>
      </c>
      <c r="F1792">
        <v>1.659</v>
      </c>
      <c r="G1792">
        <v>0.78</v>
      </c>
      <c r="H1792">
        <v>18.248000000000001</v>
      </c>
      <c r="I1792" t="s">
        <v>2819</v>
      </c>
      <c r="J1792" s="4" t="str">
        <f t="shared" si="54"/>
        <v>na</v>
      </c>
      <c r="K1792" s="4">
        <f t="shared" si="55"/>
        <v>0</v>
      </c>
      <c r="L1792" t="s">
        <v>13235</v>
      </c>
    </row>
    <row r="1793" spans="1:12" x14ac:dyDescent="0.25">
      <c r="A1793" t="s">
        <v>3598</v>
      </c>
      <c r="B1793" t="s">
        <v>3599</v>
      </c>
      <c r="C1793" t="s">
        <v>24</v>
      </c>
      <c r="D1793" s="1">
        <v>9918</v>
      </c>
      <c r="E1793">
        <v>12.574</v>
      </c>
      <c r="F1793">
        <v>3.907</v>
      </c>
      <c r="G1793">
        <v>2.1739999999999999</v>
      </c>
      <c r="H1793">
        <v>12.894</v>
      </c>
      <c r="I1793" t="s">
        <v>2819</v>
      </c>
      <c r="J1793" s="4" t="str">
        <f t="shared" si="54"/>
        <v>na</v>
      </c>
      <c r="K1793" s="4">
        <f t="shared" si="55"/>
        <v>0</v>
      </c>
      <c r="L1793" t="s">
        <v>13236</v>
      </c>
    </row>
    <row r="1794" spans="1:12" x14ac:dyDescent="0.25">
      <c r="A1794" t="s">
        <v>3600</v>
      </c>
      <c r="B1794" t="s">
        <v>3601</v>
      </c>
      <c r="C1794" t="s">
        <v>132</v>
      </c>
      <c r="D1794" s="1">
        <v>9911</v>
      </c>
      <c r="E1794">
        <v>59.811</v>
      </c>
      <c r="F1794">
        <v>12.798999999999999</v>
      </c>
      <c r="G1794">
        <v>3.2890000000000001</v>
      </c>
      <c r="H1794">
        <v>25.338000000000001</v>
      </c>
      <c r="I1794" t="s">
        <v>2819</v>
      </c>
      <c r="J1794" s="4" t="str">
        <f t="shared" ref="J1794:J1857" si="56">IF(AND(I1794=selected_country_code,C1794= selected_sector_code),D1794,"na")</f>
        <v>na</v>
      </c>
      <c r="K1794" s="4">
        <f t="shared" si="55"/>
        <v>0</v>
      </c>
      <c r="L1794" t="s">
        <v>13237</v>
      </c>
    </row>
    <row r="1795" spans="1:12" x14ac:dyDescent="0.25">
      <c r="A1795" t="s">
        <v>3602</v>
      </c>
      <c r="B1795" t="s">
        <v>3603</v>
      </c>
      <c r="C1795" t="s">
        <v>30</v>
      </c>
      <c r="D1795" s="1">
        <v>9887</v>
      </c>
      <c r="E1795" t="s">
        <v>36</v>
      </c>
      <c r="F1795">
        <v>8.6080000000000005</v>
      </c>
      <c r="G1795">
        <v>165.07499999999999</v>
      </c>
      <c r="H1795" t="s">
        <v>36</v>
      </c>
      <c r="I1795" t="s">
        <v>2819</v>
      </c>
      <c r="J1795" s="4" t="str">
        <f t="shared" si="56"/>
        <v>na</v>
      </c>
      <c r="K1795" s="4">
        <f t="shared" ref="K1795:K1858" si="57">IFERROR(RANK(J1795,$J$2:$J$5711,0),0)</f>
        <v>0</v>
      </c>
      <c r="L1795" t="s">
        <v>13238</v>
      </c>
    </row>
    <row r="1796" spans="1:12" x14ac:dyDescent="0.25">
      <c r="A1796" t="s">
        <v>3604</v>
      </c>
      <c r="B1796" t="s">
        <v>3605</v>
      </c>
      <c r="C1796" t="s">
        <v>18</v>
      </c>
      <c r="D1796" s="1">
        <v>9871</v>
      </c>
      <c r="E1796">
        <v>6.91</v>
      </c>
      <c r="F1796">
        <v>0.73299999999999998</v>
      </c>
      <c r="G1796">
        <v>0.433</v>
      </c>
      <c r="H1796">
        <v>16.195</v>
      </c>
      <c r="I1796" t="s">
        <v>2819</v>
      </c>
      <c r="J1796" s="4" t="str">
        <f t="shared" si="56"/>
        <v>na</v>
      </c>
      <c r="K1796" s="4">
        <f t="shared" si="57"/>
        <v>0</v>
      </c>
      <c r="L1796" t="s">
        <v>13239</v>
      </c>
    </row>
    <row r="1797" spans="1:12" x14ac:dyDescent="0.25">
      <c r="A1797" t="s">
        <v>3606</v>
      </c>
      <c r="B1797" t="s">
        <v>3607</v>
      </c>
      <c r="C1797" t="s">
        <v>58</v>
      </c>
      <c r="D1797" s="1">
        <v>9823</v>
      </c>
      <c r="E1797">
        <v>14.253</v>
      </c>
      <c r="F1797">
        <v>5.1920000000000002</v>
      </c>
      <c r="G1797">
        <v>1.3620000000000001</v>
      </c>
      <c r="H1797">
        <v>7.5819999999999999</v>
      </c>
      <c r="I1797" t="s">
        <v>2819</v>
      </c>
      <c r="J1797" s="4" t="str">
        <f t="shared" si="56"/>
        <v>na</v>
      </c>
      <c r="K1797" s="4">
        <f t="shared" si="57"/>
        <v>0</v>
      </c>
      <c r="L1797" t="s">
        <v>13240</v>
      </c>
    </row>
    <row r="1798" spans="1:12" x14ac:dyDescent="0.25">
      <c r="A1798" t="s">
        <v>3608</v>
      </c>
      <c r="B1798" t="s">
        <v>3609</v>
      </c>
      <c r="C1798" t="s">
        <v>35</v>
      </c>
      <c r="D1798" s="1">
        <v>9698</v>
      </c>
      <c r="E1798">
        <v>10.723000000000001</v>
      </c>
      <c r="F1798">
        <v>0.51300000000000001</v>
      </c>
      <c r="G1798">
        <v>0.68300000000000005</v>
      </c>
      <c r="H1798" t="s">
        <v>36</v>
      </c>
      <c r="I1798" t="s">
        <v>2819</v>
      </c>
      <c r="J1798" s="4" t="str">
        <f t="shared" si="56"/>
        <v>na</v>
      </c>
      <c r="K1798" s="4">
        <f t="shared" si="57"/>
        <v>0</v>
      </c>
      <c r="L1798" t="s">
        <v>13241</v>
      </c>
    </row>
    <row r="1799" spans="1:12" x14ac:dyDescent="0.25">
      <c r="A1799" t="s">
        <v>3610</v>
      </c>
      <c r="B1799" t="s">
        <v>3611</v>
      </c>
      <c r="C1799" t="s">
        <v>30</v>
      </c>
      <c r="D1799" s="1">
        <v>9697</v>
      </c>
      <c r="E1799">
        <v>49.137</v>
      </c>
      <c r="F1799">
        <v>1.6759999999999999</v>
      </c>
      <c r="G1799">
        <v>4.1619999999999999</v>
      </c>
      <c r="H1799">
        <v>22.42</v>
      </c>
      <c r="I1799" t="s">
        <v>2819</v>
      </c>
      <c r="J1799" s="4" t="str">
        <f t="shared" si="56"/>
        <v>na</v>
      </c>
      <c r="K1799" s="4">
        <f t="shared" si="57"/>
        <v>0</v>
      </c>
      <c r="L1799" t="s">
        <v>13242</v>
      </c>
    </row>
    <row r="1800" spans="1:12" x14ac:dyDescent="0.25">
      <c r="A1800" t="s">
        <v>3612</v>
      </c>
      <c r="B1800" t="s">
        <v>3613</v>
      </c>
      <c r="C1800" t="s">
        <v>30</v>
      </c>
      <c r="D1800" s="1">
        <v>9697</v>
      </c>
      <c r="E1800">
        <v>49.137</v>
      </c>
      <c r="F1800">
        <v>1.6759999999999999</v>
      </c>
      <c r="G1800">
        <v>4.1619999999999999</v>
      </c>
      <c r="H1800">
        <v>22.42</v>
      </c>
      <c r="I1800" t="s">
        <v>2819</v>
      </c>
      <c r="J1800" s="4" t="str">
        <f t="shared" si="56"/>
        <v>na</v>
      </c>
      <c r="K1800" s="4">
        <f t="shared" si="57"/>
        <v>0</v>
      </c>
      <c r="L1800" t="s">
        <v>13243</v>
      </c>
    </row>
    <row r="1801" spans="1:12" x14ac:dyDescent="0.25">
      <c r="A1801" t="s">
        <v>3614</v>
      </c>
      <c r="B1801" t="s">
        <v>3615</v>
      </c>
      <c r="C1801" t="s">
        <v>132</v>
      </c>
      <c r="D1801" s="1">
        <v>9683</v>
      </c>
      <c r="E1801">
        <v>38.011000000000003</v>
      </c>
      <c r="F1801">
        <v>6.0579999999999998</v>
      </c>
      <c r="G1801">
        <v>4.181</v>
      </c>
      <c r="H1801">
        <v>22.010999999999999</v>
      </c>
      <c r="I1801" t="s">
        <v>2819</v>
      </c>
      <c r="J1801" s="4" t="str">
        <f t="shared" si="56"/>
        <v>na</v>
      </c>
      <c r="K1801" s="4">
        <f t="shared" si="57"/>
        <v>0</v>
      </c>
      <c r="L1801" t="s">
        <v>13244</v>
      </c>
    </row>
    <row r="1802" spans="1:12" x14ac:dyDescent="0.25">
      <c r="A1802" t="s">
        <v>3616</v>
      </c>
      <c r="B1802" t="s">
        <v>3617</v>
      </c>
      <c r="C1802" t="s">
        <v>35</v>
      </c>
      <c r="D1802" s="1">
        <v>9655</v>
      </c>
      <c r="E1802">
        <v>26.061</v>
      </c>
      <c r="F1802">
        <v>13.47</v>
      </c>
      <c r="G1802">
        <v>6.6849999999999996</v>
      </c>
      <c r="H1802">
        <v>19.757999999999999</v>
      </c>
      <c r="I1802" t="s">
        <v>2819</v>
      </c>
      <c r="J1802" s="4" t="str">
        <f t="shared" si="56"/>
        <v>na</v>
      </c>
      <c r="K1802" s="4">
        <f t="shared" si="57"/>
        <v>0</v>
      </c>
      <c r="L1802" t="s">
        <v>13245</v>
      </c>
    </row>
    <row r="1803" spans="1:12" x14ac:dyDescent="0.25">
      <c r="A1803" t="s">
        <v>3618</v>
      </c>
      <c r="B1803" t="s">
        <v>3619</v>
      </c>
      <c r="C1803" t="s">
        <v>58</v>
      </c>
      <c r="D1803" s="1">
        <v>9642</v>
      </c>
      <c r="E1803">
        <v>17.84</v>
      </c>
      <c r="F1803">
        <v>6.266</v>
      </c>
      <c r="G1803">
        <v>1.1910000000000001</v>
      </c>
      <c r="H1803">
        <v>9.4860000000000007</v>
      </c>
      <c r="I1803" t="s">
        <v>2819</v>
      </c>
      <c r="J1803" s="4" t="str">
        <f t="shared" si="56"/>
        <v>na</v>
      </c>
      <c r="K1803" s="4">
        <f t="shared" si="57"/>
        <v>0</v>
      </c>
      <c r="L1803" t="s">
        <v>13246</v>
      </c>
    </row>
    <row r="1804" spans="1:12" x14ac:dyDescent="0.25">
      <c r="A1804" t="s">
        <v>3620</v>
      </c>
      <c r="B1804" t="s">
        <v>3621</v>
      </c>
      <c r="C1804" t="s">
        <v>30</v>
      </c>
      <c r="D1804" s="1">
        <v>9631</v>
      </c>
      <c r="E1804">
        <v>51.203000000000003</v>
      </c>
      <c r="F1804">
        <v>8.2309999999999999</v>
      </c>
      <c r="G1804">
        <v>10.201000000000001</v>
      </c>
      <c r="H1804">
        <v>35.673999999999999</v>
      </c>
      <c r="I1804" t="s">
        <v>2819</v>
      </c>
      <c r="J1804" s="4" t="str">
        <f t="shared" si="56"/>
        <v>na</v>
      </c>
      <c r="K1804" s="4">
        <f t="shared" si="57"/>
        <v>0</v>
      </c>
      <c r="L1804" t="s">
        <v>13247</v>
      </c>
    </row>
    <row r="1805" spans="1:12" x14ac:dyDescent="0.25">
      <c r="A1805" t="s">
        <v>3622</v>
      </c>
      <c r="B1805" t="s">
        <v>3623</v>
      </c>
      <c r="C1805" t="s">
        <v>58</v>
      </c>
      <c r="D1805" s="1">
        <v>9628</v>
      </c>
      <c r="E1805">
        <v>11.420999999999999</v>
      </c>
      <c r="F1805">
        <v>2.61</v>
      </c>
      <c r="G1805">
        <v>0.498</v>
      </c>
      <c r="H1805">
        <v>8.1120000000000001</v>
      </c>
      <c r="I1805" t="s">
        <v>2819</v>
      </c>
      <c r="J1805" s="4" t="str">
        <f t="shared" si="56"/>
        <v>na</v>
      </c>
      <c r="K1805" s="4">
        <f t="shared" si="57"/>
        <v>0</v>
      </c>
      <c r="L1805" t="s">
        <v>13248</v>
      </c>
    </row>
    <row r="1806" spans="1:12" x14ac:dyDescent="0.25">
      <c r="A1806" t="s">
        <v>3624</v>
      </c>
      <c r="B1806" t="s">
        <v>3625</v>
      </c>
      <c r="C1806" t="s">
        <v>15</v>
      </c>
      <c r="D1806" s="1">
        <v>9624</v>
      </c>
      <c r="E1806">
        <v>13.807</v>
      </c>
      <c r="F1806" t="s">
        <v>36</v>
      </c>
      <c r="G1806">
        <v>1.284</v>
      </c>
      <c r="H1806">
        <v>8.7080000000000002</v>
      </c>
      <c r="I1806" t="s">
        <v>2819</v>
      </c>
      <c r="J1806" s="4" t="str">
        <f t="shared" si="56"/>
        <v>na</v>
      </c>
      <c r="K1806" s="4">
        <f t="shared" si="57"/>
        <v>0</v>
      </c>
      <c r="L1806" t="s">
        <v>13249</v>
      </c>
    </row>
    <row r="1807" spans="1:12" x14ac:dyDescent="0.25">
      <c r="A1807" t="s">
        <v>3626</v>
      </c>
      <c r="B1807" t="s">
        <v>3627</v>
      </c>
      <c r="C1807" t="s">
        <v>35</v>
      </c>
      <c r="D1807" s="1">
        <v>9622</v>
      </c>
      <c r="E1807">
        <v>12.236000000000001</v>
      </c>
      <c r="F1807" t="s">
        <v>36</v>
      </c>
      <c r="G1807">
        <v>0.08</v>
      </c>
      <c r="H1807" t="s">
        <v>36</v>
      </c>
      <c r="I1807" t="s">
        <v>2819</v>
      </c>
      <c r="J1807" s="4" t="str">
        <f t="shared" si="56"/>
        <v>na</v>
      </c>
      <c r="K1807" s="4">
        <f t="shared" si="57"/>
        <v>0</v>
      </c>
      <c r="L1807" t="s">
        <v>13250</v>
      </c>
    </row>
    <row r="1808" spans="1:12" x14ac:dyDescent="0.25">
      <c r="A1808" t="s">
        <v>3628</v>
      </c>
      <c r="B1808" t="s">
        <v>3629</v>
      </c>
      <c r="C1808" t="s">
        <v>132</v>
      </c>
      <c r="D1808" s="1">
        <v>9581</v>
      </c>
      <c r="E1808">
        <v>22.558</v>
      </c>
      <c r="F1808">
        <v>10.478</v>
      </c>
      <c r="G1808">
        <v>1.3180000000000001</v>
      </c>
      <c r="H1808">
        <v>14.346</v>
      </c>
      <c r="I1808" t="s">
        <v>2819</v>
      </c>
      <c r="J1808" s="4" t="str">
        <f t="shared" si="56"/>
        <v>na</v>
      </c>
      <c r="K1808" s="4">
        <f t="shared" si="57"/>
        <v>0</v>
      </c>
      <c r="L1808" t="s">
        <v>13251</v>
      </c>
    </row>
    <row r="1809" spans="1:12" x14ac:dyDescent="0.25">
      <c r="A1809" t="s">
        <v>3630</v>
      </c>
      <c r="B1809" t="s">
        <v>3631</v>
      </c>
      <c r="C1809" t="s">
        <v>15</v>
      </c>
      <c r="D1809" s="1">
        <v>9570</v>
      </c>
      <c r="E1809">
        <v>16.957000000000001</v>
      </c>
      <c r="F1809">
        <v>4.2190000000000003</v>
      </c>
      <c r="G1809">
        <v>1.054</v>
      </c>
      <c r="H1809">
        <v>8.58</v>
      </c>
      <c r="I1809" t="s">
        <v>2819</v>
      </c>
      <c r="J1809" s="4" t="str">
        <f t="shared" si="56"/>
        <v>na</v>
      </c>
      <c r="K1809" s="4">
        <f t="shared" si="57"/>
        <v>0</v>
      </c>
      <c r="L1809" t="s">
        <v>13252</v>
      </c>
    </row>
    <row r="1810" spans="1:12" x14ac:dyDescent="0.25">
      <c r="A1810" t="s">
        <v>3632</v>
      </c>
      <c r="B1810" t="s">
        <v>3633</v>
      </c>
      <c r="C1810" t="s">
        <v>58</v>
      </c>
      <c r="D1810" s="1">
        <v>9515</v>
      </c>
      <c r="E1810">
        <v>3.4870000000000001</v>
      </c>
      <c r="F1810">
        <v>0.38900000000000001</v>
      </c>
      <c r="G1810">
        <v>0.47299999999999998</v>
      </c>
      <c r="H1810">
        <v>3.7719999999999998</v>
      </c>
      <c r="I1810" t="s">
        <v>2819</v>
      </c>
      <c r="J1810" s="4" t="str">
        <f t="shared" si="56"/>
        <v>na</v>
      </c>
      <c r="K1810" s="4">
        <f t="shared" si="57"/>
        <v>0</v>
      </c>
      <c r="L1810" t="s">
        <v>13253</v>
      </c>
    </row>
    <row r="1811" spans="1:12" x14ac:dyDescent="0.25">
      <c r="A1811" t="s">
        <v>3634</v>
      </c>
      <c r="B1811" t="s">
        <v>3635</v>
      </c>
      <c r="C1811" t="s">
        <v>35</v>
      </c>
      <c r="D1811" s="1">
        <v>9514</v>
      </c>
      <c r="E1811">
        <v>17.824999999999999</v>
      </c>
      <c r="F1811">
        <v>1.5660000000000001</v>
      </c>
      <c r="G1811">
        <v>1.252</v>
      </c>
      <c r="H1811" t="s">
        <v>36</v>
      </c>
      <c r="I1811" t="s">
        <v>2819</v>
      </c>
      <c r="J1811" s="4" t="str">
        <f t="shared" si="56"/>
        <v>na</v>
      </c>
      <c r="K1811" s="4">
        <f t="shared" si="57"/>
        <v>0</v>
      </c>
      <c r="L1811" t="s">
        <v>13254</v>
      </c>
    </row>
    <row r="1812" spans="1:12" x14ac:dyDescent="0.25">
      <c r="A1812" t="s">
        <v>3636</v>
      </c>
      <c r="B1812" t="s">
        <v>3637</v>
      </c>
      <c r="C1812" t="s">
        <v>132</v>
      </c>
      <c r="D1812" s="1">
        <v>9495</v>
      </c>
      <c r="E1812" t="s">
        <v>36</v>
      </c>
      <c r="F1812">
        <v>19.146000000000001</v>
      </c>
      <c r="G1812">
        <v>23.52</v>
      </c>
      <c r="H1812" t="s">
        <v>36</v>
      </c>
      <c r="I1812" t="s">
        <v>2819</v>
      </c>
      <c r="J1812" s="4" t="str">
        <f t="shared" si="56"/>
        <v>na</v>
      </c>
      <c r="K1812" s="4">
        <f t="shared" si="57"/>
        <v>0</v>
      </c>
      <c r="L1812" t="s">
        <v>13255</v>
      </c>
    </row>
    <row r="1813" spans="1:12" x14ac:dyDescent="0.25">
      <c r="A1813" t="s">
        <v>3638</v>
      </c>
      <c r="B1813" t="s">
        <v>3639</v>
      </c>
      <c r="C1813" t="s">
        <v>27</v>
      </c>
      <c r="D1813" s="1">
        <v>9465</v>
      </c>
      <c r="E1813">
        <v>16.190000000000001</v>
      </c>
      <c r="F1813">
        <v>1.853</v>
      </c>
      <c r="G1813">
        <v>1.7809999999999999</v>
      </c>
      <c r="H1813">
        <v>12.241</v>
      </c>
      <c r="I1813" t="s">
        <v>2819</v>
      </c>
      <c r="J1813" s="4" t="str">
        <f t="shared" si="56"/>
        <v>na</v>
      </c>
      <c r="K1813" s="4">
        <f t="shared" si="57"/>
        <v>0</v>
      </c>
      <c r="L1813" t="s">
        <v>13256</v>
      </c>
    </row>
    <row r="1814" spans="1:12" x14ac:dyDescent="0.25">
      <c r="A1814" t="s">
        <v>3640</v>
      </c>
      <c r="B1814" t="s">
        <v>3641</v>
      </c>
      <c r="C1814" t="s">
        <v>35</v>
      </c>
      <c r="D1814" s="1">
        <v>9448</v>
      </c>
      <c r="E1814">
        <v>47.442</v>
      </c>
      <c r="F1814">
        <v>2.7730000000000001</v>
      </c>
      <c r="G1814">
        <v>8.7189999999999994</v>
      </c>
      <c r="H1814">
        <v>31.111999999999998</v>
      </c>
      <c r="I1814" t="s">
        <v>2819</v>
      </c>
      <c r="J1814" s="4" t="str">
        <f t="shared" si="56"/>
        <v>na</v>
      </c>
      <c r="K1814" s="4">
        <f t="shared" si="57"/>
        <v>0</v>
      </c>
      <c r="L1814" t="s">
        <v>13257</v>
      </c>
    </row>
    <row r="1815" spans="1:12" x14ac:dyDescent="0.25">
      <c r="A1815" t="s">
        <v>3642</v>
      </c>
      <c r="B1815" t="s">
        <v>3643</v>
      </c>
      <c r="C1815" t="s">
        <v>15</v>
      </c>
      <c r="D1815" s="1">
        <v>9405</v>
      </c>
      <c r="E1815">
        <v>21.728000000000002</v>
      </c>
      <c r="F1815">
        <v>2.4820000000000002</v>
      </c>
      <c r="G1815">
        <v>1.8779999999999999</v>
      </c>
      <c r="H1815">
        <v>22.306000000000001</v>
      </c>
      <c r="I1815" t="s">
        <v>2819</v>
      </c>
      <c r="J1815" s="4" t="str">
        <f t="shared" si="56"/>
        <v>na</v>
      </c>
      <c r="K1815" s="4">
        <f t="shared" si="57"/>
        <v>0</v>
      </c>
      <c r="L1815" t="s">
        <v>13258</v>
      </c>
    </row>
    <row r="1816" spans="1:12" x14ac:dyDescent="0.25">
      <c r="A1816" t="s">
        <v>3644</v>
      </c>
      <c r="B1816" t="s">
        <v>3645</v>
      </c>
      <c r="C1816" t="s">
        <v>58</v>
      </c>
      <c r="D1816" s="1">
        <v>9371</v>
      </c>
      <c r="E1816">
        <v>11.398999999999999</v>
      </c>
      <c r="F1816">
        <v>2.5499999999999998</v>
      </c>
      <c r="G1816">
        <v>0.48399999999999999</v>
      </c>
      <c r="H1816">
        <v>9.0719999999999992</v>
      </c>
      <c r="I1816" t="s">
        <v>2819</v>
      </c>
      <c r="J1816" s="4" t="str">
        <f t="shared" si="56"/>
        <v>na</v>
      </c>
      <c r="K1816" s="4">
        <f t="shared" si="57"/>
        <v>0</v>
      </c>
      <c r="L1816" t="s">
        <v>13259</v>
      </c>
    </row>
    <row r="1817" spans="1:12" x14ac:dyDescent="0.25">
      <c r="A1817" t="s">
        <v>3646</v>
      </c>
      <c r="B1817" t="s">
        <v>3647</v>
      </c>
      <c r="C1817" t="s">
        <v>132</v>
      </c>
      <c r="D1817" s="1">
        <v>9337</v>
      </c>
      <c r="E1817">
        <v>43.372</v>
      </c>
      <c r="F1817">
        <v>9.9540000000000006</v>
      </c>
      <c r="G1817">
        <v>2.2170000000000001</v>
      </c>
      <c r="H1817">
        <v>17.664000000000001</v>
      </c>
      <c r="I1817" t="s">
        <v>2819</v>
      </c>
      <c r="J1817" s="4" t="str">
        <f t="shared" si="56"/>
        <v>na</v>
      </c>
      <c r="K1817" s="4">
        <f t="shared" si="57"/>
        <v>0</v>
      </c>
      <c r="L1817" t="s">
        <v>13260</v>
      </c>
    </row>
    <row r="1818" spans="1:12" x14ac:dyDescent="0.25">
      <c r="A1818" t="s">
        <v>3648</v>
      </c>
      <c r="B1818" t="s">
        <v>3649</v>
      </c>
      <c r="C1818" t="s">
        <v>132</v>
      </c>
      <c r="D1818" s="1">
        <v>9335</v>
      </c>
      <c r="E1818">
        <v>23.004999999999999</v>
      </c>
      <c r="F1818">
        <v>2.1520000000000001</v>
      </c>
      <c r="G1818">
        <v>3.0590000000000002</v>
      </c>
      <c r="H1818">
        <v>11.39</v>
      </c>
      <c r="I1818" t="s">
        <v>2819</v>
      </c>
      <c r="J1818" s="4" t="str">
        <f t="shared" si="56"/>
        <v>na</v>
      </c>
      <c r="K1818" s="4">
        <f t="shared" si="57"/>
        <v>0</v>
      </c>
      <c r="L1818" t="s">
        <v>13261</v>
      </c>
    </row>
    <row r="1819" spans="1:12" x14ac:dyDescent="0.25">
      <c r="A1819" t="s">
        <v>3650</v>
      </c>
      <c r="B1819" t="s">
        <v>3651</v>
      </c>
      <c r="C1819" t="s">
        <v>35</v>
      </c>
      <c r="D1819" s="1">
        <v>9258</v>
      </c>
      <c r="E1819">
        <v>6.2560000000000002</v>
      </c>
      <c r="F1819">
        <v>0.626</v>
      </c>
      <c r="G1819">
        <v>1.4239999999999999</v>
      </c>
      <c r="H1819" t="s">
        <v>36</v>
      </c>
      <c r="I1819" t="s">
        <v>2819</v>
      </c>
      <c r="J1819" s="4" t="str">
        <f t="shared" si="56"/>
        <v>na</v>
      </c>
      <c r="K1819" s="4">
        <f t="shared" si="57"/>
        <v>0</v>
      </c>
      <c r="L1819" t="s">
        <v>13262</v>
      </c>
    </row>
    <row r="1820" spans="1:12" x14ac:dyDescent="0.25">
      <c r="A1820" t="s">
        <v>3652</v>
      </c>
      <c r="B1820" t="s">
        <v>3653</v>
      </c>
      <c r="C1820" t="s">
        <v>30</v>
      </c>
      <c r="D1820" s="1">
        <v>9180</v>
      </c>
      <c r="E1820">
        <v>13.256</v>
      </c>
      <c r="F1820">
        <v>4.3109999999999999</v>
      </c>
      <c r="G1820">
        <v>0.97099999999999997</v>
      </c>
      <c r="H1820">
        <v>7.4</v>
      </c>
      <c r="I1820" t="s">
        <v>2819</v>
      </c>
      <c r="J1820" s="4" t="str">
        <f t="shared" si="56"/>
        <v>na</v>
      </c>
      <c r="K1820" s="4">
        <f t="shared" si="57"/>
        <v>0</v>
      </c>
      <c r="L1820" t="s">
        <v>13263</v>
      </c>
    </row>
    <row r="1821" spans="1:12" x14ac:dyDescent="0.25">
      <c r="A1821" t="s">
        <v>3654</v>
      </c>
      <c r="B1821" t="s">
        <v>3655</v>
      </c>
      <c r="C1821" t="s">
        <v>30</v>
      </c>
      <c r="D1821" s="1">
        <v>9155</v>
      </c>
      <c r="E1821">
        <v>23.521999999999998</v>
      </c>
      <c r="F1821">
        <v>4.9569999999999999</v>
      </c>
      <c r="G1821">
        <v>2.7730000000000001</v>
      </c>
      <c r="H1821">
        <v>18.492000000000001</v>
      </c>
      <c r="I1821" t="s">
        <v>2819</v>
      </c>
      <c r="J1821" s="4" t="str">
        <f t="shared" si="56"/>
        <v>na</v>
      </c>
      <c r="K1821" s="4">
        <f t="shared" si="57"/>
        <v>0</v>
      </c>
      <c r="L1821" t="s">
        <v>13264</v>
      </c>
    </row>
    <row r="1822" spans="1:12" x14ac:dyDescent="0.25">
      <c r="A1822" t="s">
        <v>3656</v>
      </c>
      <c r="B1822" t="s">
        <v>3657</v>
      </c>
      <c r="C1822" t="s">
        <v>132</v>
      </c>
      <c r="D1822" s="1">
        <v>9148</v>
      </c>
      <c r="E1822">
        <v>22.471</v>
      </c>
      <c r="F1822">
        <v>6.1669999999999998</v>
      </c>
      <c r="G1822">
        <v>4.0670000000000002</v>
      </c>
      <c r="H1822">
        <v>12.342000000000001</v>
      </c>
      <c r="I1822" t="s">
        <v>2819</v>
      </c>
      <c r="J1822" s="4" t="str">
        <f t="shared" si="56"/>
        <v>na</v>
      </c>
      <c r="K1822" s="4">
        <f t="shared" si="57"/>
        <v>0</v>
      </c>
      <c r="L1822" t="s">
        <v>13265</v>
      </c>
    </row>
    <row r="1823" spans="1:12" x14ac:dyDescent="0.25">
      <c r="A1823" t="s">
        <v>3658</v>
      </c>
      <c r="B1823" t="s">
        <v>3659</v>
      </c>
      <c r="C1823" t="s">
        <v>15</v>
      </c>
      <c r="D1823" s="1">
        <v>9122</v>
      </c>
      <c r="E1823">
        <v>10.898999999999999</v>
      </c>
      <c r="F1823">
        <v>0.91600000000000004</v>
      </c>
      <c r="G1823">
        <v>0.97699999999999998</v>
      </c>
      <c r="H1823">
        <v>11.853</v>
      </c>
      <c r="I1823" t="s">
        <v>2819</v>
      </c>
      <c r="J1823" s="4" t="str">
        <f t="shared" si="56"/>
        <v>na</v>
      </c>
      <c r="K1823" s="4">
        <f t="shared" si="57"/>
        <v>0</v>
      </c>
      <c r="L1823" t="s">
        <v>13266</v>
      </c>
    </row>
    <row r="1824" spans="1:12" x14ac:dyDescent="0.25">
      <c r="A1824" t="s">
        <v>3660</v>
      </c>
      <c r="B1824" t="s">
        <v>3661</v>
      </c>
      <c r="C1824" t="s">
        <v>132</v>
      </c>
      <c r="D1824" s="1">
        <v>9101</v>
      </c>
      <c r="E1824">
        <v>88.751000000000005</v>
      </c>
      <c r="F1824">
        <v>14.826000000000001</v>
      </c>
      <c r="G1824">
        <v>13.475</v>
      </c>
      <c r="H1824">
        <v>56.198</v>
      </c>
      <c r="I1824" t="s">
        <v>2819</v>
      </c>
      <c r="J1824" s="4" t="str">
        <f t="shared" si="56"/>
        <v>na</v>
      </c>
      <c r="K1824" s="4">
        <f t="shared" si="57"/>
        <v>0</v>
      </c>
      <c r="L1824" t="s">
        <v>13267</v>
      </c>
    </row>
    <row r="1825" spans="1:12" x14ac:dyDescent="0.25">
      <c r="A1825" t="s">
        <v>3662</v>
      </c>
      <c r="B1825" t="s">
        <v>3663</v>
      </c>
      <c r="C1825" t="s">
        <v>27</v>
      </c>
      <c r="D1825" s="1">
        <v>9026</v>
      </c>
      <c r="E1825">
        <v>33.570999999999998</v>
      </c>
      <c r="F1825">
        <v>2.2989999999999999</v>
      </c>
      <c r="G1825">
        <v>9.7360000000000007</v>
      </c>
      <c r="H1825">
        <v>20.379000000000001</v>
      </c>
      <c r="I1825" t="s">
        <v>2819</v>
      </c>
      <c r="J1825" s="4" t="str">
        <f t="shared" si="56"/>
        <v>na</v>
      </c>
      <c r="K1825" s="4">
        <f t="shared" si="57"/>
        <v>0</v>
      </c>
      <c r="L1825" t="s">
        <v>13268</v>
      </c>
    </row>
    <row r="1826" spans="1:12" x14ac:dyDescent="0.25">
      <c r="A1826" t="s">
        <v>3664</v>
      </c>
      <c r="B1826" t="s">
        <v>3665</v>
      </c>
      <c r="C1826" t="s">
        <v>24</v>
      </c>
      <c r="D1826" s="1">
        <v>8996</v>
      </c>
      <c r="E1826" t="s">
        <v>36</v>
      </c>
      <c r="F1826">
        <v>0.96799999999999997</v>
      </c>
      <c r="G1826">
        <v>0.625</v>
      </c>
      <c r="H1826">
        <v>9.8510000000000009</v>
      </c>
      <c r="I1826" t="s">
        <v>2819</v>
      </c>
      <c r="J1826" s="4" t="str">
        <f t="shared" si="56"/>
        <v>na</v>
      </c>
      <c r="K1826" s="4">
        <f t="shared" si="57"/>
        <v>0</v>
      </c>
      <c r="L1826" t="s">
        <v>13269</v>
      </c>
    </row>
    <row r="1827" spans="1:12" x14ac:dyDescent="0.25">
      <c r="A1827" t="s">
        <v>3666</v>
      </c>
      <c r="B1827" t="s">
        <v>3667</v>
      </c>
      <c r="C1827" t="s">
        <v>58</v>
      </c>
      <c r="D1827" s="1">
        <v>8985</v>
      </c>
      <c r="E1827">
        <v>16.126999999999999</v>
      </c>
      <c r="F1827">
        <v>2.9990000000000001</v>
      </c>
      <c r="G1827">
        <v>1.782</v>
      </c>
      <c r="H1827">
        <v>9.532</v>
      </c>
      <c r="I1827" t="s">
        <v>2819</v>
      </c>
      <c r="J1827" s="4" t="str">
        <f t="shared" si="56"/>
        <v>na</v>
      </c>
      <c r="K1827" s="4">
        <f t="shared" si="57"/>
        <v>0</v>
      </c>
      <c r="L1827" t="s">
        <v>13270</v>
      </c>
    </row>
    <row r="1828" spans="1:12" x14ac:dyDescent="0.25">
      <c r="A1828" t="s">
        <v>3668</v>
      </c>
      <c r="B1828" t="s">
        <v>3669</v>
      </c>
      <c r="C1828" t="s">
        <v>35</v>
      </c>
      <c r="D1828" s="1">
        <v>8955</v>
      </c>
      <c r="E1828">
        <v>6.1639999999999997</v>
      </c>
      <c r="F1828">
        <v>0.61699999999999999</v>
      </c>
      <c r="G1828">
        <v>0.56000000000000005</v>
      </c>
      <c r="H1828" t="s">
        <v>36</v>
      </c>
      <c r="I1828" t="s">
        <v>2819</v>
      </c>
      <c r="J1828" s="4" t="str">
        <f t="shared" si="56"/>
        <v>na</v>
      </c>
      <c r="K1828" s="4">
        <f t="shared" si="57"/>
        <v>0</v>
      </c>
      <c r="L1828" t="s">
        <v>13271</v>
      </c>
    </row>
    <row r="1829" spans="1:12" x14ac:dyDescent="0.25">
      <c r="A1829" t="s">
        <v>3670</v>
      </c>
      <c r="B1829" t="s">
        <v>3671</v>
      </c>
      <c r="C1829" t="s">
        <v>27</v>
      </c>
      <c r="D1829" s="1">
        <v>8941</v>
      </c>
      <c r="E1829">
        <v>9.4719999999999995</v>
      </c>
      <c r="F1829">
        <v>2.9809999999999999</v>
      </c>
      <c r="G1829">
        <v>0.876</v>
      </c>
      <c r="H1829">
        <v>9.5</v>
      </c>
      <c r="I1829" t="s">
        <v>2819</v>
      </c>
      <c r="J1829" s="4" t="str">
        <f t="shared" si="56"/>
        <v>na</v>
      </c>
      <c r="K1829" s="4">
        <f t="shared" si="57"/>
        <v>0</v>
      </c>
      <c r="L1829" t="s">
        <v>13272</v>
      </c>
    </row>
    <row r="1830" spans="1:12" x14ac:dyDescent="0.25">
      <c r="A1830" t="s">
        <v>3672</v>
      </c>
      <c r="B1830" t="s">
        <v>3673</v>
      </c>
      <c r="C1830" t="s">
        <v>132</v>
      </c>
      <c r="D1830" s="1">
        <v>8898</v>
      </c>
      <c r="E1830">
        <v>11.34</v>
      </c>
      <c r="F1830">
        <v>31.67</v>
      </c>
      <c r="G1830">
        <v>1.696</v>
      </c>
      <c r="H1830">
        <v>6.1840000000000002</v>
      </c>
      <c r="I1830" t="s">
        <v>2819</v>
      </c>
      <c r="J1830" s="4" t="str">
        <f t="shared" si="56"/>
        <v>na</v>
      </c>
      <c r="K1830" s="4">
        <f t="shared" si="57"/>
        <v>0</v>
      </c>
      <c r="L1830" t="s">
        <v>13273</v>
      </c>
    </row>
    <row r="1831" spans="1:12" x14ac:dyDescent="0.25">
      <c r="A1831" t="s">
        <v>3674</v>
      </c>
      <c r="B1831" t="s">
        <v>3675</v>
      </c>
      <c r="C1831" t="s">
        <v>30</v>
      </c>
      <c r="D1831" s="1">
        <v>8785</v>
      </c>
      <c r="E1831" t="s">
        <v>36</v>
      </c>
      <c r="F1831">
        <v>3.899</v>
      </c>
      <c r="G1831">
        <v>2.6389999999999998</v>
      </c>
      <c r="H1831">
        <v>37.920999999999999</v>
      </c>
      <c r="I1831" t="s">
        <v>2819</v>
      </c>
      <c r="J1831" s="4" t="str">
        <f t="shared" si="56"/>
        <v>na</v>
      </c>
      <c r="K1831" s="4">
        <f t="shared" si="57"/>
        <v>0</v>
      </c>
      <c r="L1831" t="s">
        <v>13274</v>
      </c>
    </row>
    <row r="1832" spans="1:12" x14ac:dyDescent="0.25">
      <c r="A1832" t="s">
        <v>3676</v>
      </c>
      <c r="B1832" t="s">
        <v>3677</v>
      </c>
      <c r="C1832" t="s">
        <v>27</v>
      </c>
      <c r="D1832" s="1">
        <v>8729</v>
      </c>
      <c r="E1832">
        <v>17.234000000000002</v>
      </c>
      <c r="F1832">
        <v>1.607</v>
      </c>
      <c r="G1832">
        <v>2.5139999999999998</v>
      </c>
      <c r="H1832">
        <v>10.494</v>
      </c>
      <c r="I1832" t="s">
        <v>2819</v>
      </c>
      <c r="J1832" s="4" t="str">
        <f t="shared" si="56"/>
        <v>na</v>
      </c>
      <c r="K1832" s="4">
        <f t="shared" si="57"/>
        <v>0</v>
      </c>
      <c r="L1832" t="s">
        <v>13275</v>
      </c>
    </row>
    <row r="1833" spans="1:12" x14ac:dyDescent="0.25">
      <c r="A1833" t="s">
        <v>3678</v>
      </c>
      <c r="B1833" t="s">
        <v>3679</v>
      </c>
      <c r="C1833" t="s">
        <v>30</v>
      </c>
      <c r="D1833" s="1">
        <v>8696</v>
      </c>
      <c r="E1833">
        <v>32.914999999999999</v>
      </c>
      <c r="F1833">
        <v>1.4670000000000001</v>
      </c>
      <c r="G1833">
        <v>2.6219999999999999</v>
      </c>
      <c r="H1833">
        <v>20.576000000000001</v>
      </c>
      <c r="I1833" t="s">
        <v>2819</v>
      </c>
      <c r="J1833" s="4" t="str">
        <f t="shared" si="56"/>
        <v>na</v>
      </c>
      <c r="K1833" s="4">
        <f t="shared" si="57"/>
        <v>0</v>
      </c>
      <c r="L1833" t="s">
        <v>13276</v>
      </c>
    </row>
    <row r="1834" spans="1:12" x14ac:dyDescent="0.25">
      <c r="A1834" t="s">
        <v>3680</v>
      </c>
      <c r="B1834" t="s">
        <v>3681</v>
      </c>
      <c r="C1834" t="s">
        <v>35</v>
      </c>
      <c r="D1834" s="1">
        <v>8677</v>
      </c>
      <c r="E1834">
        <v>9.2330000000000005</v>
      </c>
      <c r="F1834">
        <v>0.70699999999999996</v>
      </c>
      <c r="G1834">
        <v>0.80700000000000005</v>
      </c>
      <c r="H1834" t="s">
        <v>36</v>
      </c>
      <c r="I1834" t="s">
        <v>2819</v>
      </c>
      <c r="J1834" s="4" t="str">
        <f t="shared" si="56"/>
        <v>na</v>
      </c>
      <c r="K1834" s="4">
        <f t="shared" si="57"/>
        <v>0</v>
      </c>
      <c r="L1834" t="s">
        <v>13277</v>
      </c>
    </row>
    <row r="1835" spans="1:12" x14ac:dyDescent="0.25">
      <c r="A1835" t="s">
        <v>3682</v>
      </c>
      <c r="B1835" t="s">
        <v>3683</v>
      </c>
      <c r="C1835" t="s">
        <v>132</v>
      </c>
      <c r="D1835" s="1">
        <v>8659</v>
      </c>
      <c r="E1835">
        <v>25.373999999999999</v>
      </c>
      <c r="F1835" t="s">
        <v>36</v>
      </c>
      <c r="G1835">
        <v>7.5839999999999996</v>
      </c>
      <c r="H1835">
        <v>20.585999999999999</v>
      </c>
      <c r="I1835" t="s">
        <v>2819</v>
      </c>
      <c r="J1835" s="4" t="str">
        <f t="shared" si="56"/>
        <v>na</v>
      </c>
      <c r="K1835" s="4">
        <f t="shared" si="57"/>
        <v>0</v>
      </c>
      <c r="L1835" t="s">
        <v>13278</v>
      </c>
    </row>
    <row r="1836" spans="1:12" x14ac:dyDescent="0.25">
      <c r="A1836" t="s">
        <v>3684</v>
      </c>
      <c r="B1836" t="s">
        <v>3685</v>
      </c>
      <c r="C1836" t="s">
        <v>11</v>
      </c>
      <c r="D1836" s="1">
        <v>8655</v>
      </c>
      <c r="E1836">
        <v>6.81</v>
      </c>
      <c r="F1836">
        <v>1.39</v>
      </c>
      <c r="G1836">
        <v>0.85199999999999998</v>
      </c>
      <c r="H1836">
        <v>8.9179999999999993</v>
      </c>
      <c r="I1836" t="s">
        <v>2819</v>
      </c>
      <c r="J1836" s="4" t="str">
        <f t="shared" si="56"/>
        <v>na</v>
      </c>
      <c r="K1836" s="4">
        <f t="shared" si="57"/>
        <v>0</v>
      </c>
      <c r="L1836" t="s">
        <v>13279</v>
      </c>
    </row>
    <row r="1837" spans="1:12" x14ac:dyDescent="0.25">
      <c r="A1837" t="s">
        <v>3686</v>
      </c>
      <c r="B1837" t="s">
        <v>3687</v>
      </c>
      <c r="C1837" t="s">
        <v>132</v>
      </c>
      <c r="D1837" s="1">
        <v>8639</v>
      </c>
      <c r="E1837">
        <v>127.07599999999999</v>
      </c>
      <c r="F1837">
        <v>4.1029999999999998</v>
      </c>
      <c r="G1837">
        <v>3.8519999999999999</v>
      </c>
      <c r="H1837">
        <v>21.22</v>
      </c>
      <c r="I1837" t="s">
        <v>2819</v>
      </c>
      <c r="J1837" s="4" t="str">
        <f t="shared" si="56"/>
        <v>na</v>
      </c>
      <c r="K1837" s="4">
        <f t="shared" si="57"/>
        <v>0</v>
      </c>
      <c r="L1837" t="s">
        <v>13280</v>
      </c>
    </row>
    <row r="1838" spans="1:12" x14ac:dyDescent="0.25">
      <c r="A1838" t="s">
        <v>3688</v>
      </c>
      <c r="B1838" t="s">
        <v>3689</v>
      </c>
      <c r="C1838" t="s">
        <v>35</v>
      </c>
      <c r="D1838" s="1">
        <v>8621</v>
      </c>
      <c r="E1838">
        <v>6.4690000000000003</v>
      </c>
      <c r="F1838">
        <v>0.85599999999999998</v>
      </c>
      <c r="G1838">
        <v>1.5009999999999999</v>
      </c>
      <c r="H1838">
        <v>3.0529999999999999</v>
      </c>
      <c r="I1838" t="s">
        <v>2819</v>
      </c>
      <c r="J1838" s="4" t="str">
        <f t="shared" si="56"/>
        <v>na</v>
      </c>
      <c r="K1838" s="4">
        <f t="shared" si="57"/>
        <v>0</v>
      </c>
      <c r="L1838" t="s">
        <v>13281</v>
      </c>
    </row>
    <row r="1839" spans="1:12" x14ac:dyDescent="0.25">
      <c r="A1839" t="s">
        <v>3690</v>
      </c>
      <c r="B1839" t="s">
        <v>3691</v>
      </c>
      <c r="C1839" t="s">
        <v>35</v>
      </c>
      <c r="D1839" s="1">
        <v>8587</v>
      </c>
      <c r="E1839">
        <v>8.2270000000000003</v>
      </c>
      <c r="F1839">
        <v>1.252</v>
      </c>
      <c r="G1839">
        <v>1.0640000000000001</v>
      </c>
      <c r="H1839">
        <v>4.242</v>
      </c>
      <c r="I1839" t="s">
        <v>2819</v>
      </c>
      <c r="J1839" s="4" t="str">
        <f t="shared" si="56"/>
        <v>na</v>
      </c>
      <c r="K1839" s="4">
        <f t="shared" si="57"/>
        <v>0</v>
      </c>
      <c r="L1839" t="s">
        <v>13282</v>
      </c>
    </row>
    <row r="1840" spans="1:12" x14ac:dyDescent="0.25">
      <c r="A1840" t="s">
        <v>3692</v>
      </c>
      <c r="B1840" t="s">
        <v>3693</v>
      </c>
      <c r="C1840" t="s">
        <v>30</v>
      </c>
      <c r="D1840" s="1">
        <v>8567</v>
      </c>
      <c r="E1840" t="s">
        <v>36</v>
      </c>
      <c r="F1840">
        <v>3.7360000000000002</v>
      </c>
      <c r="G1840">
        <v>8.73</v>
      </c>
      <c r="H1840" t="s">
        <v>36</v>
      </c>
      <c r="I1840" t="s">
        <v>2819</v>
      </c>
      <c r="J1840" s="4" t="str">
        <f t="shared" si="56"/>
        <v>na</v>
      </c>
      <c r="K1840" s="4">
        <f t="shared" si="57"/>
        <v>0</v>
      </c>
      <c r="L1840" t="s">
        <v>13283</v>
      </c>
    </row>
    <row r="1841" spans="1:12" x14ac:dyDescent="0.25">
      <c r="A1841" t="s">
        <v>3694</v>
      </c>
      <c r="B1841" t="s">
        <v>3695</v>
      </c>
      <c r="C1841" t="s">
        <v>132</v>
      </c>
      <c r="D1841" s="1">
        <v>8557</v>
      </c>
      <c r="E1841">
        <v>67.156999999999996</v>
      </c>
      <c r="F1841">
        <v>4.4980000000000002</v>
      </c>
      <c r="G1841">
        <v>7.1539999999999999</v>
      </c>
      <c r="H1841">
        <v>18.672999999999998</v>
      </c>
      <c r="I1841" t="s">
        <v>2819</v>
      </c>
      <c r="J1841" s="4" t="str">
        <f t="shared" si="56"/>
        <v>na</v>
      </c>
      <c r="K1841" s="4">
        <f t="shared" si="57"/>
        <v>0</v>
      </c>
      <c r="L1841" t="s">
        <v>13284</v>
      </c>
    </row>
    <row r="1842" spans="1:12" x14ac:dyDescent="0.25">
      <c r="A1842" t="s">
        <v>3696</v>
      </c>
      <c r="B1842" t="s">
        <v>3697</v>
      </c>
      <c r="C1842" t="s">
        <v>18</v>
      </c>
      <c r="D1842" s="1">
        <v>8555</v>
      </c>
      <c r="E1842" t="s">
        <v>36</v>
      </c>
      <c r="F1842">
        <v>4.2069999999999999</v>
      </c>
      <c r="G1842" t="s">
        <v>36</v>
      </c>
      <c r="H1842" t="s">
        <v>36</v>
      </c>
      <c r="I1842" t="s">
        <v>2819</v>
      </c>
      <c r="J1842" s="4" t="str">
        <f t="shared" si="56"/>
        <v>na</v>
      </c>
      <c r="K1842" s="4">
        <f t="shared" si="57"/>
        <v>0</v>
      </c>
      <c r="L1842" t="s">
        <v>13285</v>
      </c>
    </row>
    <row r="1843" spans="1:12" x14ac:dyDescent="0.25">
      <c r="A1843" t="s">
        <v>3698</v>
      </c>
      <c r="B1843" t="s">
        <v>3699</v>
      </c>
      <c r="C1843" t="s">
        <v>35</v>
      </c>
      <c r="D1843" s="1">
        <v>8532</v>
      </c>
      <c r="E1843">
        <v>5.1790000000000003</v>
      </c>
      <c r="F1843">
        <v>0.42</v>
      </c>
      <c r="G1843">
        <v>1.113</v>
      </c>
      <c r="H1843" t="s">
        <v>36</v>
      </c>
      <c r="I1843" t="s">
        <v>2819</v>
      </c>
      <c r="J1843" s="4" t="str">
        <f t="shared" si="56"/>
        <v>na</v>
      </c>
      <c r="K1843" s="4">
        <f t="shared" si="57"/>
        <v>0</v>
      </c>
      <c r="L1843" t="s">
        <v>13286</v>
      </c>
    </row>
    <row r="1844" spans="1:12" x14ac:dyDescent="0.25">
      <c r="A1844" t="s">
        <v>3700</v>
      </c>
      <c r="B1844" t="s">
        <v>3701</v>
      </c>
      <c r="C1844" t="s">
        <v>35</v>
      </c>
      <c r="D1844" s="1">
        <v>8522</v>
      </c>
      <c r="E1844">
        <v>26.978000000000002</v>
      </c>
      <c r="F1844">
        <v>6.6429999999999998</v>
      </c>
      <c r="G1844">
        <v>3.0390000000000001</v>
      </c>
      <c r="H1844" t="s">
        <v>36</v>
      </c>
      <c r="I1844" t="s">
        <v>2819</v>
      </c>
      <c r="J1844" s="4" t="str">
        <f t="shared" si="56"/>
        <v>na</v>
      </c>
      <c r="K1844" s="4">
        <f t="shared" si="57"/>
        <v>0</v>
      </c>
      <c r="L1844" t="s">
        <v>13287</v>
      </c>
    </row>
    <row r="1845" spans="1:12" x14ac:dyDescent="0.25">
      <c r="A1845" t="s">
        <v>3702</v>
      </c>
      <c r="B1845" t="s">
        <v>3703</v>
      </c>
      <c r="C1845" t="s">
        <v>24</v>
      </c>
      <c r="D1845" s="1">
        <v>8521</v>
      </c>
      <c r="E1845">
        <v>7.4859999999999998</v>
      </c>
      <c r="F1845">
        <v>3.399</v>
      </c>
      <c r="G1845">
        <v>1.4039999999999999</v>
      </c>
      <c r="H1845">
        <v>10.249000000000001</v>
      </c>
      <c r="I1845" t="s">
        <v>2819</v>
      </c>
      <c r="J1845" s="4" t="str">
        <f t="shared" si="56"/>
        <v>na</v>
      </c>
      <c r="K1845" s="4">
        <f t="shared" si="57"/>
        <v>0</v>
      </c>
      <c r="L1845" t="s">
        <v>13288</v>
      </c>
    </row>
    <row r="1846" spans="1:12" x14ac:dyDescent="0.25">
      <c r="A1846" t="s">
        <v>3704</v>
      </c>
      <c r="B1846" t="s">
        <v>3705</v>
      </c>
      <c r="C1846" t="s">
        <v>11</v>
      </c>
      <c r="D1846" s="1">
        <v>8514</v>
      </c>
      <c r="E1846">
        <v>46.085999999999999</v>
      </c>
      <c r="F1846" t="s">
        <v>36</v>
      </c>
      <c r="G1846">
        <v>0.88200000000000001</v>
      </c>
      <c r="H1846">
        <v>10.737</v>
      </c>
      <c r="I1846" t="s">
        <v>2819</v>
      </c>
      <c r="J1846" s="4" t="str">
        <f t="shared" si="56"/>
        <v>na</v>
      </c>
      <c r="K1846" s="4">
        <f t="shared" si="57"/>
        <v>0</v>
      </c>
      <c r="L1846" t="s">
        <v>13289</v>
      </c>
    </row>
    <row r="1847" spans="1:12" x14ac:dyDescent="0.25">
      <c r="A1847" t="s">
        <v>3706</v>
      </c>
      <c r="B1847" t="s">
        <v>3707</v>
      </c>
      <c r="C1847" t="s">
        <v>35</v>
      </c>
      <c r="D1847" s="1">
        <v>8491</v>
      </c>
      <c r="E1847">
        <v>6.5350000000000001</v>
      </c>
      <c r="F1847">
        <v>0.80200000000000005</v>
      </c>
      <c r="G1847">
        <v>1.5249999999999999</v>
      </c>
      <c r="H1847" t="s">
        <v>36</v>
      </c>
      <c r="I1847" t="s">
        <v>2819</v>
      </c>
      <c r="J1847" s="4" t="str">
        <f t="shared" si="56"/>
        <v>na</v>
      </c>
      <c r="K1847" s="4">
        <f t="shared" si="57"/>
        <v>0</v>
      </c>
      <c r="L1847" t="s">
        <v>13290</v>
      </c>
    </row>
    <row r="1848" spans="1:12" x14ac:dyDescent="0.25">
      <c r="A1848" t="s">
        <v>3708</v>
      </c>
      <c r="B1848" t="s">
        <v>3709</v>
      </c>
      <c r="C1848" t="s">
        <v>132</v>
      </c>
      <c r="D1848" s="1">
        <v>8484</v>
      </c>
      <c r="E1848">
        <v>52.633000000000003</v>
      </c>
      <c r="F1848">
        <v>35.253999999999998</v>
      </c>
      <c r="G1848">
        <v>7.0540000000000003</v>
      </c>
      <c r="H1848">
        <v>31.951000000000001</v>
      </c>
      <c r="I1848" t="s">
        <v>2819</v>
      </c>
      <c r="J1848" s="4" t="str">
        <f t="shared" si="56"/>
        <v>na</v>
      </c>
      <c r="K1848" s="4">
        <f t="shared" si="57"/>
        <v>0</v>
      </c>
      <c r="L1848" t="s">
        <v>13291</v>
      </c>
    </row>
    <row r="1849" spans="1:12" x14ac:dyDescent="0.25">
      <c r="A1849" t="s">
        <v>3710</v>
      </c>
      <c r="B1849" t="s">
        <v>3711</v>
      </c>
      <c r="C1849" t="s">
        <v>15</v>
      </c>
      <c r="D1849" s="1">
        <v>8463</v>
      </c>
      <c r="E1849" t="s">
        <v>36</v>
      </c>
      <c r="F1849">
        <v>2.9260000000000002</v>
      </c>
      <c r="G1849">
        <v>0.64600000000000002</v>
      </c>
      <c r="H1849" t="s">
        <v>36</v>
      </c>
      <c r="I1849" t="s">
        <v>2819</v>
      </c>
      <c r="J1849" s="4" t="str">
        <f t="shared" si="56"/>
        <v>na</v>
      </c>
      <c r="K1849" s="4">
        <f t="shared" si="57"/>
        <v>0</v>
      </c>
      <c r="L1849" t="s">
        <v>13292</v>
      </c>
    </row>
    <row r="1850" spans="1:12" x14ac:dyDescent="0.25">
      <c r="A1850" t="s">
        <v>3712</v>
      </c>
      <c r="B1850" t="s">
        <v>3713</v>
      </c>
      <c r="C1850" t="s">
        <v>15</v>
      </c>
      <c r="D1850" s="1">
        <v>8432</v>
      </c>
      <c r="E1850">
        <v>14.943</v>
      </c>
      <c r="F1850">
        <v>5.0469999999999997</v>
      </c>
      <c r="G1850">
        <v>0.55900000000000005</v>
      </c>
      <c r="H1850">
        <v>9.9489999999999998</v>
      </c>
      <c r="I1850" t="s">
        <v>2819</v>
      </c>
      <c r="J1850" s="4" t="str">
        <f t="shared" si="56"/>
        <v>na</v>
      </c>
      <c r="K1850" s="4">
        <f t="shared" si="57"/>
        <v>0</v>
      </c>
      <c r="L1850" t="s">
        <v>13293</v>
      </c>
    </row>
    <row r="1851" spans="1:12" x14ac:dyDescent="0.25">
      <c r="A1851" t="s">
        <v>3714</v>
      </c>
      <c r="B1851" t="s">
        <v>3715</v>
      </c>
      <c r="C1851" t="s">
        <v>58</v>
      </c>
      <c r="D1851" s="1">
        <v>8404</v>
      </c>
      <c r="E1851">
        <v>14.494</v>
      </c>
      <c r="F1851">
        <v>2.1579999999999999</v>
      </c>
      <c r="G1851">
        <v>0.73199999999999998</v>
      </c>
      <c r="H1851">
        <v>5.9180000000000001</v>
      </c>
      <c r="I1851" t="s">
        <v>2819</v>
      </c>
      <c r="J1851" s="4" t="str">
        <f t="shared" si="56"/>
        <v>na</v>
      </c>
      <c r="K1851" s="4">
        <f t="shared" si="57"/>
        <v>0</v>
      </c>
      <c r="L1851" t="s">
        <v>13294</v>
      </c>
    </row>
    <row r="1852" spans="1:12" x14ac:dyDescent="0.25">
      <c r="A1852" t="s">
        <v>3716</v>
      </c>
      <c r="B1852" t="s">
        <v>3717</v>
      </c>
      <c r="C1852" t="s">
        <v>18</v>
      </c>
      <c r="D1852" s="1">
        <v>8400</v>
      </c>
      <c r="E1852">
        <v>42.457999999999998</v>
      </c>
      <c r="F1852">
        <v>9.9649999999999999</v>
      </c>
      <c r="G1852">
        <v>7.1349999999999998</v>
      </c>
      <c r="H1852">
        <v>18.882999999999999</v>
      </c>
      <c r="I1852" t="s">
        <v>2819</v>
      </c>
      <c r="J1852" s="4" t="str">
        <f t="shared" si="56"/>
        <v>na</v>
      </c>
      <c r="K1852" s="4">
        <f t="shared" si="57"/>
        <v>0</v>
      </c>
      <c r="L1852" t="s">
        <v>13295</v>
      </c>
    </row>
    <row r="1853" spans="1:12" x14ac:dyDescent="0.25">
      <c r="A1853" t="s">
        <v>3718</v>
      </c>
      <c r="B1853" t="s">
        <v>3719</v>
      </c>
      <c r="C1853" t="s">
        <v>30</v>
      </c>
      <c r="D1853" s="1">
        <v>8399</v>
      </c>
      <c r="E1853">
        <v>18.427</v>
      </c>
      <c r="F1853">
        <v>1.6479999999999999</v>
      </c>
      <c r="G1853">
        <v>2.1019999999999999</v>
      </c>
      <c r="H1853">
        <v>13</v>
      </c>
      <c r="I1853" t="s">
        <v>2819</v>
      </c>
      <c r="J1853" s="4" t="str">
        <f t="shared" si="56"/>
        <v>na</v>
      </c>
      <c r="K1853" s="4">
        <f t="shared" si="57"/>
        <v>0</v>
      </c>
      <c r="L1853" t="s">
        <v>13296</v>
      </c>
    </row>
    <row r="1854" spans="1:12" x14ac:dyDescent="0.25">
      <c r="A1854" t="s">
        <v>3720</v>
      </c>
      <c r="B1854" t="s">
        <v>3721</v>
      </c>
      <c r="C1854" t="s">
        <v>21</v>
      </c>
      <c r="D1854" s="1">
        <v>8364</v>
      </c>
      <c r="E1854">
        <v>16.722000000000001</v>
      </c>
      <c r="F1854">
        <v>41.564999999999998</v>
      </c>
      <c r="G1854">
        <v>2.13</v>
      </c>
      <c r="H1854">
        <v>12.035</v>
      </c>
      <c r="I1854" t="s">
        <v>2819</v>
      </c>
      <c r="J1854" s="4" t="str">
        <f t="shared" si="56"/>
        <v>na</v>
      </c>
      <c r="K1854" s="4">
        <f t="shared" si="57"/>
        <v>0</v>
      </c>
      <c r="L1854" t="s">
        <v>13297</v>
      </c>
    </row>
    <row r="1855" spans="1:12" x14ac:dyDescent="0.25">
      <c r="A1855" t="s">
        <v>3722</v>
      </c>
      <c r="B1855" t="s">
        <v>3723</v>
      </c>
      <c r="C1855" t="s">
        <v>24</v>
      </c>
      <c r="D1855" s="1">
        <v>8355</v>
      </c>
      <c r="E1855">
        <v>16.957999999999998</v>
      </c>
      <c r="F1855">
        <v>6.9459999999999997</v>
      </c>
      <c r="G1855">
        <v>1.196</v>
      </c>
      <c r="H1855">
        <v>10.032</v>
      </c>
      <c r="I1855" t="s">
        <v>2819</v>
      </c>
      <c r="J1855" s="4" t="str">
        <f t="shared" si="56"/>
        <v>na</v>
      </c>
      <c r="K1855" s="4">
        <f t="shared" si="57"/>
        <v>0</v>
      </c>
      <c r="L1855" t="s">
        <v>13298</v>
      </c>
    </row>
    <row r="1856" spans="1:12" x14ac:dyDescent="0.25">
      <c r="A1856" t="s">
        <v>3724</v>
      </c>
      <c r="B1856" t="s">
        <v>3725</v>
      </c>
      <c r="C1856" t="s">
        <v>30</v>
      </c>
      <c r="D1856" s="1">
        <v>8326</v>
      </c>
      <c r="E1856">
        <v>27.155000000000001</v>
      </c>
      <c r="F1856">
        <v>2.9540000000000002</v>
      </c>
      <c r="G1856">
        <v>2.88</v>
      </c>
      <c r="H1856">
        <v>16.108000000000001</v>
      </c>
      <c r="I1856" t="s">
        <v>2819</v>
      </c>
      <c r="J1856" s="4" t="str">
        <f t="shared" si="56"/>
        <v>na</v>
      </c>
      <c r="K1856" s="4">
        <f t="shared" si="57"/>
        <v>0</v>
      </c>
      <c r="L1856" t="s">
        <v>13299</v>
      </c>
    </row>
    <row r="1857" spans="1:12" x14ac:dyDescent="0.25">
      <c r="A1857" t="s">
        <v>3726</v>
      </c>
      <c r="B1857" t="s">
        <v>3727</v>
      </c>
      <c r="C1857" t="s">
        <v>21</v>
      </c>
      <c r="D1857" s="1">
        <v>8304</v>
      </c>
      <c r="E1857">
        <v>8.3829999999999991</v>
      </c>
      <c r="F1857">
        <v>0.61299999999999999</v>
      </c>
      <c r="G1857">
        <v>0.77900000000000003</v>
      </c>
      <c r="H1857">
        <v>10.173999999999999</v>
      </c>
      <c r="I1857" t="s">
        <v>2819</v>
      </c>
      <c r="J1857" s="4" t="str">
        <f t="shared" si="56"/>
        <v>na</v>
      </c>
      <c r="K1857" s="4">
        <f t="shared" si="57"/>
        <v>0</v>
      </c>
      <c r="L1857" t="s">
        <v>13300</v>
      </c>
    </row>
    <row r="1858" spans="1:12" x14ac:dyDescent="0.25">
      <c r="A1858" t="s">
        <v>3728</v>
      </c>
      <c r="B1858" t="s">
        <v>3729</v>
      </c>
      <c r="C1858" t="s">
        <v>21</v>
      </c>
      <c r="D1858" s="1">
        <v>8304</v>
      </c>
      <c r="E1858">
        <v>8.3829999999999991</v>
      </c>
      <c r="F1858">
        <v>0.61299999999999999</v>
      </c>
      <c r="G1858">
        <v>0.77900000000000003</v>
      </c>
      <c r="H1858">
        <v>10.173999999999999</v>
      </c>
      <c r="I1858" t="s">
        <v>2819</v>
      </c>
      <c r="J1858" s="4" t="str">
        <f t="shared" ref="J1858:J1921" si="58">IF(AND(I1858=selected_country_code,C1858= selected_sector_code),D1858,"na")</f>
        <v>na</v>
      </c>
      <c r="K1858" s="4">
        <f t="shared" si="57"/>
        <v>0</v>
      </c>
      <c r="L1858" t="s">
        <v>13301</v>
      </c>
    </row>
    <row r="1859" spans="1:12" x14ac:dyDescent="0.25">
      <c r="A1859" t="s">
        <v>3730</v>
      </c>
      <c r="B1859" t="s">
        <v>3731</v>
      </c>
      <c r="C1859" t="s">
        <v>11</v>
      </c>
      <c r="D1859" s="1">
        <v>8283</v>
      </c>
      <c r="E1859">
        <v>13.78</v>
      </c>
      <c r="F1859">
        <v>0.46800000000000003</v>
      </c>
      <c r="G1859">
        <v>1.8640000000000001</v>
      </c>
      <c r="H1859">
        <v>6.851</v>
      </c>
      <c r="I1859" t="s">
        <v>2819</v>
      </c>
      <c r="J1859" s="4" t="str">
        <f t="shared" si="58"/>
        <v>na</v>
      </c>
      <c r="K1859" s="4">
        <f t="shared" ref="K1859:K1922" si="59">IFERROR(RANK(J1859,$J$2:$J$5711,0),0)</f>
        <v>0</v>
      </c>
      <c r="L1859" t="s">
        <v>13302</v>
      </c>
    </row>
    <row r="1860" spans="1:12" x14ac:dyDescent="0.25">
      <c r="A1860" t="s">
        <v>3732</v>
      </c>
      <c r="B1860" t="s">
        <v>3733</v>
      </c>
      <c r="C1860" t="s">
        <v>30</v>
      </c>
      <c r="D1860" s="1">
        <v>8218</v>
      </c>
      <c r="E1860">
        <v>11.903</v>
      </c>
      <c r="F1860">
        <v>4.2759999999999998</v>
      </c>
      <c r="G1860">
        <v>0.501</v>
      </c>
      <c r="H1860">
        <v>4.6159999999999997</v>
      </c>
      <c r="I1860" t="s">
        <v>2819</v>
      </c>
      <c r="J1860" s="4" t="str">
        <f t="shared" si="58"/>
        <v>na</v>
      </c>
      <c r="K1860" s="4">
        <f t="shared" si="59"/>
        <v>0</v>
      </c>
      <c r="L1860" t="s">
        <v>13303</v>
      </c>
    </row>
    <row r="1861" spans="1:12" x14ac:dyDescent="0.25">
      <c r="A1861" t="s">
        <v>3734</v>
      </c>
      <c r="B1861" t="s">
        <v>3735</v>
      </c>
      <c r="C1861" t="s">
        <v>35</v>
      </c>
      <c r="D1861" s="1">
        <v>8213</v>
      </c>
      <c r="E1861">
        <v>7.3049999999999997</v>
      </c>
      <c r="F1861">
        <v>1.343</v>
      </c>
      <c r="G1861">
        <v>2.3420000000000001</v>
      </c>
      <c r="H1861" t="s">
        <v>36</v>
      </c>
      <c r="I1861" t="s">
        <v>2819</v>
      </c>
      <c r="J1861" s="4" t="str">
        <f t="shared" si="58"/>
        <v>na</v>
      </c>
      <c r="K1861" s="4">
        <f t="shared" si="59"/>
        <v>0</v>
      </c>
      <c r="L1861" t="s">
        <v>13304</v>
      </c>
    </row>
    <row r="1862" spans="1:12" x14ac:dyDescent="0.25">
      <c r="A1862" t="s">
        <v>3736</v>
      </c>
      <c r="B1862" t="s">
        <v>3737</v>
      </c>
      <c r="C1862" t="s">
        <v>27</v>
      </c>
      <c r="D1862" s="1">
        <v>8193</v>
      </c>
      <c r="E1862">
        <v>9.5719999999999992</v>
      </c>
      <c r="F1862">
        <v>1.234</v>
      </c>
      <c r="G1862">
        <v>0.66500000000000004</v>
      </c>
      <c r="H1862">
        <v>9.3849999999999998</v>
      </c>
      <c r="I1862" t="s">
        <v>2819</v>
      </c>
      <c r="J1862" s="4" t="str">
        <f t="shared" si="58"/>
        <v>na</v>
      </c>
      <c r="K1862" s="4">
        <f t="shared" si="59"/>
        <v>0</v>
      </c>
      <c r="L1862" t="s">
        <v>13305</v>
      </c>
    </row>
    <row r="1863" spans="1:12" x14ac:dyDescent="0.25">
      <c r="A1863" t="s">
        <v>3738</v>
      </c>
      <c r="B1863" t="s">
        <v>3739</v>
      </c>
      <c r="C1863" t="s">
        <v>30</v>
      </c>
      <c r="D1863" s="1">
        <v>8172</v>
      </c>
      <c r="E1863">
        <v>48.192</v>
      </c>
      <c r="F1863">
        <v>12.827</v>
      </c>
      <c r="G1863">
        <v>10.303000000000001</v>
      </c>
      <c r="H1863">
        <v>91.054000000000002</v>
      </c>
      <c r="I1863" t="s">
        <v>2819</v>
      </c>
      <c r="J1863" s="4" t="str">
        <f t="shared" si="58"/>
        <v>na</v>
      </c>
      <c r="K1863" s="4">
        <f t="shared" si="59"/>
        <v>0</v>
      </c>
      <c r="L1863" t="s">
        <v>13306</v>
      </c>
    </row>
    <row r="1864" spans="1:12" x14ac:dyDescent="0.25">
      <c r="A1864" t="s">
        <v>3740</v>
      </c>
      <c r="B1864" t="s">
        <v>3741</v>
      </c>
      <c r="C1864" t="s">
        <v>24</v>
      </c>
      <c r="D1864" s="1">
        <v>8166</v>
      </c>
      <c r="E1864">
        <v>10.968</v>
      </c>
      <c r="F1864">
        <v>2.6549999999999998</v>
      </c>
      <c r="G1864">
        <v>1.161</v>
      </c>
      <c r="H1864">
        <v>6.6660000000000004</v>
      </c>
      <c r="I1864" t="s">
        <v>2819</v>
      </c>
      <c r="J1864" s="4" t="str">
        <f t="shared" si="58"/>
        <v>na</v>
      </c>
      <c r="K1864" s="4">
        <f t="shared" si="59"/>
        <v>0</v>
      </c>
      <c r="L1864" t="s">
        <v>13307</v>
      </c>
    </row>
    <row r="1865" spans="1:12" x14ac:dyDescent="0.25">
      <c r="A1865" t="s">
        <v>3742</v>
      </c>
      <c r="B1865" t="s">
        <v>3743</v>
      </c>
      <c r="C1865" t="s">
        <v>132</v>
      </c>
      <c r="D1865" s="1">
        <v>8155</v>
      </c>
      <c r="E1865">
        <v>11.492000000000001</v>
      </c>
      <c r="F1865" t="s">
        <v>36</v>
      </c>
      <c r="G1865">
        <v>1.595</v>
      </c>
      <c r="H1865">
        <v>8.1170000000000009</v>
      </c>
      <c r="I1865" t="s">
        <v>2819</v>
      </c>
      <c r="J1865" s="4" t="str">
        <f t="shared" si="58"/>
        <v>na</v>
      </c>
      <c r="K1865" s="4">
        <f t="shared" si="59"/>
        <v>0</v>
      </c>
      <c r="L1865" t="s">
        <v>13308</v>
      </c>
    </row>
    <row r="1866" spans="1:12" x14ac:dyDescent="0.25">
      <c r="A1866" t="s">
        <v>3744</v>
      </c>
      <c r="B1866" t="s">
        <v>3745</v>
      </c>
      <c r="C1866" t="s">
        <v>15</v>
      </c>
      <c r="D1866" s="1">
        <v>8143</v>
      </c>
      <c r="E1866">
        <v>2.72</v>
      </c>
      <c r="F1866">
        <v>0.71499999999999997</v>
      </c>
      <c r="G1866">
        <v>0.19600000000000001</v>
      </c>
      <c r="H1866">
        <v>3.1040000000000001</v>
      </c>
      <c r="I1866" t="s">
        <v>2819</v>
      </c>
      <c r="J1866" s="4" t="str">
        <f t="shared" si="58"/>
        <v>na</v>
      </c>
      <c r="K1866" s="4">
        <f t="shared" si="59"/>
        <v>0</v>
      </c>
      <c r="L1866" t="s">
        <v>13309</v>
      </c>
    </row>
    <row r="1867" spans="1:12" x14ac:dyDescent="0.25">
      <c r="A1867" t="s">
        <v>3746</v>
      </c>
      <c r="B1867" t="s">
        <v>3747</v>
      </c>
      <c r="C1867" t="s">
        <v>18</v>
      </c>
      <c r="D1867" s="1">
        <v>8008</v>
      </c>
      <c r="E1867">
        <v>4.0659999999999998</v>
      </c>
      <c r="F1867">
        <v>0.59599999999999997</v>
      </c>
      <c r="G1867">
        <v>0.42099999999999999</v>
      </c>
      <c r="H1867">
        <v>8.7430000000000003</v>
      </c>
      <c r="I1867" t="s">
        <v>2819</v>
      </c>
      <c r="J1867" s="4" t="str">
        <f t="shared" si="58"/>
        <v>na</v>
      </c>
      <c r="K1867" s="4">
        <f t="shared" si="59"/>
        <v>0</v>
      </c>
      <c r="L1867" t="s">
        <v>13310</v>
      </c>
    </row>
    <row r="1868" spans="1:12" x14ac:dyDescent="0.25">
      <c r="A1868" t="s">
        <v>3748</v>
      </c>
      <c r="B1868" t="s">
        <v>3749</v>
      </c>
      <c r="C1868" t="s">
        <v>18</v>
      </c>
      <c r="D1868" s="1">
        <v>8008</v>
      </c>
      <c r="E1868">
        <v>4.0659999999999998</v>
      </c>
      <c r="F1868">
        <v>0.59599999999999997</v>
      </c>
      <c r="G1868">
        <v>0.42099999999999999</v>
      </c>
      <c r="H1868">
        <v>8.7430000000000003</v>
      </c>
      <c r="I1868" t="s">
        <v>2819</v>
      </c>
      <c r="J1868" s="4" t="str">
        <f t="shared" si="58"/>
        <v>na</v>
      </c>
      <c r="K1868" s="4">
        <f t="shared" si="59"/>
        <v>0</v>
      </c>
      <c r="L1868" t="s">
        <v>13311</v>
      </c>
    </row>
    <row r="1869" spans="1:12" x14ac:dyDescent="0.25">
      <c r="A1869" t="s">
        <v>3750</v>
      </c>
      <c r="B1869" t="s">
        <v>3751</v>
      </c>
      <c r="C1869" t="s">
        <v>27</v>
      </c>
      <c r="D1869" s="1">
        <v>7997</v>
      </c>
      <c r="E1869">
        <v>12.151</v>
      </c>
      <c r="F1869">
        <v>1.004</v>
      </c>
      <c r="G1869">
        <v>0.68600000000000005</v>
      </c>
      <c r="H1869">
        <v>4.72</v>
      </c>
      <c r="I1869" t="s">
        <v>2819</v>
      </c>
      <c r="J1869" s="4" t="str">
        <f t="shared" si="58"/>
        <v>na</v>
      </c>
      <c r="K1869" s="4">
        <f t="shared" si="59"/>
        <v>0</v>
      </c>
      <c r="L1869" t="s">
        <v>13312</v>
      </c>
    </row>
    <row r="1870" spans="1:12" x14ac:dyDescent="0.25">
      <c r="A1870" t="s">
        <v>3752</v>
      </c>
      <c r="B1870" t="s">
        <v>3753</v>
      </c>
      <c r="C1870" t="s">
        <v>35</v>
      </c>
      <c r="D1870" s="1">
        <v>7919</v>
      </c>
      <c r="E1870">
        <v>6.7919999999999998</v>
      </c>
      <c r="F1870">
        <v>4.3319999999999999</v>
      </c>
      <c r="G1870">
        <v>0.75900000000000001</v>
      </c>
      <c r="H1870">
        <v>6.2210000000000001</v>
      </c>
      <c r="I1870" t="s">
        <v>2819</v>
      </c>
      <c r="J1870" s="4" t="str">
        <f t="shared" si="58"/>
        <v>na</v>
      </c>
      <c r="K1870" s="4">
        <f t="shared" si="59"/>
        <v>0</v>
      </c>
      <c r="L1870" t="s">
        <v>13313</v>
      </c>
    </row>
    <row r="1871" spans="1:12" x14ac:dyDescent="0.25">
      <c r="A1871" t="s">
        <v>3754</v>
      </c>
      <c r="B1871" t="s">
        <v>3755</v>
      </c>
      <c r="C1871" t="s">
        <v>35</v>
      </c>
      <c r="D1871" s="1">
        <v>7858</v>
      </c>
      <c r="E1871">
        <v>25.161000000000001</v>
      </c>
      <c r="F1871">
        <v>0.89700000000000002</v>
      </c>
      <c r="G1871">
        <v>0.874</v>
      </c>
      <c r="H1871" t="s">
        <v>36</v>
      </c>
      <c r="I1871" t="s">
        <v>2819</v>
      </c>
      <c r="J1871" s="4" t="str">
        <f t="shared" si="58"/>
        <v>na</v>
      </c>
      <c r="K1871" s="4">
        <f t="shared" si="59"/>
        <v>0</v>
      </c>
      <c r="L1871" t="s">
        <v>13314</v>
      </c>
    </row>
    <row r="1872" spans="1:12" x14ac:dyDescent="0.25">
      <c r="A1872" t="s">
        <v>3756</v>
      </c>
      <c r="B1872" t="s">
        <v>3757</v>
      </c>
      <c r="C1872" t="s">
        <v>18</v>
      </c>
      <c r="D1872" s="1">
        <v>7814</v>
      </c>
      <c r="E1872" t="s">
        <v>36</v>
      </c>
      <c r="F1872">
        <v>2.1850000000000001</v>
      </c>
      <c r="G1872">
        <v>2.706</v>
      </c>
      <c r="H1872" t="s">
        <v>36</v>
      </c>
      <c r="I1872" t="s">
        <v>2819</v>
      </c>
      <c r="J1872" s="4" t="str">
        <f t="shared" si="58"/>
        <v>na</v>
      </c>
      <c r="K1872" s="4">
        <f t="shared" si="59"/>
        <v>0</v>
      </c>
      <c r="L1872" t="s">
        <v>13315</v>
      </c>
    </row>
    <row r="1873" spans="1:12" x14ac:dyDescent="0.25">
      <c r="A1873" t="s">
        <v>3758</v>
      </c>
      <c r="B1873" t="s">
        <v>3759</v>
      </c>
      <c r="C1873" t="s">
        <v>18</v>
      </c>
      <c r="D1873" s="1">
        <v>7814</v>
      </c>
      <c r="E1873" t="s">
        <v>36</v>
      </c>
      <c r="F1873">
        <v>2.1850000000000001</v>
      </c>
      <c r="G1873">
        <v>2.706</v>
      </c>
      <c r="H1873" t="s">
        <v>36</v>
      </c>
      <c r="I1873" t="s">
        <v>2819</v>
      </c>
      <c r="J1873" s="4" t="str">
        <f t="shared" si="58"/>
        <v>na</v>
      </c>
      <c r="K1873" s="4">
        <f t="shared" si="59"/>
        <v>0</v>
      </c>
      <c r="L1873" t="s">
        <v>13316</v>
      </c>
    </row>
    <row r="1874" spans="1:12" x14ac:dyDescent="0.25">
      <c r="A1874" t="s">
        <v>3760</v>
      </c>
      <c r="B1874" t="s">
        <v>3761</v>
      </c>
      <c r="C1874" t="s">
        <v>24</v>
      </c>
      <c r="D1874" s="1">
        <v>7782</v>
      </c>
      <c r="E1874">
        <v>18.760000000000002</v>
      </c>
      <c r="F1874">
        <v>5.556</v>
      </c>
      <c r="G1874">
        <v>1.3779999999999999</v>
      </c>
      <c r="H1874">
        <v>14.845000000000001</v>
      </c>
      <c r="I1874" t="s">
        <v>2819</v>
      </c>
      <c r="J1874" s="4" t="str">
        <f t="shared" si="58"/>
        <v>na</v>
      </c>
      <c r="K1874" s="4">
        <f t="shared" si="59"/>
        <v>0</v>
      </c>
      <c r="L1874" t="s">
        <v>13317</v>
      </c>
    </row>
    <row r="1875" spans="1:12" x14ac:dyDescent="0.25">
      <c r="A1875" t="s">
        <v>3762</v>
      </c>
      <c r="B1875" t="s">
        <v>3763</v>
      </c>
      <c r="C1875" t="s">
        <v>24</v>
      </c>
      <c r="D1875" s="1">
        <v>7767</v>
      </c>
      <c r="E1875">
        <v>14.964</v>
      </c>
      <c r="F1875">
        <v>4.53</v>
      </c>
      <c r="G1875">
        <v>0.65700000000000003</v>
      </c>
      <c r="H1875">
        <v>9.0470000000000006</v>
      </c>
      <c r="I1875" t="s">
        <v>2819</v>
      </c>
      <c r="J1875" s="4" t="str">
        <f t="shared" si="58"/>
        <v>na</v>
      </c>
      <c r="K1875" s="4">
        <f t="shared" si="59"/>
        <v>0</v>
      </c>
      <c r="L1875" t="s">
        <v>13318</v>
      </c>
    </row>
    <row r="1876" spans="1:12" x14ac:dyDescent="0.25">
      <c r="A1876" t="s">
        <v>3764</v>
      </c>
      <c r="B1876" t="s">
        <v>3765</v>
      </c>
      <c r="C1876" t="s">
        <v>30</v>
      </c>
      <c r="D1876" s="1">
        <v>7718</v>
      </c>
      <c r="E1876">
        <v>8.8859999999999992</v>
      </c>
      <c r="F1876">
        <v>1.4019999999999999</v>
      </c>
      <c r="G1876">
        <v>0.69399999999999995</v>
      </c>
      <c r="H1876">
        <v>6.774</v>
      </c>
      <c r="I1876" t="s">
        <v>2819</v>
      </c>
      <c r="J1876" s="4" t="str">
        <f t="shared" si="58"/>
        <v>na</v>
      </c>
      <c r="K1876" s="4">
        <f t="shared" si="59"/>
        <v>0</v>
      </c>
      <c r="L1876" t="s">
        <v>13319</v>
      </c>
    </row>
    <row r="1877" spans="1:12" x14ac:dyDescent="0.25">
      <c r="A1877" t="s">
        <v>3766</v>
      </c>
      <c r="B1877" t="s">
        <v>3767</v>
      </c>
      <c r="C1877" t="s">
        <v>30</v>
      </c>
      <c r="D1877" s="1">
        <v>7718</v>
      </c>
      <c r="E1877">
        <v>8.8859999999999992</v>
      </c>
      <c r="F1877">
        <v>1.4019999999999999</v>
      </c>
      <c r="G1877">
        <v>0.69399999999999995</v>
      </c>
      <c r="H1877">
        <v>6.774</v>
      </c>
      <c r="I1877" t="s">
        <v>2819</v>
      </c>
      <c r="J1877" s="4" t="str">
        <f t="shared" si="58"/>
        <v>na</v>
      </c>
      <c r="K1877" s="4">
        <f t="shared" si="59"/>
        <v>0</v>
      </c>
      <c r="L1877" t="s">
        <v>13320</v>
      </c>
    </row>
    <row r="1878" spans="1:12" x14ac:dyDescent="0.25">
      <c r="A1878" t="s">
        <v>3768</v>
      </c>
      <c r="B1878" t="s">
        <v>3769</v>
      </c>
      <c r="C1878" t="s">
        <v>30</v>
      </c>
      <c r="D1878" s="1">
        <v>7681</v>
      </c>
      <c r="E1878">
        <v>10.83</v>
      </c>
      <c r="F1878">
        <v>0.64600000000000002</v>
      </c>
      <c r="G1878">
        <v>0.66700000000000004</v>
      </c>
      <c r="H1878">
        <v>7.14</v>
      </c>
      <c r="I1878" t="s">
        <v>2819</v>
      </c>
      <c r="J1878" s="4" t="str">
        <f t="shared" si="58"/>
        <v>na</v>
      </c>
      <c r="K1878" s="4">
        <f t="shared" si="59"/>
        <v>0</v>
      </c>
      <c r="L1878" t="s">
        <v>13321</v>
      </c>
    </row>
    <row r="1879" spans="1:12" x14ac:dyDescent="0.25">
      <c r="A1879" t="s">
        <v>3770</v>
      </c>
      <c r="B1879" t="s">
        <v>3771</v>
      </c>
      <c r="C1879" t="s">
        <v>15</v>
      </c>
      <c r="D1879" s="1">
        <v>7664</v>
      </c>
      <c r="E1879">
        <v>23.288</v>
      </c>
      <c r="F1879">
        <v>7.4249999999999998</v>
      </c>
      <c r="G1879">
        <v>4.6020000000000003</v>
      </c>
      <c r="H1879">
        <v>15.772</v>
      </c>
      <c r="I1879" t="s">
        <v>2819</v>
      </c>
      <c r="J1879" s="4" t="str">
        <f t="shared" si="58"/>
        <v>na</v>
      </c>
      <c r="K1879" s="4">
        <f t="shared" si="59"/>
        <v>0</v>
      </c>
      <c r="L1879" t="s">
        <v>13322</v>
      </c>
    </row>
    <row r="1880" spans="1:12" x14ac:dyDescent="0.25">
      <c r="A1880" t="s">
        <v>3772</v>
      </c>
      <c r="B1880" t="s">
        <v>3773</v>
      </c>
      <c r="C1880" t="s">
        <v>35</v>
      </c>
      <c r="D1880" s="1">
        <v>7650</v>
      </c>
      <c r="E1880">
        <v>10.529</v>
      </c>
      <c r="F1880">
        <v>1.052</v>
      </c>
      <c r="G1880">
        <v>1.718</v>
      </c>
      <c r="H1880" t="s">
        <v>36</v>
      </c>
      <c r="I1880" t="s">
        <v>2819</v>
      </c>
      <c r="J1880" s="4" t="str">
        <f t="shared" si="58"/>
        <v>na</v>
      </c>
      <c r="K1880" s="4">
        <f t="shared" si="59"/>
        <v>0</v>
      </c>
      <c r="L1880" t="s">
        <v>13323</v>
      </c>
    </row>
    <row r="1881" spans="1:12" x14ac:dyDescent="0.25">
      <c r="A1881" t="s">
        <v>3774</v>
      </c>
      <c r="B1881" t="s">
        <v>3775</v>
      </c>
      <c r="C1881" t="s">
        <v>15</v>
      </c>
      <c r="D1881" s="1">
        <v>7631</v>
      </c>
      <c r="E1881">
        <v>22.616</v>
      </c>
      <c r="F1881">
        <v>4.6680000000000001</v>
      </c>
      <c r="G1881">
        <v>3.4689999999999999</v>
      </c>
      <c r="H1881">
        <v>15.013999999999999</v>
      </c>
      <c r="I1881" t="s">
        <v>2819</v>
      </c>
      <c r="J1881" s="4" t="str">
        <f t="shared" si="58"/>
        <v>na</v>
      </c>
      <c r="K1881" s="4">
        <f t="shared" si="59"/>
        <v>0</v>
      </c>
      <c r="L1881" t="s">
        <v>13324</v>
      </c>
    </row>
    <row r="1882" spans="1:12" x14ac:dyDescent="0.25">
      <c r="A1882" t="s">
        <v>3776</v>
      </c>
      <c r="B1882" t="s">
        <v>3777</v>
      </c>
      <c r="C1882" t="s">
        <v>132</v>
      </c>
      <c r="D1882" s="1">
        <v>7594</v>
      </c>
      <c r="E1882" t="s">
        <v>36</v>
      </c>
      <c r="F1882">
        <v>91.492000000000004</v>
      </c>
      <c r="G1882">
        <v>17.547000000000001</v>
      </c>
      <c r="H1882" t="s">
        <v>36</v>
      </c>
      <c r="I1882" t="s">
        <v>2819</v>
      </c>
      <c r="J1882" s="4" t="str">
        <f t="shared" si="58"/>
        <v>na</v>
      </c>
      <c r="K1882" s="4">
        <f t="shared" si="59"/>
        <v>0</v>
      </c>
      <c r="L1882" t="s">
        <v>13325</v>
      </c>
    </row>
    <row r="1883" spans="1:12" x14ac:dyDescent="0.25">
      <c r="A1883" t="s">
        <v>3778</v>
      </c>
      <c r="B1883" t="s">
        <v>3779</v>
      </c>
      <c r="C1883" t="s">
        <v>132</v>
      </c>
      <c r="D1883" s="1">
        <v>7584</v>
      </c>
      <c r="E1883" t="s">
        <v>36</v>
      </c>
      <c r="F1883">
        <v>23.745999999999999</v>
      </c>
      <c r="G1883">
        <v>20.652999999999999</v>
      </c>
      <c r="H1883" t="s">
        <v>36</v>
      </c>
      <c r="I1883" t="s">
        <v>2819</v>
      </c>
      <c r="J1883" s="4" t="str">
        <f t="shared" si="58"/>
        <v>na</v>
      </c>
      <c r="K1883" s="4">
        <f t="shared" si="59"/>
        <v>0</v>
      </c>
      <c r="L1883" t="s">
        <v>13326</v>
      </c>
    </row>
    <row r="1884" spans="1:12" x14ac:dyDescent="0.25">
      <c r="A1884" t="s">
        <v>3780</v>
      </c>
      <c r="B1884" t="s">
        <v>3781</v>
      </c>
      <c r="C1884" t="s">
        <v>30</v>
      </c>
      <c r="D1884" s="1">
        <v>7576</v>
      </c>
      <c r="E1884">
        <v>46.234000000000002</v>
      </c>
      <c r="F1884">
        <v>4.1719999999999997</v>
      </c>
      <c r="G1884">
        <v>2.609</v>
      </c>
      <c r="H1884">
        <v>19.905000000000001</v>
      </c>
      <c r="I1884" t="s">
        <v>2819</v>
      </c>
      <c r="J1884" s="4" t="str">
        <f t="shared" si="58"/>
        <v>na</v>
      </c>
      <c r="K1884" s="4">
        <f t="shared" si="59"/>
        <v>0</v>
      </c>
      <c r="L1884" t="s">
        <v>13327</v>
      </c>
    </row>
    <row r="1885" spans="1:12" x14ac:dyDescent="0.25">
      <c r="A1885" t="s">
        <v>3782</v>
      </c>
      <c r="B1885" t="s">
        <v>3783</v>
      </c>
      <c r="C1885" t="s">
        <v>15</v>
      </c>
      <c r="D1885" s="1">
        <v>7558</v>
      </c>
      <c r="E1885">
        <v>11.32</v>
      </c>
      <c r="F1885">
        <v>4.7679999999999998</v>
      </c>
      <c r="G1885">
        <v>0.86299999999999999</v>
      </c>
      <c r="H1885">
        <v>8.7989999999999995</v>
      </c>
      <c r="I1885" t="s">
        <v>2819</v>
      </c>
      <c r="J1885" s="4" t="str">
        <f t="shared" si="58"/>
        <v>na</v>
      </c>
      <c r="K1885" s="4">
        <f t="shared" si="59"/>
        <v>0</v>
      </c>
      <c r="L1885" t="s">
        <v>13328</v>
      </c>
    </row>
    <row r="1886" spans="1:12" x14ac:dyDescent="0.25">
      <c r="A1886" t="s">
        <v>3784</v>
      </c>
      <c r="B1886" t="s">
        <v>3785</v>
      </c>
      <c r="C1886" t="s">
        <v>58</v>
      </c>
      <c r="D1886" s="1">
        <v>7527</v>
      </c>
      <c r="E1886">
        <v>29.032</v>
      </c>
      <c r="F1886">
        <v>18.268000000000001</v>
      </c>
      <c r="G1886">
        <v>2.3279999999999998</v>
      </c>
      <c r="H1886">
        <v>19.015000000000001</v>
      </c>
      <c r="I1886" t="s">
        <v>2819</v>
      </c>
      <c r="J1886" s="4" t="str">
        <f t="shared" si="58"/>
        <v>na</v>
      </c>
      <c r="K1886" s="4">
        <f t="shared" si="59"/>
        <v>0</v>
      </c>
      <c r="L1886" t="s">
        <v>13329</v>
      </c>
    </row>
    <row r="1887" spans="1:12" x14ac:dyDescent="0.25">
      <c r="A1887" t="s">
        <v>3786</v>
      </c>
      <c r="B1887" t="s">
        <v>3787</v>
      </c>
      <c r="C1887" t="s">
        <v>35</v>
      </c>
      <c r="D1887" s="1">
        <v>7515</v>
      </c>
      <c r="E1887">
        <v>8.5470000000000006</v>
      </c>
      <c r="F1887">
        <v>1.2949999999999999</v>
      </c>
      <c r="G1887">
        <v>2.5649999999999999</v>
      </c>
      <c r="H1887">
        <v>5.4420000000000002</v>
      </c>
      <c r="I1887" t="s">
        <v>2819</v>
      </c>
      <c r="J1887" s="4" t="str">
        <f t="shared" si="58"/>
        <v>na</v>
      </c>
      <c r="K1887" s="4">
        <f t="shared" si="59"/>
        <v>0</v>
      </c>
      <c r="L1887" t="s">
        <v>13330</v>
      </c>
    </row>
    <row r="1888" spans="1:12" x14ac:dyDescent="0.25">
      <c r="A1888" t="s">
        <v>3788</v>
      </c>
      <c r="B1888" t="s">
        <v>3789</v>
      </c>
      <c r="C1888" t="s">
        <v>132</v>
      </c>
      <c r="D1888" s="1">
        <v>7482</v>
      </c>
      <c r="E1888">
        <v>72.62</v>
      </c>
      <c r="F1888">
        <v>5.508</v>
      </c>
      <c r="G1888">
        <v>10.215</v>
      </c>
      <c r="H1888">
        <v>40.642000000000003</v>
      </c>
      <c r="I1888" t="s">
        <v>2819</v>
      </c>
      <c r="J1888" s="4" t="str">
        <f t="shared" si="58"/>
        <v>na</v>
      </c>
      <c r="K1888" s="4">
        <f t="shared" si="59"/>
        <v>0</v>
      </c>
      <c r="L1888" t="s">
        <v>13331</v>
      </c>
    </row>
    <row r="1889" spans="1:12" x14ac:dyDescent="0.25">
      <c r="A1889" t="s">
        <v>3790</v>
      </c>
      <c r="B1889" t="s">
        <v>3791</v>
      </c>
      <c r="C1889" t="s">
        <v>132</v>
      </c>
      <c r="D1889" s="1">
        <v>7467</v>
      </c>
      <c r="E1889">
        <v>16.823</v>
      </c>
      <c r="F1889">
        <v>2.3919999999999999</v>
      </c>
      <c r="G1889">
        <v>2.2930000000000001</v>
      </c>
      <c r="H1889">
        <v>14.689</v>
      </c>
      <c r="I1889" t="s">
        <v>2819</v>
      </c>
      <c r="J1889" s="4" t="str">
        <f t="shared" si="58"/>
        <v>na</v>
      </c>
      <c r="K1889" s="4">
        <f t="shared" si="59"/>
        <v>0</v>
      </c>
      <c r="L1889" t="s">
        <v>13332</v>
      </c>
    </row>
    <row r="1890" spans="1:12" x14ac:dyDescent="0.25">
      <c r="A1890" t="s">
        <v>3792</v>
      </c>
      <c r="B1890" t="s">
        <v>3793</v>
      </c>
      <c r="C1890" t="s">
        <v>132</v>
      </c>
      <c r="D1890" s="1">
        <v>7435</v>
      </c>
      <c r="E1890" t="s">
        <v>36</v>
      </c>
      <c r="F1890">
        <v>9.1560000000000006</v>
      </c>
      <c r="G1890">
        <v>4.4160000000000004</v>
      </c>
      <c r="H1890">
        <v>38.511000000000003</v>
      </c>
      <c r="I1890" t="s">
        <v>2819</v>
      </c>
      <c r="J1890" s="4" t="str">
        <f t="shared" si="58"/>
        <v>na</v>
      </c>
      <c r="K1890" s="4">
        <f t="shared" si="59"/>
        <v>0</v>
      </c>
      <c r="L1890" t="s">
        <v>13333</v>
      </c>
    </row>
    <row r="1891" spans="1:12" x14ac:dyDescent="0.25">
      <c r="A1891" t="s">
        <v>3794</v>
      </c>
      <c r="B1891" t="s">
        <v>3795</v>
      </c>
      <c r="C1891" t="s">
        <v>27</v>
      </c>
      <c r="D1891" s="1">
        <v>7404</v>
      </c>
      <c r="E1891">
        <v>0.93799999999999994</v>
      </c>
      <c r="F1891">
        <v>4.4379999999999997</v>
      </c>
      <c r="G1891">
        <v>0.78500000000000003</v>
      </c>
      <c r="H1891">
        <v>7.3310000000000004</v>
      </c>
      <c r="I1891" t="s">
        <v>2819</v>
      </c>
      <c r="J1891" s="4" t="str">
        <f t="shared" si="58"/>
        <v>na</v>
      </c>
      <c r="K1891" s="4">
        <f t="shared" si="59"/>
        <v>0</v>
      </c>
      <c r="L1891" t="s">
        <v>13334</v>
      </c>
    </row>
    <row r="1892" spans="1:12" x14ac:dyDescent="0.25">
      <c r="A1892" t="s">
        <v>3796</v>
      </c>
      <c r="B1892" t="s">
        <v>3797</v>
      </c>
      <c r="C1892" t="s">
        <v>132</v>
      </c>
      <c r="D1892" s="1">
        <v>7351</v>
      </c>
      <c r="E1892" t="s">
        <v>36</v>
      </c>
      <c r="F1892">
        <v>16.015000000000001</v>
      </c>
      <c r="G1892">
        <v>8.7929999999999993</v>
      </c>
      <c r="H1892" t="s">
        <v>36</v>
      </c>
      <c r="I1892" t="s">
        <v>2819</v>
      </c>
      <c r="J1892" s="4" t="str">
        <f t="shared" si="58"/>
        <v>na</v>
      </c>
      <c r="K1892" s="4">
        <f t="shared" si="59"/>
        <v>0</v>
      </c>
      <c r="L1892" t="s">
        <v>13335</v>
      </c>
    </row>
    <row r="1893" spans="1:12" x14ac:dyDescent="0.25">
      <c r="A1893" t="s">
        <v>3798</v>
      </c>
      <c r="B1893" t="s">
        <v>3799</v>
      </c>
      <c r="C1893" t="s">
        <v>30</v>
      </c>
      <c r="D1893" s="1">
        <v>7345</v>
      </c>
      <c r="E1893" t="s">
        <v>36</v>
      </c>
      <c r="F1893">
        <v>8.6780000000000008</v>
      </c>
      <c r="G1893">
        <v>18.263000000000002</v>
      </c>
      <c r="H1893" t="s">
        <v>36</v>
      </c>
      <c r="I1893" t="s">
        <v>2819</v>
      </c>
      <c r="J1893" s="4" t="str">
        <f t="shared" si="58"/>
        <v>na</v>
      </c>
      <c r="K1893" s="4">
        <f t="shared" si="59"/>
        <v>0</v>
      </c>
      <c r="L1893" t="s">
        <v>13336</v>
      </c>
    </row>
    <row r="1894" spans="1:12" x14ac:dyDescent="0.25">
      <c r="A1894" t="s">
        <v>3800</v>
      </c>
      <c r="B1894" t="s">
        <v>3801</v>
      </c>
      <c r="C1894" t="s">
        <v>58</v>
      </c>
      <c r="D1894" s="1">
        <v>7292</v>
      </c>
      <c r="E1894" t="s">
        <v>36</v>
      </c>
      <c r="F1894">
        <v>4.7190000000000003</v>
      </c>
      <c r="G1894" t="s">
        <v>36</v>
      </c>
      <c r="H1894" t="s">
        <v>36</v>
      </c>
      <c r="I1894" t="s">
        <v>2819</v>
      </c>
      <c r="J1894" s="4" t="str">
        <f t="shared" si="58"/>
        <v>na</v>
      </c>
      <c r="K1894" s="4">
        <f t="shared" si="59"/>
        <v>0</v>
      </c>
      <c r="L1894" t="s">
        <v>13337</v>
      </c>
    </row>
    <row r="1895" spans="1:12" x14ac:dyDescent="0.25">
      <c r="A1895" t="s">
        <v>3802</v>
      </c>
      <c r="B1895" t="s">
        <v>3803</v>
      </c>
      <c r="C1895" t="s">
        <v>15</v>
      </c>
      <c r="D1895" s="1">
        <v>7271</v>
      </c>
      <c r="E1895">
        <v>8.0939999999999994</v>
      </c>
      <c r="F1895">
        <v>1.5860000000000001</v>
      </c>
      <c r="G1895">
        <v>0.52400000000000002</v>
      </c>
      <c r="H1895">
        <v>6.9329999999999998</v>
      </c>
      <c r="I1895" t="s">
        <v>2819</v>
      </c>
      <c r="J1895" s="4" t="str">
        <f t="shared" si="58"/>
        <v>na</v>
      </c>
      <c r="K1895" s="4">
        <f t="shared" si="59"/>
        <v>0</v>
      </c>
      <c r="L1895" t="s">
        <v>13338</v>
      </c>
    </row>
    <row r="1896" spans="1:12" x14ac:dyDescent="0.25">
      <c r="A1896" t="s">
        <v>3804</v>
      </c>
      <c r="B1896" t="s">
        <v>2947</v>
      </c>
      <c r="C1896" t="s">
        <v>35</v>
      </c>
      <c r="D1896" s="1">
        <v>7262</v>
      </c>
      <c r="E1896">
        <v>6.2350000000000003</v>
      </c>
      <c r="F1896">
        <v>1.349</v>
      </c>
      <c r="G1896">
        <v>0.85</v>
      </c>
      <c r="H1896" t="s">
        <v>36</v>
      </c>
      <c r="I1896" t="s">
        <v>2819</v>
      </c>
      <c r="J1896" s="4" t="str">
        <f t="shared" si="58"/>
        <v>na</v>
      </c>
      <c r="K1896" s="4">
        <f t="shared" si="59"/>
        <v>0</v>
      </c>
      <c r="L1896" t="s">
        <v>13339</v>
      </c>
    </row>
    <row r="1897" spans="1:12" x14ac:dyDescent="0.25">
      <c r="A1897" t="s">
        <v>3805</v>
      </c>
      <c r="B1897" t="s">
        <v>3806</v>
      </c>
      <c r="C1897" t="s">
        <v>132</v>
      </c>
      <c r="D1897" s="1">
        <v>7212</v>
      </c>
      <c r="E1897">
        <v>67.019000000000005</v>
      </c>
      <c r="F1897">
        <v>9.1180000000000003</v>
      </c>
      <c r="G1897">
        <v>11.12</v>
      </c>
      <c r="H1897">
        <v>56.481999999999999</v>
      </c>
      <c r="I1897" t="s">
        <v>2819</v>
      </c>
      <c r="J1897" s="4" t="str">
        <f t="shared" si="58"/>
        <v>na</v>
      </c>
      <c r="K1897" s="4">
        <f t="shared" si="59"/>
        <v>0</v>
      </c>
      <c r="L1897" t="s">
        <v>13340</v>
      </c>
    </row>
    <row r="1898" spans="1:12" x14ac:dyDescent="0.25">
      <c r="A1898" t="s">
        <v>3807</v>
      </c>
      <c r="B1898" t="s">
        <v>3808</v>
      </c>
      <c r="C1898" t="s">
        <v>58</v>
      </c>
      <c r="D1898" s="1">
        <v>7211</v>
      </c>
      <c r="E1898">
        <v>3.7090000000000001</v>
      </c>
      <c r="F1898">
        <v>0.59199999999999997</v>
      </c>
      <c r="G1898">
        <v>0.66</v>
      </c>
      <c r="H1898">
        <v>5.5819999999999999</v>
      </c>
      <c r="I1898" t="s">
        <v>2819</v>
      </c>
      <c r="J1898" s="4" t="str">
        <f t="shared" si="58"/>
        <v>na</v>
      </c>
      <c r="K1898" s="4">
        <f t="shared" si="59"/>
        <v>0</v>
      </c>
      <c r="L1898" t="s">
        <v>13341</v>
      </c>
    </row>
    <row r="1899" spans="1:12" x14ac:dyDescent="0.25">
      <c r="A1899" t="s">
        <v>3809</v>
      </c>
      <c r="B1899" t="s">
        <v>3810</v>
      </c>
      <c r="C1899" t="s">
        <v>24</v>
      </c>
      <c r="D1899" s="1">
        <v>7208</v>
      </c>
      <c r="E1899">
        <v>7.4320000000000004</v>
      </c>
      <c r="F1899">
        <v>0.60899999999999999</v>
      </c>
      <c r="G1899">
        <v>0.39100000000000001</v>
      </c>
      <c r="H1899">
        <v>5.9119999999999999</v>
      </c>
      <c r="I1899" t="s">
        <v>2819</v>
      </c>
      <c r="J1899" s="4" t="str">
        <f t="shared" si="58"/>
        <v>na</v>
      </c>
      <c r="K1899" s="4">
        <f t="shared" si="59"/>
        <v>0</v>
      </c>
      <c r="L1899" t="s">
        <v>13342</v>
      </c>
    </row>
    <row r="1900" spans="1:12" x14ac:dyDescent="0.25">
      <c r="A1900" t="s">
        <v>3811</v>
      </c>
      <c r="B1900" t="s">
        <v>3812</v>
      </c>
      <c r="C1900" t="s">
        <v>30</v>
      </c>
      <c r="D1900" s="1">
        <v>7170</v>
      </c>
      <c r="E1900">
        <v>14.226000000000001</v>
      </c>
      <c r="F1900">
        <v>2.391</v>
      </c>
      <c r="G1900">
        <v>0.73899999999999999</v>
      </c>
      <c r="H1900">
        <v>9.0589999999999993</v>
      </c>
      <c r="I1900" t="s">
        <v>2819</v>
      </c>
      <c r="J1900" s="4" t="str">
        <f t="shared" si="58"/>
        <v>na</v>
      </c>
      <c r="K1900" s="4">
        <f t="shared" si="59"/>
        <v>0</v>
      </c>
      <c r="L1900" t="s">
        <v>13343</v>
      </c>
    </row>
    <row r="1901" spans="1:12" x14ac:dyDescent="0.25">
      <c r="A1901" t="s">
        <v>3813</v>
      </c>
      <c r="B1901" t="s">
        <v>3814</v>
      </c>
      <c r="C1901" t="s">
        <v>15</v>
      </c>
      <c r="D1901" s="1">
        <v>7152</v>
      </c>
      <c r="E1901">
        <v>16.122</v>
      </c>
      <c r="F1901" t="s">
        <v>36</v>
      </c>
      <c r="G1901">
        <v>1.897</v>
      </c>
      <c r="H1901">
        <v>10.753</v>
      </c>
      <c r="I1901" t="s">
        <v>2819</v>
      </c>
      <c r="J1901" s="4" t="str">
        <f t="shared" si="58"/>
        <v>na</v>
      </c>
      <c r="K1901" s="4">
        <f t="shared" si="59"/>
        <v>0</v>
      </c>
      <c r="L1901" t="s">
        <v>13344</v>
      </c>
    </row>
    <row r="1902" spans="1:12" x14ac:dyDescent="0.25">
      <c r="A1902" t="s">
        <v>3815</v>
      </c>
      <c r="B1902" t="s">
        <v>3816</v>
      </c>
      <c r="C1902" t="s">
        <v>30</v>
      </c>
      <c r="D1902" s="1">
        <v>7072</v>
      </c>
      <c r="E1902">
        <v>71.697999999999993</v>
      </c>
      <c r="F1902">
        <v>5.3339999999999996</v>
      </c>
      <c r="G1902">
        <v>9.3989999999999991</v>
      </c>
      <c r="H1902">
        <v>29.902999999999999</v>
      </c>
      <c r="I1902" t="s">
        <v>2819</v>
      </c>
      <c r="J1902" s="4" t="str">
        <f t="shared" si="58"/>
        <v>na</v>
      </c>
      <c r="K1902" s="4">
        <f t="shared" si="59"/>
        <v>0</v>
      </c>
      <c r="L1902" t="s">
        <v>13345</v>
      </c>
    </row>
    <row r="1903" spans="1:12" x14ac:dyDescent="0.25">
      <c r="A1903" t="s">
        <v>3817</v>
      </c>
      <c r="B1903" t="s">
        <v>3818</v>
      </c>
      <c r="C1903" t="s">
        <v>58</v>
      </c>
      <c r="D1903" s="1">
        <v>7002</v>
      </c>
      <c r="E1903">
        <v>19.292999999999999</v>
      </c>
      <c r="F1903">
        <v>3.8490000000000002</v>
      </c>
      <c r="G1903">
        <v>2.1850000000000001</v>
      </c>
      <c r="H1903">
        <v>11.336</v>
      </c>
      <c r="I1903" t="s">
        <v>2819</v>
      </c>
      <c r="J1903" s="4" t="str">
        <f t="shared" si="58"/>
        <v>na</v>
      </c>
      <c r="K1903" s="4">
        <f t="shared" si="59"/>
        <v>0</v>
      </c>
      <c r="L1903" t="s">
        <v>13346</v>
      </c>
    </row>
    <row r="1904" spans="1:12" x14ac:dyDescent="0.25">
      <c r="A1904" t="s">
        <v>3819</v>
      </c>
      <c r="B1904" t="s">
        <v>3820</v>
      </c>
      <c r="C1904" t="s">
        <v>132</v>
      </c>
      <c r="D1904" s="1">
        <v>6979</v>
      </c>
      <c r="E1904">
        <v>14.442</v>
      </c>
      <c r="F1904">
        <v>1.9750000000000001</v>
      </c>
      <c r="G1904">
        <v>1.7150000000000001</v>
      </c>
      <c r="H1904">
        <v>8.6270000000000007</v>
      </c>
      <c r="I1904" t="s">
        <v>2819</v>
      </c>
      <c r="J1904" s="4" t="str">
        <f t="shared" si="58"/>
        <v>na</v>
      </c>
      <c r="K1904" s="4">
        <f t="shared" si="59"/>
        <v>0</v>
      </c>
      <c r="L1904" t="s">
        <v>13347</v>
      </c>
    </row>
    <row r="1905" spans="1:12" x14ac:dyDescent="0.25">
      <c r="A1905" t="s">
        <v>3821</v>
      </c>
      <c r="B1905" t="s">
        <v>3822</v>
      </c>
      <c r="C1905" t="s">
        <v>132</v>
      </c>
      <c r="D1905" s="1">
        <v>6941</v>
      </c>
      <c r="E1905">
        <v>224.83</v>
      </c>
      <c r="F1905">
        <v>3.7320000000000002</v>
      </c>
      <c r="G1905">
        <v>8.3870000000000005</v>
      </c>
      <c r="H1905">
        <v>53.023000000000003</v>
      </c>
      <c r="I1905" t="s">
        <v>2819</v>
      </c>
      <c r="J1905" s="4" t="str">
        <f t="shared" si="58"/>
        <v>na</v>
      </c>
      <c r="K1905" s="4">
        <f t="shared" si="59"/>
        <v>0</v>
      </c>
      <c r="L1905" t="s">
        <v>13348</v>
      </c>
    </row>
    <row r="1906" spans="1:12" x14ac:dyDescent="0.25">
      <c r="A1906" t="s">
        <v>3823</v>
      </c>
      <c r="B1906" t="s">
        <v>3824</v>
      </c>
      <c r="C1906" t="s">
        <v>35</v>
      </c>
      <c r="D1906" s="1">
        <v>6902</v>
      </c>
      <c r="E1906">
        <v>5.1079999999999997</v>
      </c>
      <c r="F1906">
        <v>0.54</v>
      </c>
      <c r="G1906">
        <v>0.76400000000000001</v>
      </c>
      <c r="H1906" t="s">
        <v>36</v>
      </c>
      <c r="I1906" t="s">
        <v>2819</v>
      </c>
      <c r="J1906" s="4" t="str">
        <f t="shared" si="58"/>
        <v>na</v>
      </c>
      <c r="K1906" s="4">
        <f t="shared" si="59"/>
        <v>0</v>
      </c>
      <c r="L1906" t="s">
        <v>13349</v>
      </c>
    </row>
    <row r="1907" spans="1:12" x14ac:dyDescent="0.25">
      <c r="A1907" t="s">
        <v>3825</v>
      </c>
      <c r="B1907" t="s">
        <v>3826</v>
      </c>
      <c r="C1907" t="s">
        <v>58</v>
      </c>
      <c r="D1907" s="1">
        <v>6897</v>
      </c>
      <c r="E1907" t="s">
        <v>36</v>
      </c>
      <c r="F1907">
        <v>75.837999999999994</v>
      </c>
      <c r="G1907">
        <v>0.58599999999999997</v>
      </c>
      <c r="H1907" t="s">
        <v>36</v>
      </c>
      <c r="I1907" t="s">
        <v>2819</v>
      </c>
      <c r="J1907" s="4" t="str">
        <f t="shared" si="58"/>
        <v>na</v>
      </c>
      <c r="K1907" s="4">
        <f t="shared" si="59"/>
        <v>0</v>
      </c>
      <c r="L1907" t="s">
        <v>13350</v>
      </c>
    </row>
    <row r="1908" spans="1:12" x14ac:dyDescent="0.25">
      <c r="A1908" t="s">
        <v>3827</v>
      </c>
      <c r="B1908" t="s">
        <v>3828</v>
      </c>
      <c r="C1908" t="s">
        <v>15</v>
      </c>
      <c r="D1908" s="1">
        <v>6888</v>
      </c>
      <c r="E1908">
        <v>27.085000000000001</v>
      </c>
      <c r="F1908">
        <v>5.1390000000000002</v>
      </c>
      <c r="G1908">
        <v>2.012</v>
      </c>
      <c r="H1908">
        <v>14.119</v>
      </c>
      <c r="I1908" t="s">
        <v>2819</v>
      </c>
      <c r="J1908" s="4" t="str">
        <f t="shared" si="58"/>
        <v>na</v>
      </c>
      <c r="K1908" s="4">
        <f t="shared" si="59"/>
        <v>0</v>
      </c>
      <c r="L1908" t="s">
        <v>13351</v>
      </c>
    </row>
    <row r="1909" spans="1:12" x14ac:dyDescent="0.25">
      <c r="A1909" t="s">
        <v>3829</v>
      </c>
      <c r="B1909" t="s">
        <v>3830</v>
      </c>
      <c r="C1909" t="s">
        <v>30</v>
      </c>
      <c r="D1909" s="1">
        <v>6879</v>
      </c>
      <c r="E1909">
        <v>22.628</v>
      </c>
      <c r="F1909">
        <v>4.7140000000000004</v>
      </c>
      <c r="G1909">
        <v>6.1680000000000001</v>
      </c>
      <c r="H1909">
        <v>14.006</v>
      </c>
      <c r="I1909" t="s">
        <v>2819</v>
      </c>
      <c r="J1909" s="4" t="str">
        <f t="shared" si="58"/>
        <v>na</v>
      </c>
      <c r="K1909" s="4">
        <f t="shared" si="59"/>
        <v>0</v>
      </c>
      <c r="L1909" t="s">
        <v>13352</v>
      </c>
    </row>
    <row r="1910" spans="1:12" x14ac:dyDescent="0.25">
      <c r="A1910" t="s">
        <v>3831</v>
      </c>
      <c r="B1910" t="s">
        <v>3832</v>
      </c>
      <c r="C1910" t="s">
        <v>132</v>
      </c>
      <c r="D1910" s="1">
        <v>6877</v>
      </c>
      <c r="E1910" t="s">
        <v>36</v>
      </c>
      <c r="F1910">
        <v>7.6470000000000002</v>
      </c>
      <c r="G1910" t="s">
        <v>36</v>
      </c>
      <c r="H1910" t="s">
        <v>36</v>
      </c>
      <c r="I1910" t="s">
        <v>2819</v>
      </c>
      <c r="J1910" s="4" t="str">
        <f t="shared" si="58"/>
        <v>na</v>
      </c>
      <c r="K1910" s="4">
        <f t="shared" si="59"/>
        <v>0</v>
      </c>
      <c r="L1910" t="s">
        <v>13353</v>
      </c>
    </row>
    <row r="1911" spans="1:12" x14ac:dyDescent="0.25">
      <c r="A1911" t="s">
        <v>3833</v>
      </c>
      <c r="B1911" t="s">
        <v>3834</v>
      </c>
      <c r="C1911" t="s">
        <v>35</v>
      </c>
      <c r="D1911" s="1">
        <v>6876</v>
      </c>
      <c r="E1911">
        <v>30.149000000000001</v>
      </c>
      <c r="F1911">
        <v>7.4710000000000001</v>
      </c>
      <c r="G1911">
        <v>1.4750000000000001</v>
      </c>
      <c r="H1911">
        <v>20.670999999999999</v>
      </c>
      <c r="I1911" t="s">
        <v>2819</v>
      </c>
      <c r="J1911" s="4" t="str">
        <f t="shared" si="58"/>
        <v>na</v>
      </c>
      <c r="K1911" s="4">
        <f t="shared" si="59"/>
        <v>0</v>
      </c>
      <c r="L1911" t="s">
        <v>13354</v>
      </c>
    </row>
    <row r="1912" spans="1:12" x14ac:dyDescent="0.25">
      <c r="A1912" t="s">
        <v>3835</v>
      </c>
      <c r="B1912" t="s">
        <v>3836</v>
      </c>
      <c r="C1912" t="s">
        <v>132</v>
      </c>
      <c r="D1912" s="1">
        <v>6815</v>
      </c>
      <c r="E1912">
        <v>173.30099999999999</v>
      </c>
      <c r="F1912">
        <v>5.4619999999999997</v>
      </c>
      <c r="G1912">
        <v>5.3639999999999999</v>
      </c>
      <c r="H1912">
        <v>52.99</v>
      </c>
      <c r="I1912" t="s">
        <v>2819</v>
      </c>
      <c r="J1912" s="4" t="str">
        <f t="shared" si="58"/>
        <v>na</v>
      </c>
      <c r="K1912" s="4">
        <f t="shared" si="59"/>
        <v>0</v>
      </c>
      <c r="L1912" t="s">
        <v>13355</v>
      </c>
    </row>
    <row r="1913" spans="1:12" x14ac:dyDescent="0.25">
      <c r="A1913" t="s">
        <v>3837</v>
      </c>
      <c r="B1913" t="s">
        <v>3838</v>
      </c>
      <c r="C1913" t="s">
        <v>58</v>
      </c>
      <c r="D1913" s="1">
        <v>6807</v>
      </c>
      <c r="E1913">
        <v>28.138000000000002</v>
      </c>
      <c r="F1913">
        <v>3.9</v>
      </c>
      <c r="G1913">
        <v>1.022</v>
      </c>
      <c r="H1913">
        <v>9.657</v>
      </c>
      <c r="I1913" t="s">
        <v>2819</v>
      </c>
      <c r="J1913" s="4" t="str">
        <f t="shared" si="58"/>
        <v>na</v>
      </c>
      <c r="K1913" s="4">
        <f t="shared" si="59"/>
        <v>0</v>
      </c>
      <c r="L1913" t="s">
        <v>13356</v>
      </c>
    </row>
    <row r="1914" spans="1:12" x14ac:dyDescent="0.25">
      <c r="A1914" t="s">
        <v>3839</v>
      </c>
      <c r="B1914" t="s">
        <v>3840</v>
      </c>
      <c r="C1914" t="s">
        <v>15</v>
      </c>
      <c r="D1914" s="1">
        <v>6746</v>
      </c>
      <c r="E1914">
        <v>20.111999999999998</v>
      </c>
      <c r="F1914">
        <v>7.3970000000000002</v>
      </c>
      <c r="G1914">
        <v>2.044</v>
      </c>
      <c r="H1914">
        <v>16.844000000000001</v>
      </c>
      <c r="I1914" t="s">
        <v>2819</v>
      </c>
      <c r="J1914" s="4" t="str">
        <f t="shared" si="58"/>
        <v>na</v>
      </c>
      <c r="K1914" s="4">
        <f t="shared" si="59"/>
        <v>0</v>
      </c>
      <c r="L1914" t="s">
        <v>13357</v>
      </c>
    </row>
    <row r="1915" spans="1:12" x14ac:dyDescent="0.25">
      <c r="A1915" t="s">
        <v>3841</v>
      </c>
      <c r="B1915" t="s">
        <v>3842</v>
      </c>
      <c r="C1915" t="s">
        <v>132</v>
      </c>
      <c r="D1915" s="1">
        <v>6737</v>
      </c>
      <c r="E1915">
        <v>14.244999999999999</v>
      </c>
      <c r="F1915">
        <v>3.492</v>
      </c>
      <c r="G1915">
        <v>2.9390000000000001</v>
      </c>
      <c r="H1915">
        <v>9.9540000000000006</v>
      </c>
      <c r="I1915" t="s">
        <v>2819</v>
      </c>
      <c r="J1915" s="4" t="str">
        <f t="shared" si="58"/>
        <v>na</v>
      </c>
      <c r="K1915" s="4">
        <f t="shared" si="59"/>
        <v>0</v>
      </c>
      <c r="L1915" t="s">
        <v>13358</v>
      </c>
    </row>
    <row r="1916" spans="1:12" x14ac:dyDescent="0.25">
      <c r="A1916" t="s">
        <v>3843</v>
      </c>
      <c r="B1916" t="s">
        <v>3844</v>
      </c>
      <c r="C1916" t="s">
        <v>132</v>
      </c>
      <c r="D1916" s="1">
        <v>6700</v>
      </c>
      <c r="E1916" t="s">
        <v>36</v>
      </c>
      <c r="F1916">
        <v>4.2069999999999999</v>
      </c>
      <c r="G1916">
        <v>9.4719999999999995</v>
      </c>
      <c r="H1916">
        <v>513.83000000000004</v>
      </c>
      <c r="I1916" t="s">
        <v>2819</v>
      </c>
      <c r="J1916" s="4" t="str">
        <f t="shared" si="58"/>
        <v>na</v>
      </c>
      <c r="K1916" s="4">
        <f t="shared" si="59"/>
        <v>0</v>
      </c>
      <c r="L1916" t="s">
        <v>13359</v>
      </c>
    </row>
    <row r="1917" spans="1:12" x14ac:dyDescent="0.25">
      <c r="A1917" t="s">
        <v>3845</v>
      </c>
      <c r="B1917" t="s">
        <v>3846</v>
      </c>
      <c r="C1917" t="s">
        <v>15</v>
      </c>
      <c r="D1917" s="1">
        <v>6678</v>
      </c>
      <c r="E1917">
        <v>5.3970000000000002</v>
      </c>
      <c r="F1917">
        <v>1.75</v>
      </c>
      <c r="G1917">
        <v>0.745</v>
      </c>
      <c r="H1917">
        <v>4.25</v>
      </c>
      <c r="I1917" t="s">
        <v>2819</v>
      </c>
      <c r="J1917" s="4" t="str">
        <f t="shared" si="58"/>
        <v>na</v>
      </c>
      <c r="K1917" s="4">
        <f t="shared" si="59"/>
        <v>0</v>
      </c>
      <c r="L1917" t="s">
        <v>13360</v>
      </c>
    </row>
    <row r="1918" spans="1:12" x14ac:dyDescent="0.25">
      <c r="A1918" t="s">
        <v>3847</v>
      </c>
      <c r="B1918" t="s">
        <v>3848</v>
      </c>
      <c r="C1918" t="s">
        <v>30</v>
      </c>
      <c r="D1918" s="1">
        <v>6668</v>
      </c>
      <c r="E1918">
        <v>26.716000000000001</v>
      </c>
      <c r="F1918">
        <v>4.1159999999999997</v>
      </c>
      <c r="G1918">
        <v>2.2919999999999998</v>
      </c>
      <c r="H1918">
        <v>16.262</v>
      </c>
      <c r="I1918" t="s">
        <v>2819</v>
      </c>
      <c r="J1918" s="4" t="str">
        <f t="shared" si="58"/>
        <v>na</v>
      </c>
      <c r="K1918" s="4">
        <f t="shared" si="59"/>
        <v>0</v>
      </c>
      <c r="L1918" t="s">
        <v>13361</v>
      </c>
    </row>
    <row r="1919" spans="1:12" x14ac:dyDescent="0.25">
      <c r="A1919" t="s">
        <v>3849</v>
      </c>
      <c r="B1919" t="s">
        <v>3850</v>
      </c>
      <c r="C1919" t="s">
        <v>132</v>
      </c>
      <c r="D1919" s="1">
        <v>6646</v>
      </c>
      <c r="E1919" t="s">
        <v>36</v>
      </c>
      <c r="F1919">
        <v>9.0820000000000007</v>
      </c>
      <c r="G1919">
        <v>11.194000000000001</v>
      </c>
      <c r="H1919" t="s">
        <v>36</v>
      </c>
      <c r="I1919" t="s">
        <v>2819</v>
      </c>
      <c r="J1919" s="4" t="str">
        <f t="shared" si="58"/>
        <v>na</v>
      </c>
      <c r="K1919" s="4">
        <f t="shared" si="59"/>
        <v>0</v>
      </c>
      <c r="L1919" t="s">
        <v>13362</v>
      </c>
    </row>
    <row r="1920" spans="1:12" x14ac:dyDescent="0.25">
      <c r="A1920" t="s">
        <v>3851</v>
      </c>
      <c r="B1920" t="s">
        <v>3852</v>
      </c>
      <c r="C1920" t="s">
        <v>30</v>
      </c>
      <c r="D1920" s="1">
        <v>6646</v>
      </c>
      <c r="E1920" t="s">
        <v>36</v>
      </c>
      <c r="F1920" t="s">
        <v>36</v>
      </c>
      <c r="G1920">
        <v>0.77</v>
      </c>
      <c r="H1920">
        <v>14.413</v>
      </c>
      <c r="I1920" t="s">
        <v>2819</v>
      </c>
      <c r="J1920" s="4" t="str">
        <f t="shared" si="58"/>
        <v>na</v>
      </c>
      <c r="K1920" s="4">
        <f t="shared" si="59"/>
        <v>0</v>
      </c>
      <c r="L1920" t="s">
        <v>13363</v>
      </c>
    </row>
    <row r="1921" spans="1:12" x14ac:dyDescent="0.25">
      <c r="A1921" t="s">
        <v>3853</v>
      </c>
      <c r="B1921" t="s">
        <v>3854</v>
      </c>
      <c r="C1921" t="s">
        <v>58</v>
      </c>
      <c r="D1921" s="1">
        <v>6642</v>
      </c>
      <c r="E1921">
        <v>8.8320000000000007</v>
      </c>
      <c r="F1921">
        <v>2.8370000000000002</v>
      </c>
      <c r="G1921">
        <v>0.76300000000000001</v>
      </c>
      <c r="H1921">
        <v>8.1769999999999996</v>
      </c>
      <c r="I1921" t="s">
        <v>2819</v>
      </c>
      <c r="J1921" s="4" t="str">
        <f t="shared" si="58"/>
        <v>na</v>
      </c>
      <c r="K1921" s="4">
        <f t="shared" si="59"/>
        <v>0</v>
      </c>
      <c r="L1921" t="s">
        <v>13364</v>
      </c>
    </row>
    <row r="1922" spans="1:12" x14ac:dyDescent="0.25">
      <c r="A1922" t="s">
        <v>3855</v>
      </c>
      <c r="B1922" t="s">
        <v>3856</v>
      </c>
      <c r="C1922" t="s">
        <v>15</v>
      </c>
      <c r="D1922" s="1">
        <v>6636</v>
      </c>
      <c r="E1922">
        <v>14.3</v>
      </c>
      <c r="F1922">
        <v>2.5009999999999999</v>
      </c>
      <c r="G1922">
        <v>1.403</v>
      </c>
      <c r="H1922">
        <v>9.0470000000000006</v>
      </c>
      <c r="I1922" t="s">
        <v>2819</v>
      </c>
      <c r="J1922" s="4" t="str">
        <f t="shared" ref="J1922:J1985" si="60">IF(AND(I1922=selected_country_code,C1922= selected_sector_code),D1922,"na")</f>
        <v>na</v>
      </c>
      <c r="K1922" s="4">
        <f t="shared" si="59"/>
        <v>0</v>
      </c>
      <c r="L1922" t="s">
        <v>13365</v>
      </c>
    </row>
    <row r="1923" spans="1:12" x14ac:dyDescent="0.25">
      <c r="A1923" t="s">
        <v>3857</v>
      </c>
      <c r="B1923" t="s">
        <v>3858</v>
      </c>
      <c r="C1923" t="s">
        <v>35</v>
      </c>
      <c r="D1923" s="1">
        <v>6635</v>
      </c>
      <c r="E1923">
        <v>13.68</v>
      </c>
      <c r="F1923">
        <v>3.81</v>
      </c>
      <c r="G1923">
        <v>4.0620000000000003</v>
      </c>
      <c r="H1923">
        <v>10.521000000000001</v>
      </c>
      <c r="I1923" t="s">
        <v>2819</v>
      </c>
      <c r="J1923" s="4" t="str">
        <f t="shared" si="60"/>
        <v>na</v>
      </c>
      <c r="K1923" s="4">
        <f t="shared" ref="K1923:K1986" si="61">IFERROR(RANK(J1923,$J$2:$J$5711,0),0)</f>
        <v>0</v>
      </c>
      <c r="L1923" t="s">
        <v>13366</v>
      </c>
    </row>
    <row r="1924" spans="1:12" x14ac:dyDescent="0.25">
      <c r="A1924" t="s">
        <v>3859</v>
      </c>
      <c r="B1924" t="s">
        <v>3860</v>
      </c>
      <c r="C1924" t="s">
        <v>58</v>
      </c>
      <c r="D1924" s="1">
        <v>6620</v>
      </c>
      <c r="E1924">
        <v>6.7629999999999999</v>
      </c>
      <c r="F1924">
        <v>1.214</v>
      </c>
      <c r="G1924">
        <v>0.65800000000000003</v>
      </c>
      <c r="H1924">
        <v>6.0060000000000002</v>
      </c>
      <c r="I1924" t="s">
        <v>2819</v>
      </c>
      <c r="J1924" s="4" t="str">
        <f t="shared" si="60"/>
        <v>na</v>
      </c>
      <c r="K1924" s="4">
        <f t="shared" si="61"/>
        <v>0</v>
      </c>
      <c r="L1924" t="s">
        <v>13367</v>
      </c>
    </row>
    <row r="1925" spans="1:12" x14ac:dyDescent="0.25">
      <c r="A1925" t="s">
        <v>3861</v>
      </c>
      <c r="B1925" t="s">
        <v>3862</v>
      </c>
      <c r="C1925" t="s">
        <v>58</v>
      </c>
      <c r="D1925" s="1">
        <v>6619</v>
      </c>
      <c r="E1925">
        <v>11.986000000000001</v>
      </c>
      <c r="F1925">
        <v>1.865</v>
      </c>
      <c r="G1925">
        <v>0.69799999999999995</v>
      </c>
      <c r="H1925">
        <v>6.5650000000000004</v>
      </c>
      <c r="I1925" t="s">
        <v>2819</v>
      </c>
      <c r="J1925" s="4" t="str">
        <f t="shared" si="60"/>
        <v>na</v>
      </c>
      <c r="K1925" s="4">
        <f t="shared" si="61"/>
        <v>0</v>
      </c>
      <c r="L1925" t="s">
        <v>13368</v>
      </c>
    </row>
    <row r="1926" spans="1:12" x14ac:dyDescent="0.25">
      <c r="A1926" t="s">
        <v>3863</v>
      </c>
      <c r="B1926" t="s">
        <v>3864</v>
      </c>
      <c r="C1926" t="s">
        <v>132</v>
      </c>
      <c r="D1926" s="1">
        <v>6591</v>
      </c>
      <c r="E1926">
        <v>17.693999999999999</v>
      </c>
      <c r="F1926">
        <v>1.4530000000000001</v>
      </c>
      <c r="G1926">
        <v>1.538</v>
      </c>
      <c r="H1926">
        <v>9.2789999999999999</v>
      </c>
      <c r="I1926" t="s">
        <v>2819</v>
      </c>
      <c r="J1926" s="4" t="str">
        <f t="shared" si="60"/>
        <v>na</v>
      </c>
      <c r="K1926" s="4">
        <f t="shared" si="61"/>
        <v>0</v>
      </c>
      <c r="L1926" t="s">
        <v>13369</v>
      </c>
    </row>
    <row r="1927" spans="1:12" x14ac:dyDescent="0.25">
      <c r="A1927" t="s">
        <v>3865</v>
      </c>
      <c r="B1927" t="s">
        <v>3866</v>
      </c>
      <c r="C1927" t="s">
        <v>30</v>
      </c>
      <c r="D1927" s="1">
        <v>6579</v>
      </c>
      <c r="E1927">
        <v>29.071999999999999</v>
      </c>
      <c r="F1927">
        <v>8.9909999999999997</v>
      </c>
      <c r="G1927">
        <v>3.3759999999999999</v>
      </c>
      <c r="H1927">
        <v>19.268000000000001</v>
      </c>
      <c r="I1927" t="s">
        <v>2819</v>
      </c>
      <c r="J1927" s="4" t="str">
        <f t="shared" si="60"/>
        <v>na</v>
      </c>
      <c r="K1927" s="4">
        <f t="shared" si="61"/>
        <v>0</v>
      </c>
      <c r="L1927" t="s">
        <v>13370</v>
      </c>
    </row>
    <row r="1928" spans="1:12" x14ac:dyDescent="0.25">
      <c r="A1928" t="s">
        <v>3867</v>
      </c>
      <c r="B1928" t="s">
        <v>3868</v>
      </c>
      <c r="C1928" t="s">
        <v>58</v>
      </c>
      <c r="D1928" s="1">
        <v>6561</v>
      </c>
      <c r="E1928">
        <v>10.454000000000001</v>
      </c>
      <c r="F1928">
        <v>1.3080000000000001</v>
      </c>
      <c r="G1928">
        <v>0.53</v>
      </c>
      <c r="H1928">
        <v>7.5419999999999998</v>
      </c>
      <c r="I1928" t="s">
        <v>2819</v>
      </c>
      <c r="J1928" s="4" t="str">
        <f t="shared" si="60"/>
        <v>na</v>
      </c>
      <c r="K1928" s="4">
        <f t="shared" si="61"/>
        <v>0</v>
      </c>
      <c r="L1928" t="s">
        <v>13371</v>
      </c>
    </row>
    <row r="1929" spans="1:12" x14ac:dyDescent="0.25">
      <c r="A1929" t="s">
        <v>3869</v>
      </c>
      <c r="B1929" t="s">
        <v>3870</v>
      </c>
      <c r="C1929" t="s">
        <v>30</v>
      </c>
      <c r="D1929" s="1">
        <v>6545</v>
      </c>
      <c r="E1929">
        <v>32.134</v>
      </c>
      <c r="F1929">
        <v>6.2590000000000003</v>
      </c>
      <c r="G1929">
        <v>7.8010000000000002</v>
      </c>
      <c r="H1929">
        <v>21.402000000000001</v>
      </c>
      <c r="I1929" t="s">
        <v>2819</v>
      </c>
      <c r="J1929" s="4" t="str">
        <f t="shared" si="60"/>
        <v>na</v>
      </c>
      <c r="K1929" s="4">
        <f t="shared" si="61"/>
        <v>0</v>
      </c>
      <c r="L1929" t="s">
        <v>13372</v>
      </c>
    </row>
    <row r="1930" spans="1:12" x14ac:dyDescent="0.25">
      <c r="A1930" t="s">
        <v>3871</v>
      </c>
      <c r="B1930" t="s">
        <v>3872</v>
      </c>
      <c r="C1930" t="s">
        <v>11</v>
      </c>
      <c r="D1930" s="1">
        <v>6473</v>
      </c>
      <c r="E1930">
        <v>10.045</v>
      </c>
      <c r="F1930">
        <v>3.004</v>
      </c>
      <c r="G1930">
        <v>3.2730000000000001</v>
      </c>
      <c r="H1930">
        <v>5.4829999999999997</v>
      </c>
      <c r="I1930" t="s">
        <v>2819</v>
      </c>
      <c r="J1930" s="4" t="str">
        <f t="shared" si="60"/>
        <v>na</v>
      </c>
      <c r="K1930" s="4">
        <f t="shared" si="61"/>
        <v>0</v>
      </c>
      <c r="L1930" t="s">
        <v>13373</v>
      </c>
    </row>
    <row r="1931" spans="1:12" x14ac:dyDescent="0.25">
      <c r="A1931" t="s">
        <v>3873</v>
      </c>
      <c r="B1931" t="s">
        <v>3874</v>
      </c>
      <c r="C1931" t="s">
        <v>132</v>
      </c>
      <c r="D1931" s="1">
        <v>6458</v>
      </c>
      <c r="E1931">
        <v>26.29</v>
      </c>
      <c r="F1931">
        <v>16.481999999999999</v>
      </c>
      <c r="G1931">
        <v>10.849</v>
      </c>
      <c r="H1931">
        <v>23.791</v>
      </c>
      <c r="I1931" t="s">
        <v>2819</v>
      </c>
      <c r="J1931" s="4" t="str">
        <f t="shared" si="60"/>
        <v>na</v>
      </c>
      <c r="K1931" s="4">
        <f t="shared" si="61"/>
        <v>0</v>
      </c>
      <c r="L1931" t="s">
        <v>13374</v>
      </c>
    </row>
    <row r="1932" spans="1:12" x14ac:dyDescent="0.25">
      <c r="A1932" t="s">
        <v>3875</v>
      </c>
      <c r="B1932" t="s">
        <v>3876</v>
      </c>
      <c r="C1932" t="s">
        <v>35</v>
      </c>
      <c r="D1932" s="1">
        <v>6415</v>
      </c>
      <c r="E1932">
        <v>8.5519999999999996</v>
      </c>
      <c r="F1932">
        <v>1.0229999999999999</v>
      </c>
      <c r="G1932">
        <v>0.77700000000000002</v>
      </c>
      <c r="H1932" t="s">
        <v>36</v>
      </c>
      <c r="I1932" t="s">
        <v>2819</v>
      </c>
      <c r="J1932" s="4" t="str">
        <f t="shared" si="60"/>
        <v>na</v>
      </c>
      <c r="K1932" s="4">
        <f t="shared" si="61"/>
        <v>0</v>
      </c>
      <c r="L1932" t="s">
        <v>13375</v>
      </c>
    </row>
    <row r="1933" spans="1:12" x14ac:dyDescent="0.25">
      <c r="A1933" t="s">
        <v>3877</v>
      </c>
      <c r="B1933" t="s">
        <v>3878</v>
      </c>
      <c r="C1933" t="s">
        <v>27</v>
      </c>
      <c r="D1933" s="1">
        <v>6408</v>
      </c>
      <c r="E1933">
        <v>14.750999999999999</v>
      </c>
      <c r="F1933">
        <v>1.5469999999999999</v>
      </c>
      <c r="G1933">
        <v>2.871</v>
      </c>
      <c r="H1933">
        <v>11.321</v>
      </c>
      <c r="I1933" t="s">
        <v>2819</v>
      </c>
      <c r="J1933" s="4" t="str">
        <f t="shared" si="60"/>
        <v>na</v>
      </c>
      <c r="K1933" s="4">
        <f t="shared" si="61"/>
        <v>0</v>
      </c>
      <c r="L1933" t="s">
        <v>13376</v>
      </c>
    </row>
    <row r="1934" spans="1:12" x14ac:dyDescent="0.25">
      <c r="A1934" t="s">
        <v>3879</v>
      </c>
      <c r="B1934" t="s">
        <v>3880</v>
      </c>
      <c r="C1934" t="s">
        <v>30</v>
      </c>
      <c r="D1934" s="1">
        <v>6398</v>
      </c>
      <c r="E1934" t="s">
        <v>36</v>
      </c>
      <c r="F1934">
        <v>8.0039999999999996</v>
      </c>
      <c r="G1934">
        <v>28.797000000000001</v>
      </c>
      <c r="H1934" t="s">
        <v>36</v>
      </c>
      <c r="I1934" t="s">
        <v>2819</v>
      </c>
      <c r="J1934" s="4" t="str">
        <f t="shared" si="60"/>
        <v>na</v>
      </c>
      <c r="K1934" s="4">
        <f t="shared" si="61"/>
        <v>0</v>
      </c>
      <c r="L1934" t="s">
        <v>13377</v>
      </c>
    </row>
    <row r="1935" spans="1:12" x14ac:dyDescent="0.25">
      <c r="A1935" t="s">
        <v>3881</v>
      </c>
      <c r="B1935" t="s">
        <v>3882</v>
      </c>
      <c r="C1935" t="s">
        <v>18</v>
      </c>
      <c r="D1935" s="1">
        <v>6375</v>
      </c>
      <c r="E1935" t="s">
        <v>36</v>
      </c>
      <c r="F1935">
        <v>3.222</v>
      </c>
      <c r="G1935">
        <v>4.7640000000000002</v>
      </c>
      <c r="H1935" t="s">
        <v>36</v>
      </c>
      <c r="I1935" t="s">
        <v>2819</v>
      </c>
      <c r="J1935" s="4" t="str">
        <f t="shared" si="60"/>
        <v>na</v>
      </c>
      <c r="K1935" s="4">
        <f t="shared" si="61"/>
        <v>0</v>
      </c>
      <c r="L1935" t="s">
        <v>13378</v>
      </c>
    </row>
    <row r="1936" spans="1:12" x14ac:dyDescent="0.25">
      <c r="A1936" t="s">
        <v>3883</v>
      </c>
      <c r="B1936" t="s">
        <v>3884</v>
      </c>
      <c r="C1936" t="s">
        <v>132</v>
      </c>
      <c r="D1936" s="1">
        <v>6326</v>
      </c>
      <c r="E1936">
        <v>45.911000000000001</v>
      </c>
      <c r="F1936">
        <v>7.86</v>
      </c>
      <c r="G1936">
        <v>15.538</v>
      </c>
      <c r="H1936">
        <v>29.236999999999998</v>
      </c>
      <c r="I1936" t="s">
        <v>2819</v>
      </c>
      <c r="J1936" s="4" t="str">
        <f t="shared" si="60"/>
        <v>na</v>
      </c>
      <c r="K1936" s="4">
        <f t="shared" si="61"/>
        <v>0</v>
      </c>
      <c r="L1936" t="s">
        <v>13379</v>
      </c>
    </row>
    <row r="1937" spans="1:12" x14ac:dyDescent="0.25">
      <c r="A1937" t="s">
        <v>3885</v>
      </c>
      <c r="B1937" t="s">
        <v>3886</v>
      </c>
      <c r="C1937" t="s">
        <v>24</v>
      </c>
      <c r="D1937" s="1">
        <v>6320</v>
      </c>
      <c r="E1937">
        <v>6.5250000000000004</v>
      </c>
      <c r="F1937">
        <v>1.06</v>
      </c>
      <c r="G1937">
        <v>0.68899999999999995</v>
      </c>
      <c r="H1937">
        <v>6.74</v>
      </c>
      <c r="I1937" t="s">
        <v>2819</v>
      </c>
      <c r="J1937" s="4" t="str">
        <f t="shared" si="60"/>
        <v>na</v>
      </c>
      <c r="K1937" s="4">
        <f t="shared" si="61"/>
        <v>0</v>
      </c>
      <c r="L1937" t="s">
        <v>13380</v>
      </c>
    </row>
    <row r="1938" spans="1:12" x14ac:dyDescent="0.25">
      <c r="A1938" t="s">
        <v>3887</v>
      </c>
      <c r="B1938" t="s">
        <v>3888</v>
      </c>
      <c r="C1938" t="s">
        <v>58</v>
      </c>
      <c r="D1938" s="1">
        <v>6265</v>
      </c>
      <c r="E1938">
        <v>20.187000000000001</v>
      </c>
      <c r="F1938">
        <v>4.3769999999999998</v>
      </c>
      <c r="G1938">
        <v>2.6179999999999999</v>
      </c>
      <c r="H1938">
        <v>11.656000000000001</v>
      </c>
      <c r="I1938" t="s">
        <v>2819</v>
      </c>
      <c r="J1938" s="4" t="str">
        <f t="shared" si="60"/>
        <v>na</v>
      </c>
      <c r="K1938" s="4">
        <f t="shared" si="61"/>
        <v>0</v>
      </c>
      <c r="L1938" t="s">
        <v>13381</v>
      </c>
    </row>
    <row r="1939" spans="1:12" x14ac:dyDescent="0.25">
      <c r="A1939" t="s">
        <v>3889</v>
      </c>
      <c r="B1939" t="s">
        <v>3890</v>
      </c>
      <c r="C1939" t="s">
        <v>35</v>
      </c>
      <c r="D1939" s="1">
        <v>6264</v>
      </c>
      <c r="E1939">
        <v>11.917</v>
      </c>
      <c r="F1939">
        <v>1.17</v>
      </c>
      <c r="G1939">
        <v>0.64300000000000002</v>
      </c>
      <c r="H1939" t="s">
        <v>36</v>
      </c>
      <c r="I1939" t="s">
        <v>2819</v>
      </c>
      <c r="J1939" s="4" t="str">
        <f t="shared" si="60"/>
        <v>na</v>
      </c>
      <c r="K1939" s="4">
        <f t="shared" si="61"/>
        <v>0</v>
      </c>
      <c r="L1939" t="s">
        <v>13382</v>
      </c>
    </row>
    <row r="1940" spans="1:12" x14ac:dyDescent="0.25">
      <c r="A1940" t="s">
        <v>3891</v>
      </c>
      <c r="B1940" t="s">
        <v>3892</v>
      </c>
      <c r="C1940" t="s">
        <v>132</v>
      </c>
      <c r="D1940" s="1">
        <v>6201</v>
      </c>
      <c r="E1940" t="s">
        <v>36</v>
      </c>
      <c r="F1940">
        <v>13.276</v>
      </c>
      <c r="G1940">
        <v>15.244999999999999</v>
      </c>
      <c r="H1940" t="s">
        <v>36</v>
      </c>
      <c r="I1940" t="s">
        <v>2819</v>
      </c>
      <c r="J1940" s="4" t="str">
        <f t="shared" si="60"/>
        <v>na</v>
      </c>
      <c r="K1940" s="4">
        <f t="shared" si="61"/>
        <v>0</v>
      </c>
      <c r="L1940" t="s">
        <v>13383</v>
      </c>
    </row>
    <row r="1941" spans="1:12" x14ac:dyDescent="0.25">
      <c r="A1941" t="s">
        <v>3893</v>
      </c>
      <c r="B1941" t="s">
        <v>3894</v>
      </c>
      <c r="C1941" t="s">
        <v>30</v>
      </c>
      <c r="D1941" s="1">
        <v>6180</v>
      </c>
      <c r="E1941">
        <v>22.312000000000001</v>
      </c>
      <c r="F1941">
        <v>3.7229999999999999</v>
      </c>
      <c r="G1941">
        <v>2.347</v>
      </c>
      <c r="H1941">
        <v>13.994999999999999</v>
      </c>
      <c r="I1941" t="s">
        <v>2819</v>
      </c>
      <c r="J1941" s="4" t="str">
        <f t="shared" si="60"/>
        <v>na</v>
      </c>
      <c r="K1941" s="4">
        <f t="shared" si="61"/>
        <v>0</v>
      </c>
      <c r="L1941" t="s">
        <v>13384</v>
      </c>
    </row>
    <row r="1942" spans="1:12" x14ac:dyDescent="0.25">
      <c r="A1942" t="s">
        <v>3895</v>
      </c>
      <c r="B1942" t="s">
        <v>3896</v>
      </c>
      <c r="C1942" t="s">
        <v>132</v>
      </c>
      <c r="D1942" s="1">
        <v>6105</v>
      </c>
      <c r="E1942">
        <v>213.25700000000001</v>
      </c>
      <c r="F1942">
        <v>14.336</v>
      </c>
      <c r="G1942">
        <v>14.238</v>
      </c>
      <c r="H1942">
        <v>118.986</v>
      </c>
      <c r="I1942" t="s">
        <v>2819</v>
      </c>
      <c r="J1942" s="4" t="str">
        <f t="shared" si="60"/>
        <v>na</v>
      </c>
      <c r="K1942" s="4">
        <f t="shared" si="61"/>
        <v>0</v>
      </c>
      <c r="L1942" t="s">
        <v>13385</v>
      </c>
    </row>
    <row r="1943" spans="1:12" x14ac:dyDescent="0.25">
      <c r="A1943" t="s">
        <v>3897</v>
      </c>
      <c r="B1943" t="s">
        <v>3898</v>
      </c>
      <c r="C1943" t="s">
        <v>15</v>
      </c>
      <c r="D1943" s="1">
        <v>6076</v>
      </c>
      <c r="E1943">
        <v>7.1260000000000003</v>
      </c>
      <c r="F1943">
        <v>1.103</v>
      </c>
      <c r="G1943">
        <v>0.45300000000000001</v>
      </c>
      <c r="H1943">
        <v>4.141</v>
      </c>
      <c r="I1943" t="s">
        <v>2819</v>
      </c>
      <c r="J1943" s="4" t="str">
        <f t="shared" si="60"/>
        <v>na</v>
      </c>
      <c r="K1943" s="4">
        <f t="shared" si="61"/>
        <v>0</v>
      </c>
      <c r="L1943" t="s">
        <v>13386</v>
      </c>
    </row>
    <row r="1944" spans="1:12" x14ac:dyDescent="0.25">
      <c r="A1944" t="s">
        <v>3899</v>
      </c>
      <c r="B1944" t="s">
        <v>3900</v>
      </c>
      <c r="C1944" t="s">
        <v>15</v>
      </c>
      <c r="D1944" s="1">
        <v>6069</v>
      </c>
      <c r="E1944">
        <v>12.659000000000001</v>
      </c>
      <c r="F1944">
        <v>2.4980000000000002</v>
      </c>
      <c r="G1944">
        <v>1.0569999999999999</v>
      </c>
      <c r="H1944">
        <v>8.9109999999999996</v>
      </c>
      <c r="I1944" t="s">
        <v>2819</v>
      </c>
      <c r="J1944" s="4" t="str">
        <f t="shared" si="60"/>
        <v>na</v>
      </c>
      <c r="K1944" s="4">
        <f t="shared" si="61"/>
        <v>0</v>
      </c>
      <c r="L1944" t="s">
        <v>13387</v>
      </c>
    </row>
    <row r="1945" spans="1:12" x14ac:dyDescent="0.25">
      <c r="A1945" t="s">
        <v>3901</v>
      </c>
      <c r="B1945" t="s">
        <v>3902</v>
      </c>
      <c r="C1945" t="s">
        <v>132</v>
      </c>
      <c r="D1945" s="1">
        <v>6043</v>
      </c>
      <c r="E1945">
        <v>29.599</v>
      </c>
      <c r="F1945">
        <v>5.18</v>
      </c>
      <c r="G1945">
        <v>3.8010000000000002</v>
      </c>
      <c r="H1945">
        <v>17.123000000000001</v>
      </c>
      <c r="I1945" t="s">
        <v>2819</v>
      </c>
      <c r="J1945" s="4" t="str">
        <f t="shared" si="60"/>
        <v>na</v>
      </c>
      <c r="K1945" s="4">
        <f t="shared" si="61"/>
        <v>0</v>
      </c>
      <c r="L1945" t="s">
        <v>13388</v>
      </c>
    </row>
    <row r="1946" spans="1:12" x14ac:dyDescent="0.25">
      <c r="A1946" t="s">
        <v>3903</v>
      </c>
      <c r="B1946" t="s">
        <v>3904</v>
      </c>
      <c r="C1946" t="s">
        <v>132</v>
      </c>
      <c r="D1946" s="1">
        <v>6039</v>
      </c>
      <c r="E1946">
        <v>20.701000000000001</v>
      </c>
      <c r="F1946">
        <v>2.7610000000000001</v>
      </c>
      <c r="G1946">
        <v>1.6839999999999999</v>
      </c>
      <c r="H1946">
        <v>11.608000000000001</v>
      </c>
      <c r="I1946" t="s">
        <v>2819</v>
      </c>
      <c r="J1946" s="4" t="str">
        <f t="shared" si="60"/>
        <v>na</v>
      </c>
      <c r="K1946" s="4">
        <f t="shared" si="61"/>
        <v>0</v>
      </c>
      <c r="L1946" t="s">
        <v>13389</v>
      </c>
    </row>
    <row r="1947" spans="1:12" x14ac:dyDescent="0.25">
      <c r="A1947" t="s">
        <v>3905</v>
      </c>
      <c r="B1947" t="s">
        <v>3906</v>
      </c>
      <c r="C1947" t="s">
        <v>30</v>
      </c>
      <c r="D1947" s="1">
        <v>6032</v>
      </c>
      <c r="E1947" t="s">
        <v>36</v>
      </c>
      <c r="F1947">
        <v>8.6240000000000006</v>
      </c>
      <c r="G1947">
        <v>16.893000000000001</v>
      </c>
      <c r="H1947" t="s">
        <v>36</v>
      </c>
      <c r="I1947" t="s">
        <v>2819</v>
      </c>
      <c r="J1947" s="4" t="str">
        <f t="shared" si="60"/>
        <v>na</v>
      </c>
      <c r="K1947" s="4">
        <f t="shared" si="61"/>
        <v>0</v>
      </c>
      <c r="L1947" t="s">
        <v>13390</v>
      </c>
    </row>
    <row r="1948" spans="1:12" x14ac:dyDescent="0.25">
      <c r="A1948" t="s">
        <v>3907</v>
      </c>
      <c r="B1948" t="s">
        <v>3908</v>
      </c>
      <c r="C1948" t="s">
        <v>24</v>
      </c>
      <c r="D1948" s="1">
        <v>6021</v>
      </c>
      <c r="E1948">
        <v>23.777000000000001</v>
      </c>
      <c r="F1948">
        <v>3.7370000000000001</v>
      </c>
      <c r="G1948">
        <v>2.089</v>
      </c>
      <c r="H1948">
        <v>11.951000000000001</v>
      </c>
      <c r="I1948" t="s">
        <v>2819</v>
      </c>
      <c r="J1948" s="4" t="str">
        <f t="shared" si="60"/>
        <v>na</v>
      </c>
      <c r="K1948" s="4">
        <f t="shared" si="61"/>
        <v>0</v>
      </c>
      <c r="L1948" t="s">
        <v>13391</v>
      </c>
    </row>
    <row r="1949" spans="1:12" x14ac:dyDescent="0.25">
      <c r="A1949" t="s">
        <v>3909</v>
      </c>
      <c r="B1949" t="s">
        <v>3910</v>
      </c>
      <c r="C1949" t="s">
        <v>58</v>
      </c>
      <c r="D1949" s="1">
        <v>6006</v>
      </c>
      <c r="E1949">
        <v>43.456000000000003</v>
      </c>
      <c r="F1949">
        <v>0.79400000000000004</v>
      </c>
      <c r="G1949">
        <v>0.495</v>
      </c>
      <c r="H1949">
        <v>4.5019999999999998</v>
      </c>
      <c r="I1949" t="s">
        <v>2819</v>
      </c>
      <c r="J1949" s="4" t="str">
        <f t="shared" si="60"/>
        <v>na</v>
      </c>
      <c r="K1949" s="4">
        <f t="shared" si="61"/>
        <v>0</v>
      </c>
      <c r="L1949" t="s">
        <v>13392</v>
      </c>
    </row>
    <row r="1950" spans="1:12" x14ac:dyDescent="0.25">
      <c r="A1950" t="s">
        <v>3911</v>
      </c>
      <c r="B1950" t="s">
        <v>3912</v>
      </c>
      <c r="C1950" t="s">
        <v>58</v>
      </c>
      <c r="D1950" s="1">
        <v>5995</v>
      </c>
      <c r="E1950">
        <v>33.819000000000003</v>
      </c>
      <c r="F1950">
        <v>6.1390000000000002</v>
      </c>
      <c r="G1950">
        <v>2.903</v>
      </c>
      <c r="H1950">
        <v>15.461</v>
      </c>
      <c r="I1950" t="s">
        <v>2819</v>
      </c>
      <c r="J1950" s="4" t="str">
        <f t="shared" si="60"/>
        <v>na</v>
      </c>
      <c r="K1950" s="4">
        <f t="shared" si="61"/>
        <v>0</v>
      </c>
      <c r="L1950" t="s">
        <v>13393</v>
      </c>
    </row>
    <row r="1951" spans="1:12" x14ac:dyDescent="0.25">
      <c r="A1951" t="s">
        <v>3913</v>
      </c>
      <c r="B1951" t="s">
        <v>3914</v>
      </c>
      <c r="C1951" t="s">
        <v>132</v>
      </c>
      <c r="D1951" s="1">
        <v>5984</v>
      </c>
      <c r="E1951" t="s">
        <v>36</v>
      </c>
      <c r="F1951">
        <v>10.06</v>
      </c>
      <c r="G1951">
        <v>6.609</v>
      </c>
      <c r="H1951" s="2">
        <v>3891.0149999999999</v>
      </c>
      <c r="I1951" t="s">
        <v>2819</v>
      </c>
      <c r="J1951" s="4" t="str">
        <f t="shared" si="60"/>
        <v>na</v>
      </c>
      <c r="K1951" s="4">
        <f t="shared" si="61"/>
        <v>0</v>
      </c>
      <c r="L1951" t="s">
        <v>13394</v>
      </c>
    </row>
    <row r="1952" spans="1:12" x14ac:dyDescent="0.25">
      <c r="A1952" t="s">
        <v>3915</v>
      </c>
      <c r="B1952" t="s">
        <v>3916</v>
      </c>
      <c r="C1952" t="s">
        <v>15</v>
      </c>
      <c r="D1952" s="1">
        <v>5982</v>
      </c>
      <c r="E1952">
        <v>2.8540000000000001</v>
      </c>
      <c r="F1952" t="s">
        <v>36</v>
      </c>
      <c r="G1952">
        <v>0.13600000000000001</v>
      </c>
      <c r="H1952">
        <v>6.6130000000000004</v>
      </c>
      <c r="I1952" t="s">
        <v>2819</v>
      </c>
      <c r="J1952" s="4" t="str">
        <f t="shared" si="60"/>
        <v>na</v>
      </c>
      <c r="K1952" s="4">
        <f t="shared" si="61"/>
        <v>0</v>
      </c>
      <c r="L1952" t="s">
        <v>13395</v>
      </c>
    </row>
    <row r="1953" spans="1:12" x14ac:dyDescent="0.25">
      <c r="A1953" t="s">
        <v>3917</v>
      </c>
      <c r="B1953" t="s">
        <v>3918</v>
      </c>
      <c r="C1953" t="s">
        <v>30</v>
      </c>
      <c r="D1953" s="1">
        <v>5978</v>
      </c>
      <c r="E1953">
        <v>17.164999999999999</v>
      </c>
      <c r="F1953">
        <v>4.4279999999999999</v>
      </c>
      <c r="G1953">
        <v>1.292</v>
      </c>
      <c r="H1953">
        <v>10.000999999999999</v>
      </c>
      <c r="I1953" t="s">
        <v>2819</v>
      </c>
      <c r="J1953" s="4" t="str">
        <f t="shared" si="60"/>
        <v>na</v>
      </c>
      <c r="K1953" s="4">
        <f t="shared" si="61"/>
        <v>0</v>
      </c>
      <c r="L1953" t="s">
        <v>13396</v>
      </c>
    </row>
    <row r="1954" spans="1:12" x14ac:dyDescent="0.25">
      <c r="A1954" t="s">
        <v>3919</v>
      </c>
      <c r="B1954" t="s">
        <v>3920</v>
      </c>
      <c r="C1954" t="s">
        <v>15</v>
      </c>
      <c r="D1954" s="1">
        <v>5970</v>
      </c>
      <c r="E1954">
        <v>16.524999999999999</v>
      </c>
      <c r="F1954">
        <v>3.59</v>
      </c>
      <c r="G1954">
        <v>2.0409999999999999</v>
      </c>
      <c r="H1954">
        <v>10.272</v>
      </c>
      <c r="I1954" t="s">
        <v>2819</v>
      </c>
      <c r="J1954" s="4" t="str">
        <f t="shared" si="60"/>
        <v>na</v>
      </c>
      <c r="K1954" s="4">
        <f t="shared" si="61"/>
        <v>0</v>
      </c>
      <c r="L1954" t="s">
        <v>13397</v>
      </c>
    </row>
    <row r="1955" spans="1:12" x14ac:dyDescent="0.25">
      <c r="A1955" t="s">
        <v>3921</v>
      </c>
      <c r="B1955" t="s">
        <v>3922</v>
      </c>
      <c r="C1955" t="s">
        <v>24</v>
      </c>
      <c r="D1955" s="1">
        <v>5938</v>
      </c>
      <c r="E1955">
        <v>42.883000000000003</v>
      </c>
      <c r="F1955">
        <v>2.6760000000000002</v>
      </c>
      <c r="G1955">
        <v>12.667</v>
      </c>
      <c r="H1955">
        <v>17.388000000000002</v>
      </c>
      <c r="I1955" t="s">
        <v>2819</v>
      </c>
      <c r="J1955" s="4" t="str">
        <f t="shared" si="60"/>
        <v>na</v>
      </c>
      <c r="K1955" s="4">
        <f t="shared" si="61"/>
        <v>0</v>
      </c>
      <c r="L1955" t="s">
        <v>13398</v>
      </c>
    </row>
    <row r="1956" spans="1:12" x14ac:dyDescent="0.25">
      <c r="A1956" t="s">
        <v>3923</v>
      </c>
      <c r="B1956" t="s">
        <v>3924</v>
      </c>
      <c r="C1956" t="s">
        <v>30</v>
      </c>
      <c r="D1956" s="1">
        <v>5926</v>
      </c>
      <c r="E1956" t="s">
        <v>36</v>
      </c>
      <c r="F1956" t="s">
        <v>36</v>
      </c>
      <c r="G1956" t="s">
        <v>36</v>
      </c>
      <c r="H1956" t="s">
        <v>36</v>
      </c>
      <c r="I1956" t="s">
        <v>2819</v>
      </c>
      <c r="J1956" s="4" t="str">
        <f t="shared" si="60"/>
        <v>na</v>
      </c>
      <c r="K1956" s="4">
        <f t="shared" si="61"/>
        <v>0</v>
      </c>
      <c r="L1956" t="s">
        <v>13399</v>
      </c>
    </row>
    <row r="1957" spans="1:12" x14ac:dyDescent="0.25">
      <c r="A1957" t="s">
        <v>3925</v>
      </c>
      <c r="B1957" t="s">
        <v>3926</v>
      </c>
      <c r="C1957" t="s">
        <v>35</v>
      </c>
      <c r="D1957" s="1">
        <v>5904</v>
      </c>
      <c r="E1957">
        <v>3.98</v>
      </c>
      <c r="F1957">
        <v>0.40899999999999997</v>
      </c>
      <c r="G1957">
        <v>0.53300000000000003</v>
      </c>
      <c r="H1957">
        <v>5.391</v>
      </c>
      <c r="I1957" t="s">
        <v>2819</v>
      </c>
      <c r="J1957" s="4" t="str">
        <f t="shared" si="60"/>
        <v>na</v>
      </c>
      <c r="K1957" s="4">
        <f t="shared" si="61"/>
        <v>0</v>
      </c>
      <c r="L1957" t="s">
        <v>13400</v>
      </c>
    </row>
    <row r="1958" spans="1:12" x14ac:dyDescent="0.25">
      <c r="A1958" t="s">
        <v>3927</v>
      </c>
      <c r="B1958" t="s">
        <v>3928</v>
      </c>
      <c r="C1958" t="s">
        <v>18</v>
      </c>
      <c r="D1958" s="1">
        <v>5899</v>
      </c>
      <c r="E1958">
        <v>8.6709999999999994</v>
      </c>
      <c r="F1958">
        <v>2.12</v>
      </c>
      <c r="G1958">
        <v>0.57499999999999996</v>
      </c>
      <c r="H1958">
        <v>5.93</v>
      </c>
      <c r="I1958" t="s">
        <v>2819</v>
      </c>
      <c r="J1958" s="4" t="str">
        <f t="shared" si="60"/>
        <v>na</v>
      </c>
      <c r="K1958" s="4">
        <f t="shared" si="61"/>
        <v>0</v>
      </c>
      <c r="L1958" t="s">
        <v>13401</v>
      </c>
    </row>
    <row r="1959" spans="1:12" x14ac:dyDescent="0.25">
      <c r="A1959" t="s">
        <v>3929</v>
      </c>
      <c r="B1959" t="s">
        <v>3930</v>
      </c>
      <c r="C1959" t="s">
        <v>15</v>
      </c>
      <c r="D1959" s="1">
        <v>5898</v>
      </c>
      <c r="E1959">
        <v>8.7840000000000007</v>
      </c>
      <c r="F1959">
        <v>1.7290000000000001</v>
      </c>
      <c r="G1959">
        <v>1.4610000000000001</v>
      </c>
      <c r="H1959">
        <v>6.4409999999999998</v>
      </c>
      <c r="I1959" t="s">
        <v>2819</v>
      </c>
      <c r="J1959" s="4" t="str">
        <f t="shared" si="60"/>
        <v>na</v>
      </c>
      <c r="K1959" s="4">
        <f t="shared" si="61"/>
        <v>0</v>
      </c>
      <c r="L1959" t="s">
        <v>13402</v>
      </c>
    </row>
    <row r="1960" spans="1:12" x14ac:dyDescent="0.25">
      <c r="A1960" t="s">
        <v>3931</v>
      </c>
      <c r="B1960" t="s">
        <v>3932</v>
      </c>
      <c r="C1960" t="s">
        <v>18</v>
      </c>
      <c r="D1960" s="1">
        <v>5852</v>
      </c>
      <c r="E1960" t="s">
        <v>36</v>
      </c>
      <c r="F1960">
        <v>0.94399999999999995</v>
      </c>
      <c r="G1960">
        <v>6.516</v>
      </c>
      <c r="H1960">
        <v>90.197000000000003</v>
      </c>
      <c r="I1960" t="s">
        <v>2819</v>
      </c>
      <c r="J1960" s="4" t="str">
        <f t="shared" si="60"/>
        <v>na</v>
      </c>
      <c r="K1960" s="4">
        <f t="shared" si="61"/>
        <v>0</v>
      </c>
      <c r="L1960" t="s">
        <v>13403</v>
      </c>
    </row>
    <row r="1961" spans="1:12" x14ac:dyDescent="0.25">
      <c r="A1961" t="s">
        <v>3933</v>
      </c>
      <c r="B1961" t="s">
        <v>3934</v>
      </c>
      <c r="C1961" t="s">
        <v>18</v>
      </c>
      <c r="D1961" s="1">
        <v>5852</v>
      </c>
      <c r="E1961" t="s">
        <v>36</v>
      </c>
      <c r="F1961">
        <v>0.94399999999999995</v>
      </c>
      <c r="G1961">
        <v>6.516</v>
      </c>
      <c r="H1961">
        <v>90.197000000000003</v>
      </c>
      <c r="I1961" t="s">
        <v>2819</v>
      </c>
      <c r="J1961" s="4" t="str">
        <f t="shared" si="60"/>
        <v>na</v>
      </c>
      <c r="K1961" s="4">
        <f t="shared" si="61"/>
        <v>0</v>
      </c>
      <c r="L1961" t="s">
        <v>13404</v>
      </c>
    </row>
    <row r="1962" spans="1:12" x14ac:dyDescent="0.25">
      <c r="A1962" t="s">
        <v>3935</v>
      </c>
      <c r="B1962" t="s">
        <v>3936</v>
      </c>
      <c r="C1962" t="s">
        <v>24</v>
      </c>
      <c r="D1962" s="1">
        <v>5843</v>
      </c>
      <c r="E1962">
        <v>9.3480000000000008</v>
      </c>
      <c r="F1962">
        <v>1.484</v>
      </c>
      <c r="G1962">
        <v>1.6240000000000001</v>
      </c>
      <c r="H1962">
        <v>9.9819999999999993</v>
      </c>
      <c r="I1962" t="s">
        <v>2819</v>
      </c>
      <c r="J1962" s="4" t="str">
        <f t="shared" si="60"/>
        <v>na</v>
      </c>
      <c r="K1962" s="4">
        <f t="shared" si="61"/>
        <v>0</v>
      </c>
      <c r="L1962" t="s">
        <v>13405</v>
      </c>
    </row>
    <row r="1963" spans="1:12" x14ac:dyDescent="0.25">
      <c r="A1963" t="s">
        <v>3937</v>
      </c>
      <c r="B1963" t="s">
        <v>3938</v>
      </c>
      <c r="C1963" t="s">
        <v>15</v>
      </c>
      <c r="D1963" s="1">
        <v>5823</v>
      </c>
      <c r="E1963">
        <v>13.737</v>
      </c>
      <c r="F1963">
        <v>2.9950000000000001</v>
      </c>
      <c r="G1963">
        <v>1.266</v>
      </c>
      <c r="H1963">
        <v>9.2949999999999999</v>
      </c>
      <c r="I1963" t="s">
        <v>2819</v>
      </c>
      <c r="J1963" s="4" t="str">
        <f t="shared" si="60"/>
        <v>na</v>
      </c>
      <c r="K1963" s="4">
        <f t="shared" si="61"/>
        <v>0</v>
      </c>
      <c r="L1963" t="s">
        <v>13406</v>
      </c>
    </row>
    <row r="1964" spans="1:12" x14ac:dyDescent="0.25">
      <c r="A1964" t="s">
        <v>3939</v>
      </c>
      <c r="B1964" t="s">
        <v>3940</v>
      </c>
      <c r="C1964" t="s">
        <v>132</v>
      </c>
      <c r="D1964" s="1">
        <v>5796</v>
      </c>
      <c r="E1964" t="s">
        <v>36</v>
      </c>
      <c r="F1964">
        <v>10.744999999999999</v>
      </c>
      <c r="G1964">
        <v>6.3129999999999997</v>
      </c>
      <c r="H1964" t="s">
        <v>36</v>
      </c>
      <c r="I1964" t="s">
        <v>2819</v>
      </c>
      <c r="J1964" s="4" t="str">
        <f t="shared" si="60"/>
        <v>na</v>
      </c>
      <c r="K1964" s="4">
        <f t="shared" si="61"/>
        <v>0</v>
      </c>
      <c r="L1964" t="s">
        <v>13407</v>
      </c>
    </row>
    <row r="1965" spans="1:12" x14ac:dyDescent="0.25">
      <c r="A1965" t="s">
        <v>3941</v>
      </c>
      <c r="B1965" t="s">
        <v>3942</v>
      </c>
      <c r="C1965" t="s">
        <v>30</v>
      </c>
      <c r="D1965" s="1">
        <v>5792</v>
      </c>
      <c r="E1965" t="s">
        <v>36</v>
      </c>
      <c r="F1965">
        <v>13.744</v>
      </c>
      <c r="G1965">
        <v>9.5370000000000008</v>
      </c>
      <c r="H1965" t="s">
        <v>36</v>
      </c>
      <c r="I1965" t="s">
        <v>2819</v>
      </c>
      <c r="J1965" s="4" t="str">
        <f t="shared" si="60"/>
        <v>na</v>
      </c>
      <c r="K1965" s="4">
        <f t="shared" si="61"/>
        <v>0</v>
      </c>
      <c r="L1965" t="s">
        <v>13408</v>
      </c>
    </row>
    <row r="1966" spans="1:12" x14ac:dyDescent="0.25">
      <c r="A1966" t="s">
        <v>3943</v>
      </c>
      <c r="B1966" t="s">
        <v>3944</v>
      </c>
      <c r="C1966" t="s">
        <v>132</v>
      </c>
      <c r="D1966" s="1">
        <v>5785</v>
      </c>
      <c r="E1966">
        <v>26.248000000000001</v>
      </c>
      <c r="F1966">
        <v>2.407</v>
      </c>
      <c r="G1966">
        <v>4.3940000000000001</v>
      </c>
      <c r="H1966">
        <v>13.28</v>
      </c>
      <c r="I1966" t="s">
        <v>2819</v>
      </c>
      <c r="J1966" s="4" t="str">
        <f t="shared" si="60"/>
        <v>na</v>
      </c>
      <c r="K1966" s="4">
        <f t="shared" si="61"/>
        <v>0</v>
      </c>
      <c r="L1966" t="s">
        <v>13409</v>
      </c>
    </row>
    <row r="1967" spans="1:12" x14ac:dyDescent="0.25">
      <c r="A1967" t="s">
        <v>3945</v>
      </c>
      <c r="B1967" t="s">
        <v>3946</v>
      </c>
      <c r="C1967" t="s">
        <v>58</v>
      </c>
      <c r="D1967" s="1">
        <v>5764</v>
      </c>
      <c r="E1967">
        <v>13.769</v>
      </c>
      <c r="F1967">
        <v>1.161</v>
      </c>
      <c r="G1967">
        <v>0.64700000000000002</v>
      </c>
      <c r="H1967">
        <v>34.984000000000002</v>
      </c>
      <c r="I1967" t="s">
        <v>2819</v>
      </c>
      <c r="J1967" s="4" t="str">
        <f t="shared" si="60"/>
        <v>na</v>
      </c>
      <c r="K1967" s="4">
        <f t="shared" si="61"/>
        <v>0</v>
      </c>
      <c r="L1967" t="s">
        <v>13410</v>
      </c>
    </row>
    <row r="1968" spans="1:12" x14ac:dyDescent="0.25">
      <c r="A1968" t="s">
        <v>3947</v>
      </c>
      <c r="B1968" t="s">
        <v>3948</v>
      </c>
      <c r="C1968" t="s">
        <v>132</v>
      </c>
      <c r="D1968" s="1">
        <v>5702</v>
      </c>
      <c r="E1968" t="s">
        <v>36</v>
      </c>
      <c r="F1968">
        <v>8.7059999999999995</v>
      </c>
      <c r="G1968">
        <v>8.2100000000000009</v>
      </c>
      <c r="H1968">
        <v>469.14800000000002</v>
      </c>
      <c r="I1968" t="s">
        <v>2819</v>
      </c>
      <c r="J1968" s="4" t="str">
        <f t="shared" si="60"/>
        <v>na</v>
      </c>
      <c r="K1968" s="4">
        <f t="shared" si="61"/>
        <v>0</v>
      </c>
      <c r="L1968" t="s">
        <v>13411</v>
      </c>
    </row>
    <row r="1969" spans="1:12" x14ac:dyDescent="0.25">
      <c r="A1969" t="s">
        <v>3949</v>
      </c>
      <c r="B1969" t="s">
        <v>3950</v>
      </c>
      <c r="C1969" t="s">
        <v>24</v>
      </c>
      <c r="D1969" s="1">
        <v>5700</v>
      </c>
      <c r="E1969">
        <v>12.472</v>
      </c>
      <c r="F1969">
        <v>9.16</v>
      </c>
      <c r="G1969">
        <v>1.766</v>
      </c>
      <c r="H1969">
        <v>14.808</v>
      </c>
      <c r="I1969" t="s">
        <v>2819</v>
      </c>
      <c r="J1969" s="4" t="str">
        <f t="shared" si="60"/>
        <v>na</v>
      </c>
      <c r="K1969" s="4">
        <f t="shared" si="61"/>
        <v>0</v>
      </c>
      <c r="L1969" t="s">
        <v>13412</v>
      </c>
    </row>
    <row r="1970" spans="1:12" x14ac:dyDescent="0.25">
      <c r="A1970" t="s">
        <v>3951</v>
      </c>
      <c r="B1970" t="s">
        <v>3952</v>
      </c>
      <c r="C1970" t="s">
        <v>30</v>
      </c>
      <c r="D1970" s="1">
        <v>5678</v>
      </c>
      <c r="E1970">
        <v>27.640999999999998</v>
      </c>
      <c r="F1970">
        <v>6.125</v>
      </c>
      <c r="G1970">
        <v>2.76</v>
      </c>
      <c r="H1970">
        <v>14.706</v>
      </c>
      <c r="I1970" t="s">
        <v>2819</v>
      </c>
      <c r="J1970" s="4" t="str">
        <f t="shared" si="60"/>
        <v>na</v>
      </c>
      <c r="K1970" s="4">
        <f t="shared" si="61"/>
        <v>0</v>
      </c>
      <c r="L1970" t="s">
        <v>13413</v>
      </c>
    </row>
    <row r="1971" spans="1:12" x14ac:dyDescent="0.25">
      <c r="A1971" t="s">
        <v>3953</v>
      </c>
      <c r="B1971" t="s">
        <v>3954</v>
      </c>
      <c r="C1971" t="s">
        <v>18</v>
      </c>
      <c r="D1971" s="1">
        <v>5675</v>
      </c>
      <c r="E1971" t="s">
        <v>36</v>
      </c>
      <c r="F1971">
        <v>2.1259999999999999</v>
      </c>
      <c r="G1971">
        <v>3.4729999999999999</v>
      </c>
      <c r="H1971">
        <v>53.03</v>
      </c>
      <c r="I1971" t="s">
        <v>2819</v>
      </c>
      <c r="J1971" s="4" t="str">
        <f t="shared" si="60"/>
        <v>na</v>
      </c>
      <c r="K1971" s="4">
        <f t="shared" si="61"/>
        <v>0</v>
      </c>
      <c r="L1971" t="s">
        <v>13414</v>
      </c>
    </row>
    <row r="1972" spans="1:12" x14ac:dyDescent="0.25">
      <c r="A1972" t="s">
        <v>3955</v>
      </c>
      <c r="B1972" t="s">
        <v>3956</v>
      </c>
      <c r="C1972" t="s">
        <v>15</v>
      </c>
      <c r="D1972" s="1">
        <v>5652</v>
      </c>
      <c r="E1972">
        <v>19.192</v>
      </c>
      <c r="F1972">
        <v>1.377</v>
      </c>
      <c r="G1972">
        <v>1.4550000000000001</v>
      </c>
      <c r="H1972">
        <v>5.9080000000000004</v>
      </c>
      <c r="I1972" t="s">
        <v>2819</v>
      </c>
      <c r="J1972" s="4" t="str">
        <f t="shared" si="60"/>
        <v>na</v>
      </c>
      <c r="K1972" s="4">
        <f t="shared" si="61"/>
        <v>0</v>
      </c>
      <c r="L1972" t="s">
        <v>13415</v>
      </c>
    </row>
    <row r="1973" spans="1:12" x14ac:dyDescent="0.25">
      <c r="A1973" t="s">
        <v>3957</v>
      </c>
      <c r="B1973" t="s">
        <v>3958</v>
      </c>
      <c r="C1973" t="s">
        <v>15</v>
      </c>
      <c r="D1973" s="1">
        <v>5644</v>
      </c>
      <c r="E1973">
        <v>23.204000000000001</v>
      </c>
      <c r="F1973">
        <v>3.9430000000000001</v>
      </c>
      <c r="G1973">
        <v>1.0760000000000001</v>
      </c>
      <c r="H1973">
        <v>12.420999999999999</v>
      </c>
      <c r="I1973" t="s">
        <v>2819</v>
      </c>
      <c r="J1973" s="4" t="str">
        <f t="shared" si="60"/>
        <v>na</v>
      </c>
      <c r="K1973" s="4">
        <f t="shared" si="61"/>
        <v>0</v>
      </c>
      <c r="L1973" t="s">
        <v>13416</v>
      </c>
    </row>
    <row r="1974" spans="1:12" x14ac:dyDescent="0.25">
      <c r="A1974" t="s">
        <v>3959</v>
      </c>
      <c r="B1974" t="s">
        <v>3960</v>
      </c>
      <c r="C1974" t="s">
        <v>15</v>
      </c>
      <c r="D1974" s="1">
        <v>5644</v>
      </c>
      <c r="E1974">
        <v>23.204000000000001</v>
      </c>
      <c r="F1974">
        <v>3.9430000000000001</v>
      </c>
      <c r="G1974">
        <v>1.0760000000000001</v>
      </c>
      <c r="H1974">
        <v>12.420999999999999</v>
      </c>
      <c r="I1974" t="s">
        <v>2819</v>
      </c>
      <c r="J1974" s="4" t="str">
        <f t="shared" si="60"/>
        <v>na</v>
      </c>
      <c r="K1974" s="4">
        <f t="shared" si="61"/>
        <v>0</v>
      </c>
      <c r="L1974" t="s">
        <v>13417</v>
      </c>
    </row>
    <row r="1975" spans="1:12" x14ac:dyDescent="0.25">
      <c r="A1975" t="s">
        <v>3961</v>
      </c>
      <c r="B1975" t="s">
        <v>3962</v>
      </c>
      <c r="C1975" t="s">
        <v>11</v>
      </c>
      <c r="D1975" s="1">
        <v>5623</v>
      </c>
      <c r="E1975">
        <v>5.3140000000000001</v>
      </c>
      <c r="F1975">
        <v>0.7</v>
      </c>
      <c r="G1975">
        <v>0.25</v>
      </c>
      <c r="H1975">
        <v>9.7379999999999995</v>
      </c>
      <c r="I1975" t="s">
        <v>2819</v>
      </c>
      <c r="J1975" s="4" t="str">
        <f t="shared" si="60"/>
        <v>na</v>
      </c>
      <c r="K1975" s="4">
        <f t="shared" si="61"/>
        <v>0</v>
      </c>
      <c r="L1975" t="s">
        <v>13418</v>
      </c>
    </row>
    <row r="1976" spans="1:12" x14ac:dyDescent="0.25">
      <c r="A1976" t="s">
        <v>3963</v>
      </c>
      <c r="B1976" t="s">
        <v>3964</v>
      </c>
      <c r="C1976" t="s">
        <v>58</v>
      </c>
      <c r="D1976" s="1">
        <v>5593</v>
      </c>
      <c r="E1976">
        <v>7.4420000000000002</v>
      </c>
      <c r="F1976">
        <v>0.68799999999999994</v>
      </c>
      <c r="G1976">
        <v>0.56499999999999995</v>
      </c>
      <c r="H1976">
        <v>5.9080000000000004</v>
      </c>
      <c r="I1976" t="s">
        <v>2819</v>
      </c>
      <c r="J1976" s="4" t="str">
        <f t="shared" si="60"/>
        <v>na</v>
      </c>
      <c r="K1976" s="4">
        <f t="shared" si="61"/>
        <v>0</v>
      </c>
      <c r="L1976" t="s">
        <v>13419</v>
      </c>
    </row>
    <row r="1977" spans="1:12" x14ac:dyDescent="0.25">
      <c r="A1977" t="s">
        <v>3965</v>
      </c>
      <c r="B1977" t="s">
        <v>3966</v>
      </c>
      <c r="C1977" t="s">
        <v>24</v>
      </c>
      <c r="D1977" s="1">
        <v>5578</v>
      </c>
      <c r="E1977">
        <v>8.0749999999999993</v>
      </c>
      <c r="F1977">
        <v>1.071</v>
      </c>
      <c r="G1977">
        <v>0.50900000000000001</v>
      </c>
      <c r="H1977">
        <v>5.4669999999999996</v>
      </c>
      <c r="I1977" t="s">
        <v>2819</v>
      </c>
      <c r="J1977" s="4" t="str">
        <f t="shared" si="60"/>
        <v>na</v>
      </c>
      <c r="K1977" s="4">
        <f t="shared" si="61"/>
        <v>0</v>
      </c>
      <c r="L1977" t="s">
        <v>13420</v>
      </c>
    </row>
    <row r="1978" spans="1:12" x14ac:dyDescent="0.25">
      <c r="A1978" t="s">
        <v>3967</v>
      </c>
      <c r="B1978" t="s">
        <v>3968</v>
      </c>
      <c r="C1978" t="s">
        <v>15</v>
      </c>
      <c r="D1978" s="1">
        <v>5566</v>
      </c>
      <c r="E1978">
        <v>21.178000000000001</v>
      </c>
      <c r="F1978">
        <v>5.391</v>
      </c>
      <c r="G1978">
        <v>2.5</v>
      </c>
      <c r="H1978">
        <v>14.173</v>
      </c>
      <c r="I1978" t="s">
        <v>2819</v>
      </c>
      <c r="J1978" s="4" t="str">
        <f t="shared" si="60"/>
        <v>na</v>
      </c>
      <c r="K1978" s="4">
        <f t="shared" si="61"/>
        <v>0</v>
      </c>
      <c r="L1978" t="s">
        <v>13421</v>
      </c>
    </row>
    <row r="1979" spans="1:12" x14ac:dyDescent="0.25">
      <c r="A1979" t="s">
        <v>3969</v>
      </c>
      <c r="B1979" t="s">
        <v>3970</v>
      </c>
      <c r="C1979" t="s">
        <v>21</v>
      </c>
      <c r="D1979" s="1">
        <v>5551</v>
      </c>
      <c r="E1979" t="s">
        <v>36</v>
      </c>
      <c r="F1979" t="s">
        <v>36</v>
      </c>
      <c r="G1979" t="s">
        <v>36</v>
      </c>
      <c r="H1979" t="s">
        <v>36</v>
      </c>
      <c r="I1979" t="s">
        <v>2819</v>
      </c>
      <c r="J1979" s="4" t="str">
        <f t="shared" si="60"/>
        <v>na</v>
      </c>
      <c r="K1979" s="4">
        <f t="shared" si="61"/>
        <v>0</v>
      </c>
      <c r="L1979" t="s">
        <v>13422</v>
      </c>
    </row>
    <row r="1980" spans="1:12" x14ac:dyDescent="0.25">
      <c r="A1980" t="s">
        <v>3971</v>
      </c>
      <c r="B1980" t="s">
        <v>3972</v>
      </c>
      <c r="C1980" t="s">
        <v>35</v>
      </c>
      <c r="D1980" s="1">
        <v>5546</v>
      </c>
      <c r="E1980">
        <v>14.141</v>
      </c>
      <c r="F1980">
        <v>1.859</v>
      </c>
      <c r="G1980">
        <v>3.8660000000000001</v>
      </c>
      <c r="H1980" t="s">
        <v>36</v>
      </c>
      <c r="I1980" t="s">
        <v>2819</v>
      </c>
      <c r="J1980" s="4" t="str">
        <f t="shared" si="60"/>
        <v>na</v>
      </c>
      <c r="K1980" s="4">
        <f t="shared" si="61"/>
        <v>0</v>
      </c>
      <c r="L1980" t="s">
        <v>13423</v>
      </c>
    </row>
    <row r="1981" spans="1:12" x14ac:dyDescent="0.25">
      <c r="A1981" t="s">
        <v>3973</v>
      </c>
      <c r="B1981" t="s">
        <v>3974</v>
      </c>
      <c r="C1981" t="s">
        <v>24</v>
      </c>
      <c r="D1981" s="1">
        <v>5523</v>
      </c>
      <c r="E1981">
        <v>14.375</v>
      </c>
      <c r="F1981">
        <v>1.905</v>
      </c>
      <c r="G1981">
        <v>1.226</v>
      </c>
      <c r="H1981">
        <v>6.1760000000000002</v>
      </c>
      <c r="I1981" t="s">
        <v>2819</v>
      </c>
      <c r="J1981" s="4" t="str">
        <f t="shared" si="60"/>
        <v>na</v>
      </c>
      <c r="K1981" s="4">
        <f t="shared" si="61"/>
        <v>0</v>
      </c>
      <c r="L1981" t="s">
        <v>13424</v>
      </c>
    </row>
    <row r="1982" spans="1:12" x14ac:dyDescent="0.25">
      <c r="A1982" t="s">
        <v>3975</v>
      </c>
      <c r="B1982" t="s">
        <v>3976</v>
      </c>
      <c r="C1982" t="s">
        <v>132</v>
      </c>
      <c r="D1982" s="1">
        <v>5491</v>
      </c>
      <c r="E1982">
        <v>17.937000000000001</v>
      </c>
      <c r="F1982">
        <v>3.246</v>
      </c>
      <c r="G1982">
        <v>1.5569999999999999</v>
      </c>
      <c r="H1982">
        <v>10.842000000000001</v>
      </c>
      <c r="I1982" t="s">
        <v>2819</v>
      </c>
      <c r="J1982" s="4" t="str">
        <f t="shared" si="60"/>
        <v>na</v>
      </c>
      <c r="K1982" s="4">
        <f t="shared" si="61"/>
        <v>0</v>
      </c>
      <c r="L1982" t="s">
        <v>13425</v>
      </c>
    </row>
    <row r="1983" spans="1:12" x14ac:dyDescent="0.25">
      <c r="A1983" t="s">
        <v>3977</v>
      </c>
      <c r="B1983" t="s">
        <v>3978</v>
      </c>
      <c r="C1983" t="s">
        <v>58</v>
      </c>
      <c r="D1983" s="1">
        <v>5478</v>
      </c>
      <c r="E1983">
        <v>13.212999999999999</v>
      </c>
      <c r="F1983">
        <v>2.8260000000000001</v>
      </c>
      <c r="G1983">
        <v>2.97</v>
      </c>
      <c r="H1983">
        <v>8.5</v>
      </c>
      <c r="I1983" t="s">
        <v>2819</v>
      </c>
      <c r="J1983" s="4" t="str">
        <f t="shared" si="60"/>
        <v>na</v>
      </c>
      <c r="K1983" s="4">
        <f t="shared" si="61"/>
        <v>0</v>
      </c>
      <c r="L1983" t="s">
        <v>13426</v>
      </c>
    </row>
    <row r="1984" spans="1:12" x14ac:dyDescent="0.25">
      <c r="A1984" t="s">
        <v>3979</v>
      </c>
      <c r="B1984" t="s">
        <v>3980</v>
      </c>
      <c r="C1984" t="s">
        <v>15</v>
      </c>
      <c r="D1984" s="1">
        <v>5463</v>
      </c>
      <c r="E1984">
        <v>17.53</v>
      </c>
      <c r="F1984">
        <v>0.96299999999999997</v>
      </c>
      <c r="G1984">
        <v>1.1319999999999999</v>
      </c>
      <c r="H1984">
        <v>6.335</v>
      </c>
      <c r="I1984" t="s">
        <v>2819</v>
      </c>
      <c r="J1984" s="4" t="str">
        <f t="shared" si="60"/>
        <v>na</v>
      </c>
      <c r="K1984" s="4">
        <f t="shared" si="61"/>
        <v>0</v>
      </c>
      <c r="L1984" t="s">
        <v>13427</v>
      </c>
    </row>
    <row r="1985" spans="1:12" x14ac:dyDescent="0.25">
      <c r="A1985" t="s">
        <v>3981</v>
      </c>
      <c r="B1985" t="s">
        <v>3982</v>
      </c>
      <c r="C1985" t="s">
        <v>132</v>
      </c>
      <c r="D1985" s="1">
        <v>5446</v>
      </c>
      <c r="E1985">
        <v>22.2</v>
      </c>
      <c r="F1985">
        <v>2.3319999999999999</v>
      </c>
      <c r="G1985">
        <v>4.4290000000000003</v>
      </c>
      <c r="H1985">
        <v>14.079000000000001</v>
      </c>
      <c r="I1985" t="s">
        <v>2819</v>
      </c>
      <c r="J1985" s="4" t="str">
        <f t="shared" si="60"/>
        <v>na</v>
      </c>
      <c r="K1985" s="4">
        <f t="shared" si="61"/>
        <v>0</v>
      </c>
      <c r="L1985" t="s">
        <v>13428</v>
      </c>
    </row>
    <row r="1986" spans="1:12" x14ac:dyDescent="0.25">
      <c r="A1986" t="s">
        <v>3983</v>
      </c>
      <c r="B1986" t="s">
        <v>3984</v>
      </c>
      <c r="C1986" t="s">
        <v>30</v>
      </c>
      <c r="D1986" s="1">
        <v>5446</v>
      </c>
      <c r="E1986">
        <v>156.17699999999999</v>
      </c>
      <c r="F1986">
        <v>11.192</v>
      </c>
      <c r="G1986">
        <v>9.8650000000000002</v>
      </c>
      <c r="H1986">
        <v>84.869</v>
      </c>
      <c r="I1986" t="s">
        <v>2819</v>
      </c>
      <c r="J1986" s="4" t="str">
        <f t="shared" ref="J1986:J2049" si="62">IF(AND(I1986=selected_country_code,C1986= selected_sector_code),D1986,"na")</f>
        <v>na</v>
      </c>
      <c r="K1986" s="4">
        <f t="shared" si="61"/>
        <v>0</v>
      </c>
      <c r="L1986" t="s">
        <v>13429</v>
      </c>
    </row>
    <row r="1987" spans="1:12" x14ac:dyDescent="0.25">
      <c r="A1987" t="s">
        <v>3985</v>
      </c>
      <c r="B1987" t="s">
        <v>3986</v>
      </c>
      <c r="C1987" t="s">
        <v>27</v>
      </c>
      <c r="D1987" s="1">
        <v>5435</v>
      </c>
      <c r="E1987">
        <v>9.7409999999999997</v>
      </c>
      <c r="F1987">
        <v>1.36</v>
      </c>
      <c r="G1987">
        <v>0.67900000000000005</v>
      </c>
      <c r="H1987">
        <v>9.1509999999999998</v>
      </c>
      <c r="I1987" t="s">
        <v>2819</v>
      </c>
      <c r="J1987" s="4" t="str">
        <f t="shared" si="62"/>
        <v>na</v>
      </c>
      <c r="K1987" s="4">
        <f t="shared" ref="K1987:K2050" si="63">IFERROR(RANK(J1987,$J$2:$J$5711,0),0)</f>
        <v>0</v>
      </c>
      <c r="L1987" t="s">
        <v>13430</v>
      </c>
    </row>
    <row r="1988" spans="1:12" x14ac:dyDescent="0.25">
      <c r="A1988" t="s">
        <v>3987</v>
      </c>
      <c r="B1988" t="s">
        <v>3988</v>
      </c>
      <c r="C1988" t="s">
        <v>132</v>
      </c>
      <c r="D1988" s="1">
        <v>5413</v>
      </c>
      <c r="E1988">
        <v>20.408999999999999</v>
      </c>
      <c r="F1988">
        <v>2.1579999999999999</v>
      </c>
      <c r="G1988">
        <v>0.997</v>
      </c>
      <c r="H1988">
        <v>13.813000000000001</v>
      </c>
      <c r="I1988" t="s">
        <v>2819</v>
      </c>
      <c r="J1988" s="4" t="str">
        <f t="shared" si="62"/>
        <v>na</v>
      </c>
      <c r="K1988" s="4">
        <f t="shared" si="63"/>
        <v>0</v>
      </c>
      <c r="L1988" t="s">
        <v>13431</v>
      </c>
    </row>
    <row r="1989" spans="1:12" x14ac:dyDescent="0.25">
      <c r="A1989" t="s">
        <v>3989</v>
      </c>
      <c r="B1989" t="s">
        <v>3990</v>
      </c>
      <c r="C1989" t="s">
        <v>58</v>
      </c>
      <c r="D1989" s="1">
        <v>5384</v>
      </c>
      <c r="E1989">
        <v>5.843</v>
      </c>
      <c r="F1989">
        <v>1.2370000000000001</v>
      </c>
      <c r="G1989">
        <v>0.27800000000000002</v>
      </c>
      <c r="H1989">
        <v>4.085</v>
      </c>
      <c r="I1989" t="s">
        <v>2819</v>
      </c>
      <c r="J1989" s="4" t="str">
        <f t="shared" si="62"/>
        <v>na</v>
      </c>
      <c r="K1989" s="4">
        <f t="shared" si="63"/>
        <v>0</v>
      </c>
      <c r="L1989" t="s">
        <v>13432</v>
      </c>
    </row>
    <row r="1990" spans="1:12" x14ac:dyDescent="0.25">
      <c r="A1990" t="s">
        <v>3991</v>
      </c>
      <c r="B1990" t="s">
        <v>3992</v>
      </c>
      <c r="C1990" t="s">
        <v>35</v>
      </c>
      <c r="D1990" s="1">
        <v>5365</v>
      </c>
      <c r="E1990">
        <v>4.1360000000000001</v>
      </c>
      <c r="F1990">
        <v>0.28699999999999998</v>
      </c>
      <c r="G1990">
        <v>0.31900000000000001</v>
      </c>
      <c r="H1990" t="s">
        <v>36</v>
      </c>
      <c r="I1990" t="s">
        <v>2819</v>
      </c>
      <c r="J1990" s="4" t="str">
        <f t="shared" si="62"/>
        <v>na</v>
      </c>
      <c r="K1990" s="4">
        <f t="shared" si="63"/>
        <v>0</v>
      </c>
      <c r="L1990" t="s">
        <v>13433</v>
      </c>
    </row>
    <row r="1991" spans="1:12" x14ac:dyDescent="0.25">
      <c r="A1991" t="s">
        <v>3993</v>
      </c>
      <c r="B1991" t="s">
        <v>3994</v>
      </c>
      <c r="C1991" t="s">
        <v>30</v>
      </c>
      <c r="D1991" s="1">
        <v>5364</v>
      </c>
      <c r="E1991">
        <v>39.06</v>
      </c>
      <c r="F1991">
        <v>8.3680000000000003</v>
      </c>
      <c r="G1991">
        <v>2.7290000000000001</v>
      </c>
      <c r="H1991">
        <v>24.422999999999998</v>
      </c>
      <c r="I1991" t="s">
        <v>2819</v>
      </c>
      <c r="J1991" s="4" t="str">
        <f t="shared" si="62"/>
        <v>na</v>
      </c>
      <c r="K1991" s="4">
        <f t="shared" si="63"/>
        <v>0</v>
      </c>
      <c r="L1991" t="s">
        <v>13434</v>
      </c>
    </row>
    <row r="1992" spans="1:12" x14ac:dyDescent="0.25">
      <c r="A1992" t="s">
        <v>3995</v>
      </c>
      <c r="B1992" t="s">
        <v>3996</v>
      </c>
      <c r="C1992" t="s">
        <v>18</v>
      </c>
      <c r="D1992" s="1">
        <v>5351</v>
      </c>
      <c r="E1992">
        <v>35.829000000000001</v>
      </c>
      <c r="F1992">
        <v>4.5529999999999999</v>
      </c>
      <c r="G1992">
        <v>2.9420000000000002</v>
      </c>
      <c r="H1992">
        <v>18.66</v>
      </c>
      <c r="I1992" t="s">
        <v>2819</v>
      </c>
      <c r="J1992" s="4" t="str">
        <f t="shared" si="62"/>
        <v>na</v>
      </c>
      <c r="K1992" s="4">
        <f t="shared" si="63"/>
        <v>0</v>
      </c>
      <c r="L1992" t="s">
        <v>13435</v>
      </c>
    </row>
    <row r="1993" spans="1:12" x14ac:dyDescent="0.25">
      <c r="A1993" t="s">
        <v>3997</v>
      </c>
      <c r="B1993" t="s">
        <v>3998</v>
      </c>
      <c r="C1993" t="s">
        <v>58</v>
      </c>
      <c r="D1993" s="1">
        <v>5335</v>
      </c>
      <c r="E1993">
        <v>12.994</v>
      </c>
      <c r="F1993">
        <v>1.532</v>
      </c>
      <c r="G1993">
        <v>0.32300000000000001</v>
      </c>
      <c r="H1993">
        <v>9.1080000000000005</v>
      </c>
      <c r="I1993" t="s">
        <v>2819</v>
      </c>
      <c r="J1993" s="4" t="str">
        <f t="shared" si="62"/>
        <v>na</v>
      </c>
      <c r="K1993" s="4">
        <f t="shared" si="63"/>
        <v>0</v>
      </c>
      <c r="L1993" t="s">
        <v>13436</v>
      </c>
    </row>
    <row r="1994" spans="1:12" x14ac:dyDescent="0.25">
      <c r="A1994" t="s">
        <v>3999</v>
      </c>
      <c r="B1994" t="s">
        <v>4000</v>
      </c>
      <c r="C1994" t="s">
        <v>21</v>
      </c>
      <c r="D1994" s="1">
        <v>5303</v>
      </c>
      <c r="E1994">
        <v>15.77</v>
      </c>
      <c r="F1994">
        <v>1.5980000000000001</v>
      </c>
      <c r="G1994">
        <v>0.96299999999999997</v>
      </c>
      <c r="H1994">
        <v>10.422000000000001</v>
      </c>
      <c r="I1994" t="s">
        <v>2819</v>
      </c>
      <c r="J1994" s="4" t="str">
        <f t="shared" si="62"/>
        <v>na</v>
      </c>
      <c r="K1994" s="4">
        <f t="shared" si="63"/>
        <v>0</v>
      </c>
      <c r="L1994" t="s">
        <v>13437</v>
      </c>
    </row>
    <row r="1995" spans="1:12" x14ac:dyDescent="0.25">
      <c r="A1995" t="s">
        <v>4001</v>
      </c>
      <c r="B1995" t="s">
        <v>4002</v>
      </c>
      <c r="C1995" t="s">
        <v>132</v>
      </c>
      <c r="D1995" s="1">
        <v>5299</v>
      </c>
      <c r="E1995">
        <v>11.047000000000001</v>
      </c>
      <c r="F1995">
        <v>1.6060000000000001</v>
      </c>
      <c r="G1995">
        <v>0.96</v>
      </c>
      <c r="H1995">
        <v>7.6749999999999998</v>
      </c>
      <c r="I1995" t="s">
        <v>2819</v>
      </c>
      <c r="J1995" s="4" t="str">
        <f t="shared" si="62"/>
        <v>na</v>
      </c>
      <c r="K1995" s="4">
        <f t="shared" si="63"/>
        <v>0</v>
      </c>
      <c r="L1995" t="s">
        <v>13438</v>
      </c>
    </row>
    <row r="1996" spans="1:12" x14ac:dyDescent="0.25">
      <c r="A1996" t="s">
        <v>4003</v>
      </c>
      <c r="B1996" t="s">
        <v>4004</v>
      </c>
      <c r="C1996" t="s">
        <v>58</v>
      </c>
      <c r="D1996" s="1">
        <v>5281</v>
      </c>
      <c r="E1996">
        <v>4.5640000000000001</v>
      </c>
      <c r="F1996">
        <v>1.661</v>
      </c>
      <c r="G1996">
        <v>0.26300000000000001</v>
      </c>
      <c r="H1996">
        <v>4.2960000000000003</v>
      </c>
      <c r="I1996" t="s">
        <v>2819</v>
      </c>
      <c r="J1996" s="4" t="str">
        <f t="shared" si="62"/>
        <v>na</v>
      </c>
      <c r="K1996" s="4">
        <f t="shared" si="63"/>
        <v>0</v>
      </c>
      <c r="L1996" t="s">
        <v>13439</v>
      </c>
    </row>
    <row r="1997" spans="1:12" x14ac:dyDescent="0.25">
      <c r="A1997" t="s">
        <v>4005</v>
      </c>
      <c r="B1997" t="s">
        <v>4006</v>
      </c>
      <c r="C1997" t="s">
        <v>30</v>
      </c>
      <c r="D1997" s="1">
        <v>5262</v>
      </c>
      <c r="E1997">
        <v>16.891999999999999</v>
      </c>
      <c r="F1997">
        <v>3.1150000000000002</v>
      </c>
      <c r="G1997">
        <v>5.3879999999999999</v>
      </c>
      <c r="H1997">
        <v>11.73</v>
      </c>
      <c r="I1997" t="s">
        <v>2819</v>
      </c>
      <c r="J1997" s="4" t="str">
        <f t="shared" si="62"/>
        <v>na</v>
      </c>
      <c r="K1997" s="4">
        <f t="shared" si="63"/>
        <v>0</v>
      </c>
      <c r="L1997" t="s">
        <v>13440</v>
      </c>
    </row>
    <row r="1998" spans="1:12" x14ac:dyDescent="0.25">
      <c r="A1998" t="s">
        <v>4007</v>
      </c>
      <c r="B1998" t="s">
        <v>4008</v>
      </c>
      <c r="C1998" t="s">
        <v>35</v>
      </c>
      <c r="D1998" s="1">
        <v>5251</v>
      </c>
      <c r="E1998">
        <v>9.4459999999999997</v>
      </c>
      <c r="F1998">
        <v>0.59799999999999998</v>
      </c>
      <c r="G1998">
        <v>0.65200000000000002</v>
      </c>
      <c r="H1998" t="s">
        <v>36</v>
      </c>
      <c r="I1998" t="s">
        <v>2819</v>
      </c>
      <c r="J1998" s="4" t="str">
        <f t="shared" si="62"/>
        <v>na</v>
      </c>
      <c r="K1998" s="4">
        <f t="shared" si="63"/>
        <v>0</v>
      </c>
      <c r="L1998" t="s">
        <v>13441</v>
      </c>
    </row>
    <row r="1999" spans="1:12" x14ac:dyDescent="0.25">
      <c r="A1999" t="s">
        <v>4009</v>
      </c>
      <c r="B1999" t="s">
        <v>4010</v>
      </c>
      <c r="C1999" t="s">
        <v>30</v>
      </c>
      <c r="D1999" s="1">
        <v>5235</v>
      </c>
      <c r="E1999">
        <v>63.545000000000002</v>
      </c>
      <c r="F1999">
        <v>2.3679999999999999</v>
      </c>
      <c r="G1999">
        <v>3.8820000000000001</v>
      </c>
      <c r="H1999">
        <v>15.224</v>
      </c>
      <c r="I1999" t="s">
        <v>2819</v>
      </c>
      <c r="J1999" s="4" t="str">
        <f t="shared" si="62"/>
        <v>na</v>
      </c>
      <c r="K1999" s="4">
        <f t="shared" si="63"/>
        <v>0</v>
      </c>
      <c r="L1999" t="s">
        <v>13442</v>
      </c>
    </row>
    <row r="2000" spans="1:12" x14ac:dyDescent="0.25">
      <c r="A2000" t="s">
        <v>4011</v>
      </c>
      <c r="B2000" t="s">
        <v>4012</v>
      </c>
      <c r="C2000" t="s">
        <v>132</v>
      </c>
      <c r="D2000" s="1">
        <v>5229</v>
      </c>
      <c r="E2000">
        <v>41.685000000000002</v>
      </c>
      <c r="F2000">
        <v>3.11</v>
      </c>
      <c r="G2000">
        <v>3.073</v>
      </c>
      <c r="H2000">
        <v>19.943000000000001</v>
      </c>
      <c r="I2000" t="s">
        <v>2819</v>
      </c>
      <c r="J2000" s="4" t="str">
        <f t="shared" si="62"/>
        <v>na</v>
      </c>
      <c r="K2000" s="4">
        <f t="shared" si="63"/>
        <v>0</v>
      </c>
      <c r="L2000" t="s">
        <v>13443</v>
      </c>
    </row>
    <row r="2001" spans="1:12" x14ac:dyDescent="0.25">
      <c r="A2001" t="s">
        <v>4013</v>
      </c>
      <c r="B2001" t="s">
        <v>4014</v>
      </c>
      <c r="C2001" t="s">
        <v>35</v>
      </c>
      <c r="D2001" s="1">
        <v>5179</v>
      </c>
      <c r="E2001">
        <v>8.1769999999999996</v>
      </c>
      <c r="F2001">
        <v>2.2229999999999999</v>
      </c>
      <c r="G2001">
        <v>3.621</v>
      </c>
      <c r="H2001">
        <v>8.8719999999999999</v>
      </c>
      <c r="I2001" t="s">
        <v>2819</v>
      </c>
      <c r="J2001" s="4" t="str">
        <f t="shared" si="62"/>
        <v>na</v>
      </c>
      <c r="K2001" s="4">
        <f t="shared" si="63"/>
        <v>0</v>
      </c>
      <c r="L2001" t="s">
        <v>13444</v>
      </c>
    </row>
    <row r="2002" spans="1:12" x14ac:dyDescent="0.25">
      <c r="A2002" t="s">
        <v>4015</v>
      </c>
      <c r="B2002" t="s">
        <v>4016</v>
      </c>
      <c r="C2002" t="s">
        <v>45</v>
      </c>
      <c r="D2002" s="1">
        <v>5143</v>
      </c>
      <c r="E2002">
        <v>7.6719999999999997</v>
      </c>
      <c r="F2002">
        <v>1.004</v>
      </c>
      <c r="G2002">
        <v>0.27</v>
      </c>
      <c r="H2002">
        <v>6.9589999999999996</v>
      </c>
      <c r="I2002" t="s">
        <v>2819</v>
      </c>
      <c r="J2002" s="4" t="str">
        <f t="shared" si="62"/>
        <v>na</v>
      </c>
      <c r="K2002" s="4">
        <f t="shared" si="63"/>
        <v>0</v>
      </c>
      <c r="L2002" t="s">
        <v>13445</v>
      </c>
    </row>
    <row r="2003" spans="1:12" x14ac:dyDescent="0.25">
      <c r="A2003" t="s">
        <v>4017</v>
      </c>
      <c r="B2003" t="s">
        <v>4018</v>
      </c>
      <c r="C2003" t="s">
        <v>132</v>
      </c>
      <c r="D2003" s="1">
        <v>5141</v>
      </c>
      <c r="E2003" t="s">
        <v>36</v>
      </c>
      <c r="F2003">
        <v>10.002000000000001</v>
      </c>
      <c r="G2003">
        <v>18.195</v>
      </c>
      <c r="H2003" t="s">
        <v>36</v>
      </c>
      <c r="I2003" t="s">
        <v>2819</v>
      </c>
      <c r="J2003" s="4" t="str">
        <f t="shared" si="62"/>
        <v>na</v>
      </c>
      <c r="K2003" s="4">
        <f t="shared" si="63"/>
        <v>0</v>
      </c>
      <c r="L2003" t="s">
        <v>13446</v>
      </c>
    </row>
    <row r="2004" spans="1:12" x14ac:dyDescent="0.25">
      <c r="A2004" t="s">
        <v>4019</v>
      </c>
      <c r="B2004" t="s">
        <v>4020</v>
      </c>
      <c r="C2004" t="s">
        <v>21</v>
      </c>
      <c r="D2004" s="1">
        <v>5134</v>
      </c>
      <c r="E2004">
        <v>7.8979999999999997</v>
      </c>
      <c r="F2004">
        <v>0.98299999999999998</v>
      </c>
      <c r="G2004">
        <v>0.124</v>
      </c>
      <c r="H2004" t="s">
        <v>36</v>
      </c>
      <c r="I2004" t="s">
        <v>2819</v>
      </c>
      <c r="J2004" s="4" t="str">
        <f t="shared" si="62"/>
        <v>na</v>
      </c>
      <c r="K2004" s="4">
        <f t="shared" si="63"/>
        <v>0</v>
      </c>
      <c r="L2004" t="s">
        <v>13447</v>
      </c>
    </row>
    <row r="2005" spans="1:12" x14ac:dyDescent="0.25">
      <c r="A2005" t="s">
        <v>4021</v>
      </c>
      <c r="B2005" t="s">
        <v>4022</v>
      </c>
      <c r="C2005" t="s">
        <v>132</v>
      </c>
      <c r="D2005" s="1">
        <v>5102</v>
      </c>
      <c r="E2005">
        <v>76.308000000000007</v>
      </c>
      <c r="F2005">
        <v>4.3520000000000003</v>
      </c>
      <c r="G2005">
        <v>5.0179999999999998</v>
      </c>
      <c r="H2005">
        <v>27.937999999999999</v>
      </c>
      <c r="I2005" t="s">
        <v>2819</v>
      </c>
      <c r="J2005" s="4" t="str">
        <f t="shared" si="62"/>
        <v>na</v>
      </c>
      <c r="K2005" s="4">
        <f t="shared" si="63"/>
        <v>0</v>
      </c>
      <c r="L2005" t="s">
        <v>13448</v>
      </c>
    </row>
    <row r="2006" spans="1:12" x14ac:dyDescent="0.25">
      <c r="A2006" t="s">
        <v>4023</v>
      </c>
      <c r="B2006" t="s">
        <v>4024</v>
      </c>
      <c r="C2006" t="s">
        <v>58</v>
      </c>
      <c r="D2006" s="1">
        <v>5093</v>
      </c>
      <c r="E2006">
        <v>11.43</v>
      </c>
      <c r="F2006">
        <v>3.2130000000000001</v>
      </c>
      <c r="G2006">
        <v>0.86099999999999999</v>
      </c>
      <c r="H2006">
        <v>7.3849999999999998</v>
      </c>
      <c r="I2006" t="s">
        <v>2819</v>
      </c>
      <c r="J2006" s="4" t="str">
        <f t="shared" si="62"/>
        <v>na</v>
      </c>
      <c r="K2006" s="4">
        <f t="shared" si="63"/>
        <v>0</v>
      </c>
      <c r="L2006" t="s">
        <v>13449</v>
      </c>
    </row>
    <row r="2007" spans="1:12" x14ac:dyDescent="0.25">
      <c r="A2007" t="s">
        <v>4025</v>
      </c>
      <c r="B2007" t="s">
        <v>4026</v>
      </c>
      <c r="C2007" t="s">
        <v>27</v>
      </c>
      <c r="D2007" s="1">
        <v>5081</v>
      </c>
      <c r="E2007">
        <v>2.1269999999999998</v>
      </c>
      <c r="F2007">
        <v>0.98899999999999999</v>
      </c>
      <c r="G2007">
        <v>0.29599999999999999</v>
      </c>
      <c r="H2007" t="s">
        <v>36</v>
      </c>
      <c r="I2007" t="s">
        <v>2819</v>
      </c>
      <c r="J2007" s="4" t="str">
        <f t="shared" si="62"/>
        <v>na</v>
      </c>
      <c r="K2007" s="4">
        <f t="shared" si="63"/>
        <v>0</v>
      </c>
      <c r="L2007" t="s">
        <v>13450</v>
      </c>
    </row>
    <row r="2008" spans="1:12" x14ac:dyDescent="0.25">
      <c r="A2008" t="s">
        <v>4027</v>
      </c>
      <c r="B2008" t="s">
        <v>4028</v>
      </c>
      <c r="C2008" t="s">
        <v>30</v>
      </c>
      <c r="D2008" s="1">
        <v>5078</v>
      </c>
      <c r="E2008">
        <v>40.194000000000003</v>
      </c>
      <c r="F2008">
        <v>8.8529999999999998</v>
      </c>
      <c r="G2008">
        <v>5.1379999999999999</v>
      </c>
      <c r="H2008">
        <v>24.369</v>
      </c>
      <c r="I2008" t="s">
        <v>2819</v>
      </c>
      <c r="J2008" s="4" t="str">
        <f t="shared" si="62"/>
        <v>na</v>
      </c>
      <c r="K2008" s="4">
        <f t="shared" si="63"/>
        <v>0</v>
      </c>
      <c r="L2008" t="s">
        <v>13451</v>
      </c>
    </row>
    <row r="2009" spans="1:12" x14ac:dyDescent="0.25">
      <c r="A2009" t="s">
        <v>4029</v>
      </c>
      <c r="B2009" t="s">
        <v>4030</v>
      </c>
      <c r="C2009" t="s">
        <v>35</v>
      </c>
      <c r="D2009" s="1">
        <v>5044</v>
      </c>
      <c r="E2009">
        <v>5.218</v>
      </c>
      <c r="F2009">
        <v>0.68899999999999995</v>
      </c>
      <c r="G2009">
        <v>0.65300000000000002</v>
      </c>
      <c r="H2009">
        <v>6.7530000000000001</v>
      </c>
      <c r="I2009" t="s">
        <v>2819</v>
      </c>
      <c r="J2009" s="4" t="str">
        <f t="shared" si="62"/>
        <v>na</v>
      </c>
      <c r="K2009" s="4">
        <f t="shared" si="63"/>
        <v>0</v>
      </c>
      <c r="L2009" t="s">
        <v>13452</v>
      </c>
    </row>
    <row r="2010" spans="1:12" x14ac:dyDescent="0.25">
      <c r="A2010" t="s">
        <v>4031</v>
      </c>
      <c r="B2010" t="s">
        <v>4032</v>
      </c>
      <c r="C2010" t="s">
        <v>35</v>
      </c>
      <c r="D2010" s="1">
        <v>5023</v>
      </c>
      <c r="E2010">
        <v>8.3729999999999993</v>
      </c>
      <c r="F2010">
        <v>0.65900000000000003</v>
      </c>
      <c r="G2010">
        <v>1.9730000000000001</v>
      </c>
      <c r="H2010" t="s">
        <v>36</v>
      </c>
      <c r="I2010" t="s">
        <v>2819</v>
      </c>
      <c r="J2010" s="4" t="str">
        <f t="shared" si="62"/>
        <v>na</v>
      </c>
      <c r="K2010" s="4">
        <f t="shared" si="63"/>
        <v>0</v>
      </c>
      <c r="L2010" t="s">
        <v>13453</v>
      </c>
    </row>
    <row r="2011" spans="1:12" x14ac:dyDescent="0.25">
      <c r="A2011" t="s">
        <v>4033</v>
      </c>
      <c r="B2011" t="s">
        <v>4034</v>
      </c>
      <c r="C2011" t="s">
        <v>35</v>
      </c>
      <c r="D2011" s="1">
        <v>5017</v>
      </c>
      <c r="E2011">
        <v>35.823999999999998</v>
      </c>
      <c r="F2011">
        <v>4.63</v>
      </c>
      <c r="G2011">
        <v>4.2439999999999998</v>
      </c>
      <c r="H2011">
        <v>15.643000000000001</v>
      </c>
      <c r="I2011" t="s">
        <v>2819</v>
      </c>
      <c r="J2011" s="4" t="str">
        <f t="shared" si="62"/>
        <v>na</v>
      </c>
      <c r="K2011" s="4">
        <f t="shared" si="63"/>
        <v>0</v>
      </c>
      <c r="L2011" t="s">
        <v>13454</v>
      </c>
    </row>
    <row r="2012" spans="1:12" x14ac:dyDescent="0.25">
      <c r="A2012" t="s">
        <v>4035</v>
      </c>
      <c r="B2012" t="s">
        <v>4036</v>
      </c>
      <c r="C2012" t="s">
        <v>58</v>
      </c>
      <c r="D2012" s="1">
        <v>5014</v>
      </c>
      <c r="E2012">
        <v>8.4849999999999994</v>
      </c>
      <c r="F2012">
        <v>1.6080000000000001</v>
      </c>
      <c r="G2012">
        <v>0.81899999999999995</v>
      </c>
      <c r="H2012">
        <v>5.2069999999999999</v>
      </c>
      <c r="I2012" t="s">
        <v>2819</v>
      </c>
      <c r="J2012" s="4" t="str">
        <f t="shared" si="62"/>
        <v>na</v>
      </c>
      <c r="K2012" s="4">
        <f t="shared" si="63"/>
        <v>0</v>
      </c>
      <c r="L2012" t="s">
        <v>13455</v>
      </c>
    </row>
    <row r="2013" spans="1:12" x14ac:dyDescent="0.25">
      <c r="A2013" t="s">
        <v>4037</v>
      </c>
      <c r="B2013" t="s">
        <v>4038</v>
      </c>
      <c r="C2013" t="s">
        <v>30</v>
      </c>
      <c r="D2013" s="1">
        <v>5012</v>
      </c>
      <c r="E2013" t="s">
        <v>36</v>
      </c>
      <c r="F2013">
        <v>19.385000000000002</v>
      </c>
      <c r="G2013">
        <v>170.61099999999999</v>
      </c>
      <c r="H2013" t="s">
        <v>36</v>
      </c>
      <c r="I2013" t="s">
        <v>2819</v>
      </c>
      <c r="J2013" s="4" t="str">
        <f t="shared" si="62"/>
        <v>na</v>
      </c>
      <c r="K2013" s="4">
        <f t="shared" si="63"/>
        <v>0</v>
      </c>
      <c r="L2013" t="s">
        <v>13456</v>
      </c>
    </row>
    <row r="2014" spans="1:12" x14ac:dyDescent="0.25">
      <c r="A2014" t="s">
        <v>4039</v>
      </c>
      <c r="B2014" t="s">
        <v>4040</v>
      </c>
      <c r="C2014" t="s">
        <v>18</v>
      </c>
      <c r="D2014" s="1">
        <v>4996</v>
      </c>
      <c r="E2014">
        <v>16.538</v>
      </c>
      <c r="F2014">
        <v>0.56000000000000005</v>
      </c>
      <c r="G2014">
        <v>0.51300000000000001</v>
      </c>
      <c r="H2014">
        <v>10.583</v>
      </c>
      <c r="I2014" t="s">
        <v>2819</v>
      </c>
      <c r="J2014" s="4" t="str">
        <f t="shared" si="62"/>
        <v>na</v>
      </c>
      <c r="K2014" s="4">
        <f t="shared" si="63"/>
        <v>0</v>
      </c>
      <c r="L2014" t="s">
        <v>13457</v>
      </c>
    </row>
    <row r="2015" spans="1:12" x14ac:dyDescent="0.25">
      <c r="A2015" t="s">
        <v>4041</v>
      </c>
      <c r="B2015" t="s">
        <v>4042</v>
      </c>
      <c r="C2015" t="s">
        <v>18</v>
      </c>
      <c r="D2015" s="1">
        <v>4996</v>
      </c>
      <c r="E2015">
        <v>16.538</v>
      </c>
      <c r="F2015">
        <v>0.56000000000000005</v>
      </c>
      <c r="G2015">
        <v>0.51300000000000001</v>
      </c>
      <c r="H2015">
        <v>10.583</v>
      </c>
      <c r="I2015" t="s">
        <v>2819</v>
      </c>
      <c r="J2015" s="4" t="str">
        <f t="shared" si="62"/>
        <v>na</v>
      </c>
      <c r="K2015" s="4">
        <f t="shared" si="63"/>
        <v>0</v>
      </c>
      <c r="L2015" t="s">
        <v>13458</v>
      </c>
    </row>
    <row r="2016" spans="1:12" x14ac:dyDescent="0.25">
      <c r="A2016" t="s">
        <v>4043</v>
      </c>
      <c r="B2016" t="s">
        <v>4044</v>
      </c>
      <c r="C2016" t="s">
        <v>30</v>
      </c>
      <c r="D2016" s="1">
        <v>4990</v>
      </c>
      <c r="E2016">
        <v>22.295999999999999</v>
      </c>
      <c r="F2016">
        <v>4.5730000000000004</v>
      </c>
      <c r="G2016">
        <v>1.651</v>
      </c>
      <c r="H2016">
        <v>11.952999999999999</v>
      </c>
      <c r="I2016" t="s">
        <v>2819</v>
      </c>
      <c r="J2016" s="4" t="str">
        <f t="shared" si="62"/>
        <v>na</v>
      </c>
      <c r="K2016" s="4">
        <f t="shared" si="63"/>
        <v>0</v>
      </c>
      <c r="L2016" t="s">
        <v>13459</v>
      </c>
    </row>
    <row r="2017" spans="1:12" x14ac:dyDescent="0.25">
      <c r="A2017" t="s">
        <v>4045</v>
      </c>
      <c r="B2017" t="s">
        <v>4046</v>
      </c>
      <c r="C2017" t="s">
        <v>24</v>
      </c>
      <c r="D2017" s="1">
        <v>4989</v>
      </c>
      <c r="E2017">
        <v>9.9629999999999992</v>
      </c>
      <c r="F2017">
        <v>0.85099999999999998</v>
      </c>
      <c r="G2017">
        <v>0.61499999999999999</v>
      </c>
      <c r="H2017">
        <v>5.8140000000000001</v>
      </c>
      <c r="I2017" t="s">
        <v>2819</v>
      </c>
      <c r="J2017" s="4" t="str">
        <f t="shared" si="62"/>
        <v>na</v>
      </c>
      <c r="K2017" s="4">
        <f t="shared" si="63"/>
        <v>0</v>
      </c>
      <c r="L2017" t="s">
        <v>13460</v>
      </c>
    </row>
    <row r="2018" spans="1:12" x14ac:dyDescent="0.25">
      <c r="A2018" t="s">
        <v>4047</v>
      </c>
      <c r="B2018" t="s">
        <v>4048</v>
      </c>
      <c r="C2018" t="s">
        <v>58</v>
      </c>
      <c r="D2018" s="1">
        <v>4978</v>
      </c>
      <c r="E2018">
        <v>26.123999999999999</v>
      </c>
      <c r="F2018">
        <v>1.26</v>
      </c>
      <c r="G2018">
        <v>1.024</v>
      </c>
      <c r="H2018">
        <v>8.3149999999999995</v>
      </c>
      <c r="I2018" t="s">
        <v>2819</v>
      </c>
      <c r="J2018" s="4" t="str">
        <f t="shared" si="62"/>
        <v>na</v>
      </c>
      <c r="K2018" s="4">
        <f t="shared" si="63"/>
        <v>0</v>
      </c>
      <c r="L2018" t="s">
        <v>13461</v>
      </c>
    </row>
    <row r="2019" spans="1:12" x14ac:dyDescent="0.25">
      <c r="A2019" t="s">
        <v>4049</v>
      </c>
      <c r="B2019" t="s">
        <v>4050</v>
      </c>
      <c r="C2019" t="s">
        <v>35</v>
      </c>
      <c r="D2019" s="1">
        <v>4935</v>
      </c>
      <c r="E2019">
        <v>5.9939999999999998</v>
      </c>
      <c r="F2019">
        <v>0.42599999999999999</v>
      </c>
      <c r="G2019">
        <v>0.34699999999999998</v>
      </c>
      <c r="H2019" t="s">
        <v>36</v>
      </c>
      <c r="I2019" t="s">
        <v>2819</v>
      </c>
      <c r="J2019" s="4" t="str">
        <f t="shared" si="62"/>
        <v>na</v>
      </c>
      <c r="K2019" s="4">
        <f t="shared" si="63"/>
        <v>0</v>
      </c>
      <c r="L2019" t="s">
        <v>13462</v>
      </c>
    </row>
    <row r="2020" spans="1:12" x14ac:dyDescent="0.25">
      <c r="A2020" t="s">
        <v>4051</v>
      </c>
      <c r="B2020" t="s">
        <v>4052</v>
      </c>
      <c r="C2020" t="s">
        <v>132</v>
      </c>
      <c r="D2020" s="1">
        <v>4934</v>
      </c>
      <c r="E2020">
        <v>82.070999999999998</v>
      </c>
      <c r="F2020">
        <v>14.733000000000001</v>
      </c>
      <c r="G2020">
        <v>9.4329999999999998</v>
      </c>
      <c r="H2020">
        <v>49.625999999999998</v>
      </c>
      <c r="I2020" t="s">
        <v>2819</v>
      </c>
      <c r="J2020" s="4" t="str">
        <f t="shared" si="62"/>
        <v>na</v>
      </c>
      <c r="K2020" s="4">
        <f t="shared" si="63"/>
        <v>0</v>
      </c>
      <c r="L2020" t="s">
        <v>13463</v>
      </c>
    </row>
    <row r="2021" spans="1:12" x14ac:dyDescent="0.25">
      <c r="A2021" t="s">
        <v>4053</v>
      </c>
      <c r="B2021" t="s">
        <v>4054</v>
      </c>
      <c r="C2021" t="s">
        <v>21</v>
      </c>
      <c r="D2021" s="1">
        <v>4931</v>
      </c>
      <c r="E2021">
        <v>11.034000000000001</v>
      </c>
      <c r="F2021">
        <v>1.8109999999999999</v>
      </c>
      <c r="G2021">
        <v>0.84199999999999997</v>
      </c>
      <c r="H2021">
        <v>7.1269999999999998</v>
      </c>
      <c r="I2021" t="s">
        <v>2819</v>
      </c>
      <c r="J2021" s="4" t="str">
        <f t="shared" si="62"/>
        <v>na</v>
      </c>
      <c r="K2021" s="4">
        <f t="shared" si="63"/>
        <v>0</v>
      </c>
      <c r="L2021" t="s">
        <v>13464</v>
      </c>
    </row>
    <row r="2022" spans="1:12" x14ac:dyDescent="0.25">
      <c r="A2022" t="s">
        <v>4055</v>
      </c>
      <c r="B2022" t="s">
        <v>4056</v>
      </c>
      <c r="C2022" t="s">
        <v>35</v>
      </c>
      <c r="D2022" s="1">
        <v>4930</v>
      </c>
      <c r="E2022">
        <v>7.5990000000000002</v>
      </c>
      <c r="F2022">
        <v>1.115</v>
      </c>
      <c r="G2022">
        <v>0.79900000000000004</v>
      </c>
      <c r="H2022" t="s">
        <v>36</v>
      </c>
      <c r="I2022" t="s">
        <v>2819</v>
      </c>
      <c r="J2022" s="4" t="str">
        <f t="shared" si="62"/>
        <v>na</v>
      </c>
      <c r="K2022" s="4">
        <f t="shared" si="63"/>
        <v>0</v>
      </c>
      <c r="L2022" t="s">
        <v>13465</v>
      </c>
    </row>
    <row r="2023" spans="1:12" x14ac:dyDescent="0.25">
      <c r="A2023" t="s">
        <v>4057</v>
      </c>
      <c r="B2023" t="s">
        <v>4058</v>
      </c>
      <c r="C2023" t="s">
        <v>11</v>
      </c>
      <c r="D2023" s="1">
        <v>4914</v>
      </c>
      <c r="E2023">
        <v>12.375999999999999</v>
      </c>
      <c r="F2023">
        <v>1.738</v>
      </c>
      <c r="G2023">
        <v>3.512</v>
      </c>
      <c r="H2023">
        <v>17.920000000000002</v>
      </c>
      <c r="I2023" t="s">
        <v>2819</v>
      </c>
      <c r="J2023" s="4" t="str">
        <f t="shared" si="62"/>
        <v>na</v>
      </c>
      <c r="K2023" s="4">
        <f t="shared" si="63"/>
        <v>0</v>
      </c>
      <c r="L2023" t="s">
        <v>13466</v>
      </c>
    </row>
    <row r="2024" spans="1:12" x14ac:dyDescent="0.25">
      <c r="A2024" t="s">
        <v>4059</v>
      </c>
      <c r="B2024" t="s">
        <v>4060</v>
      </c>
      <c r="C2024" t="s">
        <v>58</v>
      </c>
      <c r="D2024" s="1">
        <v>4899</v>
      </c>
      <c r="E2024">
        <v>5.7290000000000001</v>
      </c>
      <c r="F2024">
        <v>1.0389999999999999</v>
      </c>
      <c r="G2024">
        <v>0.48</v>
      </c>
      <c r="H2024">
        <v>3.5379999999999998</v>
      </c>
      <c r="I2024" t="s">
        <v>2819</v>
      </c>
      <c r="J2024" s="4" t="str">
        <f t="shared" si="62"/>
        <v>na</v>
      </c>
      <c r="K2024" s="4">
        <f t="shared" si="63"/>
        <v>0</v>
      </c>
      <c r="L2024" t="s">
        <v>13467</v>
      </c>
    </row>
    <row r="2025" spans="1:12" x14ac:dyDescent="0.25">
      <c r="A2025" t="s">
        <v>4061</v>
      </c>
      <c r="B2025" t="s">
        <v>4062</v>
      </c>
      <c r="C2025" t="s">
        <v>15</v>
      </c>
      <c r="D2025" s="1">
        <v>4888</v>
      </c>
      <c r="E2025">
        <v>15.991</v>
      </c>
      <c r="F2025">
        <v>1.802</v>
      </c>
      <c r="G2025">
        <v>0.30299999999999999</v>
      </c>
      <c r="H2025">
        <v>5.4139999999999997</v>
      </c>
      <c r="I2025" t="s">
        <v>2819</v>
      </c>
      <c r="J2025" s="4" t="str">
        <f t="shared" si="62"/>
        <v>na</v>
      </c>
      <c r="K2025" s="4">
        <f t="shared" si="63"/>
        <v>0</v>
      </c>
      <c r="L2025" t="s">
        <v>13468</v>
      </c>
    </row>
    <row r="2026" spans="1:12" x14ac:dyDescent="0.25">
      <c r="A2026" t="s">
        <v>4063</v>
      </c>
      <c r="B2026" t="s">
        <v>4064</v>
      </c>
      <c r="C2026" t="s">
        <v>132</v>
      </c>
      <c r="D2026" s="1">
        <v>4869</v>
      </c>
      <c r="E2026">
        <v>15.468999999999999</v>
      </c>
      <c r="F2026">
        <v>3.1230000000000002</v>
      </c>
      <c r="G2026">
        <v>1.7829999999999999</v>
      </c>
      <c r="H2026">
        <v>6.8259999999999996</v>
      </c>
      <c r="I2026" t="s">
        <v>2819</v>
      </c>
      <c r="J2026" s="4" t="str">
        <f t="shared" si="62"/>
        <v>na</v>
      </c>
      <c r="K2026" s="4">
        <f t="shared" si="63"/>
        <v>0</v>
      </c>
      <c r="L2026" t="s">
        <v>13469</v>
      </c>
    </row>
    <row r="2027" spans="1:12" x14ac:dyDescent="0.25">
      <c r="A2027" t="s">
        <v>4065</v>
      </c>
      <c r="B2027" t="s">
        <v>4066</v>
      </c>
      <c r="C2027" t="s">
        <v>35</v>
      </c>
      <c r="D2027" s="1">
        <v>4867</v>
      </c>
      <c r="E2027">
        <v>6.3520000000000003</v>
      </c>
      <c r="F2027">
        <v>0.65200000000000002</v>
      </c>
      <c r="G2027">
        <v>3.0939999999999999</v>
      </c>
      <c r="H2027" t="s">
        <v>36</v>
      </c>
      <c r="I2027" t="s">
        <v>2819</v>
      </c>
      <c r="J2027" s="4" t="str">
        <f t="shared" si="62"/>
        <v>na</v>
      </c>
      <c r="K2027" s="4">
        <f t="shared" si="63"/>
        <v>0</v>
      </c>
      <c r="L2027" t="s">
        <v>13470</v>
      </c>
    </row>
    <row r="2028" spans="1:12" x14ac:dyDescent="0.25">
      <c r="A2028" t="s">
        <v>4067</v>
      </c>
      <c r="B2028" t="s">
        <v>4068</v>
      </c>
      <c r="C2028" t="s">
        <v>21</v>
      </c>
      <c r="D2028" s="1">
        <v>4866</v>
      </c>
      <c r="E2028">
        <v>21.468</v>
      </c>
      <c r="F2028">
        <v>3.0630000000000002</v>
      </c>
      <c r="G2028">
        <v>0.51100000000000001</v>
      </c>
      <c r="H2028">
        <v>10.433999999999999</v>
      </c>
      <c r="I2028" t="s">
        <v>2819</v>
      </c>
      <c r="J2028" s="4" t="str">
        <f t="shared" si="62"/>
        <v>na</v>
      </c>
      <c r="K2028" s="4">
        <f t="shared" si="63"/>
        <v>0</v>
      </c>
      <c r="L2028" t="s">
        <v>13471</v>
      </c>
    </row>
    <row r="2029" spans="1:12" x14ac:dyDescent="0.25">
      <c r="A2029" t="s">
        <v>4069</v>
      </c>
      <c r="B2029" t="s">
        <v>4070</v>
      </c>
      <c r="C2029" t="s">
        <v>15</v>
      </c>
      <c r="D2029" s="1">
        <v>4823</v>
      </c>
      <c r="E2029">
        <v>33.404000000000003</v>
      </c>
      <c r="F2029">
        <v>10.744</v>
      </c>
      <c r="G2029">
        <v>6.4960000000000004</v>
      </c>
      <c r="H2029">
        <v>21.736999999999998</v>
      </c>
      <c r="I2029" t="s">
        <v>2819</v>
      </c>
      <c r="J2029" s="4" t="str">
        <f t="shared" si="62"/>
        <v>na</v>
      </c>
      <c r="K2029" s="4">
        <f t="shared" si="63"/>
        <v>0</v>
      </c>
      <c r="L2029" t="s">
        <v>13472</v>
      </c>
    </row>
    <row r="2030" spans="1:12" x14ac:dyDescent="0.25">
      <c r="A2030" t="s">
        <v>4071</v>
      </c>
      <c r="B2030" t="s">
        <v>4072</v>
      </c>
      <c r="C2030" t="s">
        <v>30</v>
      </c>
      <c r="D2030" s="1">
        <v>4820</v>
      </c>
      <c r="E2030">
        <v>129.78100000000001</v>
      </c>
      <c r="F2030">
        <v>4.548</v>
      </c>
      <c r="G2030">
        <v>16.515999999999998</v>
      </c>
      <c r="H2030">
        <v>67.817999999999998</v>
      </c>
      <c r="I2030" t="s">
        <v>2819</v>
      </c>
      <c r="J2030" s="4" t="str">
        <f t="shared" si="62"/>
        <v>na</v>
      </c>
      <c r="K2030" s="4">
        <f t="shared" si="63"/>
        <v>0</v>
      </c>
      <c r="L2030" t="s">
        <v>13473</v>
      </c>
    </row>
    <row r="2031" spans="1:12" x14ac:dyDescent="0.25">
      <c r="A2031" t="s">
        <v>4073</v>
      </c>
      <c r="B2031" t="s">
        <v>4074</v>
      </c>
      <c r="C2031" t="s">
        <v>21</v>
      </c>
      <c r="D2031" s="1">
        <v>4799</v>
      </c>
      <c r="E2031">
        <v>16.061</v>
      </c>
      <c r="F2031">
        <v>1.073</v>
      </c>
      <c r="G2031">
        <v>0.56699999999999995</v>
      </c>
      <c r="H2031" t="s">
        <v>36</v>
      </c>
      <c r="I2031" t="s">
        <v>2819</v>
      </c>
      <c r="J2031" s="4" t="str">
        <f t="shared" si="62"/>
        <v>na</v>
      </c>
      <c r="K2031" s="4">
        <f t="shared" si="63"/>
        <v>0</v>
      </c>
      <c r="L2031" t="s">
        <v>13474</v>
      </c>
    </row>
    <row r="2032" spans="1:12" x14ac:dyDescent="0.25">
      <c r="A2032" t="s">
        <v>4075</v>
      </c>
      <c r="B2032" t="s">
        <v>4076</v>
      </c>
      <c r="C2032" t="s">
        <v>35</v>
      </c>
      <c r="D2032" s="1">
        <v>4775</v>
      </c>
      <c r="E2032" t="s">
        <v>36</v>
      </c>
      <c r="F2032" t="s">
        <v>36</v>
      </c>
      <c r="G2032">
        <v>6.4000000000000001E-2</v>
      </c>
      <c r="H2032" t="s">
        <v>36</v>
      </c>
      <c r="I2032" t="s">
        <v>2819</v>
      </c>
      <c r="J2032" s="4" t="str">
        <f t="shared" si="62"/>
        <v>na</v>
      </c>
      <c r="K2032" s="4">
        <f t="shared" si="63"/>
        <v>0</v>
      </c>
      <c r="L2032" t="s">
        <v>13475</v>
      </c>
    </row>
    <row r="2033" spans="1:12" x14ac:dyDescent="0.25">
      <c r="A2033" t="s">
        <v>4077</v>
      </c>
      <c r="B2033" t="s">
        <v>4078</v>
      </c>
      <c r="C2033" t="s">
        <v>132</v>
      </c>
      <c r="D2033" s="1">
        <v>4758</v>
      </c>
      <c r="E2033">
        <v>147.839</v>
      </c>
      <c r="F2033">
        <v>1.778</v>
      </c>
      <c r="G2033">
        <v>5.0270000000000001</v>
      </c>
      <c r="H2033">
        <v>15.824</v>
      </c>
      <c r="I2033" t="s">
        <v>2819</v>
      </c>
      <c r="J2033" s="4" t="str">
        <f t="shared" si="62"/>
        <v>na</v>
      </c>
      <c r="K2033" s="4">
        <f t="shared" si="63"/>
        <v>0</v>
      </c>
      <c r="L2033" t="s">
        <v>13476</v>
      </c>
    </row>
    <row r="2034" spans="1:12" x14ac:dyDescent="0.25">
      <c r="A2034" t="s">
        <v>4079</v>
      </c>
      <c r="B2034" t="s">
        <v>4080</v>
      </c>
      <c r="C2034" t="s">
        <v>35</v>
      </c>
      <c r="D2034" s="1">
        <v>4751</v>
      </c>
      <c r="E2034">
        <v>10.836</v>
      </c>
      <c r="F2034">
        <v>1.196</v>
      </c>
      <c r="G2034">
        <v>0.93200000000000005</v>
      </c>
      <c r="H2034" t="s">
        <v>36</v>
      </c>
      <c r="I2034" t="s">
        <v>2819</v>
      </c>
      <c r="J2034" s="4" t="str">
        <f t="shared" si="62"/>
        <v>na</v>
      </c>
      <c r="K2034" s="4">
        <f t="shared" si="63"/>
        <v>0</v>
      </c>
      <c r="L2034" t="s">
        <v>13477</v>
      </c>
    </row>
    <row r="2035" spans="1:12" x14ac:dyDescent="0.25">
      <c r="A2035" t="s">
        <v>4081</v>
      </c>
      <c r="B2035" t="s">
        <v>4082</v>
      </c>
      <c r="C2035" t="s">
        <v>132</v>
      </c>
      <c r="D2035" s="1">
        <v>4715</v>
      </c>
      <c r="E2035">
        <v>28.091000000000001</v>
      </c>
      <c r="F2035">
        <v>2.4460000000000002</v>
      </c>
      <c r="G2035">
        <v>2.734</v>
      </c>
      <c r="H2035">
        <v>11.003</v>
      </c>
      <c r="I2035" t="s">
        <v>2819</v>
      </c>
      <c r="J2035" s="4" t="str">
        <f t="shared" si="62"/>
        <v>na</v>
      </c>
      <c r="K2035" s="4">
        <f t="shared" si="63"/>
        <v>0</v>
      </c>
      <c r="L2035" t="s">
        <v>13478</v>
      </c>
    </row>
    <row r="2036" spans="1:12" x14ac:dyDescent="0.25">
      <c r="A2036" t="s">
        <v>4083</v>
      </c>
      <c r="B2036" t="s">
        <v>4084</v>
      </c>
      <c r="C2036" t="s">
        <v>58</v>
      </c>
      <c r="D2036" s="1">
        <v>4674</v>
      </c>
      <c r="E2036" t="s">
        <v>36</v>
      </c>
      <c r="F2036">
        <v>2.0379999999999998</v>
      </c>
      <c r="G2036">
        <v>0.52800000000000002</v>
      </c>
      <c r="H2036">
        <v>12.983000000000001</v>
      </c>
      <c r="I2036" t="s">
        <v>2819</v>
      </c>
      <c r="J2036" s="4" t="str">
        <f t="shared" si="62"/>
        <v>na</v>
      </c>
      <c r="K2036" s="4">
        <f t="shared" si="63"/>
        <v>0</v>
      </c>
      <c r="L2036" t="s">
        <v>13479</v>
      </c>
    </row>
    <row r="2037" spans="1:12" x14ac:dyDescent="0.25">
      <c r="A2037" t="s">
        <v>4085</v>
      </c>
      <c r="B2037" t="s">
        <v>4086</v>
      </c>
      <c r="C2037" t="s">
        <v>35</v>
      </c>
      <c r="D2037" s="1">
        <v>4669</v>
      </c>
      <c r="E2037">
        <v>9.8580000000000005</v>
      </c>
      <c r="F2037">
        <v>0.78200000000000003</v>
      </c>
      <c r="G2037">
        <v>3.8069999999999999</v>
      </c>
      <c r="H2037" t="s">
        <v>36</v>
      </c>
      <c r="I2037" t="s">
        <v>2819</v>
      </c>
      <c r="J2037" s="4" t="str">
        <f t="shared" si="62"/>
        <v>na</v>
      </c>
      <c r="K2037" s="4">
        <f t="shared" si="63"/>
        <v>0</v>
      </c>
      <c r="L2037" t="s">
        <v>13480</v>
      </c>
    </row>
    <row r="2038" spans="1:12" x14ac:dyDescent="0.25">
      <c r="A2038" t="s">
        <v>4087</v>
      </c>
      <c r="B2038" t="s">
        <v>4088</v>
      </c>
      <c r="C2038" t="s">
        <v>30</v>
      </c>
      <c r="D2038" s="1">
        <v>4643</v>
      </c>
      <c r="E2038" t="s">
        <v>36</v>
      </c>
      <c r="F2038">
        <v>10.288</v>
      </c>
      <c r="G2038">
        <v>62.177</v>
      </c>
      <c r="H2038" t="s">
        <v>36</v>
      </c>
      <c r="I2038" t="s">
        <v>2819</v>
      </c>
      <c r="J2038" s="4" t="str">
        <f t="shared" si="62"/>
        <v>na</v>
      </c>
      <c r="K2038" s="4">
        <f t="shared" si="63"/>
        <v>0</v>
      </c>
      <c r="L2038" t="s">
        <v>13481</v>
      </c>
    </row>
    <row r="2039" spans="1:12" x14ac:dyDescent="0.25">
      <c r="A2039" t="s">
        <v>4089</v>
      </c>
      <c r="B2039" t="s">
        <v>4090</v>
      </c>
      <c r="C2039" t="s">
        <v>132</v>
      </c>
      <c r="D2039" s="1">
        <v>4638</v>
      </c>
      <c r="E2039">
        <v>12.379</v>
      </c>
      <c r="F2039">
        <v>1.484</v>
      </c>
      <c r="G2039">
        <v>0.128</v>
      </c>
      <c r="H2039">
        <v>6.6820000000000004</v>
      </c>
      <c r="I2039" t="s">
        <v>2819</v>
      </c>
      <c r="J2039" s="4" t="str">
        <f t="shared" si="62"/>
        <v>na</v>
      </c>
      <c r="K2039" s="4">
        <f t="shared" si="63"/>
        <v>0</v>
      </c>
      <c r="L2039" t="s">
        <v>13482</v>
      </c>
    </row>
    <row r="2040" spans="1:12" x14ac:dyDescent="0.25">
      <c r="A2040" t="s">
        <v>4091</v>
      </c>
      <c r="B2040" t="s">
        <v>4092</v>
      </c>
      <c r="C2040" t="s">
        <v>15</v>
      </c>
      <c r="D2040" s="1">
        <v>4633</v>
      </c>
      <c r="E2040">
        <v>54.667999999999999</v>
      </c>
      <c r="F2040">
        <v>2.109</v>
      </c>
      <c r="G2040">
        <v>0.71199999999999997</v>
      </c>
      <c r="H2040">
        <v>16.808</v>
      </c>
      <c r="I2040" t="s">
        <v>2819</v>
      </c>
      <c r="J2040" s="4" t="str">
        <f t="shared" si="62"/>
        <v>na</v>
      </c>
      <c r="K2040" s="4">
        <f t="shared" si="63"/>
        <v>0</v>
      </c>
      <c r="L2040" t="s">
        <v>13483</v>
      </c>
    </row>
    <row r="2041" spans="1:12" x14ac:dyDescent="0.25">
      <c r="A2041" t="s">
        <v>4093</v>
      </c>
      <c r="B2041" t="s">
        <v>4094</v>
      </c>
      <c r="C2041" t="s">
        <v>15</v>
      </c>
      <c r="D2041" s="1">
        <v>4620</v>
      </c>
      <c r="E2041">
        <v>16.538</v>
      </c>
      <c r="F2041">
        <v>4.9420000000000002</v>
      </c>
      <c r="G2041">
        <v>1.6759999999999999</v>
      </c>
      <c r="H2041">
        <v>10.973000000000001</v>
      </c>
      <c r="I2041" t="s">
        <v>2819</v>
      </c>
      <c r="J2041" s="4" t="str">
        <f t="shared" si="62"/>
        <v>na</v>
      </c>
      <c r="K2041" s="4">
        <f t="shared" si="63"/>
        <v>0</v>
      </c>
      <c r="L2041" t="s">
        <v>13484</v>
      </c>
    </row>
    <row r="2042" spans="1:12" x14ac:dyDescent="0.25">
      <c r="A2042" t="s">
        <v>4095</v>
      </c>
      <c r="B2042" t="s">
        <v>4096</v>
      </c>
      <c r="C2042" t="s">
        <v>35</v>
      </c>
      <c r="D2042" s="1">
        <v>4613</v>
      </c>
      <c r="E2042">
        <v>4.2210000000000001</v>
      </c>
      <c r="F2042">
        <v>0.63700000000000001</v>
      </c>
      <c r="G2042">
        <v>1.29</v>
      </c>
      <c r="H2042" t="s">
        <v>36</v>
      </c>
      <c r="I2042" t="s">
        <v>2819</v>
      </c>
      <c r="J2042" s="4" t="str">
        <f t="shared" si="62"/>
        <v>na</v>
      </c>
      <c r="K2042" s="4">
        <f t="shared" si="63"/>
        <v>0</v>
      </c>
      <c r="L2042" t="s">
        <v>13485</v>
      </c>
    </row>
    <row r="2043" spans="1:12" x14ac:dyDescent="0.25">
      <c r="A2043" t="s">
        <v>4097</v>
      </c>
      <c r="B2043" t="s">
        <v>4098</v>
      </c>
      <c r="C2043" t="s">
        <v>35</v>
      </c>
      <c r="D2043" s="1">
        <v>4605</v>
      </c>
      <c r="E2043">
        <v>7.8319999999999999</v>
      </c>
      <c r="F2043">
        <v>0.95699999999999996</v>
      </c>
      <c r="G2043">
        <v>2.3639999999999999</v>
      </c>
      <c r="H2043" t="s">
        <v>36</v>
      </c>
      <c r="I2043" t="s">
        <v>2819</v>
      </c>
      <c r="J2043" s="4" t="str">
        <f t="shared" si="62"/>
        <v>na</v>
      </c>
      <c r="K2043" s="4">
        <f t="shared" si="63"/>
        <v>0</v>
      </c>
      <c r="L2043" t="s">
        <v>13486</v>
      </c>
    </row>
    <row r="2044" spans="1:12" x14ac:dyDescent="0.25">
      <c r="A2044" t="s">
        <v>4099</v>
      </c>
      <c r="B2044" t="s">
        <v>4100</v>
      </c>
      <c r="C2044" t="s">
        <v>15</v>
      </c>
      <c r="D2044" s="1">
        <v>4593</v>
      </c>
      <c r="E2044">
        <v>10.965999999999999</v>
      </c>
      <c r="F2044">
        <v>1.835</v>
      </c>
      <c r="G2044">
        <v>1.357</v>
      </c>
      <c r="H2044">
        <v>8.5389999999999997</v>
      </c>
      <c r="I2044" t="s">
        <v>2819</v>
      </c>
      <c r="J2044" s="4" t="str">
        <f t="shared" si="62"/>
        <v>na</v>
      </c>
      <c r="K2044" s="4">
        <f t="shared" si="63"/>
        <v>0</v>
      </c>
      <c r="L2044" t="s">
        <v>13487</v>
      </c>
    </row>
    <row r="2045" spans="1:12" x14ac:dyDescent="0.25">
      <c r="A2045" t="s">
        <v>4101</v>
      </c>
      <c r="B2045" t="s">
        <v>4102</v>
      </c>
      <c r="C2045" t="s">
        <v>58</v>
      </c>
      <c r="D2045" s="1">
        <v>4566</v>
      </c>
      <c r="E2045">
        <v>14.128</v>
      </c>
      <c r="F2045">
        <v>2.4750000000000001</v>
      </c>
      <c r="G2045">
        <v>1.5089999999999999</v>
      </c>
      <c r="H2045">
        <v>7.2460000000000004</v>
      </c>
      <c r="I2045" t="s">
        <v>2819</v>
      </c>
      <c r="J2045" s="4" t="str">
        <f t="shared" si="62"/>
        <v>na</v>
      </c>
      <c r="K2045" s="4">
        <f t="shared" si="63"/>
        <v>0</v>
      </c>
      <c r="L2045" t="s">
        <v>13488</v>
      </c>
    </row>
    <row r="2046" spans="1:12" x14ac:dyDescent="0.25">
      <c r="A2046" t="s">
        <v>4103</v>
      </c>
      <c r="B2046" t="s">
        <v>4104</v>
      </c>
      <c r="C2046" t="s">
        <v>35</v>
      </c>
      <c r="D2046" s="1">
        <v>4563</v>
      </c>
      <c r="E2046">
        <v>7.4340000000000002</v>
      </c>
      <c r="F2046">
        <v>0.76</v>
      </c>
      <c r="G2046">
        <v>0.624</v>
      </c>
      <c r="H2046" t="s">
        <v>36</v>
      </c>
      <c r="I2046" t="s">
        <v>2819</v>
      </c>
      <c r="J2046" s="4" t="str">
        <f t="shared" si="62"/>
        <v>na</v>
      </c>
      <c r="K2046" s="4">
        <f t="shared" si="63"/>
        <v>0</v>
      </c>
      <c r="L2046" t="s">
        <v>13489</v>
      </c>
    </row>
    <row r="2047" spans="1:12" x14ac:dyDescent="0.25">
      <c r="A2047" t="s">
        <v>4105</v>
      </c>
      <c r="B2047" t="s">
        <v>4106</v>
      </c>
      <c r="C2047" t="s">
        <v>58</v>
      </c>
      <c r="D2047" s="1">
        <v>4561</v>
      </c>
      <c r="E2047">
        <v>51.216999999999999</v>
      </c>
      <c r="F2047">
        <v>11.254</v>
      </c>
      <c r="G2047">
        <v>5.6479999999999997</v>
      </c>
      <c r="H2047">
        <v>32.470999999999997</v>
      </c>
      <c r="I2047" t="s">
        <v>2819</v>
      </c>
      <c r="J2047" s="4" t="str">
        <f t="shared" si="62"/>
        <v>na</v>
      </c>
      <c r="K2047" s="4">
        <f t="shared" si="63"/>
        <v>0</v>
      </c>
      <c r="L2047" t="s">
        <v>13490</v>
      </c>
    </row>
    <row r="2048" spans="1:12" x14ac:dyDescent="0.25">
      <c r="A2048" t="s">
        <v>4107</v>
      </c>
      <c r="B2048" t="s">
        <v>4108</v>
      </c>
      <c r="C2048" t="s">
        <v>15</v>
      </c>
      <c r="D2048" s="1">
        <v>4560</v>
      </c>
      <c r="E2048">
        <v>9.0960000000000001</v>
      </c>
      <c r="F2048">
        <v>1.238</v>
      </c>
      <c r="G2048">
        <v>0.246</v>
      </c>
      <c r="H2048">
        <v>25.417000000000002</v>
      </c>
      <c r="I2048" t="s">
        <v>2819</v>
      </c>
      <c r="J2048" s="4" t="str">
        <f t="shared" si="62"/>
        <v>na</v>
      </c>
      <c r="K2048" s="4">
        <f t="shared" si="63"/>
        <v>0</v>
      </c>
      <c r="L2048" t="s">
        <v>13491</v>
      </c>
    </row>
    <row r="2049" spans="1:12" x14ac:dyDescent="0.25">
      <c r="A2049" t="s">
        <v>4109</v>
      </c>
      <c r="B2049" t="s">
        <v>4110</v>
      </c>
      <c r="C2049" t="s">
        <v>30</v>
      </c>
      <c r="D2049" s="1">
        <v>4553</v>
      </c>
      <c r="E2049" t="s">
        <v>36</v>
      </c>
      <c r="F2049">
        <v>14.27</v>
      </c>
      <c r="G2049">
        <v>239.858</v>
      </c>
      <c r="H2049" t="s">
        <v>36</v>
      </c>
      <c r="I2049" t="s">
        <v>2819</v>
      </c>
      <c r="J2049" s="4" t="str">
        <f t="shared" si="62"/>
        <v>na</v>
      </c>
      <c r="K2049" s="4">
        <f t="shared" si="63"/>
        <v>0</v>
      </c>
      <c r="L2049" t="s">
        <v>13492</v>
      </c>
    </row>
    <row r="2050" spans="1:12" x14ac:dyDescent="0.25">
      <c r="A2050" t="s">
        <v>4111</v>
      </c>
      <c r="B2050" t="s">
        <v>4112</v>
      </c>
      <c r="C2050" t="s">
        <v>27</v>
      </c>
      <c r="D2050" s="1">
        <v>4552</v>
      </c>
      <c r="E2050">
        <v>20.855</v>
      </c>
      <c r="F2050">
        <v>1.9930000000000001</v>
      </c>
      <c r="G2050">
        <v>1.581</v>
      </c>
      <c r="H2050">
        <v>7.4119999999999999</v>
      </c>
      <c r="I2050" t="s">
        <v>2819</v>
      </c>
      <c r="J2050" s="4" t="str">
        <f t="shared" ref="J2050:J2113" si="64">IF(AND(I2050=selected_country_code,C2050= selected_sector_code),D2050,"na")</f>
        <v>na</v>
      </c>
      <c r="K2050" s="4">
        <f t="shared" si="63"/>
        <v>0</v>
      </c>
      <c r="L2050" t="s">
        <v>13493</v>
      </c>
    </row>
    <row r="2051" spans="1:12" x14ac:dyDescent="0.25">
      <c r="A2051" t="s">
        <v>4113</v>
      </c>
      <c r="B2051" t="s">
        <v>4114</v>
      </c>
      <c r="C2051" t="s">
        <v>24</v>
      </c>
      <c r="D2051" s="1">
        <v>4548</v>
      </c>
      <c r="E2051">
        <v>15.446999999999999</v>
      </c>
      <c r="F2051">
        <v>2.548</v>
      </c>
      <c r="G2051">
        <v>0.46500000000000002</v>
      </c>
      <c r="H2051">
        <v>9.2159999999999993</v>
      </c>
      <c r="I2051" t="s">
        <v>2819</v>
      </c>
      <c r="J2051" s="4" t="str">
        <f t="shared" si="64"/>
        <v>na</v>
      </c>
      <c r="K2051" s="4">
        <f t="shared" ref="K2051:K2114" si="65">IFERROR(RANK(J2051,$J$2:$J$5711,0),0)</f>
        <v>0</v>
      </c>
      <c r="L2051" t="s">
        <v>13494</v>
      </c>
    </row>
    <row r="2052" spans="1:12" x14ac:dyDescent="0.25">
      <c r="A2052" t="s">
        <v>4115</v>
      </c>
      <c r="B2052" t="s">
        <v>4116</v>
      </c>
      <c r="C2052" t="s">
        <v>132</v>
      </c>
      <c r="D2052" s="1">
        <v>4546</v>
      </c>
      <c r="E2052">
        <v>20.148</v>
      </c>
      <c r="F2052">
        <v>3.677</v>
      </c>
      <c r="G2052">
        <v>2.625</v>
      </c>
      <c r="H2052">
        <v>20.148</v>
      </c>
      <c r="I2052" t="s">
        <v>2819</v>
      </c>
      <c r="J2052" s="4" t="str">
        <f t="shared" si="64"/>
        <v>na</v>
      </c>
      <c r="K2052" s="4">
        <f t="shared" si="65"/>
        <v>0</v>
      </c>
      <c r="L2052" t="s">
        <v>13495</v>
      </c>
    </row>
    <row r="2053" spans="1:12" x14ac:dyDescent="0.25">
      <c r="A2053" t="s">
        <v>4117</v>
      </c>
      <c r="B2053" t="s">
        <v>4118</v>
      </c>
      <c r="C2053" t="s">
        <v>27</v>
      </c>
      <c r="D2053" s="1">
        <v>4541</v>
      </c>
      <c r="E2053">
        <v>19.591999999999999</v>
      </c>
      <c r="F2053">
        <v>1.8420000000000001</v>
      </c>
      <c r="G2053">
        <v>3.379</v>
      </c>
      <c r="H2053">
        <v>13.061</v>
      </c>
      <c r="I2053" t="s">
        <v>2819</v>
      </c>
      <c r="J2053" s="4" t="str">
        <f t="shared" si="64"/>
        <v>na</v>
      </c>
      <c r="K2053" s="4">
        <f t="shared" si="65"/>
        <v>0</v>
      </c>
      <c r="L2053" t="s">
        <v>13496</v>
      </c>
    </row>
    <row r="2054" spans="1:12" x14ac:dyDescent="0.25">
      <c r="A2054" t="s">
        <v>4119</v>
      </c>
      <c r="B2054" t="s">
        <v>4120</v>
      </c>
      <c r="C2054" t="s">
        <v>132</v>
      </c>
      <c r="D2054" s="1">
        <v>4528</v>
      </c>
      <c r="E2054" t="s">
        <v>36</v>
      </c>
      <c r="F2054">
        <v>23.035</v>
      </c>
      <c r="G2054">
        <v>13.542999999999999</v>
      </c>
      <c r="H2054">
        <v>167.69900000000001</v>
      </c>
      <c r="I2054" t="s">
        <v>2819</v>
      </c>
      <c r="J2054" s="4" t="str">
        <f t="shared" si="64"/>
        <v>na</v>
      </c>
      <c r="K2054" s="4">
        <f t="shared" si="65"/>
        <v>0</v>
      </c>
      <c r="L2054" t="s">
        <v>13497</v>
      </c>
    </row>
    <row r="2055" spans="1:12" x14ac:dyDescent="0.25">
      <c r="A2055" t="s">
        <v>4121</v>
      </c>
      <c r="B2055" t="s">
        <v>4122</v>
      </c>
      <c r="C2055" t="s">
        <v>35</v>
      </c>
      <c r="D2055" s="1">
        <v>4526</v>
      </c>
      <c r="E2055">
        <v>7.1769999999999996</v>
      </c>
      <c r="F2055">
        <v>0.752</v>
      </c>
      <c r="G2055">
        <v>4.9889999999999999</v>
      </c>
      <c r="H2055" t="s">
        <v>36</v>
      </c>
      <c r="I2055" t="s">
        <v>2819</v>
      </c>
      <c r="J2055" s="4" t="str">
        <f t="shared" si="64"/>
        <v>na</v>
      </c>
      <c r="K2055" s="4">
        <f t="shared" si="65"/>
        <v>0</v>
      </c>
      <c r="L2055" t="s">
        <v>13498</v>
      </c>
    </row>
    <row r="2056" spans="1:12" x14ac:dyDescent="0.25">
      <c r="A2056" t="s">
        <v>4123</v>
      </c>
      <c r="B2056" t="s">
        <v>4124</v>
      </c>
      <c r="C2056" t="s">
        <v>35</v>
      </c>
      <c r="D2056" s="1">
        <v>4523</v>
      </c>
      <c r="E2056">
        <v>6.3449999999999998</v>
      </c>
      <c r="F2056">
        <v>0.67100000000000004</v>
      </c>
      <c r="G2056">
        <v>1.494</v>
      </c>
      <c r="H2056" t="s">
        <v>36</v>
      </c>
      <c r="I2056" t="s">
        <v>2819</v>
      </c>
      <c r="J2056" s="4" t="str">
        <f t="shared" si="64"/>
        <v>na</v>
      </c>
      <c r="K2056" s="4">
        <f t="shared" si="65"/>
        <v>0</v>
      </c>
      <c r="L2056" t="s">
        <v>13499</v>
      </c>
    </row>
    <row r="2057" spans="1:12" x14ac:dyDescent="0.25">
      <c r="A2057" t="s">
        <v>4125</v>
      </c>
      <c r="B2057" t="s">
        <v>4126</v>
      </c>
      <c r="C2057" t="s">
        <v>21</v>
      </c>
      <c r="D2057" s="1">
        <v>4497</v>
      </c>
      <c r="E2057">
        <v>11.96</v>
      </c>
      <c r="F2057">
        <v>1.7809999999999999</v>
      </c>
      <c r="G2057">
        <v>0.39400000000000002</v>
      </c>
      <c r="H2057">
        <v>6.5140000000000002</v>
      </c>
      <c r="I2057" t="s">
        <v>2819</v>
      </c>
      <c r="J2057" s="4" t="str">
        <f t="shared" si="64"/>
        <v>na</v>
      </c>
      <c r="K2057" s="4">
        <f t="shared" si="65"/>
        <v>0</v>
      </c>
      <c r="L2057" t="s">
        <v>13500</v>
      </c>
    </row>
    <row r="2058" spans="1:12" x14ac:dyDescent="0.25">
      <c r="A2058" t="s">
        <v>4127</v>
      </c>
      <c r="B2058" t="s">
        <v>4128</v>
      </c>
      <c r="C2058" t="s">
        <v>15</v>
      </c>
      <c r="D2058" s="1">
        <v>4492</v>
      </c>
      <c r="E2058">
        <v>18.09</v>
      </c>
      <c r="F2058">
        <v>11.125999999999999</v>
      </c>
      <c r="G2058">
        <v>2.3740000000000001</v>
      </c>
      <c r="H2058">
        <v>13.09</v>
      </c>
      <c r="I2058" t="s">
        <v>2819</v>
      </c>
      <c r="J2058" s="4" t="str">
        <f t="shared" si="64"/>
        <v>na</v>
      </c>
      <c r="K2058" s="4">
        <f t="shared" si="65"/>
        <v>0</v>
      </c>
      <c r="L2058" t="s">
        <v>13501</v>
      </c>
    </row>
    <row r="2059" spans="1:12" x14ac:dyDescent="0.25">
      <c r="A2059" t="s">
        <v>4129</v>
      </c>
      <c r="B2059" t="s">
        <v>4130</v>
      </c>
      <c r="C2059" t="s">
        <v>15</v>
      </c>
      <c r="D2059" s="1">
        <v>4491</v>
      </c>
      <c r="E2059">
        <v>10.003</v>
      </c>
      <c r="F2059">
        <v>3.927</v>
      </c>
      <c r="G2059">
        <v>0.74299999999999999</v>
      </c>
      <c r="H2059">
        <v>5.8849999999999998</v>
      </c>
      <c r="I2059" t="s">
        <v>2819</v>
      </c>
      <c r="J2059" s="4" t="str">
        <f t="shared" si="64"/>
        <v>na</v>
      </c>
      <c r="K2059" s="4">
        <f t="shared" si="65"/>
        <v>0</v>
      </c>
      <c r="L2059" t="s">
        <v>13502</v>
      </c>
    </row>
    <row r="2060" spans="1:12" x14ac:dyDescent="0.25">
      <c r="A2060" t="s">
        <v>4131</v>
      </c>
      <c r="B2060" t="s">
        <v>4132</v>
      </c>
      <c r="C2060" t="s">
        <v>35</v>
      </c>
      <c r="D2060" s="1">
        <v>4439</v>
      </c>
      <c r="E2060">
        <v>12.483000000000001</v>
      </c>
      <c r="F2060">
        <v>0.71599999999999997</v>
      </c>
      <c r="G2060">
        <v>2.34</v>
      </c>
      <c r="H2060" t="s">
        <v>36</v>
      </c>
      <c r="I2060" t="s">
        <v>2819</v>
      </c>
      <c r="J2060" s="4" t="str">
        <f t="shared" si="64"/>
        <v>na</v>
      </c>
      <c r="K2060" s="4">
        <f t="shared" si="65"/>
        <v>0</v>
      </c>
      <c r="L2060" t="s">
        <v>13503</v>
      </c>
    </row>
    <row r="2061" spans="1:12" x14ac:dyDescent="0.25">
      <c r="A2061" t="s">
        <v>4133</v>
      </c>
      <c r="B2061" t="s">
        <v>4134</v>
      </c>
      <c r="C2061" t="s">
        <v>15</v>
      </c>
      <c r="D2061" s="1">
        <v>4429</v>
      </c>
      <c r="E2061" s="2">
        <v>1669.6959999999999</v>
      </c>
      <c r="F2061">
        <v>8.1460000000000008</v>
      </c>
      <c r="G2061">
        <v>8.2989999999999995</v>
      </c>
      <c r="H2061">
        <v>440.04300000000001</v>
      </c>
      <c r="I2061" t="s">
        <v>2819</v>
      </c>
      <c r="J2061" s="4" t="str">
        <f t="shared" si="64"/>
        <v>na</v>
      </c>
      <c r="K2061" s="4">
        <f t="shared" si="65"/>
        <v>0</v>
      </c>
      <c r="L2061" t="s">
        <v>13504</v>
      </c>
    </row>
    <row r="2062" spans="1:12" x14ac:dyDescent="0.25">
      <c r="A2062" t="s">
        <v>4135</v>
      </c>
      <c r="B2062" t="s">
        <v>4136</v>
      </c>
      <c r="C2062" t="s">
        <v>58</v>
      </c>
      <c r="D2062" s="1">
        <v>4420</v>
      </c>
      <c r="E2062" t="s">
        <v>36</v>
      </c>
      <c r="F2062">
        <v>8.8379999999999992</v>
      </c>
      <c r="G2062">
        <v>10.526999999999999</v>
      </c>
      <c r="H2062">
        <v>86.146000000000001</v>
      </c>
      <c r="I2062" t="s">
        <v>2819</v>
      </c>
      <c r="J2062" s="4" t="str">
        <f t="shared" si="64"/>
        <v>na</v>
      </c>
      <c r="K2062" s="4">
        <f t="shared" si="65"/>
        <v>0</v>
      </c>
      <c r="L2062" t="s">
        <v>13505</v>
      </c>
    </row>
    <row r="2063" spans="1:12" x14ac:dyDescent="0.25">
      <c r="A2063" t="s">
        <v>4137</v>
      </c>
      <c r="B2063" t="s">
        <v>4138</v>
      </c>
      <c r="C2063" t="s">
        <v>15</v>
      </c>
      <c r="D2063" s="1">
        <v>4416</v>
      </c>
      <c r="E2063">
        <v>9.3930000000000007</v>
      </c>
      <c r="F2063">
        <v>3.2509999999999999</v>
      </c>
      <c r="G2063">
        <v>0.73699999999999999</v>
      </c>
      <c r="H2063">
        <v>7.3390000000000004</v>
      </c>
      <c r="I2063" t="s">
        <v>2819</v>
      </c>
      <c r="J2063" s="4" t="str">
        <f t="shared" si="64"/>
        <v>na</v>
      </c>
      <c r="K2063" s="4">
        <f t="shared" si="65"/>
        <v>0</v>
      </c>
      <c r="L2063" t="s">
        <v>13506</v>
      </c>
    </row>
    <row r="2064" spans="1:12" x14ac:dyDescent="0.25">
      <c r="A2064" t="s">
        <v>4139</v>
      </c>
      <c r="B2064" t="s">
        <v>4140</v>
      </c>
      <c r="C2064" t="s">
        <v>132</v>
      </c>
      <c r="D2064" s="1">
        <v>4388</v>
      </c>
      <c r="E2064">
        <v>24.001999999999999</v>
      </c>
      <c r="F2064">
        <v>2.1579999999999999</v>
      </c>
      <c r="G2064">
        <v>2.3039999999999998</v>
      </c>
      <c r="H2064">
        <v>13.843999999999999</v>
      </c>
      <c r="I2064" t="s">
        <v>2819</v>
      </c>
      <c r="J2064" s="4" t="str">
        <f t="shared" si="64"/>
        <v>na</v>
      </c>
      <c r="K2064" s="4">
        <f t="shared" si="65"/>
        <v>0</v>
      </c>
      <c r="L2064" t="s">
        <v>13507</v>
      </c>
    </row>
    <row r="2065" spans="1:12" x14ac:dyDescent="0.25">
      <c r="A2065" t="s">
        <v>4141</v>
      </c>
      <c r="B2065" t="s">
        <v>4142</v>
      </c>
      <c r="C2065" t="s">
        <v>132</v>
      </c>
      <c r="D2065" s="1">
        <v>4382</v>
      </c>
      <c r="E2065" t="s">
        <v>36</v>
      </c>
      <c r="F2065">
        <v>10.452999999999999</v>
      </c>
      <c r="G2065">
        <v>10.685</v>
      </c>
      <c r="H2065" t="s">
        <v>36</v>
      </c>
      <c r="I2065" t="s">
        <v>2819</v>
      </c>
      <c r="J2065" s="4" t="str">
        <f t="shared" si="64"/>
        <v>na</v>
      </c>
      <c r="K2065" s="4">
        <f t="shared" si="65"/>
        <v>0</v>
      </c>
      <c r="L2065" t="s">
        <v>13508</v>
      </c>
    </row>
    <row r="2066" spans="1:12" x14ac:dyDescent="0.25">
      <c r="A2066" t="s">
        <v>4143</v>
      </c>
      <c r="B2066" t="s">
        <v>4144</v>
      </c>
      <c r="C2066" t="s">
        <v>132</v>
      </c>
      <c r="D2066" s="1">
        <v>4380</v>
      </c>
      <c r="E2066" t="s">
        <v>36</v>
      </c>
      <c r="F2066">
        <v>15.016</v>
      </c>
      <c r="G2066">
        <v>12.252000000000001</v>
      </c>
      <c r="H2066" t="s">
        <v>36</v>
      </c>
      <c r="I2066" t="s">
        <v>2819</v>
      </c>
      <c r="J2066" s="4" t="str">
        <f t="shared" si="64"/>
        <v>na</v>
      </c>
      <c r="K2066" s="4">
        <f t="shared" si="65"/>
        <v>0</v>
      </c>
      <c r="L2066" t="s">
        <v>13509</v>
      </c>
    </row>
    <row r="2067" spans="1:12" x14ac:dyDescent="0.25">
      <c r="A2067" t="s">
        <v>4145</v>
      </c>
      <c r="B2067" t="s">
        <v>4146</v>
      </c>
      <c r="C2067" t="s">
        <v>132</v>
      </c>
      <c r="D2067" s="1">
        <v>4372</v>
      </c>
      <c r="E2067">
        <v>17.166</v>
      </c>
      <c r="F2067">
        <v>2.335</v>
      </c>
      <c r="G2067">
        <v>2.327</v>
      </c>
      <c r="H2067">
        <v>12.371</v>
      </c>
      <c r="I2067" t="s">
        <v>2819</v>
      </c>
      <c r="J2067" s="4" t="str">
        <f t="shared" si="64"/>
        <v>na</v>
      </c>
      <c r="K2067" s="4">
        <f t="shared" si="65"/>
        <v>0</v>
      </c>
      <c r="L2067" t="s">
        <v>13510</v>
      </c>
    </row>
    <row r="2068" spans="1:12" x14ac:dyDescent="0.25">
      <c r="A2068" t="s">
        <v>4147</v>
      </c>
      <c r="B2068" t="s">
        <v>4148</v>
      </c>
      <c r="C2068" t="s">
        <v>27</v>
      </c>
      <c r="D2068" s="1">
        <v>4370</v>
      </c>
      <c r="E2068">
        <v>12.981999999999999</v>
      </c>
      <c r="F2068">
        <v>1.5349999999999999</v>
      </c>
      <c r="G2068">
        <v>0.81200000000000006</v>
      </c>
      <c r="H2068">
        <v>8.5350000000000001</v>
      </c>
      <c r="I2068" t="s">
        <v>2819</v>
      </c>
      <c r="J2068" s="4" t="str">
        <f t="shared" si="64"/>
        <v>na</v>
      </c>
      <c r="K2068" s="4">
        <f t="shared" si="65"/>
        <v>0</v>
      </c>
      <c r="L2068" t="s">
        <v>13511</v>
      </c>
    </row>
    <row r="2069" spans="1:12" x14ac:dyDescent="0.25">
      <c r="A2069" t="s">
        <v>4149</v>
      </c>
      <c r="B2069" t="s">
        <v>4150</v>
      </c>
      <c r="C2069" t="s">
        <v>58</v>
      </c>
      <c r="D2069" s="1">
        <v>4358</v>
      </c>
      <c r="E2069" t="s">
        <v>36</v>
      </c>
      <c r="F2069" t="s">
        <v>36</v>
      </c>
      <c r="G2069">
        <v>0.46800000000000003</v>
      </c>
      <c r="H2069" t="s">
        <v>36</v>
      </c>
      <c r="I2069" t="s">
        <v>2819</v>
      </c>
      <c r="J2069" s="4" t="str">
        <f t="shared" si="64"/>
        <v>na</v>
      </c>
      <c r="K2069" s="4">
        <f t="shared" si="65"/>
        <v>0</v>
      </c>
      <c r="L2069" t="s">
        <v>13512</v>
      </c>
    </row>
    <row r="2070" spans="1:12" x14ac:dyDescent="0.25">
      <c r="A2070" t="s">
        <v>4151</v>
      </c>
      <c r="B2070" t="s">
        <v>4152</v>
      </c>
      <c r="C2070" t="s">
        <v>58</v>
      </c>
      <c r="D2070" s="1">
        <v>4358</v>
      </c>
      <c r="E2070">
        <v>33.698999999999998</v>
      </c>
      <c r="F2070" t="s">
        <v>36</v>
      </c>
      <c r="G2070">
        <v>6.0670000000000002</v>
      </c>
      <c r="H2070">
        <v>19.442</v>
      </c>
      <c r="I2070" t="s">
        <v>2819</v>
      </c>
      <c r="J2070" s="4" t="str">
        <f t="shared" si="64"/>
        <v>na</v>
      </c>
      <c r="K2070" s="4">
        <f t="shared" si="65"/>
        <v>0</v>
      </c>
      <c r="L2070" t="s">
        <v>13513</v>
      </c>
    </row>
    <row r="2071" spans="1:12" x14ac:dyDescent="0.25">
      <c r="A2071" t="s">
        <v>4153</v>
      </c>
      <c r="B2071" t="s">
        <v>4154</v>
      </c>
      <c r="C2071" t="s">
        <v>35</v>
      </c>
      <c r="D2071" s="1">
        <v>4343</v>
      </c>
      <c r="E2071">
        <v>16.861000000000001</v>
      </c>
      <c r="F2071">
        <v>4.6399999999999997</v>
      </c>
      <c r="G2071">
        <v>1.6819999999999999</v>
      </c>
      <c r="H2071">
        <v>25.847999999999999</v>
      </c>
      <c r="I2071" t="s">
        <v>2819</v>
      </c>
      <c r="J2071" s="4" t="str">
        <f t="shared" si="64"/>
        <v>na</v>
      </c>
      <c r="K2071" s="4">
        <f t="shared" si="65"/>
        <v>0</v>
      </c>
      <c r="L2071" t="s">
        <v>13514</v>
      </c>
    </row>
    <row r="2072" spans="1:12" x14ac:dyDescent="0.25">
      <c r="A2072" t="s">
        <v>4155</v>
      </c>
      <c r="B2072" t="s">
        <v>4156</v>
      </c>
      <c r="C2072" t="s">
        <v>21</v>
      </c>
      <c r="D2072" s="1">
        <v>4339</v>
      </c>
      <c r="E2072">
        <v>11.053000000000001</v>
      </c>
      <c r="F2072" t="s">
        <v>36</v>
      </c>
      <c r="G2072">
        <v>0.82699999999999996</v>
      </c>
      <c r="H2072">
        <v>7.6420000000000003</v>
      </c>
      <c r="I2072" t="s">
        <v>2819</v>
      </c>
      <c r="J2072" s="4" t="str">
        <f t="shared" si="64"/>
        <v>na</v>
      </c>
      <c r="K2072" s="4">
        <f t="shared" si="65"/>
        <v>0</v>
      </c>
      <c r="L2072" t="s">
        <v>13515</v>
      </c>
    </row>
    <row r="2073" spans="1:12" x14ac:dyDescent="0.25">
      <c r="A2073" t="s">
        <v>4157</v>
      </c>
      <c r="B2073" t="s">
        <v>4158</v>
      </c>
      <c r="C2073" t="s">
        <v>30</v>
      </c>
      <c r="D2073" s="1">
        <v>4337</v>
      </c>
      <c r="E2073">
        <v>23.116</v>
      </c>
      <c r="F2073">
        <v>1.4259999999999999</v>
      </c>
      <c r="G2073">
        <v>0.92200000000000004</v>
      </c>
      <c r="H2073">
        <v>12.446</v>
      </c>
      <c r="I2073" t="s">
        <v>2819</v>
      </c>
      <c r="J2073" s="4" t="str">
        <f t="shared" si="64"/>
        <v>na</v>
      </c>
      <c r="K2073" s="4">
        <f t="shared" si="65"/>
        <v>0</v>
      </c>
      <c r="L2073" t="s">
        <v>13516</v>
      </c>
    </row>
    <row r="2074" spans="1:12" x14ac:dyDescent="0.25">
      <c r="A2074" t="s">
        <v>4159</v>
      </c>
      <c r="B2074" t="s">
        <v>4160</v>
      </c>
      <c r="C2074" t="s">
        <v>15</v>
      </c>
      <c r="D2074" s="1">
        <v>4327</v>
      </c>
      <c r="E2074">
        <v>22.902000000000001</v>
      </c>
      <c r="F2074" t="s">
        <v>36</v>
      </c>
      <c r="G2074">
        <v>2.9990000000000001</v>
      </c>
      <c r="H2074">
        <v>10.811999999999999</v>
      </c>
      <c r="I2074" t="s">
        <v>2819</v>
      </c>
      <c r="J2074" s="4" t="str">
        <f t="shared" si="64"/>
        <v>na</v>
      </c>
      <c r="K2074" s="4">
        <f t="shared" si="65"/>
        <v>0</v>
      </c>
      <c r="L2074" t="s">
        <v>13517</v>
      </c>
    </row>
    <row r="2075" spans="1:12" x14ac:dyDescent="0.25">
      <c r="A2075" t="s">
        <v>4161</v>
      </c>
      <c r="B2075" t="s">
        <v>4162</v>
      </c>
      <c r="C2075" t="s">
        <v>27</v>
      </c>
      <c r="D2075" s="1">
        <v>4317</v>
      </c>
      <c r="E2075">
        <v>20.193000000000001</v>
      </c>
      <c r="F2075">
        <v>1.665</v>
      </c>
      <c r="G2075">
        <v>2.0310000000000001</v>
      </c>
      <c r="H2075">
        <v>9.2140000000000004</v>
      </c>
      <c r="I2075" t="s">
        <v>2819</v>
      </c>
      <c r="J2075" s="4" t="str">
        <f t="shared" si="64"/>
        <v>na</v>
      </c>
      <c r="K2075" s="4">
        <f t="shared" si="65"/>
        <v>0</v>
      </c>
      <c r="L2075" t="s">
        <v>13518</v>
      </c>
    </row>
    <row r="2076" spans="1:12" x14ac:dyDescent="0.25">
      <c r="A2076" t="s">
        <v>4163</v>
      </c>
      <c r="B2076" t="s">
        <v>4164</v>
      </c>
      <c r="C2076" t="s">
        <v>24</v>
      </c>
      <c r="D2076" s="1">
        <v>4315</v>
      </c>
      <c r="E2076">
        <v>6.6779999999999999</v>
      </c>
      <c r="F2076">
        <v>1.0680000000000001</v>
      </c>
      <c r="G2076">
        <v>0.42499999999999999</v>
      </c>
      <c r="H2076">
        <v>4.12</v>
      </c>
      <c r="I2076" t="s">
        <v>2819</v>
      </c>
      <c r="J2076" s="4" t="str">
        <f t="shared" si="64"/>
        <v>na</v>
      </c>
      <c r="K2076" s="4">
        <f t="shared" si="65"/>
        <v>0</v>
      </c>
      <c r="L2076" t="s">
        <v>13519</v>
      </c>
    </row>
    <row r="2077" spans="1:12" x14ac:dyDescent="0.25">
      <c r="A2077" t="s">
        <v>4165</v>
      </c>
      <c r="B2077" t="s">
        <v>4166</v>
      </c>
      <c r="C2077" t="s">
        <v>21</v>
      </c>
      <c r="D2077" s="1">
        <v>4314</v>
      </c>
      <c r="E2077">
        <v>38.366</v>
      </c>
      <c r="F2077">
        <v>5.8109999999999999</v>
      </c>
      <c r="G2077">
        <v>3.35</v>
      </c>
      <c r="H2077">
        <v>20.591999999999999</v>
      </c>
      <c r="I2077" t="s">
        <v>2819</v>
      </c>
      <c r="J2077" s="4" t="str">
        <f t="shared" si="64"/>
        <v>na</v>
      </c>
      <c r="K2077" s="4">
        <f t="shared" si="65"/>
        <v>0</v>
      </c>
      <c r="L2077" t="s">
        <v>13520</v>
      </c>
    </row>
    <row r="2078" spans="1:12" x14ac:dyDescent="0.25">
      <c r="A2078" t="s">
        <v>4167</v>
      </c>
      <c r="B2078" t="s">
        <v>4168</v>
      </c>
      <c r="C2078" t="s">
        <v>15</v>
      </c>
      <c r="D2078" s="1">
        <v>4301</v>
      </c>
      <c r="E2078">
        <v>20.224</v>
      </c>
      <c r="F2078">
        <v>2.88</v>
      </c>
      <c r="G2078">
        <v>1.7929999999999999</v>
      </c>
      <c r="H2078">
        <v>11.509</v>
      </c>
      <c r="I2078" t="s">
        <v>2819</v>
      </c>
      <c r="J2078" s="4" t="str">
        <f t="shared" si="64"/>
        <v>na</v>
      </c>
      <c r="K2078" s="4">
        <f t="shared" si="65"/>
        <v>0</v>
      </c>
      <c r="L2078" t="s">
        <v>13521</v>
      </c>
    </row>
    <row r="2079" spans="1:12" x14ac:dyDescent="0.25">
      <c r="A2079" t="s">
        <v>4169</v>
      </c>
      <c r="B2079" t="s">
        <v>4170</v>
      </c>
      <c r="C2079" t="s">
        <v>15</v>
      </c>
      <c r="D2079" s="1">
        <v>4267</v>
      </c>
      <c r="E2079">
        <v>10.853</v>
      </c>
      <c r="F2079">
        <v>1.0489999999999999</v>
      </c>
      <c r="G2079">
        <v>0.35899999999999999</v>
      </c>
      <c r="H2079">
        <v>6.0220000000000002</v>
      </c>
      <c r="I2079" t="s">
        <v>2819</v>
      </c>
      <c r="J2079" s="4" t="str">
        <f t="shared" si="64"/>
        <v>na</v>
      </c>
      <c r="K2079" s="4">
        <f t="shared" si="65"/>
        <v>0</v>
      </c>
      <c r="L2079" t="s">
        <v>13522</v>
      </c>
    </row>
    <row r="2080" spans="1:12" x14ac:dyDescent="0.25">
      <c r="A2080" t="s">
        <v>4171</v>
      </c>
      <c r="B2080" t="s">
        <v>4172</v>
      </c>
      <c r="C2080" t="s">
        <v>24</v>
      </c>
      <c r="D2080" s="1">
        <v>4256</v>
      </c>
      <c r="E2080">
        <v>12.087</v>
      </c>
      <c r="F2080">
        <v>2.3580000000000001</v>
      </c>
      <c r="G2080">
        <v>0.79600000000000004</v>
      </c>
      <c r="H2080">
        <v>7.96</v>
      </c>
      <c r="I2080" t="s">
        <v>2819</v>
      </c>
      <c r="J2080" s="4" t="str">
        <f t="shared" si="64"/>
        <v>na</v>
      </c>
      <c r="K2080" s="4">
        <f t="shared" si="65"/>
        <v>0</v>
      </c>
      <c r="L2080" t="s">
        <v>13523</v>
      </c>
    </row>
    <row r="2081" spans="1:12" x14ac:dyDescent="0.25">
      <c r="A2081" t="s">
        <v>4173</v>
      </c>
      <c r="B2081" t="s">
        <v>4174</v>
      </c>
      <c r="C2081" t="s">
        <v>35</v>
      </c>
      <c r="D2081" s="1">
        <v>4248</v>
      </c>
      <c r="E2081">
        <v>3.931</v>
      </c>
      <c r="F2081">
        <v>0.30599999999999999</v>
      </c>
      <c r="G2081">
        <v>0.67300000000000004</v>
      </c>
      <c r="H2081">
        <v>10.563000000000001</v>
      </c>
      <c r="I2081" t="s">
        <v>2819</v>
      </c>
      <c r="J2081" s="4" t="str">
        <f t="shared" si="64"/>
        <v>na</v>
      </c>
      <c r="K2081" s="4">
        <f t="shared" si="65"/>
        <v>0</v>
      </c>
      <c r="L2081" t="s">
        <v>13524</v>
      </c>
    </row>
    <row r="2082" spans="1:12" x14ac:dyDescent="0.25">
      <c r="A2082" t="s">
        <v>4175</v>
      </c>
      <c r="B2082" t="s">
        <v>4176</v>
      </c>
      <c r="C2082" t="s">
        <v>35</v>
      </c>
      <c r="D2082" s="1">
        <v>4227</v>
      </c>
      <c r="E2082">
        <v>50.481999999999999</v>
      </c>
      <c r="F2082">
        <v>2.4449999999999998</v>
      </c>
      <c r="G2082">
        <v>8.125</v>
      </c>
      <c r="H2082" t="s">
        <v>36</v>
      </c>
      <c r="I2082" t="s">
        <v>2819</v>
      </c>
      <c r="J2082" s="4" t="str">
        <f t="shared" si="64"/>
        <v>na</v>
      </c>
      <c r="K2082" s="4">
        <f t="shared" si="65"/>
        <v>0</v>
      </c>
      <c r="L2082" t="s">
        <v>13525</v>
      </c>
    </row>
    <row r="2083" spans="1:12" x14ac:dyDescent="0.25">
      <c r="A2083" t="s">
        <v>4177</v>
      </c>
      <c r="B2083" t="s">
        <v>4178</v>
      </c>
      <c r="C2083" t="s">
        <v>15</v>
      </c>
      <c r="D2083" s="1">
        <v>4214</v>
      </c>
      <c r="E2083">
        <v>8.4380000000000006</v>
      </c>
      <c r="F2083">
        <v>0.91600000000000004</v>
      </c>
      <c r="G2083">
        <v>0.59399999999999997</v>
      </c>
      <c r="H2083">
        <v>5.3330000000000002</v>
      </c>
      <c r="I2083" t="s">
        <v>2819</v>
      </c>
      <c r="J2083" s="4" t="str">
        <f t="shared" si="64"/>
        <v>na</v>
      </c>
      <c r="K2083" s="4">
        <f t="shared" si="65"/>
        <v>0</v>
      </c>
      <c r="L2083" t="s">
        <v>13526</v>
      </c>
    </row>
    <row r="2084" spans="1:12" x14ac:dyDescent="0.25">
      <c r="A2084" t="s">
        <v>4179</v>
      </c>
      <c r="B2084" t="s">
        <v>4180</v>
      </c>
      <c r="C2084" t="s">
        <v>35</v>
      </c>
      <c r="D2084" s="1">
        <v>4213</v>
      </c>
      <c r="E2084">
        <v>7.98</v>
      </c>
      <c r="F2084">
        <v>4.1459999999999999</v>
      </c>
      <c r="G2084">
        <v>0.77600000000000002</v>
      </c>
      <c r="H2084">
        <v>6.2489999999999997</v>
      </c>
      <c r="I2084" t="s">
        <v>2819</v>
      </c>
      <c r="J2084" s="4" t="str">
        <f t="shared" si="64"/>
        <v>na</v>
      </c>
      <c r="K2084" s="4">
        <f t="shared" si="65"/>
        <v>0</v>
      </c>
      <c r="L2084" t="s">
        <v>13527</v>
      </c>
    </row>
    <row r="2085" spans="1:12" x14ac:dyDescent="0.25">
      <c r="A2085" t="s">
        <v>4181</v>
      </c>
      <c r="B2085" t="s">
        <v>4182</v>
      </c>
      <c r="C2085" t="s">
        <v>35</v>
      </c>
      <c r="D2085" s="1">
        <v>4200</v>
      </c>
      <c r="E2085">
        <v>13.836</v>
      </c>
      <c r="F2085">
        <v>1.103</v>
      </c>
      <c r="G2085">
        <v>1.4419999999999999</v>
      </c>
      <c r="H2085">
        <v>11.976000000000001</v>
      </c>
      <c r="I2085" t="s">
        <v>2819</v>
      </c>
      <c r="J2085" s="4" t="str">
        <f t="shared" si="64"/>
        <v>na</v>
      </c>
      <c r="K2085" s="4">
        <f t="shared" si="65"/>
        <v>0</v>
      </c>
      <c r="L2085" t="s">
        <v>13528</v>
      </c>
    </row>
    <row r="2086" spans="1:12" x14ac:dyDescent="0.25">
      <c r="A2086" t="s">
        <v>4183</v>
      </c>
      <c r="B2086" t="s">
        <v>4184</v>
      </c>
      <c r="C2086" t="s">
        <v>27</v>
      </c>
      <c r="D2086" s="1">
        <v>4196</v>
      </c>
      <c r="E2086">
        <v>21.501000000000001</v>
      </c>
      <c r="F2086">
        <v>1.9670000000000001</v>
      </c>
      <c r="G2086">
        <v>2.54</v>
      </c>
      <c r="H2086">
        <v>12.519</v>
      </c>
      <c r="I2086" t="s">
        <v>2819</v>
      </c>
      <c r="J2086" s="4" t="str">
        <f t="shared" si="64"/>
        <v>na</v>
      </c>
      <c r="K2086" s="4">
        <f t="shared" si="65"/>
        <v>0</v>
      </c>
      <c r="L2086" t="s">
        <v>13529</v>
      </c>
    </row>
    <row r="2087" spans="1:12" x14ac:dyDescent="0.25">
      <c r="A2087" t="s">
        <v>4185</v>
      </c>
      <c r="B2087" t="s">
        <v>4186</v>
      </c>
      <c r="C2087" t="s">
        <v>58</v>
      </c>
      <c r="D2087" s="1">
        <v>4196</v>
      </c>
      <c r="E2087">
        <v>16.899000000000001</v>
      </c>
      <c r="F2087" t="s">
        <v>36</v>
      </c>
      <c r="G2087">
        <v>3.0779999999999998</v>
      </c>
      <c r="H2087">
        <v>12.724</v>
      </c>
      <c r="I2087" t="s">
        <v>2819</v>
      </c>
      <c r="J2087" s="4" t="str">
        <f t="shared" si="64"/>
        <v>na</v>
      </c>
      <c r="K2087" s="4">
        <f t="shared" si="65"/>
        <v>0</v>
      </c>
      <c r="L2087" t="s">
        <v>13530</v>
      </c>
    </row>
    <row r="2088" spans="1:12" x14ac:dyDescent="0.25">
      <c r="A2088" t="s">
        <v>4187</v>
      </c>
      <c r="B2088" t="s">
        <v>4188</v>
      </c>
      <c r="C2088" t="s">
        <v>15</v>
      </c>
      <c r="D2088" s="1">
        <v>4167</v>
      </c>
      <c r="E2088">
        <v>14.727</v>
      </c>
      <c r="F2088">
        <v>5.13</v>
      </c>
      <c r="G2088">
        <v>1.429</v>
      </c>
      <c r="H2088">
        <v>10.105</v>
      </c>
      <c r="I2088" t="s">
        <v>2819</v>
      </c>
      <c r="J2088" s="4" t="str">
        <f t="shared" si="64"/>
        <v>na</v>
      </c>
      <c r="K2088" s="4">
        <f t="shared" si="65"/>
        <v>0</v>
      </c>
      <c r="L2088" t="s">
        <v>13531</v>
      </c>
    </row>
    <row r="2089" spans="1:12" x14ac:dyDescent="0.25">
      <c r="A2089" t="s">
        <v>4189</v>
      </c>
      <c r="B2089" t="s">
        <v>4190</v>
      </c>
      <c r="C2089" t="s">
        <v>24</v>
      </c>
      <c r="D2089" s="1">
        <v>4162</v>
      </c>
      <c r="E2089">
        <v>9.798</v>
      </c>
      <c r="F2089">
        <v>3.2669999999999999</v>
      </c>
      <c r="G2089">
        <v>0.92300000000000004</v>
      </c>
      <c r="H2089">
        <v>8.16</v>
      </c>
      <c r="I2089" t="s">
        <v>2819</v>
      </c>
      <c r="J2089" s="4" t="str">
        <f t="shared" si="64"/>
        <v>na</v>
      </c>
      <c r="K2089" s="4">
        <f t="shared" si="65"/>
        <v>0</v>
      </c>
      <c r="L2089" t="s">
        <v>13532</v>
      </c>
    </row>
    <row r="2090" spans="1:12" x14ac:dyDescent="0.25">
      <c r="A2090" t="s">
        <v>4191</v>
      </c>
      <c r="B2090" t="s">
        <v>4192</v>
      </c>
      <c r="C2090" t="s">
        <v>30</v>
      </c>
      <c r="D2090" s="1">
        <v>4151</v>
      </c>
      <c r="E2090">
        <v>26.308</v>
      </c>
      <c r="F2090">
        <v>2.96</v>
      </c>
      <c r="G2090">
        <v>5.25</v>
      </c>
      <c r="H2090">
        <v>15.273</v>
      </c>
      <c r="I2090" t="s">
        <v>2819</v>
      </c>
      <c r="J2090" s="4" t="str">
        <f t="shared" si="64"/>
        <v>na</v>
      </c>
      <c r="K2090" s="4">
        <f t="shared" si="65"/>
        <v>0</v>
      </c>
      <c r="L2090" t="s">
        <v>13533</v>
      </c>
    </row>
    <row r="2091" spans="1:12" x14ac:dyDescent="0.25">
      <c r="A2091" t="s">
        <v>4193</v>
      </c>
      <c r="B2091" t="s">
        <v>4194</v>
      </c>
      <c r="C2091" t="s">
        <v>132</v>
      </c>
      <c r="D2091" s="1">
        <v>4144</v>
      </c>
      <c r="E2091">
        <v>16.408999999999999</v>
      </c>
      <c r="F2091">
        <v>2.9380000000000002</v>
      </c>
      <c r="G2091">
        <v>0.65700000000000003</v>
      </c>
      <c r="H2091">
        <v>10.997999999999999</v>
      </c>
      <c r="I2091" t="s">
        <v>2819</v>
      </c>
      <c r="J2091" s="4" t="str">
        <f t="shared" si="64"/>
        <v>na</v>
      </c>
      <c r="K2091" s="4">
        <f t="shared" si="65"/>
        <v>0</v>
      </c>
      <c r="L2091" t="s">
        <v>13534</v>
      </c>
    </row>
    <row r="2092" spans="1:12" x14ac:dyDescent="0.25">
      <c r="A2092" t="s">
        <v>4195</v>
      </c>
      <c r="B2092" t="s">
        <v>4196</v>
      </c>
      <c r="C2092" t="s">
        <v>21</v>
      </c>
      <c r="D2092" s="1">
        <v>4134</v>
      </c>
      <c r="E2092">
        <v>20.404</v>
      </c>
      <c r="F2092">
        <v>3.2709999999999999</v>
      </c>
      <c r="G2092">
        <v>1.0029999999999999</v>
      </c>
      <c r="H2092">
        <v>12.282</v>
      </c>
      <c r="I2092" t="s">
        <v>2819</v>
      </c>
      <c r="J2092" s="4" t="str">
        <f t="shared" si="64"/>
        <v>na</v>
      </c>
      <c r="K2092" s="4">
        <f t="shared" si="65"/>
        <v>0</v>
      </c>
      <c r="L2092" t="s">
        <v>13535</v>
      </c>
    </row>
    <row r="2093" spans="1:12" x14ac:dyDescent="0.25">
      <c r="A2093" t="s">
        <v>4197</v>
      </c>
      <c r="B2093" t="s">
        <v>4198</v>
      </c>
      <c r="C2093" t="s">
        <v>24</v>
      </c>
      <c r="D2093" s="1">
        <v>4122</v>
      </c>
      <c r="E2093">
        <v>16.198</v>
      </c>
      <c r="F2093">
        <v>6.0330000000000004</v>
      </c>
      <c r="G2093">
        <v>1.8779999999999999</v>
      </c>
      <c r="H2093">
        <v>10.615</v>
      </c>
      <c r="I2093" t="s">
        <v>2819</v>
      </c>
      <c r="J2093" s="4" t="str">
        <f t="shared" si="64"/>
        <v>na</v>
      </c>
      <c r="K2093" s="4">
        <f t="shared" si="65"/>
        <v>0</v>
      </c>
      <c r="L2093" t="s">
        <v>13536</v>
      </c>
    </row>
    <row r="2094" spans="1:12" x14ac:dyDescent="0.25">
      <c r="A2094" t="s">
        <v>4199</v>
      </c>
      <c r="B2094" t="s">
        <v>4200</v>
      </c>
      <c r="C2094" t="s">
        <v>132</v>
      </c>
      <c r="D2094" s="1">
        <v>4112</v>
      </c>
      <c r="E2094">
        <v>26.832999999999998</v>
      </c>
      <c r="F2094">
        <v>3.4889999999999999</v>
      </c>
      <c r="G2094">
        <v>3.0579999999999998</v>
      </c>
      <c r="H2094">
        <v>13.788</v>
      </c>
      <c r="I2094" t="s">
        <v>2819</v>
      </c>
      <c r="J2094" s="4" t="str">
        <f t="shared" si="64"/>
        <v>na</v>
      </c>
      <c r="K2094" s="4">
        <f t="shared" si="65"/>
        <v>0</v>
      </c>
      <c r="L2094" t="s">
        <v>13537</v>
      </c>
    </row>
    <row r="2095" spans="1:12" x14ac:dyDescent="0.25">
      <c r="A2095" t="s">
        <v>4201</v>
      </c>
      <c r="B2095" t="s">
        <v>4202</v>
      </c>
      <c r="C2095" t="s">
        <v>35</v>
      </c>
      <c r="D2095" s="1">
        <v>4102</v>
      </c>
      <c r="E2095">
        <v>5.8090000000000002</v>
      </c>
      <c r="F2095">
        <v>0.81799999999999995</v>
      </c>
      <c r="G2095">
        <v>1.96</v>
      </c>
      <c r="H2095" t="s">
        <v>36</v>
      </c>
      <c r="I2095" t="s">
        <v>2819</v>
      </c>
      <c r="J2095" s="4" t="str">
        <f t="shared" si="64"/>
        <v>na</v>
      </c>
      <c r="K2095" s="4">
        <f t="shared" si="65"/>
        <v>0</v>
      </c>
      <c r="L2095" t="s">
        <v>13538</v>
      </c>
    </row>
    <row r="2096" spans="1:12" x14ac:dyDescent="0.25">
      <c r="A2096" t="s">
        <v>4203</v>
      </c>
      <c r="B2096" t="s">
        <v>4204</v>
      </c>
      <c r="C2096" t="s">
        <v>21</v>
      </c>
      <c r="D2096" s="1">
        <v>4089</v>
      </c>
      <c r="E2096" t="s">
        <v>36</v>
      </c>
      <c r="F2096">
        <v>10.6</v>
      </c>
      <c r="G2096">
        <v>6.2279999999999998</v>
      </c>
      <c r="H2096">
        <v>504.02199999999999</v>
      </c>
      <c r="I2096" t="s">
        <v>2819</v>
      </c>
      <c r="J2096" s="4" t="str">
        <f t="shared" si="64"/>
        <v>na</v>
      </c>
      <c r="K2096" s="4">
        <f t="shared" si="65"/>
        <v>0</v>
      </c>
      <c r="L2096" t="s">
        <v>13539</v>
      </c>
    </row>
    <row r="2097" spans="1:12" x14ac:dyDescent="0.25">
      <c r="A2097" t="s">
        <v>4205</v>
      </c>
      <c r="B2097" t="s">
        <v>4206</v>
      </c>
      <c r="C2097" t="s">
        <v>30</v>
      </c>
      <c r="D2097" s="1">
        <v>4086</v>
      </c>
      <c r="E2097" t="s">
        <v>36</v>
      </c>
      <c r="F2097">
        <v>20.84</v>
      </c>
      <c r="G2097">
        <v>11.061999999999999</v>
      </c>
      <c r="H2097" t="s">
        <v>36</v>
      </c>
      <c r="I2097" t="s">
        <v>2819</v>
      </c>
      <c r="J2097" s="4" t="str">
        <f t="shared" si="64"/>
        <v>na</v>
      </c>
      <c r="K2097" s="4">
        <f t="shared" si="65"/>
        <v>0</v>
      </c>
      <c r="L2097" t="s">
        <v>13540</v>
      </c>
    </row>
    <row r="2098" spans="1:12" x14ac:dyDescent="0.25">
      <c r="A2098" t="s">
        <v>4207</v>
      </c>
      <c r="B2098" t="s">
        <v>4208</v>
      </c>
      <c r="C2098" t="s">
        <v>30</v>
      </c>
      <c r="D2098" s="1">
        <v>4068</v>
      </c>
      <c r="E2098" t="s">
        <v>36</v>
      </c>
      <c r="F2098">
        <v>14.428000000000001</v>
      </c>
      <c r="G2098" t="s">
        <v>36</v>
      </c>
      <c r="H2098" t="s">
        <v>36</v>
      </c>
      <c r="I2098" t="s">
        <v>2819</v>
      </c>
      <c r="J2098" s="4" t="str">
        <f t="shared" si="64"/>
        <v>na</v>
      </c>
      <c r="K2098" s="4">
        <f t="shared" si="65"/>
        <v>0</v>
      </c>
      <c r="L2098" t="s">
        <v>13541</v>
      </c>
    </row>
    <row r="2099" spans="1:12" x14ac:dyDescent="0.25">
      <c r="A2099" t="s">
        <v>4209</v>
      </c>
      <c r="B2099" t="s">
        <v>4210</v>
      </c>
      <c r="C2099" t="s">
        <v>132</v>
      </c>
      <c r="D2099" s="1">
        <v>4062</v>
      </c>
      <c r="E2099">
        <v>249.68700000000001</v>
      </c>
      <c r="F2099">
        <v>1.4810000000000001</v>
      </c>
      <c r="G2099">
        <v>3.2869999999999999</v>
      </c>
      <c r="H2099">
        <v>13.026999999999999</v>
      </c>
      <c r="I2099" t="s">
        <v>2819</v>
      </c>
      <c r="J2099" s="4" t="str">
        <f t="shared" si="64"/>
        <v>na</v>
      </c>
      <c r="K2099" s="4">
        <f t="shared" si="65"/>
        <v>0</v>
      </c>
      <c r="L2099" t="s">
        <v>13542</v>
      </c>
    </row>
    <row r="2100" spans="1:12" x14ac:dyDescent="0.25">
      <c r="A2100" t="s">
        <v>4211</v>
      </c>
      <c r="B2100" t="s">
        <v>4212</v>
      </c>
      <c r="C2100" t="s">
        <v>132</v>
      </c>
      <c r="D2100" s="1">
        <v>4057</v>
      </c>
      <c r="E2100">
        <v>8.4749999999999996</v>
      </c>
      <c r="F2100">
        <v>1.4</v>
      </c>
      <c r="G2100">
        <v>0.16600000000000001</v>
      </c>
      <c r="H2100">
        <v>4.819</v>
      </c>
      <c r="I2100" t="s">
        <v>2819</v>
      </c>
      <c r="J2100" s="4" t="str">
        <f t="shared" si="64"/>
        <v>na</v>
      </c>
      <c r="K2100" s="4">
        <f t="shared" si="65"/>
        <v>0</v>
      </c>
      <c r="L2100" t="s">
        <v>13543</v>
      </c>
    </row>
    <row r="2101" spans="1:12" x14ac:dyDescent="0.25">
      <c r="A2101" t="s">
        <v>4213</v>
      </c>
      <c r="B2101" t="s">
        <v>4214</v>
      </c>
      <c r="C2101" t="s">
        <v>132</v>
      </c>
      <c r="D2101" s="1">
        <v>4051</v>
      </c>
      <c r="E2101">
        <v>6.306</v>
      </c>
      <c r="F2101">
        <v>0.84199999999999997</v>
      </c>
      <c r="G2101">
        <v>0.14499999999999999</v>
      </c>
      <c r="H2101">
        <v>20.388000000000002</v>
      </c>
      <c r="I2101" t="s">
        <v>2819</v>
      </c>
      <c r="J2101" s="4" t="str">
        <f t="shared" si="64"/>
        <v>na</v>
      </c>
      <c r="K2101" s="4">
        <f t="shared" si="65"/>
        <v>0</v>
      </c>
      <c r="L2101" t="s">
        <v>13544</v>
      </c>
    </row>
    <row r="2102" spans="1:12" x14ac:dyDescent="0.25">
      <c r="A2102" t="s">
        <v>4215</v>
      </c>
      <c r="B2102" t="s">
        <v>4216</v>
      </c>
      <c r="C2102" t="s">
        <v>35</v>
      </c>
      <c r="D2102" s="1">
        <v>4013</v>
      </c>
      <c r="E2102">
        <v>10.071999999999999</v>
      </c>
      <c r="F2102">
        <v>0.437</v>
      </c>
      <c r="G2102">
        <v>1.016</v>
      </c>
      <c r="H2102">
        <v>12.595000000000001</v>
      </c>
      <c r="I2102" t="s">
        <v>2819</v>
      </c>
      <c r="J2102" s="4" t="str">
        <f t="shared" si="64"/>
        <v>na</v>
      </c>
      <c r="K2102" s="4">
        <f t="shared" si="65"/>
        <v>0</v>
      </c>
      <c r="L2102" t="s">
        <v>13545</v>
      </c>
    </row>
    <row r="2103" spans="1:12" x14ac:dyDescent="0.25">
      <c r="A2103" t="s">
        <v>4217</v>
      </c>
      <c r="B2103" t="s">
        <v>4218</v>
      </c>
      <c r="C2103" t="s">
        <v>30</v>
      </c>
      <c r="D2103" s="1">
        <v>4008</v>
      </c>
      <c r="E2103">
        <v>7.5469999999999997</v>
      </c>
      <c r="F2103">
        <v>1.4410000000000001</v>
      </c>
      <c r="G2103">
        <v>2.762</v>
      </c>
      <c r="H2103" t="s">
        <v>36</v>
      </c>
      <c r="I2103" t="s">
        <v>2819</v>
      </c>
      <c r="J2103" s="4" t="str">
        <f t="shared" si="64"/>
        <v>na</v>
      </c>
      <c r="K2103" s="4">
        <f t="shared" si="65"/>
        <v>0</v>
      </c>
      <c r="L2103" t="s">
        <v>13546</v>
      </c>
    </row>
    <row r="2104" spans="1:12" x14ac:dyDescent="0.25">
      <c r="A2104" t="s">
        <v>4219</v>
      </c>
      <c r="B2104" t="s">
        <v>4220</v>
      </c>
      <c r="C2104" t="s">
        <v>132</v>
      </c>
      <c r="D2104" s="1">
        <v>4002</v>
      </c>
      <c r="E2104">
        <v>10.628</v>
      </c>
      <c r="F2104" t="s">
        <v>36</v>
      </c>
      <c r="G2104">
        <v>1.931</v>
      </c>
      <c r="H2104">
        <v>11.18</v>
      </c>
      <c r="I2104" t="s">
        <v>2819</v>
      </c>
      <c r="J2104" s="4" t="str">
        <f t="shared" si="64"/>
        <v>na</v>
      </c>
      <c r="K2104" s="4">
        <f t="shared" si="65"/>
        <v>0</v>
      </c>
      <c r="L2104" t="s">
        <v>13547</v>
      </c>
    </row>
    <row r="2105" spans="1:12" x14ac:dyDescent="0.25">
      <c r="A2105" t="s">
        <v>4221</v>
      </c>
      <c r="B2105" t="s">
        <v>4222</v>
      </c>
      <c r="C2105" t="s">
        <v>58</v>
      </c>
      <c r="D2105" s="1">
        <v>3989</v>
      </c>
      <c r="E2105">
        <v>33.822000000000003</v>
      </c>
      <c r="F2105">
        <v>1.9830000000000001</v>
      </c>
      <c r="G2105">
        <v>0.80800000000000005</v>
      </c>
      <c r="H2105">
        <v>7.633</v>
      </c>
      <c r="I2105" t="s">
        <v>2819</v>
      </c>
      <c r="J2105" s="4" t="str">
        <f t="shared" si="64"/>
        <v>na</v>
      </c>
      <c r="K2105" s="4">
        <f t="shared" si="65"/>
        <v>0</v>
      </c>
      <c r="L2105" t="s">
        <v>13548</v>
      </c>
    </row>
    <row r="2106" spans="1:12" x14ac:dyDescent="0.25">
      <c r="A2106" t="s">
        <v>4223</v>
      </c>
      <c r="B2106" t="s">
        <v>4224</v>
      </c>
      <c r="C2106" t="s">
        <v>58</v>
      </c>
      <c r="D2106" s="1">
        <v>3989</v>
      </c>
      <c r="E2106">
        <v>33.822000000000003</v>
      </c>
      <c r="F2106">
        <v>1.9830000000000001</v>
      </c>
      <c r="G2106">
        <v>0.80800000000000005</v>
      </c>
      <c r="H2106">
        <v>7.633</v>
      </c>
      <c r="I2106" t="s">
        <v>2819</v>
      </c>
      <c r="J2106" s="4" t="str">
        <f t="shared" si="64"/>
        <v>na</v>
      </c>
      <c r="K2106" s="4">
        <f t="shared" si="65"/>
        <v>0</v>
      </c>
      <c r="L2106" t="s">
        <v>13549</v>
      </c>
    </row>
    <row r="2107" spans="1:12" x14ac:dyDescent="0.25">
      <c r="A2107" t="s">
        <v>4225</v>
      </c>
      <c r="B2107" t="s">
        <v>4226</v>
      </c>
      <c r="C2107" t="s">
        <v>132</v>
      </c>
      <c r="D2107" s="1">
        <v>3989</v>
      </c>
      <c r="E2107">
        <v>46.74</v>
      </c>
      <c r="F2107">
        <v>14.644</v>
      </c>
      <c r="G2107">
        <v>6.1180000000000003</v>
      </c>
      <c r="H2107">
        <v>32.073999999999998</v>
      </c>
      <c r="I2107" t="s">
        <v>2819</v>
      </c>
      <c r="J2107" s="4" t="str">
        <f t="shared" si="64"/>
        <v>na</v>
      </c>
      <c r="K2107" s="4">
        <f t="shared" si="65"/>
        <v>0</v>
      </c>
      <c r="L2107" t="s">
        <v>13550</v>
      </c>
    </row>
    <row r="2108" spans="1:12" x14ac:dyDescent="0.25">
      <c r="A2108" t="s">
        <v>4227</v>
      </c>
      <c r="B2108" t="s">
        <v>4228</v>
      </c>
      <c r="C2108" t="s">
        <v>15</v>
      </c>
      <c r="D2108" s="1">
        <v>3986</v>
      </c>
      <c r="E2108">
        <v>13.282999999999999</v>
      </c>
      <c r="F2108">
        <v>2.2549999999999999</v>
      </c>
      <c r="G2108">
        <v>1.61</v>
      </c>
      <c r="H2108">
        <v>8.35</v>
      </c>
      <c r="I2108" t="s">
        <v>2819</v>
      </c>
      <c r="J2108" s="4" t="str">
        <f t="shared" si="64"/>
        <v>na</v>
      </c>
      <c r="K2108" s="4">
        <f t="shared" si="65"/>
        <v>0</v>
      </c>
      <c r="L2108" t="s">
        <v>13551</v>
      </c>
    </row>
    <row r="2109" spans="1:12" x14ac:dyDescent="0.25">
      <c r="A2109" t="s">
        <v>4229</v>
      </c>
      <c r="B2109" t="s">
        <v>4230</v>
      </c>
      <c r="C2109" t="s">
        <v>58</v>
      </c>
      <c r="D2109" s="1">
        <v>3972</v>
      </c>
      <c r="E2109">
        <v>22.893999999999998</v>
      </c>
      <c r="F2109">
        <v>5.2380000000000004</v>
      </c>
      <c r="G2109">
        <v>2.1579999999999999</v>
      </c>
      <c r="H2109">
        <v>11.164</v>
      </c>
      <c r="I2109" t="s">
        <v>2819</v>
      </c>
      <c r="J2109" s="4" t="str">
        <f t="shared" si="64"/>
        <v>na</v>
      </c>
      <c r="K2109" s="4">
        <f t="shared" si="65"/>
        <v>0</v>
      </c>
      <c r="L2109" t="s">
        <v>13552</v>
      </c>
    </row>
    <row r="2110" spans="1:12" x14ac:dyDescent="0.25">
      <c r="A2110" t="s">
        <v>4231</v>
      </c>
      <c r="B2110" t="s">
        <v>4232</v>
      </c>
      <c r="C2110" t="s">
        <v>132</v>
      </c>
      <c r="D2110" s="1">
        <v>3964</v>
      </c>
      <c r="E2110" t="s">
        <v>36</v>
      </c>
      <c r="F2110">
        <v>1.99</v>
      </c>
      <c r="G2110">
        <v>3.859</v>
      </c>
      <c r="H2110" t="s">
        <v>36</v>
      </c>
      <c r="I2110" t="s">
        <v>2819</v>
      </c>
      <c r="J2110" s="4" t="str">
        <f t="shared" si="64"/>
        <v>na</v>
      </c>
      <c r="K2110" s="4">
        <f t="shared" si="65"/>
        <v>0</v>
      </c>
      <c r="L2110" t="s">
        <v>13553</v>
      </c>
    </row>
    <row r="2111" spans="1:12" x14ac:dyDescent="0.25">
      <c r="A2111" t="s">
        <v>4233</v>
      </c>
      <c r="B2111" t="s">
        <v>4234</v>
      </c>
      <c r="C2111" t="s">
        <v>21</v>
      </c>
      <c r="D2111" s="1">
        <v>3962</v>
      </c>
      <c r="E2111">
        <v>8.9060000000000006</v>
      </c>
      <c r="F2111">
        <v>1.069</v>
      </c>
      <c r="G2111">
        <v>0.151</v>
      </c>
      <c r="H2111">
        <v>8.2579999999999991</v>
      </c>
      <c r="I2111" t="s">
        <v>2819</v>
      </c>
      <c r="J2111" s="4" t="str">
        <f t="shared" si="64"/>
        <v>na</v>
      </c>
      <c r="K2111" s="4">
        <f t="shared" si="65"/>
        <v>0</v>
      </c>
      <c r="L2111" t="s">
        <v>13554</v>
      </c>
    </row>
    <row r="2112" spans="1:12" x14ac:dyDescent="0.25">
      <c r="A2112" t="s">
        <v>4235</v>
      </c>
      <c r="B2112" t="s">
        <v>4236</v>
      </c>
      <c r="C2112" t="s">
        <v>27</v>
      </c>
      <c r="D2112" s="1">
        <v>3960</v>
      </c>
      <c r="E2112">
        <v>16.681999999999999</v>
      </c>
      <c r="F2112">
        <v>1.6419999999999999</v>
      </c>
      <c r="G2112">
        <v>2.2040000000000002</v>
      </c>
      <c r="H2112">
        <v>12.242000000000001</v>
      </c>
      <c r="I2112" t="s">
        <v>2819</v>
      </c>
      <c r="J2112" s="4" t="str">
        <f t="shared" si="64"/>
        <v>na</v>
      </c>
      <c r="K2112" s="4">
        <f t="shared" si="65"/>
        <v>0</v>
      </c>
      <c r="L2112" t="s">
        <v>13555</v>
      </c>
    </row>
    <row r="2113" spans="1:12" x14ac:dyDescent="0.25">
      <c r="A2113" t="s">
        <v>4237</v>
      </c>
      <c r="B2113" t="s">
        <v>4238</v>
      </c>
      <c r="C2113" t="s">
        <v>15</v>
      </c>
      <c r="D2113" s="1">
        <v>3957</v>
      </c>
      <c r="E2113">
        <v>7.5190000000000001</v>
      </c>
      <c r="F2113">
        <v>1.4750000000000001</v>
      </c>
      <c r="G2113">
        <v>0.48399999999999999</v>
      </c>
      <c r="H2113">
        <v>5.3609999999999998</v>
      </c>
      <c r="I2113" t="s">
        <v>2819</v>
      </c>
      <c r="J2113" s="4" t="str">
        <f t="shared" si="64"/>
        <v>na</v>
      </c>
      <c r="K2113" s="4">
        <f t="shared" si="65"/>
        <v>0</v>
      </c>
      <c r="L2113" t="s">
        <v>13556</v>
      </c>
    </row>
    <row r="2114" spans="1:12" x14ac:dyDescent="0.25">
      <c r="A2114" t="s">
        <v>4239</v>
      </c>
      <c r="B2114" t="s">
        <v>4240</v>
      </c>
      <c r="C2114" t="s">
        <v>30</v>
      </c>
      <c r="D2114" s="1">
        <v>3950</v>
      </c>
      <c r="E2114">
        <v>46.353999999999999</v>
      </c>
      <c r="F2114">
        <v>7.0529999999999999</v>
      </c>
      <c r="G2114">
        <v>7.2039999999999997</v>
      </c>
      <c r="H2114">
        <v>25.957999999999998</v>
      </c>
      <c r="I2114" t="s">
        <v>2819</v>
      </c>
      <c r="J2114" s="4" t="str">
        <f t="shared" ref="J2114:J2177" si="66">IF(AND(I2114=selected_country_code,C2114= selected_sector_code),D2114,"na")</f>
        <v>na</v>
      </c>
      <c r="K2114" s="4">
        <f t="shared" si="65"/>
        <v>0</v>
      </c>
      <c r="L2114" t="s">
        <v>13557</v>
      </c>
    </row>
    <row r="2115" spans="1:12" x14ac:dyDescent="0.25">
      <c r="A2115" t="s">
        <v>4241</v>
      </c>
      <c r="B2115" t="s">
        <v>4242</v>
      </c>
      <c r="C2115" t="s">
        <v>11</v>
      </c>
      <c r="D2115" s="1">
        <v>3926</v>
      </c>
      <c r="E2115">
        <v>4.5519999999999996</v>
      </c>
      <c r="F2115">
        <v>0.65700000000000003</v>
      </c>
      <c r="G2115">
        <v>0.23</v>
      </c>
      <c r="H2115">
        <v>3.423</v>
      </c>
      <c r="I2115" t="s">
        <v>2819</v>
      </c>
      <c r="J2115" s="4" t="str">
        <f t="shared" si="66"/>
        <v>na</v>
      </c>
      <c r="K2115" s="4">
        <f t="shared" ref="K2115:K2178" si="67">IFERROR(RANK(J2115,$J$2:$J$5711,0),0)</f>
        <v>0</v>
      </c>
      <c r="L2115" t="s">
        <v>13558</v>
      </c>
    </row>
    <row r="2116" spans="1:12" x14ac:dyDescent="0.25">
      <c r="A2116" t="s">
        <v>4243</v>
      </c>
      <c r="B2116" t="s">
        <v>4244</v>
      </c>
      <c r="C2116" t="s">
        <v>30</v>
      </c>
      <c r="D2116" s="1">
        <v>3922</v>
      </c>
      <c r="E2116">
        <v>27.565999999999999</v>
      </c>
      <c r="F2116">
        <v>2.7280000000000002</v>
      </c>
      <c r="G2116">
        <v>1.85</v>
      </c>
      <c r="H2116" t="s">
        <v>36</v>
      </c>
      <c r="I2116" t="s">
        <v>2819</v>
      </c>
      <c r="J2116" s="4" t="str">
        <f t="shared" si="66"/>
        <v>na</v>
      </c>
      <c r="K2116" s="4">
        <f t="shared" si="67"/>
        <v>0</v>
      </c>
      <c r="L2116" t="s">
        <v>13559</v>
      </c>
    </row>
    <row r="2117" spans="1:12" x14ac:dyDescent="0.25">
      <c r="A2117" t="s">
        <v>4245</v>
      </c>
      <c r="B2117" t="s">
        <v>4246</v>
      </c>
      <c r="C2117" t="s">
        <v>30</v>
      </c>
      <c r="D2117" s="1">
        <v>3899</v>
      </c>
      <c r="E2117">
        <v>25.696000000000002</v>
      </c>
      <c r="F2117">
        <v>2.8260000000000001</v>
      </c>
      <c r="G2117">
        <v>3.0569999999999999</v>
      </c>
      <c r="H2117">
        <v>18.748000000000001</v>
      </c>
      <c r="I2117" t="s">
        <v>2819</v>
      </c>
      <c r="J2117" s="4" t="str">
        <f t="shared" si="66"/>
        <v>na</v>
      </c>
      <c r="K2117" s="4">
        <f t="shared" si="67"/>
        <v>0</v>
      </c>
      <c r="L2117" t="s">
        <v>13560</v>
      </c>
    </row>
    <row r="2118" spans="1:12" x14ac:dyDescent="0.25">
      <c r="A2118" t="s">
        <v>4247</v>
      </c>
      <c r="B2118" t="s">
        <v>4248</v>
      </c>
      <c r="C2118" t="s">
        <v>58</v>
      </c>
      <c r="D2118" s="1">
        <v>3891</v>
      </c>
      <c r="E2118">
        <v>10.973000000000001</v>
      </c>
      <c r="F2118">
        <v>1.645</v>
      </c>
      <c r="G2118">
        <v>0.72899999999999998</v>
      </c>
      <c r="H2118">
        <v>5.0830000000000002</v>
      </c>
      <c r="I2118" t="s">
        <v>2819</v>
      </c>
      <c r="J2118" s="4" t="str">
        <f t="shared" si="66"/>
        <v>na</v>
      </c>
      <c r="K2118" s="4">
        <f t="shared" si="67"/>
        <v>0</v>
      </c>
      <c r="L2118" t="s">
        <v>13561</v>
      </c>
    </row>
    <row r="2119" spans="1:12" x14ac:dyDescent="0.25">
      <c r="A2119" t="s">
        <v>4249</v>
      </c>
      <c r="B2119" t="s">
        <v>4250</v>
      </c>
      <c r="C2119" t="s">
        <v>11</v>
      </c>
      <c r="D2119" s="1">
        <v>3883</v>
      </c>
      <c r="E2119" t="s">
        <v>36</v>
      </c>
      <c r="F2119">
        <v>0.499</v>
      </c>
      <c r="G2119">
        <v>0.45300000000000001</v>
      </c>
      <c r="H2119" t="s">
        <v>36</v>
      </c>
      <c r="I2119" t="s">
        <v>2819</v>
      </c>
      <c r="J2119" s="4" t="str">
        <f t="shared" si="66"/>
        <v>na</v>
      </c>
      <c r="K2119" s="4">
        <f t="shared" si="67"/>
        <v>0</v>
      </c>
      <c r="L2119" t="s">
        <v>13562</v>
      </c>
    </row>
    <row r="2120" spans="1:12" x14ac:dyDescent="0.25">
      <c r="A2120" t="s">
        <v>4251</v>
      </c>
      <c r="B2120" t="s">
        <v>4252</v>
      </c>
      <c r="C2120" t="s">
        <v>15</v>
      </c>
      <c r="D2120" s="1">
        <v>3873</v>
      </c>
      <c r="E2120">
        <v>6.69</v>
      </c>
      <c r="F2120">
        <v>5.3170000000000002</v>
      </c>
      <c r="G2120">
        <v>1.4870000000000001</v>
      </c>
      <c r="H2120">
        <v>5.8479999999999999</v>
      </c>
      <c r="I2120" t="s">
        <v>2819</v>
      </c>
      <c r="J2120" s="4" t="str">
        <f t="shared" si="66"/>
        <v>na</v>
      </c>
      <c r="K2120" s="4">
        <f t="shared" si="67"/>
        <v>0</v>
      </c>
      <c r="L2120" t="s">
        <v>13563</v>
      </c>
    </row>
    <row r="2121" spans="1:12" x14ac:dyDescent="0.25">
      <c r="A2121" t="s">
        <v>4253</v>
      </c>
      <c r="B2121" t="s">
        <v>4254</v>
      </c>
      <c r="C2121" t="s">
        <v>15</v>
      </c>
      <c r="D2121" s="1">
        <v>3858</v>
      </c>
      <c r="E2121">
        <v>12.788</v>
      </c>
      <c r="F2121">
        <v>2.1349999999999998</v>
      </c>
      <c r="G2121">
        <v>1.2949999999999999</v>
      </c>
      <c r="H2121">
        <v>10.69</v>
      </c>
      <c r="I2121" t="s">
        <v>2819</v>
      </c>
      <c r="J2121" s="4" t="str">
        <f t="shared" si="66"/>
        <v>na</v>
      </c>
      <c r="K2121" s="4">
        <f t="shared" si="67"/>
        <v>0</v>
      </c>
      <c r="L2121" t="s">
        <v>13564</v>
      </c>
    </row>
    <row r="2122" spans="1:12" x14ac:dyDescent="0.25">
      <c r="A2122" t="s">
        <v>4255</v>
      </c>
      <c r="B2122" t="s">
        <v>4256</v>
      </c>
      <c r="C2122" t="s">
        <v>58</v>
      </c>
      <c r="D2122" s="1">
        <v>3840</v>
      </c>
      <c r="E2122">
        <v>5.5380000000000003</v>
      </c>
      <c r="F2122">
        <v>1.1559999999999999</v>
      </c>
      <c r="G2122">
        <v>0.65700000000000003</v>
      </c>
      <c r="H2122">
        <v>5.5869999999999997</v>
      </c>
      <c r="I2122" t="s">
        <v>2819</v>
      </c>
      <c r="J2122" s="4" t="str">
        <f t="shared" si="66"/>
        <v>na</v>
      </c>
      <c r="K2122" s="4">
        <f t="shared" si="67"/>
        <v>0</v>
      </c>
      <c r="L2122" t="s">
        <v>13565</v>
      </c>
    </row>
    <row r="2123" spans="1:12" x14ac:dyDescent="0.25">
      <c r="A2123" t="s">
        <v>4257</v>
      </c>
      <c r="B2123" t="s">
        <v>4258</v>
      </c>
      <c r="C2123" t="s">
        <v>15</v>
      </c>
      <c r="D2123" s="1">
        <v>3834</v>
      </c>
      <c r="E2123">
        <v>29.834</v>
      </c>
      <c r="F2123">
        <v>1.6439999999999999</v>
      </c>
      <c r="G2123">
        <v>1.155</v>
      </c>
      <c r="H2123">
        <v>39.512</v>
      </c>
      <c r="I2123" t="s">
        <v>2819</v>
      </c>
      <c r="J2123" s="4" t="str">
        <f t="shared" si="66"/>
        <v>na</v>
      </c>
      <c r="K2123" s="4">
        <f t="shared" si="67"/>
        <v>0</v>
      </c>
      <c r="L2123" t="s">
        <v>13566</v>
      </c>
    </row>
    <row r="2124" spans="1:12" x14ac:dyDescent="0.25">
      <c r="A2124" t="s">
        <v>4259</v>
      </c>
      <c r="B2124" t="s">
        <v>4260</v>
      </c>
      <c r="C2124" t="s">
        <v>15</v>
      </c>
      <c r="D2124" s="1">
        <v>3827</v>
      </c>
      <c r="E2124">
        <v>16.667000000000002</v>
      </c>
      <c r="F2124">
        <v>10.488</v>
      </c>
      <c r="G2124">
        <v>3.7559999999999998</v>
      </c>
      <c r="H2124">
        <v>11.172000000000001</v>
      </c>
      <c r="I2124" t="s">
        <v>2819</v>
      </c>
      <c r="J2124" s="4" t="str">
        <f t="shared" si="66"/>
        <v>na</v>
      </c>
      <c r="K2124" s="4">
        <f t="shared" si="67"/>
        <v>0</v>
      </c>
      <c r="L2124" t="s">
        <v>13567</v>
      </c>
    </row>
    <row r="2125" spans="1:12" x14ac:dyDescent="0.25">
      <c r="A2125" t="s">
        <v>4261</v>
      </c>
      <c r="B2125" t="s">
        <v>4262</v>
      </c>
      <c r="C2125" t="s">
        <v>24</v>
      </c>
      <c r="D2125" s="1">
        <v>3823</v>
      </c>
      <c r="E2125">
        <v>8.8049999999999997</v>
      </c>
      <c r="F2125" t="s">
        <v>36</v>
      </c>
      <c r="G2125">
        <v>0.79600000000000004</v>
      </c>
      <c r="H2125">
        <v>9.7970000000000006</v>
      </c>
      <c r="I2125" t="s">
        <v>2819</v>
      </c>
      <c r="J2125" s="4" t="str">
        <f t="shared" si="66"/>
        <v>na</v>
      </c>
      <c r="K2125" s="4">
        <f t="shared" si="67"/>
        <v>0</v>
      </c>
      <c r="L2125" t="s">
        <v>13568</v>
      </c>
    </row>
    <row r="2126" spans="1:12" x14ac:dyDescent="0.25">
      <c r="A2126" t="s">
        <v>4263</v>
      </c>
      <c r="B2126" t="s">
        <v>4264</v>
      </c>
      <c r="C2126" t="s">
        <v>35</v>
      </c>
      <c r="D2126" s="1">
        <v>3802</v>
      </c>
      <c r="E2126">
        <v>22.925000000000001</v>
      </c>
      <c r="F2126">
        <v>3.8159999999999998</v>
      </c>
      <c r="G2126">
        <v>3.7850000000000001</v>
      </c>
      <c r="H2126" t="s">
        <v>36</v>
      </c>
      <c r="I2126" t="s">
        <v>2819</v>
      </c>
      <c r="J2126" s="4" t="str">
        <f t="shared" si="66"/>
        <v>na</v>
      </c>
      <c r="K2126" s="4">
        <f t="shared" si="67"/>
        <v>0</v>
      </c>
      <c r="L2126" t="s">
        <v>13569</v>
      </c>
    </row>
    <row r="2127" spans="1:12" x14ac:dyDescent="0.25">
      <c r="A2127" t="s">
        <v>4265</v>
      </c>
      <c r="B2127" t="s">
        <v>4266</v>
      </c>
      <c r="C2127" t="s">
        <v>15</v>
      </c>
      <c r="D2127" s="1">
        <v>3783</v>
      </c>
      <c r="E2127">
        <v>21.436</v>
      </c>
      <c r="F2127">
        <v>3.6880000000000002</v>
      </c>
      <c r="G2127">
        <v>1.5469999999999999</v>
      </c>
      <c r="H2127">
        <v>17.437999999999999</v>
      </c>
      <c r="I2127" t="s">
        <v>2819</v>
      </c>
      <c r="J2127" s="4" t="str">
        <f t="shared" si="66"/>
        <v>na</v>
      </c>
      <c r="K2127" s="4">
        <f t="shared" si="67"/>
        <v>0</v>
      </c>
      <c r="L2127" t="s">
        <v>13570</v>
      </c>
    </row>
    <row r="2128" spans="1:12" x14ac:dyDescent="0.25">
      <c r="A2128" t="s">
        <v>4267</v>
      </c>
      <c r="B2128" t="s">
        <v>4268</v>
      </c>
      <c r="C2128" t="s">
        <v>11</v>
      </c>
      <c r="D2128" s="1">
        <v>3778</v>
      </c>
      <c r="E2128">
        <v>3.6920000000000002</v>
      </c>
      <c r="F2128">
        <v>0.28599999999999998</v>
      </c>
      <c r="G2128">
        <v>0.96399999999999997</v>
      </c>
      <c r="H2128">
        <v>4.7590000000000003</v>
      </c>
      <c r="I2128" t="s">
        <v>2819</v>
      </c>
      <c r="J2128" s="4" t="str">
        <f t="shared" si="66"/>
        <v>na</v>
      </c>
      <c r="K2128" s="4">
        <f t="shared" si="67"/>
        <v>0</v>
      </c>
      <c r="L2128" t="s">
        <v>13571</v>
      </c>
    </row>
    <row r="2129" spans="1:12" x14ac:dyDescent="0.25">
      <c r="A2129" t="s">
        <v>4269</v>
      </c>
      <c r="B2129" t="s">
        <v>4270</v>
      </c>
      <c r="C2129" t="s">
        <v>15</v>
      </c>
      <c r="D2129" s="1">
        <v>3771</v>
      </c>
      <c r="E2129">
        <v>57.314999999999998</v>
      </c>
      <c r="F2129">
        <v>2.81</v>
      </c>
      <c r="G2129">
        <v>4.8239999999999998</v>
      </c>
      <c r="H2129">
        <v>27.396000000000001</v>
      </c>
      <c r="I2129" t="s">
        <v>2819</v>
      </c>
      <c r="J2129" s="4" t="str">
        <f t="shared" si="66"/>
        <v>na</v>
      </c>
      <c r="K2129" s="4">
        <f t="shared" si="67"/>
        <v>0</v>
      </c>
      <c r="L2129" t="s">
        <v>13572</v>
      </c>
    </row>
    <row r="2130" spans="1:12" x14ac:dyDescent="0.25">
      <c r="A2130" t="s">
        <v>4271</v>
      </c>
      <c r="B2130" t="s">
        <v>4272</v>
      </c>
      <c r="C2130" t="s">
        <v>30</v>
      </c>
      <c r="D2130" s="1">
        <v>3766</v>
      </c>
      <c r="E2130" t="s">
        <v>36</v>
      </c>
      <c r="F2130">
        <v>8.7100000000000009</v>
      </c>
      <c r="G2130">
        <v>128.66200000000001</v>
      </c>
      <c r="H2130" t="s">
        <v>36</v>
      </c>
      <c r="I2130" t="s">
        <v>2819</v>
      </c>
      <c r="J2130" s="4" t="str">
        <f t="shared" si="66"/>
        <v>na</v>
      </c>
      <c r="K2130" s="4">
        <f t="shared" si="67"/>
        <v>0</v>
      </c>
      <c r="L2130" t="s">
        <v>13573</v>
      </c>
    </row>
    <row r="2131" spans="1:12" x14ac:dyDescent="0.25">
      <c r="A2131" t="s">
        <v>4273</v>
      </c>
      <c r="B2131" t="s">
        <v>4274</v>
      </c>
      <c r="C2131" t="s">
        <v>15</v>
      </c>
      <c r="D2131" s="1">
        <v>3764</v>
      </c>
      <c r="E2131">
        <v>11.122</v>
      </c>
      <c r="F2131">
        <v>1.8140000000000001</v>
      </c>
      <c r="G2131">
        <v>1.321</v>
      </c>
      <c r="H2131">
        <v>6.0919999999999996</v>
      </c>
      <c r="I2131" t="s">
        <v>2819</v>
      </c>
      <c r="J2131" s="4" t="str">
        <f t="shared" si="66"/>
        <v>na</v>
      </c>
      <c r="K2131" s="4">
        <f t="shared" si="67"/>
        <v>0</v>
      </c>
      <c r="L2131" t="s">
        <v>13574</v>
      </c>
    </row>
    <row r="2132" spans="1:12" x14ac:dyDescent="0.25">
      <c r="A2132" t="s">
        <v>4275</v>
      </c>
      <c r="B2132" t="s">
        <v>4276</v>
      </c>
      <c r="C2132" t="s">
        <v>35</v>
      </c>
      <c r="D2132" s="1">
        <v>3761</v>
      </c>
      <c r="E2132">
        <v>6.657</v>
      </c>
      <c r="F2132">
        <v>0.68100000000000005</v>
      </c>
      <c r="G2132">
        <v>1.573</v>
      </c>
      <c r="H2132" t="s">
        <v>36</v>
      </c>
      <c r="I2132" t="s">
        <v>2819</v>
      </c>
      <c r="J2132" s="4" t="str">
        <f t="shared" si="66"/>
        <v>na</v>
      </c>
      <c r="K2132" s="4">
        <f t="shared" si="67"/>
        <v>0</v>
      </c>
      <c r="L2132" t="s">
        <v>13575</v>
      </c>
    </row>
    <row r="2133" spans="1:12" x14ac:dyDescent="0.25">
      <c r="A2133" t="s">
        <v>4277</v>
      </c>
      <c r="B2133" t="s">
        <v>4278</v>
      </c>
      <c r="C2133" t="s">
        <v>132</v>
      </c>
      <c r="D2133" s="1">
        <v>3758</v>
      </c>
      <c r="E2133">
        <v>4.359</v>
      </c>
      <c r="F2133">
        <v>0.67100000000000004</v>
      </c>
      <c r="G2133">
        <v>0.42899999999999999</v>
      </c>
      <c r="H2133">
        <v>4.0270000000000001</v>
      </c>
      <c r="I2133" t="s">
        <v>2819</v>
      </c>
      <c r="J2133" s="4" t="str">
        <f t="shared" si="66"/>
        <v>na</v>
      </c>
      <c r="K2133" s="4">
        <f t="shared" si="67"/>
        <v>0</v>
      </c>
      <c r="L2133" t="s">
        <v>13576</v>
      </c>
    </row>
    <row r="2134" spans="1:12" x14ac:dyDescent="0.25">
      <c r="A2134" t="s">
        <v>4279</v>
      </c>
      <c r="B2134" t="s">
        <v>4280</v>
      </c>
      <c r="C2134" t="s">
        <v>132</v>
      </c>
      <c r="D2134" s="1">
        <v>3757</v>
      </c>
      <c r="E2134">
        <v>21.443000000000001</v>
      </c>
      <c r="F2134">
        <v>0.73699999999999999</v>
      </c>
      <c r="G2134">
        <v>1.2250000000000001</v>
      </c>
      <c r="H2134">
        <v>33.401000000000003</v>
      </c>
      <c r="I2134" t="s">
        <v>2819</v>
      </c>
      <c r="J2134" s="4" t="str">
        <f t="shared" si="66"/>
        <v>na</v>
      </c>
      <c r="K2134" s="4">
        <f t="shared" si="67"/>
        <v>0</v>
      </c>
      <c r="L2134" t="s">
        <v>13577</v>
      </c>
    </row>
    <row r="2135" spans="1:12" x14ac:dyDescent="0.25">
      <c r="A2135" t="s">
        <v>4281</v>
      </c>
      <c r="B2135" t="s">
        <v>4282</v>
      </c>
      <c r="C2135" t="s">
        <v>24</v>
      </c>
      <c r="D2135" s="1">
        <v>3750</v>
      </c>
      <c r="E2135">
        <v>247.59299999999999</v>
      </c>
      <c r="F2135">
        <v>0.40799999999999997</v>
      </c>
      <c r="G2135">
        <v>0.42699999999999999</v>
      </c>
      <c r="H2135" t="s">
        <v>36</v>
      </c>
      <c r="I2135" t="s">
        <v>2819</v>
      </c>
      <c r="J2135" s="4" t="str">
        <f t="shared" si="66"/>
        <v>na</v>
      </c>
      <c r="K2135" s="4">
        <f t="shared" si="67"/>
        <v>0</v>
      </c>
      <c r="L2135" t="s">
        <v>13578</v>
      </c>
    </row>
    <row r="2136" spans="1:12" x14ac:dyDescent="0.25">
      <c r="A2136" t="s">
        <v>4283</v>
      </c>
      <c r="B2136" t="s">
        <v>4284</v>
      </c>
      <c r="C2136" t="s">
        <v>15</v>
      </c>
      <c r="D2136" s="1">
        <v>3730</v>
      </c>
      <c r="E2136">
        <v>24.808</v>
      </c>
      <c r="F2136">
        <v>5.1619999999999999</v>
      </c>
      <c r="G2136">
        <v>2.6459999999999999</v>
      </c>
      <c r="H2136">
        <v>15.644</v>
      </c>
      <c r="I2136" t="s">
        <v>2819</v>
      </c>
      <c r="J2136" s="4" t="str">
        <f t="shared" si="66"/>
        <v>na</v>
      </c>
      <c r="K2136" s="4">
        <f t="shared" si="67"/>
        <v>0</v>
      </c>
      <c r="L2136" t="s">
        <v>13579</v>
      </c>
    </row>
    <row r="2137" spans="1:12" x14ac:dyDescent="0.25">
      <c r="A2137" t="s">
        <v>4285</v>
      </c>
      <c r="B2137" t="s">
        <v>4286</v>
      </c>
      <c r="C2137" t="s">
        <v>132</v>
      </c>
      <c r="D2137" s="1">
        <v>3729</v>
      </c>
      <c r="E2137" t="s">
        <v>36</v>
      </c>
      <c r="F2137">
        <v>16.739000000000001</v>
      </c>
      <c r="G2137">
        <v>18.010000000000002</v>
      </c>
      <c r="H2137" t="s">
        <v>36</v>
      </c>
      <c r="I2137" t="s">
        <v>2819</v>
      </c>
      <c r="J2137" s="4" t="str">
        <f t="shared" si="66"/>
        <v>na</v>
      </c>
      <c r="K2137" s="4">
        <f t="shared" si="67"/>
        <v>0</v>
      </c>
      <c r="L2137" t="s">
        <v>13580</v>
      </c>
    </row>
    <row r="2138" spans="1:12" x14ac:dyDescent="0.25">
      <c r="A2138" t="s">
        <v>4287</v>
      </c>
      <c r="B2138" t="s">
        <v>4288</v>
      </c>
      <c r="C2138" t="s">
        <v>27</v>
      </c>
      <c r="D2138" s="1">
        <v>3726</v>
      </c>
      <c r="E2138">
        <v>18.684000000000001</v>
      </c>
      <c r="F2138">
        <v>1.59</v>
      </c>
      <c r="G2138">
        <v>1.931</v>
      </c>
      <c r="H2138">
        <v>14.446999999999999</v>
      </c>
      <c r="I2138" t="s">
        <v>2819</v>
      </c>
      <c r="J2138" s="4" t="str">
        <f t="shared" si="66"/>
        <v>na</v>
      </c>
      <c r="K2138" s="4">
        <f t="shared" si="67"/>
        <v>0</v>
      </c>
      <c r="L2138" t="s">
        <v>13581</v>
      </c>
    </row>
    <row r="2139" spans="1:12" x14ac:dyDescent="0.25">
      <c r="A2139" t="s">
        <v>4289</v>
      </c>
      <c r="B2139" t="s">
        <v>4290</v>
      </c>
      <c r="C2139" t="s">
        <v>58</v>
      </c>
      <c r="D2139" s="1">
        <v>3725</v>
      </c>
      <c r="E2139">
        <v>13.194000000000001</v>
      </c>
      <c r="F2139">
        <v>3.3140000000000001</v>
      </c>
      <c r="G2139">
        <v>1.76</v>
      </c>
      <c r="H2139">
        <v>7.7389999999999999</v>
      </c>
      <c r="I2139" t="s">
        <v>2819</v>
      </c>
      <c r="J2139" s="4" t="str">
        <f t="shared" si="66"/>
        <v>na</v>
      </c>
      <c r="K2139" s="4">
        <f t="shared" si="67"/>
        <v>0</v>
      </c>
      <c r="L2139" t="s">
        <v>13582</v>
      </c>
    </row>
    <row r="2140" spans="1:12" x14ac:dyDescent="0.25">
      <c r="A2140" t="s">
        <v>4291</v>
      </c>
      <c r="B2140" t="s">
        <v>4292</v>
      </c>
      <c r="C2140" t="s">
        <v>35</v>
      </c>
      <c r="D2140" s="1">
        <v>3724</v>
      </c>
      <c r="E2140">
        <v>9.3689999999999998</v>
      </c>
      <c r="F2140">
        <v>2.9910000000000001</v>
      </c>
      <c r="G2140">
        <v>2.0529999999999999</v>
      </c>
      <c r="H2140">
        <v>9.6329999999999991</v>
      </c>
      <c r="I2140" t="s">
        <v>2819</v>
      </c>
      <c r="J2140" s="4" t="str">
        <f t="shared" si="66"/>
        <v>na</v>
      </c>
      <c r="K2140" s="4">
        <f t="shared" si="67"/>
        <v>0</v>
      </c>
      <c r="L2140" t="s">
        <v>13583</v>
      </c>
    </row>
    <row r="2141" spans="1:12" x14ac:dyDescent="0.25">
      <c r="A2141" t="s">
        <v>4293</v>
      </c>
      <c r="B2141" t="s">
        <v>4294</v>
      </c>
      <c r="C2141" t="s">
        <v>58</v>
      </c>
      <c r="D2141" s="1">
        <v>3721</v>
      </c>
      <c r="E2141">
        <v>22.166</v>
      </c>
      <c r="F2141">
        <v>7.3460000000000001</v>
      </c>
      <c r="G2141">
        <v>2.847</v>
      </c>
      <c r="H2141">
        <v>16.084</v>
      </c>
      <c r="I2141" t="s">
        <v>2819</v>
      </c>
      <c r="J2141" s="4" t="str">
        <f t="shared" si="66"/>
        <v>na</v>
      </c>
      <c r="K2141" s="4">
        <f t="shared" si="67"/>
        <v>0</v>
      </c>
      <c r="L2141" t="s">
        <v>13584</v>
      </c>
    </row>
    <row r="2142" spans="1:12" x14ac:dyDescent="0.25">
      <c r="A2142" t="s">
        <v>4295</v>
      </c>
      <c r="B2142" t="s">
        <v>4296</v>
      </c>
      <c r="C2142" t="s">
        <v>30</v>
      </c>
      <c r="D2142" s="1">
        <v>3712</v>
      </c>
      <c r="E2142" t="s">
        <v>36</v>
      </c>
      <c r="F2142">
        <v>2.2210000000000001</v>
      </c>
      <c r="G2142">
        <v>1.4039999999999999</v>
      </c>
      <c r="H2142">
        <v>7.069</v>
      </c>
      <c r="I2142" t="s">
        <v>2819</v>
      </c>
      <c r="J2142" s="4" t="str">
        <f t="shared" si="66"/>
        <v>na</v>
      </c>
      <c r="K2142" s="4">
        <f t="shared" si="67"/>
        <v>0</v>
      </c>
      <c r="L2142" t="s">
        <v>13585</v>
      </c>
    </row>
    <row r="2143" spans="1:12" x14ac:dyDescent="0.25">
      <c r="A2143" t="s">
        <v>4297</v>
      </c>
      <c r="B2143" t="s">
        <v>4298</v>
      </c>
      <c r="C2143" t="s">
        <v>18</v>
      </c>
      <c r="D2143" s="1">
        <v>3703</v>
      </c>
      <c r="E2143">
        <v>98.167000000000002</v>
      </c>
      <c r="F2143" t="s">
        <v>36</v>
      </c>
      <c r="G2143">
        <v>6.52</v>
      </c>
      <c r="H2143">
        <v>22.233000000000001</v>
      </c>
      <c r="I2143" t="s">
        <v>2819</v>
      </c>
      <c r="J2143" s="4" t="str">
        <f t="shared" si="66"/>
        <v>na</v>
      </c>
      <c r="K2143" s="4">
        <f t="shared" si="67"/>
        <v>0</v>
      </c>
      <c r="L2143" t="s">
        <v>13586</v>
      </c>
    </row>
    <row r="2144" spans="1:12" x14ac:dyDescent="0.25">
      <c r="A2144" t="s">
        <v>4299</v>
      </c>
      <c r="B2144" t="s">
        <v>4300</v>
      </c>
      <c r="C2144" t="s">
        <v>35</v>
      </c>
      <c r="D2144" s="1">
        <v>3698</v>
      </c>
      <c r="E2144">
        <v>10.654</v>
      </c>
      <c r="F2144">
        <v>2.2429999999999999</v>
      </c>
      <c r="G2144">
        <v>1.8480000000000001</v>
      </c>
      <c r="H2144" t="s">
        <v>36</v>
      </c>
      <c r="I2144" t="s">
        <v>2819</v>
      </c>
      <c r="J2144" s="4" t="str">
        <f t="shared" si="66"/>
        <v>na</v>
      </c>
      <c r="K2144" s="4">
        <f t="shared" si="67"/>
        <v>0</v>
      </c>
      <c r="L2144" t="s">
        <v>13587</v>
      </c>
    </row>
    <row r="2145" spans="1:12" x14ac:dyDescent="0.25">
      <c r="A2145" t="s">
        <v>4301</v>
      </c>
      <c r="B2145" t="s">
        <v>4302</v>
      </c>
      <c r="C2145" t="s">
        <v>132</v>
      </c>
      <c r="D2145" s="1">
        <v>3696</v>
      </c>
      <c r="E2145">
        <v>6.6379999999999999</v>
      </c>
      <c r="F2145">
        <v>0.94799999999999995</v>
      </c>
      <c r="G2145">
        <v>0.153</v>
      </c>
      <c r="H2145">
        <v>5.4080000000000004</v>
      </c>
      <c r="I2145" t="s">
        <v>2819</v>
      </c>
      <c r="J2145" s="4" t="str">
        <f t="shared" si="66"/>
        <v>na</v>
      </c>
      <c r="K2145" s="4">
        <f t="shared" si="67"/>
        <v>0</v>
      </c>
      <c r="L2145" t="s">
        <v>13588</v>
      </c>
    </row>
    <row r="2146" spans="1:12" x14ac:dyDescent="0.25">
      <c r="A2146" t="s">
        <v>4303</v>
      </c>
      <c r="B2146" t="s">
        <v>4304</v>
      </c>
      <c r="C2146" t="s">
        <v>58</v>
      </c>
      <c r="D2146" s="1">
        <v>3693</v>
      </c>
      <c r="E2146">
        <v>10.804</v>
      </c>
      <c r="F2146">
        <v>2.8079999999999998</v>
      </c>
      <c r="G2146">
        <v>0.79300000000000004</v>
      </c>
      <c r="H2146">
        <v>7.6349999999999998</v>
      </c>
      <c r="I2146" t="s">
        <v>2819</v>
      </c>
      <c r="J2146" s="4" t="str">
        <f t="shared" si="66"/>
        <v>na</v>
      </c>
      <c r="K2146" s="4">
        <f t="shared" si="67"/>
        <v>0</v>
      </c>
      <c r="L2146" t="s">
        <v>13589</v>
      </c>
    </row>
    <row r="2147" spans="1:12" x14ac:dyDescent="0.25">
      <c r="A2147" t="s">
        <v>4305</v>
      </c>
      <c r="B2147" t="s">
        <v>4306</v>
      </c>
      <c r="C2147" t="s">
        <v>30</v>
      </c>
      <c r="D2147" s="1">
        <v>3688</v>
      </c>
      <c r="E2147">
        <v>49.793999999999997</v>
      </c>
      <c r="F2147">
        <v>3.58</v>
      </c>
      <c r="G2147">
        <v>6.6449999999999996</v>
      </c>
      <c r="H2147">
        <v>34.860999999999997</v>
      </c>
      <c r="I2147" t="s">
        <v>2819</v>
      </c>
      <c r="J2147" s="4" t="str">
        <f t="shared" si="66"/>
        <v>na</v>
      </c>
      <c r="K2147" s="4">
        <f t="shared" si="67"/>
        <v>0</v>
      </c>
      <c r="L2147" t="s">
        <v>13590</v>
      </c>
    </row>
    <row r="2148" spans="1:12" x14ac:dyDescent="0.25">
      <c r="A2148" t="s">
        <v>4307</v>
      </c>
      <c r="B2148" t="s">
        <v>4308</v>
      </c>
      <c r="C2148" t="s">
        <v>21</v>
      </c>
      <c r="D2148" s="1">
        <v>3678</v>
      </c>
      <c r="E2148">
        <v>25.43</v>
      </c>
      <c r="F2148">
        <v>4.76</v>
      </c>
      <c r="G2148">
        <v>2.7509999999999999</v>
      </c>
      <c r="H2148">
        <v>15.515000000000001</v>
      </c>
      <c r="I2148" t="s">
        <v>2819</v>
      </c>
      <c r="J2148" s="4" t="str">
        <f t="shared" si="66"/>
        <v>na</v>
      </c>
      <c r="K2148" s="4">
        <f t="shared" si="67"/>
        <v>0</v>
      </c>
      <c r="L2148" t="s">
        <v>13591</v>
      </c>
    </row>
    <row r="2149" spans="1:12" x14ac:dyDescent="0.25">
      <c r="A2149" t="s">
        <v>4309</v>
      </c>
      <c r="B2149" t="s">
        <v>4310</v>
      </c>
      <c r="C2149" t="s">
        <v>35</v>
      </c>
      <c r="D2149" s="1">
        <v>3674</v>
      </c>
      <c r="E2149">
        <v>21.334</v>
      </c>
      <c r="F2149">
        <v>2.8410000000000002</v>
      </c>
      <c r="G2149">
        <v>8.1920000000000002</v>
      </c>
      <c r="H2149" t="s">
        <v>36</v>
      </c>
      <c r="I2149" t="s">
        <v>2819</v>
      </c>
      <c r="J2149" s="4" t="str">
        <f t="shared" si="66"/>
        <v>na</v>
      </c>
      <c r="K2149" s="4">
        <f t="shared" si="67"/>
        <v>0</v>
      </c>
      <c r="L2149" t="s">
        <v>13592</v>
      </c>
    </row>
    <row r="2150" spans="1:12" x14ac:dyDescent="0.25">
      <c r="A2150" t="s">
        <v>4311</v>
      </c>
      <c r="B2150" t="s">
        <v>4312</v>
      </c>
      <c r="C2150" t="s">
        <v>15</v>
      </c>
      <c r="D2150" s="1">
        <v>3667</v>
      </c>
      <c r="E2150">
        <v>4.6429999999999998</v>
      </c>
      <c r="F2150">
        <v>0.84799999999999998</v>
      </c>
      <c r="G2150">
        <v>0.41899999999999998</v>
      </c>
      <c r="H2150">
        <v>2.964</v>
      </c>
      <c r="I2150" t="s">
        <v>2819</v>
      </c>
      <c r="J2150" s="4" t="str">
        <f t="shared" si="66"/>
        <v>na</v>
      </c>
      <c r="K2150" s="4">
        <f t="shared" si="67"/>
        <v>0</v>
      </c>
      <c r="L2150" t="s">
        <v>13593</v>
      </c>
    </row>
    <row r="2151" spans="1:12" x14ac:dyDescent="0.25">
      <c r="A2151" t="s">
        <v>4313</v>
      </c>
      <c r="B2151" t="s">
        <v>4314</v>
      </c>
      <c r="C2151" t="s">
        <v>132</v>
      </c>
      <c r="D2151" s="1">
        <v>3665</v>
      </c>
      <c r="E2151">
        <v>17.920000000000002</v>
      </c>
      <c r="F2151">
        <v>1.4890000000000001</v>
      </c>
      <c r="G2151">
        <v>2.343</v>
      </c>
      <c r="H2151">
        <v>9.484</v>
      </c>
      <c r="I2151" t="s">
        <v>2819</v>
      </c>
      <c r="J2151" s="4" t="str">
        <f t="shared" si="66"/>
        <v>na</v>
      </c>
      <c r="K2151" s="4">
        <f t="shared" si="67"/>
        <v>0</v>
      </c>
      <c r="L2151" t="s">
        <v>13594</v>
      </c>
    </row>
    <row r="2152" spans="1:12" x14ac:dyDescent="0.25">
      <c r="A2152" t="s">
        <v>4315</v>
      </c>
      <c r="B2152" t="s">
        <v>4316</v>
      </c>
      <c r="C2152" t="s">
        <v>27</v>
      </c>
      <c r="D2152" s="1">
        <v>3664</v>
      </c>
      <c r="E2152">
        <v>17.861000000000001</v>
      </c>
      <c r="F2152">
        <v>1.5149999999999999</v>
      </c>
      <c r="G2152">
        <v>1.2</v>
      </c>
      <c r="H2152">
        <v>9.3960000000000008</v>
      </c>
      <c r="I2152" t="s">
        <v>2819</v>
      </c>
      <c r="J2152" s="4" t="str">
        <f t="shared" si="66"/>
        <v>na</v>
      </c>
      <c r="K2152" s="4">
        <f t="shared" si="67"/>
        <v>0</v>
      </c>
      <c r="L2152" t="s">
        <v>13595</v>
      </c>
    </row>
    <row r="2153" spans="1:12" x14ac:dyDescent="0.25">
      <c r="A2153" t="s">
        <v>4317</v>
      </c>
      <c r="B2153" t="s">
        <v>4318</v>
      </c>
      <c r="C2153" t="s">
        <v>15</v>
      </c>
      <c r="D2153" s="1">
        <v>3656</v>
      </c>
      <c r="E2153">
        <v>16.242999999999999</v>
      </c>
      <c r="F2153">
        <v>5.0659999999999998</v>
      </c>
      <c r="G2153">
        <v>0.90100000000000002</v>
      </c>
      <c r="H2153">
        <v>9.94</v>
      </c>
      <c r="I2153" t="s">
        <v>2819</v>
      </c>
      <c r="J2153" s="4" t="str">
        <f t="shared" si="66"/>
        <v>na</v>
      </c>
      <c r="K2153" s="4">
        <f t="shared" si="67"/>
        <v>0</v>
      </c>
      <c r="L2153" t="s">
        <v>13596</v>
      </c>
    </row>
    <row r="2154" spans="1:12" x14ac:dyDescent="0.25">
      <c r="A2154" t="s">
        <v>4319</v>
      </c>
      <c r="B2154" t="s">
        <v>4320</v>
      </c>
      <c r="C2154" t="s">
        <v>15</v>
      </c>
      <c r="D2154" s="1">
        <v>3654</v>
      </c>
      <c r="E2154">
        <v>50.17</v>
      </c>
      <c r="F2154">
        <v>10.420999999999999</v>
      </c>
      <c r="G2154">
        <v>8.907</v>
      </c>
      <c r="H2154">
        <v>34.706000000000003</v>
      </c>
      <c r="I2154" t="s">
        <v>2819</v>
      </c>
      <c r="J2154" s="4" t="str">
        <f t="shared" si="66"/>
        <v>na</v>
      </c>
      <c r="K2154" s="4">
        <f t="shared" si="67"/>
        <v>0</v>
      </c>
      <c r="L2154" t="s">
        <v>13597</v>
      </c>
    </row>
    <row r="2155" spans="1:12" x14ac:dyDescent="0.25">
      <c r="A2155" t="s">
        <v>4321</v>
      </c>
      <c r="B2155" t="s">
        <v>4322</v>
      </c>
      <c r="C2155" t="s">
        <v>27</v>
      </c>
      <c r="D2155" s="1">
        <v>3637</v>
      </c>
      <c r="E2155">
        <v>42.186</v>
      </c>
      <c r="F2155">
        <v>1.8740000000000001</v>
      </c>
      <c r="G2155">
        <v>1.84</v>
      </c>
      <c r="H2155">
        <v>15.496</v>
      </c>
      <c r="I2155" t="s">
        <v>2819</v>
      </c>
      <c r="J2155" s="4" t="str">
        <f t="shared" si="66"/>
        <v>na</v>
      </c>
      <c r="K2155" s="4">
        <f t="shared" si="67"/>
        <v>0</v>
      </c>
      <c r="L2155" t="s">
        <v>13598</v>
      </c>
    </row>
    <row r="2156" spans="1:12" x14ac:dyDescent="0.25">
      <c r="A2156" t="s">
        <v>4323</v>
      </c>
      <c r="B2156" t="s">
        <v>4324</v>
      </c>
      <c r="C2156" t="s">
        <v>27</v>
      </c>
      <c r="D2156" s="1">
        <v>3637</v>
      </c>
      <c r="E2156">
        <v>42.186</v>
      </c>
      <c r="F2156">
        <v>1.8740000000000001</v>
      </c>
      <c r="G2156">
        <v>1.84</v>
      </c>
      <c r="H2156">
        <v>15.496</v>
      </c>
      <c r="I2156" t="s">
        <v>2819</v>
      </c>
      <c r="J2156" s="4" t="str">
        <f t="shared" si="66"/>
        <v>na</v>
      </c>
      <c r="K2156" s="4">
        <f t="shared" si="67"/>
        <v>0</v>
      </c>
      <c r="L2156" t="s">
        <v>13599</v>
      </c>
    </row>
    <row r="2157" spans="1:12" x14ac:dyDescent="0.25">
      <c r="A2157" t="s">
        <v>4325</v>
      </c>
      <c r="B2157" t="s">
        <v>4326</v>
      </c>
      <c r="C2157" t="s">
        <v>58</v>
      </c>
      <c r="D2157" s="1">
        <v>3635</v>
      </c>
      <c r="E2157">
        <v>23.486999999999998</v>
      </c>
      <c r="F2157">
        <v>1.5649999999999999</v>
      </c>
      <c r="G2157">
        <v>1.7549999999999999</v>
      </c>
      <c r="H2157">
        <v>14.009</v>
      </c>
      <c r="I2157" t="s">
        <v>2819</v>
      </c>
      <c r="J2157" s="4" t="str">
        <f t="shared" si="66"/>
        <v>na</v>
      </c>
      <c r="K2157" s="4">
        <f t="shared" si="67"/>
        <v>0</v>
      </c>
      <c r="L2157" t="s">
        <v>13600</v>
      </c>
    </row>
    <row r="2158" spans="1:12" x14ac:dyDescent="0.25">
      <c r="A2158" t="s">
        <v>4327</v>
      </c>
      <c r="B2158" t="s">
        <v>4328</v>
      </c>
      <c r="C2158" t="s">
        <v>132</v>
      </c>
      <c r="D2158" s="1">
        <v>3630</v>
      </c>
      <c r="E2158">
        <v>25.341000000000001</v>
      </c>
      <c r="F2158">
        <v>2.8809999999999998</v>
      </c>
      <c r="G2158">
        <v>2.9089999999999998</v>
      </c>
      <c r="H2158">
        <v>12.523</v>
      </c>
      <c r="I2158" t="s">
        <v>2819</v>
      </c>
      <c r="J2158" s="4" t="str">
        <f t="shared" si="66"/>
        <v>na</v>
      </c>
      <c r="K2158" s="4">
        <f t="shared" si="67"/>
        <v>0</v>
      </c>
      <c r="L2158" t="s">
        <v>13601</v>
      </c>
    </row>
    <row r="2159" spans="1:12" x14ac:dyDescent="0.25">
      <c r="A2159" t="s">
        <v>4329</v>
      </c>
      <c r="B2159" t="s">
        <v>4330</v>
      </c>
      <c r="C2159" t="s">
        <v>132</v>
      </c>
      <c r="D2159" s="1">
        <v>3627</v>
      </c>
      <c r="E2159">
        <v>10.682</v>
      </c>
      <c r="F2159">
        <v>2.077</v>
      </c>
      <c r="G2159">
        <v>0.13800000000000001</v>
      </c>
      <c r="H2159">
        <v>4.359</v>
      </c>
      <c r="I2159" t="s">
        <v>2819</v>
      </c>
      <c r="J2159" s="4" t="str">
        <f t="shared" si="66"/>
        <v>na</v>
      </c>
      <c r="K2159" s="4">
        <f t="shared" si="67"/>
        <v>0</v>
      </c>
      <c r="L2159" t="s">
        <v>13602</v>
      </c>
    </row>
    <row r="2160" spans="1:12" x14ac:dyDescent="0.25">
      <c r="A2160" t="s">
        <v>4331</v>
      </c>
      <c r="B2160" t="s">
        <v>4332</v>
      </c>
      <c r="C2160" t="s">
        <v>132</v>
      </c>
      <c r="D2160" s="1">
        <v>3613</v>
      </c>
      <c r="E2160">
        <v>2.9079999999999999</v>
      </c>
      <c r="F2160">
        <v>0.41299999999999998</v>
      </c>
      <c r="G2160">
        <v>0.186</v>
      </c>
      <c r="H2160">
        <v>12.302</v>
      </c>
      <c r="I2160" t="s">
        <v>2819</v>
      </c>
      <c r="J2160" s="4" t="str">
        <f t="shared" si="66"/>
        <v>na</v>
      </c>
      <c r="K2160" s="4">
        <f t="shared" si="67"/>
        <v>0</v>
      </c>
      <c r="L2160" t="s">
        <v>13603</v>
      </c>
    </row>
    <row r="2161" spans="1:12" x14ac:dyDescent="0.25">
      <c r="A2161" t="s">
        <v>4333</v>
      </c>
      <c r="B2161" t="s">
        <v>4334</v>
      </c>
      <c r="C2161" t="s">
        <v>58</v>
      </c>
      <c r="D2161" s="1">
        <v>3596</v>
      </c>
      <c r="E2161" t="s">
        <v>36</v>
      </c>
      <c r="F2161">
        <v>2.4009999999999998</v>
      </c>
      <c r="G2161">
        <v>2.7229999999999999</v>
      </c>
      <c r="H2161">
        <v>30.234000000000002</v>
      </c>
      <c r="I2161" t="s">
        <v>2819</v>
      </c>
      <c r="J2161" s="4" t="str">
        <f t="shared" si="66"/>
        <v>na</v>
      </c>
      <c r="K2161" s="4">
        <f t="shared" si="67"/>
        <v>0</v>
      </c>
      <c r="L2161" t="s">
        <v>13604</v>
      </c>
    </row>
    <row r="2162" spans="1:12" x14ac:dyDescent="0.25">
      <c r="A2162" t="s">
        <v>4335</v>
      </c>
      <c r="B2162" t="s">
        <v>4336</v>
      </c>
      <c r="C2162" t="s">
        <v>132</v>
      </c>
      <c r="D2162" s="1">
        <v>3585</v>
      </c>
      <c r="E2162">
        <v>102.902</v>
      </c>
      <c r="F2162">
        <v>27.161999999999999</v>
      </c>
      <c r="G2162">
        <v>13.946999999999999</v>
      </c>
      <c r="H2162">
        <v>106.94</v>
      </c>
      <c r="I2162" t="s">
        <v>2819</v>
      </c>
      <c r="J2162" s="4" t="str">
        <f t="shared" si="66"/>
        <v>na</v>
      </c>
      <c r="K2162" s="4">
        <f t="shared" si="67"/>
        <v>0</v>
      </c>
      <c r="L2162" t="s">
        <v>13605</v>
      </c>
    </row>
    <row r="2163" spans="1:12" x14ac:dyDescent="0.25">
      <c r="A2163" t="s">
        <v>4337</v>
      </c>
      <c r="B2163" t="s">
        <v>4338</v>
      </c>
      <c r="C2163" t="s">
        <v>15</v>
      </c>
      <c r="D2163" s="1">
        <v>3579</v>
      </c>
      <c r="E2163" t="s">
        <v>36</v>
      </c>
      <c r="F2163">
        <v>1.115</v>
      </c>
      <c r="G2163">
        <v>0.68600000000000005</v>
      </c>
      <c r="H2163">
        <v>5.92</v>
      </c>
      <c r="I2163" t="s">
        <v>2819</v>
      </c>
      <c r="J2163" s="4" t="str">
        <f t="shared" si="66"/>
        <v>na</v>
      </c>
      <c r="K2163" s="4">
        <f t="shared" si="67"/>
        <v>0</v>
      </c>
      <c r="L2163" t="s">
        <v>13606</v>
      </c>
    </row>
    <row r="2164" spans="1:12" x14ac:dyDescent="0.25">
      <c r="A2164" t="s">
        <v>4339</v>
      </c>
      <c r="B2164" t="s">
        <v>4340</v>
      </c>
      <c r="C2164" t="s">
        <v>58</v>
      </c>
      <c r="D2164" s="1">
        <v>3565</v>
      </c>
      <c r="E2164">
        <v>18.268999999999998</v>
      </c>
      <c r="F2164">
        <v>3.069</v>
      </c>
      <c r="G2164">
        <v>2.1659999999999999</v>
      </c>
      <c r="H2164">
        <v>14.625999999999999</v>
      </c>
      <c r="I2164" t="s">
        <v>2819</v>
      </c>
      <c r="J2164" s="4" t="str">
        <f t="shared" si="66"/>
        <v>na</v>
      </c>
      <c r="K2164" s="4">
        <f t="shared" si="67"/>
        <v>0</v>
      </c>
      <c r="L2164" t="s">
        <v>13607</v>
      </c>
    </row>
    <row r="2165" spans="1:12" x14ac:dyDescent="0.25">
      <c r="A2165" t="s">
        <v>4341</v>
      </c>
      <c r="B2165" t="s">
        <v>4342</v>
      </c>
      <c r="C2165" t="s">
        <v>132</v>
      </c>
      <c r="D2165" s="1">
        <v>3558</v>
      </c>
      <c r="E2165">
        <v>68.284000000000006</v>
      </c>
      <c r="F2165">
        <v>3.1629999999999998</v>
      </c>
      <c r="G2165">
        <v>4.1970000000000001</v>
      </c>
      <c r="H2165">
        <v>27.047999999999998</v>
      </c>
      <c r="I2165" t="s">
        <v>2819</v>
      </c>
      <c r="J2165" s="4" t="str">
        <f t="shared" si="66"/>
        <v>na</v>
      </c>
      <c r="K2165" s="4">
        <f t="shared" si="67"/>
        <v>0</v>
      </c>
      <c r="L2165" t="s">
        <v>13608</v>
      </c>
    </row>
    <row r="2166" spans="1:12" x14ac:dyDescent="0.25">
      <c r="A2166" t="s">
        <v>4343</v>
      </c>
      <c r="B2166" t="s">
        <v>4344</v>
      </c>
      <c r="C2166" t="s">
        <v>58</v>
      </c>
      <c r="D2166" s="1">
        <v>3555</v>
      </c>
      <c r="E2166">
        <v>13.731999999999999</v>
      </c>
      <c r="F2166" t="s">
        <v>36</v>
      </c>
      <c r="G2166">
        <v>3.169</v>
      </c>
      <c r="H2166">
        <v>11.821</v>
      </c>
      <c r="I2166" t="s">
        <v>2819</v>
      </c>
      <c r="J2166" s="4" t="str">
        <f t="shared" si="66"/>
        <v>na</v>
      </c>
      <c r="K2166" s="4">
        <f t="shared" si="67"/>
        <v>0</v>
      </c>
      <c r="L2166" t="s">
        <v>13609</v>
      </c>
    </row>
    <row r="2167" spans="1:12" x14ac:dyDescent="0.25">
      <c r="A2167" t="s">
        <v>4345</v>
      </c>
      <c r="B2167" t="s">
        <v>4346</v>
      </c>
      <c r="C2167" t="s">
        <v>30</v>
      </c>
      <c r="D2167" s="1">
        <v>3525</v>
      </c>
      <c r="E2167">
        <v>20.652999999999999</v>
      </c>
      <c r="F2167">
        <v>2.5310000000000001</v>
      </c>
      <c r="G2167">
        <v>2.3620000000000001</v>
      </c>
      <c r="H2167">
        <v>21.376000000000001</v>
      </c>
      <c r="I2167" t="s">
        <v>2819</v>
      </c>
      <c r="J2167" s="4" t="str">
        <f t="shared" si="66"/>
        <v>na</v>
      </c>
      <c r="K2167" s="4">
        <f t="shared" si="67"/>
        <v>0</v>
      </c>
      <c r="L2167" t="s">
        <v>13610</v>
      </c>
    </row>
    <row r="2168" spans="1:12" x14ac:dyDescent="0.25">
      <c r="A2168" t="s">
        <v>4347</v>
      </c>
      <c r="B2168" t="s">
        <v>4348</v>
      </c>
      <c r="C2168" t="s">
        <v>132</v>
      </c>
      <c r="D2168" s="1">
        <v>3525</v>
      </c>
      <c r="E2168">
        <v>14.481</v>
      </c>
      <c r="F2168">
        <v>2.714</v>
      </c>
      <c r="G2168">
        <v>1.1679999999999999</v>
      </c>
      <c r="H2168">
        <v>8.1479999999999997</v>
      </c>
      <c r="I2168" t="s">
        <v>2819</v>
      </c>
      <c r="J2168" s="4" t="str">
        <f t="shared" si="66"/>
        <v>na</v>
      </c>
      <c r="K2168" s="4">
        <f t="shared" si="67"/>
        <v>0</v>
      </c>
      <c r="L2168" t="s">
        <v>13611</v>
      </c>
    </row>
    <row r="2169" spans="1:12" x14ac:dyDescent="0.25">
      <c r="A2169" t="s">
        <v>4349</v>
      </c>
      <c r="B2169" t="s">
        <v>4350</v>
      </c>
      <c r="C2169" t="s">
        <v>35</v>
      </c>
      <c r="D2169" s="1">
        <v>3504</v>
      </c>
      <c r="E2169">
        <v>10.785</v>
      </c>
      <c r="F2169">
        <v>1.2</v>
      </c>
      <c r="G2169">
        <v>0.748</v>
      </c>
      <c r="H2169" t="s">
        <v>36</v>
      </c>
      <c r="I2169" t="s">
        <v>2819</v>
      </c>
      <c r="J2169" s="4" t="str">
        <f t="shared" si="66"/>
        <v>na</v>
      </c>
      <c r="K2169" s="4">
        <f t="shared" si="67"/>
        <v>0</v>
      </c>
      <c r="L2169" t="s">
        <v>13612</v>
      </c>
    </row>
    <row r="2170" spans="1:12" x14ac:dyDescent="0.25">
      <c r="A2170" t="s">
        <v>4351</v>
      </c>
      <c r="B2170" t="s">
        <v>4352</v>
      </c>
      <c r="C2170" t="s">
        <v>15</v>
      </c>
      <c r="D2170" s="1">
        <v>3486</v>
      </c>
      <c r="E2170">
        <v>10.375999999999999</v>
      </c>
      <c r="F2170">
        <v>1.222</v>
      </c>
      <c r="G2170">
        <v>0.38900000000000001</v>
      </c>
      <c r="H2170">
        <v>6.8789999999999996</v>
      </c>
      <c r="I2170" t="s">
        <v>2819</v>
      </c>
      <c r="J2170" s="4" t="str">
        <f t="shared" si="66"/>
        <v>na</v>
      </c>
      <c r="K2170" s="4">
        <f t="shared" si="67"/>
        <v>0</v>
      </c>
      <c r="L2170" t="s">
        <v>13613</v>
      </c>
    </row>
    <row r="2171" spans="1:12" x14ac:dyDescent="0.25">
      <c r="A2171" t="s">
        <v>4353</v>
      </c>
      <c r="B2171" t="s">
        <v>4354</v>
      </c>
      <c r="C2171" t="s">
        <v>58</v>
      </c>
      <c r="D2171" s="1">
        <v>3481</v>
      </c>
      <c r="E2171">
        <v>5.4809999999999999</v>
      </c>
      <c r="F2171" t="s">
        <v>36</v>
      </c>
      <c r="G2171">
        <v>0.26900000000000002</v>
      </c>
      <c r="H2171">
        <v>7.88</v>
      </c>
      <c r="I2171" t="s">
        <v>2819</v>
      </c>
      <c r="J2171" s="4" t="str">
        <f t="shared" si="66"/>
        <v>na</v>
      </c>
      <c r="K2171" s="4">
        <f t="shared" si="67"/>
        <v>0</v>
      </c>
      <c r="L2171" t="s">
        <v>13614</v>
      </c>
    </row>
    <row r="2172" spans="1:12" x14ac:dyDescent="0.25">
      <c r="A2172" t="s">
        <v>4355</v>
      </c>
      <c r="B2172" t="s">
        <v>4356</v>
      </c>
      <c r="C2172" t="s">
        <v>35</v>
      </c>
      <c r="D2172" s="1">
        <v>3460</v>
      </c>
      <c r="E2172">
        <v>8.0760000000000005</v>
      </c>
      <c r="F2172">
        <v>0.92</v>
      </c>
      <c r="G2172">
        <v>2.3140000000000001</v>
      </c>
      <c r="H2172" t="s">
        <v>36</v>
      </c>
      <c r="I2172" t="s">
        <v>2819</v>
      </c>
      <c r="J2172" s="4" t="str">
        <f t="shared" si="66"/>
        <v>na</v>
      </c>
      <c r="K2172" s="4">
        <f t="shared" si="67"/>
        <v>0</v>
      </c>
      <c r="L2172" t="s">
        <v>13615</v>
      </c>
    </row>
    <row r="2173" spans="1:12" x14ac:dyDescent="0.25">
      <c r="A2173" t="s">
        <v>4357</v>
      </c>
      <c r="B2173" t="s">
        <v>4358</v>
      </c>
      <c r="C2173" t="s">
        <v>27</v>
      </c>
      <c r="D2173" s="1">
        <v>3434</v>
      </c>
      <c r="E2173" t="s">
        <v>36</v>
      </c>
      <c r="F2173">
        <v>1.714</v>
      </c>
      <c r="G2173">
        <v>3.423</v>
      </c>
      <c r="H2173">
        <v>16.992999999999999</v>
      </c>
      <c r="I2173" t="s">
        <v>2819</v>
      </c>
      <c r="J2173" s="4" t="str">
        <f t="shared" si="66"/>
        <v>na</v>
      </c>
      <c r="K2173" s="4">
        <f t="shared" si="67"/>
        <v>0</v>
      </c>
      <c r="L2173" t="s">
        <v>13616</v>
      </c>
    </row>
    <row r="2174" spans="1:12" x14ac:dyDescent="0.25">
      <c r="A2174" t="s">
        <v>4359</v>
      </c>
      <c r="B2174" t="s">
        <v>4360</v>
      </c>
      <c r="C2174" t="s">
        <v>24</v>
      </c>
      <c r="D2174" s="1">
        <v>3432</v>
      </c>
      <c r="E2174">
        <v>12.855</v>
      </c>
      <c r="F2174">
        <v>2.1850000000000001</v>
      </c>
      <c r="G2174">
        <v>0.56399999999999995</v>
      </c>
      <c r="H2174">
        <v>6.9290000000000003</v>
      </c>
      <c r="I2174" t="s">
        <v>2819</v>
      </c>
      <c r="J2174" s="4" t="str">
        <f t="shared" si="66"/>
        <v>na</v>
      </c>
      <c r="K2174" s="4">
        <f t="shared" si="67"/>
        <v>0</v>
      </c>
      <c r="L2174" t="s">
        <v>13617</v>
      </c>
    </row>
    <row r="2175" spans="1:12" x14ac:dyDescent="0.25">
      <c r="A2175" t="s">
        <v>4361</v>
      </c>
      <c r="B2175" t="s">
        <v>4362</v>
      </c>
      <c r="C2175" t="s">
        <v>58</v>
      </c>
      <c r="D2175" s="1">
        <v>3431</v>
      </c>
      <c r="E2175">
        <v>12.896000000000001</v>
      </c>
      <c r="F2175">
        <v>2.3740000000000001</v>
      </c>
      <c r="G2175">
        <v>4.3730000000000002</v>
      </c>
      <c r="H2175">
        <v>11.641</v>
      </c>
      <c r="I2175" t="s">
        <v>2819</v>
      </c>
      <c r="J2175" s="4" t="str">
        <f t="shared" si="66"/>
        <v>na</v>
      </c>
      <c r="K2175" s="4">
        <f t="shared" si="67"/>
        <v>0</v>
      </c>
      <c r="L2175" t="s">
        <v>13618</v>
      </c>
    </row>
    <row r="2176" spans="1:12" x14ac:dyDescent="0.25">
      <c r="A2176" t="s">
        <v>4363</v>
      </c>
      <c r="B2176" t="s">
        <v>4364</v>
      </c>
      <c r="C2176" t="s">
        <v>132</v>
      </c>
      <c r="D2176" s="1">
        <v>3424</v>
      </c>
      <c r="E2176" t="s">
        <v>36</v>
      </c>
      <c r="F2176">
        <v>9.843</v>
      </c>
      <c r="G2176">
        <v>9.1969999999999992</v>
      </c>
      <c r="H2176">
        <v>67.272000000000006</v>
      </c>
      <c r="I2176" t="s">
        <v>2819</v>
      </c>
      <c r="J2176" s="4" t="str">
        <f t="shared" si="66"/>
        <v>na</v>
      </c>
      <c r="K2176" s="4">
        <f t="shared" si="67"/>
        <v>0</v>
      </c>
      <c r="L2176" t="s">
        <v>13619</v>
      </c>
    </row>
    <row r="2177" spans="1:12" x14ac:dyDescent="0.25">
      <c r="A2177" t="s">
        <v>4365</v>
      </c>
      <c r="B2177" t="s">
        <v>4366</v>
      </c>
      <c r="C2177" t="s">
        <v>132</v>
      </c>
      <c r="D2177" s="1">
        <v>3419</v>
      </c>
      <c r="E2177">
        <v>40.774999999999999</v>
      </c>
      <c r="F2177">
        <v>23.91</v>
      </c>
      <c r="G2177">
        <v>5.5860000000000003</v>
      </c>
      <c r="H2177">
        <v>25.373000000000001</v>
      </c>
      <c r="I2177" t="s">
        <v>2819</v>
      </c>
      <c r="J2177" s="4" t="str">
        <f t="shared" si="66"/>
        <v>na</v>
      </c>
      <c r="K2177" s="4">
        <f t="shared" si="67"/>
        <v>0</v>
      </c>
      <c r="L2177" t="s">
        <v>13620</v>
      </c>
    </row>
    <row r="2178" spans="1:12" x14ac:dyDescent="0.25">
      <c r="A2178" t="s">
        <v>4367</v>
      </c>
      <c r="B2178" t="s">
        <v>4368</v>
      </c>
      <c r="C2178" t="s">
        <v>35</v>
      </c>
      <c r="D2178" s="1">
        <v>3400</v>
      </c>
      <c r="E2178">
        <v>39.899000000000001</v>
      </c>
      <c r="F2178">
        <v>5.9080000000000004</v>
      </c>
      <c r="G2178">
        <v>6.2119999999999997</v>
      </c>
      <c r="H2178">
        <v>36.734000000000002</v>
      </c>
      <c r="I2178" t="s">
        <v>2819</v>
      </c>
      <c r="J2178" s="4" t="str">
        <f t="shared" ref="J2178:J2241" si="68">IF(AND(I2178=selected_country_code,C2178= selected_sector_code),D2178,"na")</f>
        <v>na</v>
      </c>
      <c r="K2178" s="4">
        <f t="shared" si="67"/>
        <v>0</v>
      </c>
      <c r="L2178" t="s">
        <v>13621</v>
      </c>
    </row>
    <row r="2179" spans="1:12" x14ac:dyDescent="0.25">
      <c r="A2179" t="s">
        <v>4369</v>
      </c>
      <c r="B2179" t="s">
        <v>4370</v>
      </c>
      <c r="C2179" t="s">
        <v>21</v>
      </c>
      <c r="D2179" s="1">
        <v>3382</v>
      </c>
      <c r="E2179">
        <v>16.018000000000001</v>
      </c>
      <c r="F2179" t="s">
        <v>36</v>
      </c>
      <c r="G2179">
        <v>0.254</v>
      </c>
      <c r="H2179">
        <v>8.59</v>
      </c>
      <c r="I2179" t="s">
        <v>2819</v>
      </c>
      <c r="J2179" s="4" t="str">
        <f t="shared" si="68"/>
        <v>na</v>
      </c>
      <c r="K2179" s="4">
        <f t="shared" ref="K2179:K2242" si="69">IFERROR(RANK(J2179,$J$2:$J$5711,0),0)</f>
        <v>0</v>
      </c>
      <c r="L2179" t="s">
        <v>13622</v>
      </c>
    </row>
    <row r="2180" spans="1:12" x14ac:dyDescent="0.25">
      <c r="A2180" t="s">
        <v>4371</v>
      </c>
      <c r="B2180" t="s">
        <v>4372</v>
      </c>
      <c r="C2180" t="s">
        <v>58</v>
      </c>
      <c r="D2180" s="1">
        <v>3364</v>
      </c>
      <c r="E2180">
        <v>22.552</v>
      </c>
      <c r="F2180">
        <v>4.3959999999999999</v>
      </c>
      <c r="G2180">
        <v>1.61</v>
      </c>
      <c r="H2180">
        <v>12.662000000000001</v>
      </c>
      <c r="I2180" t="s">
        <v>2819</v>
      </c>
      <c r="J2180" s="4" t="str">
        <f t="shared" si="68"/>
        <v>na</v>
      </c>
      <c r="K2180" s="4">
        <f t="shared" si="69"/>
        <v>0</v>
      </c>
      <c r="L2180" t="s">
        <v>13623</v>
      </c>
    </row>
    <row r="2181" spans="1:12" x14ac:dyDescent="0.25">
      <c r="A2181" t="s">
        <v>4373</v>
      </c>
      <c r="B2181" t="s">
        <v>4374</v>
      </c>
      <c r="C2181" t="s">
        <v>132</v>
      </c>
      <c r="D2181" s="1">
        <v>3364</v>
      </c>
      <c r="E2181">
        <v>62.466999999999999</v>
      </c>
      <c r="F2181">
        <v>16.181999999999999</v>
      </c>
      <c r="G2181">
        <v>2.2749999999999999</v>
      </c>
      <c r="H2181">
        <v>23.751999999999999</v>
      </c>
      <c r="I2181" t="s">
        <v>2819</v>
      </c>
      <c r="J2181" s="4" t="str">
        <f t="shared" si="68"/>
        <v>na</v>
      </c>
      <c r="K2181" s="4">
        <f t="shared" si="69"/>
        <v>0</v>
      </c>
      <c r="L2181" t="s">
        <v>13624</v>
      </c>
    </row>
    <row r="2182" spans="1:12" x14ac:dyDescent="0.25">
      <c r="A2182" t="s">
        <v>4375</v>
      </c>
      <c r="B2182" t="s">
        <v>4376</v>
      </c>
      <c r="C2182" t="s">
        <v>15</v>
      </c>
      <c r="D2182" s="1">
        <v>3348</v>
      </c>
      <c r="E2182">
        <v>48.505000000000003</v>
      </c>
      <c r="F2182">
        <v>0.44400000000000001</v>
      </c>
      <c r="G2182">
        <v>0.77700000000000002</v>
      </c>
      <c r="H2182">
        <v>15.263</v>
      </c>
      <c r="I2182" t="s">
        <v>2819</v>
      </c>
      <c r="J2182" s="4" t="str">
        <f t="shared" si="68"/>
        <v>na</v>
      </c>
      <c r="K2182" s="4">
        <f t="shared" si="69"/>
        <v>0</v>
      </c>
      <c r="L2182" t="s">
        <v>13625</v>
      </c>
    </row>
    <row r="2183" spans="1:12" x14ac:dyDescent="0.25">
      <c r="A2183" t="s">
        <v>4377</v>
      </c>
      <c r="B2183" t="s">
        <v>4378</v>
      </c>
      <c r="C2183" t="s">
        <v>35</v>
      </c>
      <c r="D2183" s="1">
        <v>3328</v>
      </c>
      <c r="E2183">
        <v>7.6150000000000002</v>
      </c>
      <c r="F2183">
        <v>0.95299999999999996</v>
      </c>
      <c r="G2183">
        <v>1.968</v>
      </c>
      <c r="H2183" t="s">
        <v>36</v>
      </c>
      <c r="I2183" t="s">
        <v>2819</v>
      </c>
      <c r="J2183" s="4" t="str">
        <f t="shared" si="68"/>
        <v>na</v>
      </c>
      <c r="K2183" s="4">
        <f t="shared" si="69"/>
        <v>0</v>
      </c>
      <c r="L2183" t="s">
        <v>13626</v>
      </c>
    </row>
    <row r="2184" spans="1:12" x14ac:dyDescent="0.25">
      <c r="A2184" t="s">
        <v>4379</v>
      </c>
      <c r="B2184" t="s">
        <v>4380</v>
      </c>
      <c r="C2184" t="s">
        <v>35</v>
      </c>
      <c r="D2184" s="1">
        <v>3328</v>
      </c>
      <c r="E2184">
        <v>7.6150000000000002</v>
      </c>
      <c r="F2184">
        <v>0.95299999999999996</v>
      </c>
      <c r="G2184">
        <v>1.968</v>
      </c>
      <c r="H2184" t="s">
        <v>36</v>
      </c>
      <c r="I2184" t="s">
        <v>2819</v>
      </c>
      <c r="J2184" s="4" t="str">
        <f t="shared" si="68"/>
        <v>na</v>
      </c>
      <c r="K2184" s="4">
        <f t="shared" si="69"/>
        <v>0</v>
      </c>
      <c r="L2184" t="s">
        <v>13627</v>
      </c>
    </row>
    <row r="2185" spans="1:12" x14ac:dyDescent="0.25">
      <c r="A2185" t="s">
        <v>4381</v>
      </c>
      <c r="B2185" t="s">
        <v>4382</v>
      </c>
      <c r="C2185" t="s">
        <v>30</v>
      </c>
      <c r="D2185" s="1">
        <v>3318</v>
      </c>
      <c r="E2185" t="s">
        <v>36</v>
      </c>
      <c r="F2185">
        <v>7.8869999999999996</v>
      </c>
      <c r="G2185">
        <v>847.279</v>
      </c>
      <c r="H2185" t="s">
        <v>36</v>
      </c>
      <c r="I2185" t="s">
        <v>2819</v>
      </c>
      <c r="J2185" s="4" t="str">
        <f t="shared" si="68"/>
        <v>na</v>
      </c>
      <c r="K2185" s="4">
        <f t="shared" si="69"/>
        <v>0</v>
      </c>
      <c r="L2185" t="s">
        <v>13628</v>
      </c>
    </row>
    <row r="2186" spans="1:12" x14ac:dyDescent="0.25">
      <c r="A2186" t="s">
        <v>4383</v>
      </c>
      <c r="B2186" t="s">
        <v>4384</v>
      </c>
      <c r="C2186" t="s">
        <v>132</v>
      </c>
      <c r="D2186" s="1">
        <v>3304</v>
      </c>
      <c r="E2186" t="s">
        <v>36</v>
      </c>
      <c r="F2186">
        <v>4.0359999999999996</v>
      </c>
      <c r="G2186">
        <v>1.956</v>
      </c>
      <c r="H2186" t="s">
        <v>36</v>
      </c>
      <c r="I2186" t="s">
        <v>2819</v>
      </c>
      <c r="J2186" s="4" t="str">
        <f t="shared" si="68"/>
        <v>na</v>
      </c>
      <c r="K2186" s="4">
        <f t="shared" si="69"/>
        <v>0</v>
      </c>
      <c r="L2186" t="s">
        <v>13629</v>
      </c>
    </row>
    <row r="2187" spans="1:12" x14ac:dyDescent="0.25">
      <c r="A2187" t="s">
        <v>4385</v>
      </c>
      <c r="B2187" t="s">
        <v>4386</v>
      </c>
      <c r="C2187" t="s">
        <v>21</v>
      </c>
      <c r="D2187" s="1">
        <v>3302</v>
      </c>
      <c r="E2187">
        <v>11.682</v>
      </c>
      <c r="F2187">
        <v>0.93200000000000005</v>
      </c>
      <c r="G2187">
        <v>0.48299999999999998</v>
      </c>
      <c r="H2187">
        <v>8.7330000000000005</v>
      </c>
      <c r="I2187" t="s">
        <v>2819</v>
      </c>
      <c r="J2187" s="4" t="str">
        <f t="shared" si="68"/>
        <v>na</v>
      </c>
      <c r="K2187" s="4">
        <f t="shared" si="69"/>
        <v>0</v>
      </c>
      <c r="L2187" t="s">
        <v>13630</v>
      </c>
    </row>
    <row r="2188" spans="1:12" x14ac:dyDescent="0.25">
      <c r="A2188" t="s">
        <v>4387</v>
      </c>
      <c r="B2188" t="s">
        <v>4388</v>
      </c>
      <c r="C2188" t="s">
        <v>30</v>
      </c>
      <c r="D2188" s="1">
        <v>3301</v>
      </c>
      <c r="E2188" t="s">
        <v>36</v>
      </c>
      <c r="F2188">
        <v>8.0739999999999998</v>
      </c>
      <c r="G2188">
        <v>69.106999999999999</v>
      </c>
      <c r="H2188" t="s">
        <v>36</v>
      </c>
      <c r="I2188" t="s">
        <v>2819</v>
      </c>
      <c r="J2188" s="4" t="str">
        <f t="shared" si="68"/>
        <v>na</v>
      </c>
      <c r="K2188" s="4">
        <f t="shared" si="69"/>
        <v>0</v>
      </c>
      <c r="L2188" t="s">
        <v>13631</v>
      </c>
    </row>
    <row r="2189" spans="1:12" x14ac:dyDescent="0.25">
      <c r="A2189" t="s">
        <v>4389</v>
      </c>
      <c r="B2189" t="s">
        <v>4390</v>
      </c>
      <c r="C2189" t="s">
        <v>132</v>
      </c>
      <c r="D2189" s="1">
        <v>3295</v>
      </c>
      <c r="E2189" t="s">
        <v>36</v>
      </c>
      <c r="F2189" t="s">
        <v>36</v>
      </c>
      <c r="G2189">
        <v>2.5499999999999998</v>
      </c>
      <c r="H2189" t="s">
        <v>36</v>
      </c>
      <c r="I2189" t="s">
        <v>2819</v>
      </c>
      <c r="J2189" s="4" t="str">
        <f t="shared" si="68"/>
        <v>na</v>
      </c>
      <c r="K2189" s="4">
        <f t="shared" si="69"/>
        <v>0</v>
      </c>
      <c r="L2189" t="s">
        <v>13632</v>
      </c>
    </row>
    <row r="2190" spans="1:12" x14ac:dyDescent="0.25">
      <c r="A2190" t="s">
        <v>4391</v>
      </c>
      <c r="B2190" t="s">
        <v>4392</v>
      </c>
      <c r="C2190" t="s">
        <v>132</v>
      </c>
      <c r="D2190" s="1">
        <v>3289</v>
      </c>
      <c r="E2190">
        <v>48.91</v>
      </c>
      <c r="F2190">
        <v>8.5150000000000006</v>
      </c>
      <c r="G2190">
        <v>10.224</v>
      </c>
      <c r="H2190">
        <v>24.884</v>
      </c>
      <c r="I2190" t="s">
        <v>2819</v>
      </c>
      <c r="J2190" s="4" t="str">
        <f t="shared" si="68"/>
        <v>na</v>
      </c>
      <c r="K2190" s="4">
        <f t="shared" si="69"/>
        <v>0</v>
      </c>
      <c r="L2190" t="s">
        <v>13633</v>
      </c>
    </row>
    <row r="2191" spans="1:12" x14ac:dyDescent="0.25">
      <c r="A2191" t="s">
        <v>4393</v>
      </c>
      <c r="B2191" t="s">
        <v>4394</v>
      </c>
      <c r="C2191" t="s">
        <v>15</v>
      </c>
      <c r="D2191" s="1">
        <v>3281</v>
      </c>
      <c r="E2191">
        <v>10.377000000000001</v>
      </c>
      <c r="F2191">
        <v>1.647</v>
      </c>
      <c r="G2191">
        <v>0.91700000000000004</v>
      </c>
      <c r="H2191">
        <v>6.532</v>
      </c>
      <c r="I2191" t="s">
        <v>2819</v>
      </c>
      <c r="J2191" s="4" t="str">
        <f t="shared" si="68"/>
        <v>na</v>
      </c>
      <c r="K2191" s="4">
        <f t="shared" si="69"/>
        <v>0</v>
      </c>
      <c r="L2191" t="s">
        <v>13634</v>
      </c>
    </row>
    <row r="2192" spans="1:12" x14ac:dyDescent="0.25">
      <c r="A2192" t="s">
        <v>4395</v>
      </c>
      <c r="B2192" t="s">
        <v>4396</v>
      </c>
      <c r="C2192" t="s">
        <v>132</v>
      </c>
      <c r="D2192" s="1">
        <v>3276</v>
      </c>
      <c r="E2192">
        <v>18.457000000000001</v>
      </c>
      <c r="F2192">
        <v>2.4449999999999998</v>
      </c>
      <c r="G2192">
        <v>2.3359999999999999</v>
      </c>
      <c r="H2192">
        <v>8.0869999999999997</v>
      </c>
      <c r="I2192" t="s">
        <v>2819</v>
      </c>
      <c r="J2192" s="4" t="str">
        <f t="shared" si="68"/>
        <v>na</v>
      </c>
      <c r="K2192" s="4">
        <f t="shared" si="69"/>
        <v>0</v>
      </c>
      <c r="L2192" t="s">
        <v>13635</v>
      </c>
    </row>
    <row r="2193" spans="1:12" x14ac:dyDescent="0.25">
      <c r="A2193" t="s">
        <v>4397</v>
      </c>
      <c r="B2193" t="s">
        <v>4398</v>
      </c>
      <c r="C2193" t="s">
        <v>15</v>
      </c>
      <c r="D2193" s="1">
        <v>3276</v>
      </c>
      <c r="E2193" t="s">
        <v>36</v>
      </c>
      <c r="F2193">
        <v>6.4470000000000001</v>
      </c>
      <c r="G2193">
        <v>569.84100000000001</v>
      </c>
      <c r="H2193" t="s">
        <v>36</v>
      </c>
      <c r="I2193" t="s">
        <v>2819</v>
      </c>
      <c r="J2193" s="4" t="str">
        <f t="shared" si="68"/>
        <v>na</v>
      </c>
      <c r="K2193" s="4">
        <f t="shared" si="69"/>
        <v>0</v>
      </c>
      <c r="L2193" t="s">
        <v>13636</v>
      </c>
    </row>
    <row r="2194" spans="1:12" x14ac:dyDescent="0.25">
      <c r="A2194" t="s">
        <v>4399</v>
      </c>
      <c r="B2194" t="s">
        <v>4400</v>
      </c>
      <c r="C2194" t="s">
        <v>15</v>
      </c>
      <c r="D2194" s="1">
        <v>3255</v>
      </c>
      <c r="E2194">
        <v>10.105</v>
      </c>
      <c r="F2194">
        <v>1.581</v>
      </c>
      <c r="G2194">
        <v>0.35399999999999998</v>
      </c>
      <c r="H2194">
        <v>5.5960000000000001</v>
      </c>
      <c r="I2194" t="s">
        <v>2819</v>
      </c>
      <c r="J2194" s="4" t="str">
        <f t="shared" si="68"/>
        <v>na</v>
      </c>
      <c r="K2194" s="4">
        <f t="shared" si="69"/>
        <v>0</v>
      </c>
      <c r="L2194" t="s">
        <v>13637</v>
      </c>
    </row>
    <row r="2195" spans="1:12" x14ac:dyDescent="0.25">
      <c r="A2195" t="s">
        <v>4401</v>
      </c>
      <c r="B2195" t="s">
        <v>4402</v>
      </c>
      <c r="C2195" t="s">
        <v>15</v>
      </c>
      <c r="D2195" s="1">
        <v>3255</v>
      </c>
      <c r="E2195">
        <v>8.8759999999999994</v>
      </c>
      <c r="F2195">
        <v>1.6719999999999999</v>
      </c>
      <c r="G2195">
        <v>1.089</v>
      </c>
      <c r="H2195">
        <v>7.6420000000000003</v>
      </c>
      <c r="I2195" t="s">
        <v>2819</v>
      </c>
      <c r="J2195" s="4" t="str">
        <f t="shared" si="68"/>
        <v>na</v>
      </c>
      <c r="K2195" s="4">
        <f t="shared" si="69"/>
        <v>0</v>
      </c>
      <c r="L2195" t="s">
        <v>13638</v>
      </c>
    </row>
    <row r="2196" spans="1:12" x14ac:dyDescent="0.25">
      <c r="A2196" t="s">
        <v>4403</v>
      </c>
      <c r="B2196" t="s">
        <v>4404</v>
      </c>
      <c r="C2196" t="s">
        <v>35</v>
      </c>
      <c r="D2196" s="1">
        <v>3248</v>
      </c>
      <c r="E2196">
        <v>29.75</v>
      </c>
      <c r="F2196">
        <v>20.097000000000001</v>
      </c>
      <c r="G2196">
        <v>5.6840000000000002</v>
      </c>
      <c r="H2196">
        <v>27.7</v>
      </c>
      <c r="I2196" t="s">
        <v>2819</v>
      </c>
      <c r="J2196" s="4" t="str">
        <f t="shared" si="68"/>
        <v>na</v>
      </c>
      <c r="K2196" s="4">
        <f t="shared" si="69"/>
        <v>0</v>
      </c>
      <c r="L2196" t="s">
        <v>13639</v>
      </c>
    </row>
    <row r="2197" spans="1:12" x14ac:dyDescent="0.25">
      <c r="A2197" t="s">
        <v>4405</v>
      </c>
      <c r="B2197" t="s">
        <v>4406</v>
      </c>
      <c r="C2197" t="s">
        <v>58</v>
      </c>
      <c r="D2197" s="1">
        <v>3246</v>
      </c>
      <c r="E2197">
        <v>9.3019999999999996</v>
      </c>
      <c r="F2197">
        <v>2.6240000000000001</v>
      </c>
      <c r="G2197">
        <v>0.55600000000000005</v>
      </c>
      <c r="H2197">
        <v>4.8140000000000001</v>
      </c>
      <c r="I2197" t="s">
        <v>2819</v>
      </c>
      <c r="J2197" s="4" t="str">
        <f t="shared" si="68"/>
        <v>na</v>
      </c>
      <c r="K2197" s="4">
        <f t="shared" si="69"/>
        <v>0</v>
      </c>
      <c r="L2197" t="s">
        <v>13640</v>
      </c>
    </row>
    <row r="2198" spans="1:12" x14ac:dyDescent="0.25">
      <c r="A2198" t="s">
        <v>4407</v>
      </c>
      <c r="B2198" t="s">
        <v>4408</v>
      </c>
      <c r="C2198" t="s">
        <v>35</v>
      </c>
      <c r="D2198" s="1">
        <v>3241</v>
      </c>
      <c r="E2198">
        <v>2.9390000000000001</v>
      </c>
      <c r="F2198">
        <v>0.32500000000000001</v>
      </c>
      <c r="G2198">
        <v>0.27900000000000003</v>
      </c>
      <c r="H2198" t="s">
        <v>36</v>
      </c>
      <c r="I2198" t="s">
        <v>2819</v>
      </c>
      <c r="J2198" s="4" t="str">
        <f t="shared" si="68"/>
        <v>na</v>
      </c>
      <c r="K2198" s="4">
        <f t="shared" si="69"/>
        <v>0</v>
      </c>
      <c r="L2198" t="s">
        <v>13641</v>
      </c>
    </row>
    <row r="2199" spans="1:12" x14ac:dyDescent="0.25">
      <c r="A2199" t="s">
        <v>4409</v>
      </c>
      <c r="B2199" t="s">
        <v>4410</v>
      </c>
      <c r="C2199" t="s">
        <v>27</v>
      </c>
      <c r="D2199" s="1">
        <v>3218</v>
      </c>
      <c r="E2199">
        <v>36.847000000000001</v>
      </c>
      <c r="F2199">
        <v>2.3109999999999999</v>
      </c>
      <c r="G2199">
        <v>4.2990000000000004</v>
      </c>
      <c r="H2199">
        <v>13.023</v>
      </c>
      <c r="I2199" t="s">
        <v>2819</v>
      </c>
      <c r="J2199" s="4" t="str">
        <f t="shared" si="68"/>
        <v>na</v>
      </c>
      <c r="K2199" s="4">
        <f t="shared" si="69"/>
        <v>0</v>
      </c>
      <c r="L2199" t="s">
        <v>13642</v>
      </c>
    </row>
    <row r="2200" spans="1:12" x14ac:dyDescent="0.25">
      <c r="A2200" t="s">
        <v>4411</v>
      </c>
      <c r="B2200" t="s">
        <v>4412</v>
      </c>
      <c r="C2200" t="s">
        <v>15</v>
      </c>
      <c r="D2200" s="1">
        <v>3218</v>
      </c>
      <c r="E2200">
        <v>31.096</v>
      </c>
      <c r="F2200">
        <v>5.4790000000000001</v>
      </c>
      <c r="G2200">
        <v>1.593</v>
      </c>
      <c r="H2200">
        <v>9.298</v>
      </c>
      <c r="I2200" t="s">
        <v>2819</v>
      </c>
      <c r="J2200" s="4" t="str">
        <f t="shared" si="68"/>
        <v>na</v>
      </c>
      <c r="K2200" s="4">
        <f t="shared" si="69"/>
        <v>0</v>
      </c>
      <c r="L2200" t="s">
        <v>13643</v>
      </c>
    </row>
    <row r="2201" spans="1:12" x14ac:dyDescent="0.25">
      <c r="A2201" t="s">
        <v>4413</v>
      </c>
      <c r="B2201" t="s">
        <v>4414</v>
      </c>
      <c r="C2201" t="s">
        <v>15</v>
      </c>
      <c r="D2201" s="1">
        <v>3208</v>
      </c>
      <c r="E2201">
        <v>10.817</v>
      </c>
      <c r="F2201">
        <v>2.2250000000000001</v>
      </c>
      <c r="G2201">
        <v>1.3879999999999999</v>
      </c>
      <c r="H2201">
        <v>7.3319999999999999</v>
      </c>
      <c r="I2201" t="s">
        <v>2819</v>
      </c>
      <c r="J2201" s="4" t="str">
        <f t="shared" si="68"/>
        <v>na</v>
      </c>
      <c r="K2201" s="4">
        <f t="shared" si="69"/>
        <v>0</v>
      </c>
      <c r="L2201" t="s">
        <v>13644</v>
      </c>
    </row>
    <row r="2202" spans="1:12" x14ac:dyDescent="0.25">
      <c r="A2202" t="s">
        <v>4415</v>
      </c>
      <c r="B2202" t="s">
        <v>4416</v>
      </c>
      <c r="C2202" t="s">
        <v>27</v>
      </c>
      <c r="D2202" s="1">
        <v>3207</v>
      </c>
      <c r="E2202">
        <v>19.358000000000001</v>
      </c>
      <c r="F2202">
        <v>1.429</v>
      </c>
      <c r="G2202">
        <v>2.5779999999999998</v>
      </c>
      <c r="H2202">
        <v>12.093999999999999</v>
      </c>
      <c r="I2202" t="s">
        <v>2819</v>
      </c>
      <c r="J2202" s="4" t="str">
        <f t="shared" si="68"/>
        <v>na</v>
      </c>
      <c r="K2202" s="4">
        <f t="shared" si="69"/>
        <v>0</v>
      </c>
      <c r="L2202" t="s">
        <v>13645</v>
      </c>
    </row>
    <row r="2203" spans="1:12" x14ac:dyDescent="0.25">
      <c r="A2203" t="s">
        <v>4417</v>
      </c>
      <c r="B2203" t="s">
        <v>4418</v>
      </c>
      <c r="C2203" t="s">
        <v>30</v>
      </c>
      <c r="D2203" s="1">
        <v>3206</v>
      </c>
      <c r="E2203" t="s">
        <v>36</v>
      </c>
      <c r="F2203">
        <v>5.5659999999999998</v>
      </c>
      <c r="G2203">
        <v>20.635000000000002</v>
      </c>
      <c r="H2203" t="s">
        <v>36</v>
      </c>
      <c r="I2203" t="s">
        <v>2819</v>
      </c>
      <c r="J2203" s="4" t="str">
        <f t="shared" si="68"/>
        <v>na</v>
      </c>
      <c r="K2203" s="4">
        <f t="shared" si="69"/>
        <v>0</v>
      </c>
      <c r="L2203" t="s">
        <v>13646</v>
      </c>
    </row>
    <row r="2204" spans="1:12" x14ac:dyDescent="0.25">
      <c r="A2204" t="s">
        <v>4419</v>
      </c>
      <c r="B2204" t="s">
        <v>4420</v>
      </c>
      <c r="C2204" t="s">
        <v>24</v>
      </c>
      <c r="D2204" s="1">
        <v>3175</v>
      </c>
      <c r="E2204">
        <v>8.6720000000000006</v>
      </c>
      <c r="F2204">
        <v>1.1890000000000001</v>
      </c>
      <c r="G2204">
        <v>0.433</v>
      </c>
      <c r="H2204">
        <v>6.2869999999999999</v>
      </c>
      <c r="I2204" t="s">
        <v>2819</v>
      </c>
      <c r="J2204" s="4" t="str">
        <f t="shared" si="68"/>
        <v>na</v>
      </c>
      <c r="K2204" s="4">
        <f t="shared" si="69"/>
        <v>0</v>
      </c>
      <c r="L2204" t="s">
        <v>13647</v>
      </c>
    </row>
    <row r="2205" spans="1:12" x14ac:dyDescent="0.25">
      <c r="A2205" t="s">
        <v>4421</v>
      </c>
      <c r="B2205" t="s">
        <v>4422</v>
      </c>
      <c r="C2205" t="s">
        <v>27</v>
      </c>
      <c r="D2205" s="1">
        <v>3154</v>
      </c>
      <c r="E2205">
        <v>18.265999999999998</v>
      </c>
      <c r="F2205">
        <v>1.879</v>
      </c>
      <c r="G2205">
        <v>2.1749999999999998</v>
      </c>
      <c r="H2205">
        <v>13.862</v>
      </c>
      <c r="I2205" t="s">
        <v>2819</v>
      </c>
      <c r="J2205" s="4" t="str">
        <f t="shared" si="68"/>
        <v>na</v>
      </c>
      <c r="K2205" s="4">
        <f t="shared" si="69"/>
        <v>0</v>
      </c>
      <c r="L2205" t="s">
        <v>13648</v>
      </c>
    </row>
    <row r="2206" spans="1:12" x14ac:dyDescent="0.25">
      <c r="A2206" t="s">
        <v>4423</v>
      </c>
      <c r="B2206" t="s">
        <v>4424</v>
      </c>
      <c r="C2206" t="s">
        <v>35</v>
      </c>
      <c r="D2206" s="1">
        <v>3148</v>
      </c>
      <c r="E2206">
        <v>13.457000000000001</v>
      </c>
      <c r="F2206">
        <v>1.5549999999999999</v>
      </c>
      <c r="G2206">
        <v>4.3079999999999998</v>
      </c>
      <c r="H2206" t="s">
        <v>36</v>
      </c>
      <c r="I2206" t="s">
        <v>2819</v>
      </c>
      <c r="J2206" s="4" t="str">
        <f t="shared" si="68"/>
        <v>na</v>
      </c>
      <c r="K2206" s="4">
        <f t="shared" si="69"/>
        <v>0</v>
      </c>
      <c r="L2206" t="s">
        <v>13649</v>
      </c>
    </row>
    <row r="2207" spans="1:12" x14ac:dyDescent="0.25">
      <c r="A2207" t="s">
        <v>4425</v>
      </c>
      <c r="B2207" t="s">
        <v>4426</v>
      </c>
      <c r="C2207" t="s">
        <v>35</v>
      </c>
      <c r="D2207" s="1">
        <v>3147</v>
      </c>
      <c r="E2207">
        <v>6.3070000000000004</v>
      </c>
      <c r="F2207">
        <v>1.0640000000000001</v>
      </c>
      <c r="G2207">
        <v>2.4430000000000001</v>
      </c>
      <c r="H2207" t="s">
        <v>36</v>
      </c>
      <c r="I2207" t="s">
        <v>2819</v>
      </c>
      <c r="J2207" s="4" t="str">
        <f t="shared" si="68"/>
        <v>na</v>
      </c>
      <c r="K2207" s="4">
        <f t="shared" si="69"/>
        <v>0</v>
      </c>
      <c r="L2207" t="s">
        <v>13650</v>
      </c>
    </row>
    <row r="2208" spans="1:12" x14ac:dyDescent="0.25">
      <c r="A2208" t="s">
        <v>4427</v>
      </c>
      <c r="B2208" t="s">
        <v>4428</v>
      </c>
      <c r="C2208" t="s">
        <v>15</v>
      </c>
      <c r="D2208" s="1">
        <v>3146</v>
      </c>
      <c r="E2208">
        <v>13.93</v>
      </c>
      <c r="F2208">
        <v>1.407</v>
      </c>
      <c r="G2208">
        <v>0.66200000000000003</v>
      </c>
      <c r="H2208">
        <v>5.6639999999999997</v>
      </c>
      <c r="I2208" t="s">
        <v>2819</v>
      </c>
      <c r="J2208" s="4" t="str">
        <f t="shared" si="68"/>
        <v>na</v>
      </c>
      <c r="K2208" s="4">
        <f t="shared" si="69"/>
        <v>0</v>
      </c>
      <c r="L2208" t="s">
        <v>13651</v>
      </c>
    </row>
    <row r="2209" spans="1:12" x14ac:dyDescent="0.25">
      <c r="A2209" t="s">
        <v>4429</v>
      </c>
      <c r="B2209" t="s">
        <v>4430</v>
      </c>
      <c r="C2209" t="s">
        <v>27</v>
      </c>
      <c r="D2209" s="1">
        <v>3143</v>
      </c>
      <c r="E2209">
        <v>19.222999999999999</v>
      </c>
      <c r="F2209">
        <v>1.619</v>
      </c>
      <c r="G2209">
        <v>1.2350000000000001</v>
      </c>
      <c r="H2209">
        <v>18.765999999999998</v>
      </c>
      <c r="I2209" t="s">
        <v>2819</v>
      </c>
      <c r="J2209" s="4" t="str">
        <f t="shared" si="68"/>
        <v>na</v>
      </c>
      <c r="K2209" s="4">
        <f t="shared" si="69"/>
        <v>0</v>
      </c>
      <c r="L2209" t="s">
        <v>13652</v>
      </c>
    </row>
    <row r="2210" spans="1:12" x14ac:dyDescent="0.25">
      <c r="A2210" t="s">
        <v>4431</v>
      </c>
      <c r="B2210" t="s">
        <v>4432</v>
      </c>
      <c r="C2210" t="s">
        <v>30</v>
      </c>
      <c r="D2210" s="1">
        <v>3140</v>
      </c>
      <c r="E2210" t="s">
        <v>36</v>
      </c>
      <c r="F2210">
        <v>6.1660000000000004</v>
      </c>
      <c r="G2210">
        <v>42.884999999999998</v>
      </c>
      <c r="H2210" t="s">
        <v>36</v>
      </c>
      <c r="I2210" t="s">
        <v>2819</v>
      </c>
      <c r="J2210" s="4" t="str">
        <f t="shared" si="68"/>
        <v>na</v>
      </c>
      <c r="K2210" s="4">
        <f t="shared" si="69"/>
        <v>0</v>
      </c>
      <c r="L2210" t="s">
        <v>13653</v>
      </c>
    </row>
    <row r="2211" spans="1:12" x14ac:dyDescent="0.25">
      <c r="A2211" t="s">
        <v>4433</v>
      </c>
      <c r="B2211" t="s">
        <v>4434</v>
      </c>
      <c r="C2211" t="s">
        <v>58</v>
      </c>
      <c r="D2211" s="1">
        <v>3138</v>
      </c>
      <c r="E2211">
        <v>23.393000000000001</v>
      </c>
      <c r="F2211">
        <v>6.1280000000000001</v>
      </c>
      <c r="G2211">
        <v>1.893</v>
      </c>
      <c r="H2211">
        <v>13.709</v>
      </c>
      <c r="I2211" t="s">
        <v>2819</v>
      </c>
      <c r="J2211" s="4" t="str">
        <f t="shared" si="68"/>
        <v>na</v>
      </c>
      <c r="K2211" s="4">
        <f t="shared" si="69"/>
        <v>0</v>
      </c>
      <c r="L2211" t="s">
        <v>13654</v>
      </c>
    </row>
    <row r="2212" spans="1:12" x14ac:dyDescent="0.25">
      <c r="A2212" t="s">
        <v>4435</v>
      </c>
      <c r="B2212" t="s">
        <v>4436</v>
      </c>
      <c r="C2212" t="s">
        <v>132</v>
      </c>
      <c r="D2212" s="1">
        <v>3137</v>
      </c>
      <c r="E2212" t="s">
        <v>36</v>
      </c>
      <c r="F2212">
        <v>0.85499999999999998</v>
      </c>
      <c r="G2212">
        <v>1.516</v>
      </c>
      <c r="H2212">
        <v>4.3710000000000004</v>
      </c>
      <c r="I2212" t="s">
        <v>2819</v>
      </c>
      <c r="J2212" s="4" t="str">
        <f t="shared" si="68"/>
        <v>na</v>
      </c>
      <c r="K2212" s="4">
        <f t="shared" si="69"/>
        <v>0</v>
      </c>
      <c r="L2212" t="s">
        <v>13655</v>
      </c>
    </row>
    <row r="2213" spans="1:12" x14ac:dyDescent="0.25">
      <c r="A2213" t="s">
        <v>4437</v>
      </c>
      <c r="B2213" t="s">
        <v>4438</v>
      </c>
      <c r="C2213" t="s">
        <v>30</v>
      </c>
      <c r="D2213" s="1">
        <v>3130</v>
      </c>
      <c r="E2213" t="s">
        <v>36</v>
      </c>
      <c r="F2213">
        <v>6.84</v>
      </c>
      <c r="G2213">
        <v>111.42</v>
      </c>
      <c r="H2213" t="s">
        <v>36</v>
      </c>
      <c r="I2213" t="s">
        <v>2819</v>
      </c>
      <c r="J2213" s="4" t="str">
        <f t="shared" si="68"/>
        <v>na</v>
      </c>
      <c r="K2213" s="4">
        <f t="shared" si="69"/>
        <v>0</v>
      </c>
      <c r="L2213" t="s">
        <v>13656</v>
      </c>
    </row>
    <row r="2214" spans="1:12" x14ac:dyDescent="0.25">
      <c r="A2214" t="s">
        <v>4439</v>
      </c>
      <c r="B2214" t="s">
        <v>4440</v>
      </c>
      <c r="C2214" t="s">
        <v>132</v>
      </c>
      <c r="D2214" s="1">
        <v>3129</v>
      </c>
      <c r="E2214">
        <v>23.446000000000002</v>
      </c>
      <c r="F2214">
        <v>3.0350000000000001</v>
      </c>
      <c r="G2214">
        <v>2.8319999999999999</v>
      </c>
      <c r="H2214">
        <v>14.811999999999999</v>
      </c>
      <c r="I2214" t="s">
        <v>2819</v>
      </c>
      <c r="J2214" s="4" t="str">
        <f t="shared" si="68"/>
        <v>na</v>
      </c>
      <c r="K2214" s="4">
        <f t="shared" si="69"/>
        <v>0</v>
      </c>
      <c r="L2214" t="s">
        <v>13657</v>
      </c>
    </row>
    <row r="2215" spans="1:12" x14ac:dyDescent="0.25">
      <c r="A2215" t="s">
        <v>4441</v>
      </c>
      <c r="B2215" t="s">
        <v>4442</v>
      </c>
      <c r="C2215" t="s">
        <v>27</v>
      </c>
      <c r="D2215" s="1">
        <v>3127</v>
      </c>
      <c r="E2215">
        <v>10.968999999999999</v>
      </c>
      <c r="F2215">
        <v>1.4330000000000001</v>
      </c>
      <c r="G2215">
        <v>1.893</v>
      </c>
      <c r="H2215">
        <v>6.8570000000000002</v>
      </c>
      <c r="I2215" t="s">
        <v>2819</v>
      </c>
      <c r="J2215" s="4" t="str">
        <f t="shared" si="68"/>
        <v>na</v>
      </c>
      <c r="K2215" s="4">
        <f t="shared" si="69"/>
        <v>0</v>
      </c>
      <c r="L2215" t="s">
        <v>13658</v>
      </c>
    </row>
    <row r="2216" spans="1:12" x14ac:dyDescent="0.25">
      <c r="A2216" t="s">
        <v>4443</v>
      </c>
      <c r="B2216" t="s">
        <v>4444</v>
      </c>
      <c r="C2216" t="s">
        <v>15</v>
      </c>
      <c r="D2216" s="1">
        <v>3116</v>
      </c>
      <c r="E2216">
        <v>5.35</v>
      </c>
      <c r="F2216">
        <v>1.7709999999999999</v>
      </c>
      <c r="G2216">
        <v>0.39200000000000002</v>
      </c>
      <c r="H2216">
        <v>3.7679999999999998</v>
      </c>
      <c r="I2216" t="s">
        <v>2819</v>
      </c>
      <c r="J2216" s="4" t="str">
        <f t="shared" si="68"/>
        <v>na</v>
      </c>
      <c r="K2216" s="4">
        <f t="shared" si="69"/>
        <v>0</v>
      </c>
      <c r="L2216" t="s">
        <v>13659</v>
      </c>
    </row>
    <row r="2217" spans="1:12" x14ac:dyDescent="0.25">
      <c r="A2217" t="s">
        <v>4445</v>
      </c>
      <c r="B2217" t="s">
        <v>4446</v>
      </c>
      <c r="C2217" t="s">
        <v>11</v>
      </c>
      <c r="D2217" s="1">
        <v>3111</v>
      </c>
      <c r="E2217">
        <v>3.78</v>
      </c>
      <c r="F2217">
        <v>0.46899999999999997</v>
      </c>
      <c r="G2217">
        <v>0.68400000000000005</v>
      </c>
      <c r="H2217">
        <v>2.6709999999999998</v>
      </c>
      <c r="I2217" t="s">
        <v>2819</v>
      </c>
      <c r="J2217" s="4" t="str">
        <f t="shared" si="68"/>
        <v>na</v>
      </c>
      <c r="K2217" s="4">
        <f t="shared" si="69"/>
        <v>0</v>
      </c>
      <c r="L2217" t="s">
        <v>13660</v>
      </c>
    </row>
    <row r="2218" spans="1:12" x14ac:dyDescent="0.25">
      <c r="A2218" t="s">
        <v>4447</v>
      </c>
      <c r="B2218" t="s">
        <v>4448</v>
      </c>
      <c r="C2218" t="s">
        <v>15</v>
      </c>
      <c r="D2218" s="1">
        <v>3110</v>
      </c>
      <c r="E2218">
        <v>6.4189999999999996</v>
      </c>
      <c r="F2218">
        <v>1.1339999999999999</v>
      </c>
      <c r="G2218">
        <v>0.152</v>
      </c>
      <c r="H2218">
        <v>4.1509999999999998</v>
      </c>
      <c r="I2218" t="s">
        <v>2819</v>
      </c>
      <c r="J2218" s="4" t="str">
        <f t="shared" si="68"/>
        <v>na</v>
      </c>
      <c r="K2218" s="4">
        <f t="shared" si="69"/>
        <v>0</v>
      </c>
      <c r="L2218" t="s">
        <v>13661</v>
      </c>
    </row>
    <row r="2219" spans="1:12" x14ac:dyDescent="0.25">
      <c r="A2219" t="s">
        <v>4449</v>
      </c>
      <c r="B2219" t="s">
        <v>4450</v>
      </c>
      <c r="C2219" t="s">
        <v>30</v>
      </c>
      <c r="D2219" s="1">
        <v>3110</v>
      </c>
      <c r="E2219" t="s">
        <v>36</v>
      </c>
      <c r="F2219">
        <v>5.3570000000000002</v>
      </c>
      <c r="G2219" s="2">
        <v>1463.5820000000001</v>
      </c>
      <c r="H2219" t="s">
        <v>36</v>
      </c>
      <c r="I2219" t="s">
        <v>2819</v>
      </c>
      <c r="J2219" s="4" t="str">
        <f t="shared" si="68"/>
        <v>na</v>
      </c>
      <c r="K2219" s="4">
        <f t="shared" si="69"/>
        <v>0</v>
      </c>
      <c r="L2219" t="s">
        <v>13662</v>
      </c>
    </row>
    <row r="2220" spans="1:12" x14ac:dyDescent="0.25">
      <c r="A2220" t="s">
        <v>4451</v>
      </c>
      <c r="B2220" t="s">
        <v>4452</v>
      </c>
      <c r="C2220" t="s">
        <v>35</v>
      </c>
      <c r="D2220" s="1">
        <v>3102</v>
      </c>
      <c r="E2220">
        <v>5.7519999999999998</v>
      </c>
      <c r="F2220">
        <v>1.0609999999999999</v>
      </c>
      <c r="G2220">
        <v>1.3180000000000001</v>
      </c>
      <c r="H2220">
        <v>1.7210000000000001</v>
      </c>
      <c r="I2220" t="s">
        <v>2819</v>
      </c>
      <c r="J2220" s="4" t="str">
        <f t="shared" si="68"/>
        <v>na</v>
      </c>
      <c r="K2220" s="4">
        <f t="shared" si="69"/>
        <v>0</v>
      </c>
      <c r="L2220" t="s">
        <v>13663</v>
      </c>
    </row>
    <row r="2221" spans="1:12" x14ac:dyDescent="0.25">
      <c r="A2221" t="s">
        <v>4453</v>
      </c>
      <c r="B2221" t="s">
        <v>4454</v>
      </c>
      <c r="C2221" t="s">
        <v>30</v>
      </c>
      <c r="D2221" s="1">
        <v>3088</v>
      </c>
      <c r="E2221">
        <v>52.313000000000002</v>
      </c>
      <c r="F2221">
        <v>4.3550000000000004</v>
      </c>
      <c r="G2221">
        <v>7.3579999999999997</v>
      </c>
      <c r="H2221">
        <v>32.468000000000004</v>
      </c>
      <c r="I2221" t="s">
        <v>2819</v>
      </c>
      <c r="J2221" s="4" t="str">
        <f t="shared" si="68"/>
        <v>na</v>
      </c>
      <c r="K2221" s="4">
        <f t="shared" si="69"/>
        <v>0</v>
      </c>
      <c r="L2221" t="s">
        <v>13664</v>
      </c>
    </row>
    <row r="2222" spans="1:12" x14ac:dyDescent="0.25">
      <c r="A2222" t="s">
        <v>4455</v>
      </c>
      <c r="B2222" t="s">
        <v>4456</v>
      </c>
      <c r="C2222" t="s">
        <v>24</v>
      </c>
      <c r="D2222" s="1">
        <v>3073</v>
      </c>
      <c r="E2222">
        <v>38.027999999999999</v>
      </c>
      <c r="F2222">
        <v>4.1260000000000003</v>
      </c>
      <c r="G2222">
        <v>4.7720000000000002</v>
      </c>
      <c r="H2222">
        <v>21.523</v>
      </c>
      <c r="I2222" t="s">
        <v>2819</v>
      </c>
      <c r="J2222" s="4" t="str">
        <f t="shared" si="68"/>
        <v>na</v>
      </c>
      <c r="K2222" s="4">
        <f t="shared" si="69"/>
        <v>0</v>
      </c>
      <c r="L2222" t="s">
        <v>13665</v>
      </c>
    </row>
    <row r="2223" spans="1:12" x14ac:dyDescent="0.25">
      <c r="A2223" t="s">
        <v>4457</v>
      </c>
      <c r="B2223" t="s">
        <v>4458</v>
      </c>
      <c r="C2223" t="s">
        <v>132</v>
      </c>
      <c r="D2223" s="1">
        <v>3062</v>
      </c>
      <c r="E2223">
        <v>18.282</v>
      </c>
      <c r="F2223">
        <v>2.0430000000000001</v>
      </c>
      <c r="G2223">
        <v>2.0489999999999999</v>
      </c>
      <c r="H2223">
        <v>10.984999999999999</v>
      </c>
      <c r="I2223" t="s">
        <v>2819</v>
      </c>
      <c r="J2223" s="4" t="str">
        <f t="shared" si="68"/>
        <v>na</v>
      </c>
      <c r="K2223" s="4">
        <f t="shared" si="69"/>
        <v>0</v>
      </c>
      <c r="L2223" t="s">
        <v>13666</v>
      </c>
    </row>
    <row r="2224" spans="1:12" x14ac:dyDescent="0.25">
      <c r="A2224" t="s">
        <v>4459</v>
      </c>
      <c r="B2224" t="s">
        <v>4460</v>
      </c>
      <c r="C2224" t="s">
        <v>30</v>
      </c>
      <c r="D2224" s="1">
        <v>3059</v>
      </c>
      <c r="E2224" t="s">
        <v>36</v>
      </c>
      <c r="F2224">
        <v>2.1640000000000001</v>
      </c>
      <c r="G2224">
        <v>26.315999999999999</v>
      </c>
      <c r="H2224" t="s">
        <v>36</v>
      </c>
      <c r="I2224" t="s">
        <v>2819</v>
      </c>
      <c r="J2224" s="4" t="str">
        <f t="shared" si="68"/>
        <v>na</v>
      </c>
      <c r="K2224" s="4">
        <f t="shared" si="69"/>
        <v>0</v>
      </c>
      <c r="L2224" t="s">
        <v>13667</v>
      </c>
    </row>
    <row r="2225" spans="1:12" x14ac:dyDescent="0.25">
      <c r="A2225" t="s">
        <v>4461</v>
      </c>
      <c r="B2225" t="s">
        <v>4462</v>
      </c>
      <c r="C2225" t="s">
        <v>58</v>
      </c>
      <c r="D2225" s="1">
        <v>3059</v>
      </c>
      <c r="E2225">
        <v>10.645</v>
      </c>
      <c r="F2225">
        <v>3.4790000000000001</v>
      </c>
      <c r="G2225">
        <v>0.877</v>
      </c>
      <c r="H2225">
        <v>6.5819999999999999</v>
      </c>
      <c r="I2225" t="s">
        <v>2819</v>
      </c>
      <c r="J2225" s="4" t="str">
        <f t="shared" si="68"/>
        <v>na</v>
      </c>
      <c r="K2225" s="4">
        <f t="shared" si="69"/>
        <v>0</v>
      </c>
      <c r="L2225" t="s">
        <v>13668</v>
      </c>
    </row>
    <row r="2226" spans="1:12" x14ac:dyDescent="0.25">
      <c r="A2226" t="s">
        <v>4463</v>
      </c>
      <c r="B2226" t="s">
        <v>4464</v>
      </c>
      <c r="C2226" t="s">
        <v>35</v>
      </c>
      <c r="D2226" s="1">
        <v>3050</v>
      </c>
      <c r="E2226">
        <v>3.4089999999999998</v>
      </c>
      <c r="F2226">
        <v>0.70399999999999996</v>
      </c>
      <c r="G2226">
        <v>0.64200000000000002</v>
      </c>
      <c r="H2226">
        <v>8.49</v>
      </c>
      <c r="I2226" t="s">
        <v>2819</v>
      </c>
      <c r="J2226" s="4" t="str">
        <f t="shared" si="68"/>
        <v>na</v>
      </c>
      <c r="K2226" s="4">
        <f t="shared" si="69"/>
        <v>0</v>
      </c>
      <c r="L2226" t="s">
        <v>13669</v>
      </c>
    </row>
    <row r="2227" spans="1:12" x14ac:dyDescent="0.25">
      <c r="A2227" t="s">
        <v>4465</v>
      </c>
      <c r="B2227" t="s">
        <v>4466</v>
      </c>
      <c r="C2227" t="s">
        <v>58</v>
      </c>
      <c r="D2227" s="1">
        <v>3046</v>
      </c>
      <c r="E2227" t="s">
        <v>36</v>
      </c>
      <c r="F2227">
        <v>6.1920000000000002</v>
      </c>
      <c r="G2227">
        <v>0.67500000000000004</v>
      </c>
      <c r="H2227">
        <v>13.289</v>
      </c>
      <c r="I2227" t="s">
        <v>2819</v>
      </c>
      <c r="J2227" s="4" t="str">
        <f t="shared" si="68"/>
        <v>na</v>
      </c>
      <c r="K2227" s="4">
        <f t="shared" si="69"/>
        <v>0</v>
      </c>
      <c r="L2227" t="s">
        <v>13670</v>
      </c>
    </row>
    <row r="2228" spans="1:12" x14ac:dyDescent="0.25">
      <c r="A2228" t="s">
        <v>4467</v>
      </c>
      <c r="B2228" t="s">
        <v>4468</v>
      </c>
      <c r="C2228" t="s">
        <v>24</v>
      </c>
      <c r="D2228" s="1">
        <v>3043</v>
      </c>
      <c r="E2228">
        <v>20.251999999999999</v>
      </c>
      <c r="F2228">
        <v>0.83899999999999997</v>
      </c>
      <c r="G2228">
        <v>1.2609999999999999</v>
      </c>
      <c r="H2228">
        <v>9.9459999999999997</v>
      </c>
      <c r="I2228" t="s">
        <v>2819</v>
      </c>
      <c r="J2228" s="4" t="str">
        <f t="shared" si="68"/>
        <v>na</v>
      </c>
      <c r="K2228" s="4">
        <f t="shared" si="69"/>
        <v>0</v>
      </c>
      <c r="L2228" t="s">
        <v>13671</v>
      </c>
    </row>
    <row r="2229" spans="1:12" x14ac:dyDescent="0.25">
      <c r="A2229" t="s">
        <v>4469</v>
      </c>
      <c r="B2229" t="s">
        <v>4470</v>
      </c>
      <c r="C2229" t="s">
        <v>30</v>
      </c>
      <c r="D2229" s="1">
        <v>3041</v>
      </c>
      <c r="E2229" t="s">
        <v>36</v>
      </c>
      <c r="F2229">
        <v>0.64700000000000002</v>
      </c>
      <c r="G2229" t="s">
        <v>36</v>
      </c>
      <c r="H2229" t="s">
        <v>36</v>
      </c>
      <c r="I2229" t="s">
        <v>2819</v>
      </c>
      <c r="J2229" s="4" t="str">
        <f t="shared" si="68"/>
        <v>na</v>
      </c>
      <c r="K2229" s="4">
        <f t="shared" si="69"/>
        <v>0</v>
      </c>
      <c r="L2229" t="s">
        <v>13672</v>
      </c>
    </row>
    <row r="2230" spans="1:12" x14ac:dyDescent="0.25">
      <c r="A2230" t="s">
        <v>4471</v>
      </c>
      <c r="B2230" t="s">
        <v>4472</v>
      </c>
      <c r="C2230" t="s">
        <v>24</v>
      </c>
      <c r="D2230" s="1">
        <v>3041</v>
      </c>
      <c r="E2230">
        <v>12.772</v>
      </c>
      <c r="F2230">
        <v>2.972</v>
      </c>
      <c r="G2230">
        <v>0.67800000000000005</v>
      </c>
      <c r="H2230">
        <v>8.3119999999999994</v>
      </c>
      <c r="I2230" t="s">
        <v>2819</v>
      </c>
      <c r="J2230" s="4" t="str">
        <f t="shared" si="68"/>
        <v>na</v>
      </c>
      <c r="K2230" s="4">
        <f t="shared" si="69"/>
        <v>0</v>
      </c>
      <c r="L2230" t="s">
        <v>13673</v>
      </c>
    </row>
    <row r="2231" spans="1:12" x14ac:dyDescent="0.25">
      <c r="A2231" t="s">
        <v>4473</v>
      </c>
      <c r="B2231" t="s">
        <v>4474</v>
      </c>
      <c r="C2231" t="s">
        <v>21</v>
      </c>
      <c r="D2231" s="1">
        <v>3040</v>
      </c>
      <c r="E2231">
        <v>137.654</v>
      </c>
      <c r="F2231">
        <v>4.0369999999999999</v>
      </c>
      <c r="G2231">
        <v>1.032</v>
      </c>
      <c r="H2231">
        <v>19.704000000000001</v>
      </c>
      <c r="I2231" t="s">
        <v>2819</v>
      </c>
      <c r="J2231" s="4" t="str">
        <f t="shared" si="68"/>
        <v>na</v>
      </c>
      <c r="K2231" s="4">
        <f t="shared" si="69"/>
        <v>0</v>
      </c>
      <c r="L2231" t="s">
        <v>13674</v>
      </c>
    </row>
    <row r="2232" spans="1:12" x14ac:dyDescent="0.25">
      <c r="A2232" t="s">
        <v>4475</v>
      </c>
      <c r="B2232" t="s">
        <v>4476</v>
      </c>
      <c r="C2232" t="s">
        <v>35</v>
      </c>
      <c r="D2232" s="1">
        <v>3038</v>
      </c>
      <c r="E2232">
        <v>16.498000000000001</v>
      </c>
      <c r="F2232">
        <v>3.2090000000000001</v>
      </c>
      <c r="G2232">
        <v>2.5</v>
      </c>
      <c r="H2232">
        <v>11.233000000000001</v>
      </c>
      <c r="I2232" t="s">
        <v>2819</v>
      </c>
      <c r="J2232" s="4" t="str">
        <f t="shared" si="68"/>
        <v>na</v>
      </c>
      <c r="K2232" s="4">
        <f t="shared" si="69"/>
        <v>0</v>
      </c>
      <c r="L2232" t="s">
        <v>13675</v>
      </c>
    </row>
    <row r="2233" spans="1:12" x14ac:dyDescent="0.25">
      <c r="A2233" t="s">
        <v>4477</v>
      </c>
      <c r="B2233" t="s">
        <v>4478</v>
      </c>
      <c r="C2233" t="s">
        <v>58</v>
      </c>
      <c r="D2233" s="1">
        <v>3035</v>
      </c>
      <c r="E2233">
        <v>19.558</v>
      </c>
      <c r="F2233" t="s">
        <v>36</v>
      </c>
      <c r="G2233">
        <v>2.2040000000000002</v>
      </c>
      <c r="H2233">
        <v>12.138999999999999</v>
      </c>
      <c r="I2233" t="s">
        <v>2819</v>
      </c>
      <c r="J2233" s="4" t="str">
        <f t="shared" si="68"/>
        <v>na</v>
      </c>
      <c r="K2233" s="4">
        <f t="shared" si="69"/>
        <v>0</v>
      </c>
      <c r="L2233" t="s">
        <v>13676</v>
      </c>
    </row>
    <row r="2234" spans="1:12" x14ac:dyDescent="0.25">
      <c r="A2234" t="s">
        <v>4479</v>
      </c>
      <c r="B2234" t="s">
        <v>4480</v>
      </c>
      <c r="C2234" t="s">
        <v>21</v>
      </c>
      <c r="D2234" s="1">
        <v>3033</v>
      </c>
      <c r="E2234">
        <v>10.417</v>
      </c>
      <c r="F2234">
        <v>1.181</v>
      </c>
      <c r="G2234">
        <v>0.91100000000000003</v>
      </c>
      <c r="H2234">
        <v>6.1130000000000004</v>
      </c>
      <c r="I2234" t="s">
        <v>2819</v>
      </c>
      <c r="J2234" s="4" t="str">
        <f t="shared" si="68"/>
        <v>na</v>
      </c>
      <c r="K2234" s="4">
        <f t="shared" si="69"/>
        <v>0</v>
      </c>
      <c r="L2234" t="s">
        <v>13677</v>
      </c>
    </row>
    <row r="2235" spans="1:12" x14ac:dyDescent="0.25">
      <c r="A2235" t="s">
        <v>4481</v>
      </c>
      <c r="B2235" t="s">
        <v>4482</v>
      </c>
      <c r="C2235" t="s">
        <v>27</v>
      </c>
      <c r="D2235" s="1">
        <v>3029</v>
      </c>
      <c r="E2235">
        <v>17.527000000000001</v>
      </c>
      <c r="F2235">
        <v>1.589</v>
      </c>
      <c r="G2235">
        <v>2.4089999999999998</v>
      </c>
      <c r="H2235">
        <v>11.725</v>
      </c>
      <c r="I2235" t="s">
        <v>2819</v>
      </c>
      <c r="J2235" s="4" t="str">
        <f t="shared" si="68"/>
        <v>na</v>
      </c>
      <c r="K2235" s="4">
        <f t="shared" si="69"/>
        <v>0</v>
      </c>
      <c r="L2235" t="s">
        <v>13678</v>
      </c>
    </row>
    <row r="2236" spans="1:12" x14ac:dyDescent="0.25">
      <c r="A2236" t="s">
        <v>4483</v>
      </c>
      <c r="B2236" t="s">
        <v>4484</v>
      </c>
      <c r="C2236" t="s">
        <v>21</v>
      </c>
      <c r="D2236" s="1">
        <v>3017</v>
      </c>
      <c r="E2236">
        <v>13.105</v>
      </c>
      <c r="F2236">
        <v>1.95</v>
      </c>
      <c r="G2236">
        <v>0.11700000000000001</v>
      </c>
      <c r="H2236">
        <v>11.452999999999999</v>
      </c>
      <c r="I2236" t="s">
        <v>2819</v>
      </c>
      <c r="J2236" s="4" t="str">
        <f t="shared" si="68"/>
        <v>na</v>
      </c>
      <c r="K2236" s="4">
        <f t="shared" si="69"/>
        <v>0</v>
      </c>
      <c r="L2236" t="s">
        <v>13679</v>
      </c>
    </row>
    <row r="2237" spans="1:12" x14ac:dyDescent="0.25">
      <c r="A2237" t="s">
        <v>4485</v>
      </c>
      <c r="B2237" t="s">
        <v>4486</v>
      </c>
      <c r="C2237" t="s">
        <v>132</v>
      </c>
      <c r="D2237" s="1">
        <v>3014</v>
      </c>
      <c r="E2237">
        <v>441.815</v>
      </c>
      <c r="F2237">
        <v>3.464</v>
      </c>
      <c r="G2237">
        <v>3.2309999999999999</v>
      </c>
      <c r="H2237">
        <v>34.956000000000003</v>
      </c>
      <c r="I2237" t="s">
        <v>2819</v>
      </c>
      <c r="J2237" s="4" t="str">
        <f t="shared" si="68"/>
        <v>na</v>
      </c>
      <c r="K2237" s="4">
        <f t="shared" si="69"/>
        <v>0</v>
      </c>
      <c r="L2237" t="s">
        <v>13680</v>
      </c>
    </row>
    <row r="2238" spans="1:12" x14ac:dyDescent="0.25">
      <c r="A2238" t="s">
        <v>4487</v>
      </c>
      <c r="B2238" t="s">
        <v>4488</v>
      </c>
      <c r="C2238" t="s">
        <v>18</v>
      </c>
      <c r="D2238" s="1">
        <v>3001</v>
      </c>
      <c r="E2238" t="s">
        <v>36</v>
      </c>
      <c r="F2238">
        <v>2.0550000000000002</v>
      </c>
      <c r="G2238">
        <v>5.0599999999999996</v>
      </c>
      <c r="H2238">
        <v>14.714</v>
      </c>
      <c r="I2238" t="s">
        <v>2819</v>
      </c>
      <c r="J2238" s="4" t="str">
        <f t="shared" si="68"/>
        <v>na</v>
      </c>
      <c r="K2238" s="4">
        <f t="shared" si="69"/>
        <v>0</v>
      </c>
      <c r="L2238" t="s">
        <v>13681</v>
      </c>
    </row>
    <row r="2239" spans="1:12" x14ac:dyDescent="0.25">
      <c r="A2239" t="s">
        <v>4489</v>
      </c>
      <c r="B2239" t="s">
        <v>4490</v>
      </c>
      <c r="C2239" t="s">
        <v>58</v>
      </c>
      <c r="D2239" s="1">
        <v>2995</v>
      </c>
      <c r="E2239">
        <v>9.1950000000000003</v>
      </c>
      <c r="F2239">
        <v>2.4740000000000002</v>
      </c>
      <c r="G2239">
        <v>1.502</v>
      </c>
      <c r="H2239">
        <v>12.000999999999999</v>
      </c>
      <c r="I2239" t="s">
        <v>2819</v>
      </c>
      <c r="J2239" s="4" t="str">
        <f t="shared" si="68"/>
        <v>na</v>
      </c>
      <c r="K2239" s="4">
        <f t="shared" si="69"/>
        <v>0</v>
      </c>
      <c r="L2239" t="s">
        <v>13682</v>
      </c>
    </row>
    <row r="2240" spans="1:12" x14ac:dyDescent="0.25">
      <c r="A2240" t="s">
        <v>4491</v>
      </c>
      <c r="B2240" t="s">
        <v>4492</v>
      </c>
      <c r="C2240" t="s">
        <v>132</v>
      </c>
      <c r="D2240" s="1">
        <v>2986</v>
      </c>
      <c r="E2240">
        <v>19.975000000000001</v>
      </c>
      <c r="F2240">
        <v>1.3540000000000001</v>
      </c>
      <c r="G2240">
        <v>0.66700000000000004</v>
      </c>
      <c r="H2240">
        <v>8.2319999999999993</v>
      </c>
      <c r="I2240" t="s">
        <v>2819</v>
      </c>
      <c r="J2240" s="4" t="str">
        <f t="shared" si="68"/>
        <v>na</v>
      </c>
      <c r="K2240" s="4">
        <f t="shared" si="69"/>
        <v>0</v>
      </c>
      <c r="L2240" t="s">
        <v>13683</v>
      </c>
    </row>
    <row r="2241" spans="1:12" x14ac:dyDescent="0.25">
      <c r="A2241" t="s">
        <v>4493</v>
      </c>
      <c r="B2241" t="s">
        <v>4494</v>
      </c>
      <c r="C2241" t="s">
        <v>27</v>
      </c>
      <c r="D2241" s="1">
        <v>2985</v>
      </c>
      <c r="E2241">
        <v>35.65</v>
      </c>
      <c r="F2241">
        <v>4.96</v>
      </c>
      <c r="G2241">
        <v>6.2910000000000004</v>
      </c>
      <c r="H2241">
        <v>20.991</v>
      </c>
      <c r="I2241" t="s">
        <v>2819</v>
      </c>
      <c r="J2241" s="4" t="str">
        <f t="shared" si="68"/>
        <v>na</v>
      </c>
      <c r="K2241" s="4">
        <f t="shared" si="69"/>
        <v>0</v>
      </c>
      <c r="L2241" t="s">
        <v>13684</v>
      </c>
    </row>
    <row r="2242" spans="1:12" x14ac:dyDescent="0.25">
      <c r="A2242" t="s">
        <v>4495</v>
      </c>
      <c r="B2242" t="s">
        <v>4496</v>
      </c>
      <c r="C2242" t="s">
        <v>35</v>
      </c>
      <c r="D2242" s="1">
        <v>2980</v>
      </c>
      <c r="E2242">
        <v>17.132000000000001</v>
      </c>
      <c r="F2242">
        <v>1.605</v>
      </c>
      <c r="G2242">
        <v>4.8390000000000004</v>
      </c>
      <c r="H2242" t="s">
        <v>36</v>
      </c>
      <c r="I2242" t="s">
        <v>2819</v>
      </c>
      <c r="J2242" s="4" t="str">
        <f t="shared" ref="J2242:J2305" si="70">IF(AND(I2242=selected_country_code,C2242= selected_sector_code),D2242,"na")</f>
        <v>na</v>
      </c>
      <c r="K2242" s="4">
        <f t="shared" si="69"/>
        <v>0</v>
      </c>
      <c r="L2242" t="s">
        <v>13685</v>
      </c>
    </row>
    <row r="2243" spans="1:12" x14ac:dyDescent="0.25">
      <c r="A2243" t="s">
        <v>4497</v>
      </c>
      <c r="B2243" t="s">
        <v>4498</v>
      </c>
      <c r="C2243" t="s">
        <v>132</v>
      </c>
      <c r="D2243" s="1">
        <v>2977</v>
      </c>
      <c r="E2243" t="s">
        <v>36</v>
      </c>
      <c r="F2243">
        <v>7.4109999999999996</v>
      </c>
      <c r="G2243">
        <v>10.116</v>
      </c>
      <c r="H2243" t="s">
        <v>36</v>
      </c>
      <c r="I2243" t="s">
        <v>2819</v>
      </c>
      <c r="J2243" s="4" t="str">
        <f t="shared" si="70"/>
        <v>na</v>
      </c>
      <c r="K2243" s="4">
        <f t="shared" ref="K2243:K2306" si="71">IFERROR(RANK(J2243,$J$2:$J$5711,0),0)</f>
        <v>0</v>
      </c>
      <c r="L2243" t="s">
        <v>13686</v>
      </c>
    </row>
    <row r="2244" spans="1:12" x14ac:dyDescent="0.25">
      <c r="A2244" t="s">
        <v>4499</v>
      </c>
      <c r="B2244" t="s">
        <v>4500</v>
      </c>
      <c r="C2244" t="s">
        <v>132</v>
      </c>
      <c r="D2244" s="1">
        <v>2966</v>
      </c>
      <c r="E2244">
        <v>13.099</v>
      </c>
      <c r="F2244">
        <v>1.6120000000000001</v>
      </c>
      <c r="G2244">
        <v>0.33800000000000002</v>
      </c>
      <c r="H2244">
        <v>8.1509999999999998</v>
      </c>
      <c r="I2244" t="s">
        <v>2819</v>
      </c>
      <c r="J2244" s="4" t="str">
        <f t="shared" si="70"/>
        <v>na</v>
      </c>
      <c r="K2244" s="4">
        <f t="shared" si="71"/>
        <v>0</v>
      </c>
      <c r="L2244" t="s">
        <v>13687</v>
      </c>
    </row>
    <row r="2245" spans="1:12" x14ac:dyDescent="0.25">
      <c r="A2245" t="s">
        <v>4501</v>
      </c>
      <c r="B2245" t="s">
        <v>4502</v>
      </c>
      <c r="C2245" t="s">
        <v>30</v>
      </c>
      <c r="D2245" s="1">
        <v>2945</v>
      </c>
      <c r="E2245" t="s">
        <v>36</v>
      </c>
      <c r="F2245">
        <v>5.6840000000000002</v>
      </c>
      <c r="G2245">
        <v>11.281000000000001</v>
      </c>
      <c r="H2245" t="s">
        <v>36</v>
      </c>
      <c r="I2245" t="s">
        <v>2819</v>
      </c>
      <c r="J2245" s="4" t="str">
        <f t="shared" si="70"/>
        <v>na</v>
      </c>
      <c r="K2245" s="4">
        <f t="shared" si="71"/>
        <v>0</v>
      </c>
      <c r="L2245" t="s">
        <v>13688</v>
      </c>
    </row>
    <row r="2246" spans="1:12" x14ac:dyDescent="0.25">
      <c r="A2246" t="s">
        <v>4503</v>
      </c>
      <c r="B2246" t="s">
        <v>4504</v>
      </c>
      <c r="C2246" t="s">
        <v>35</v>
      </c>
      <c r="D2246" s="1">
        <v>2944</v>
      </c>
      <c r="E2246">
        <v>5.3090000000000002</v>
      </c>
      <c r="F2246">
        <v>0.98599999999999999</v>
      </c>
      <c r="G2246">
        <v>3.363</v>
      </c>
      <c r="H2246" t="s">
        <v>36</v>
      </c>
      <c r="I2246" t="s">
        <v>2819</v>
      </c>
      <c r="J2246" s="4" t="str">
        <f t="shared" si="70"/>
        <v>na</v>
      </c>
      <c r="K2246" s="4">
        <f t="shared" si="71"/>
        <v>0</v>
      </c>
      <c r="L2246" t="s">
        <v>13689</v>
      </c>
    </row>
    <row r="2247" spans="1:12" x14ac:dyDescent="0.25">
      <c r="A2247" t="s">
        <v>4505</v>
      </c>
      <c r="B2247" t="s">
        <v>4506</v>
      </c>
      <c r="C2247" t="s">
        <v>58</v>
      </c>
      <c r="D2247" s="1">
        <v>2931</v>
      </c>
      <c r="E2247">
        <v>4.6340000000000003</v>
      </c>
      <c r="F2247">
        <v>2.4009999999999998</v>
      </c>
      <c r="G2247">
        <v>0.42899999999999999</v>
      </c>
      <c r="H2247">
        <v>6.3639999999999999</v>
      </c>
      <c r="I2247" t="s">
        <v>2819</v>
      </c>
      <c r="J2247" s="4" t="str">
        <f t="shared" si="70"/>
        <v>na</v>
      </c>
      <c r="K2247" s="4">
        <f t="shared" si="71"/>
        <v>0</v>
      </c>
      <c r="L2247" t="s">
        <v>13690</v>
      </c>
    </row>
    <row r="2248" spans="1:12" x14ac:dyDescent="0.25">
      <c r="A2248" t="s">
        <v>4507</v>
      </c>
      <c r="B2248" t="s">
        <v>4508</v>
      </c>
      <c r="C2248" t="s">
        <v>15</v>
      </c>
      <c r="D2248" s="1">
        <v>2930</v>
      </c>
      <c r="E2248">
        <v>37.106000000000002</v>
      </c>
      <c r="F2248">
        <v>7.4130000000000003</v>
      </c>
      <c r="G2248">
        <v>1.226</v>
      </c>
      <c r="H2248">
        <v>14.997999999999999</v>
      </c>
      <c r="I2248" t="s">
        <v>2819</v>
      </c>
      <c r="J2248" s="4" t="str">
        <f t="shared" si="70"/>
        <v>na</v>
      </c>
      <c r="K2248" s="4">
        <f t="shared" si="71"/>
        <v>0</v>
      </c>
      <c r="L2248" t="s">
        <v>13691</v>
      </c>
    </row>
    <row r="2249" spans="1:12" x14ac:dyDescent="0.25">
      <c r="A2249" t="s">
        <v>4509</v>
      </c>
      <c r="B2249" t="s">
        <v>4510</v>
      </c>
      <c r="C2249" t="s">
        <v>132</v>
      </c>
      <c r="D2249" s="1">
        <v>2925</v>
      </c>
      <c r="E2249" t="s">
        <v>36</v>
      </c>
      <c r="F2249">
        <v>7.8170000000000002</v>
      </c>
      <c r="G2249">
        <v>5.008</v>
      </c>
      <c r="H2249">
        <v>298.67700000000002</v>
      </c>
      <c r="I2249" t="s">
        <v>2819</v>
      </c>
      <c r="J2249" s="4" t="str">
        <f t="shared" si="70"/>
        <v>na</v>
      </c>
      <c r="K2249" s="4">
        <f t="shared" si="71"/>
        <v>0</v>
      </c>
      <c r="L2249" t="s">
        <v>13692</v>
      </c>
    </row>
    <row r="2250" spans="1:12" x14ac:dyDescent="0.25">
      <c r="A2250" t="s">
        <v>4511</v>
      </c>
      <c r="B2250" t="s">
        <v>4512</v>
      </c>
      <c r="C2250" t="s">
        <v>35</v>
      </c>
      <c r="D2250" s="1">
        <v>2920</v>
      </c>
      <c r="E2250">
        <v>4.6529999999999996</v>
      </c>
      <c r="F2250">
        <v>0.73</v>
      </c>
      <c r="G2250">
        <v>1.992</v>
      </c>
      <c r="H2250" t="s">
        <v>36</v>
      </c>
      <c r="I2250" t="s">
        <v>2819</v>
      </c>
      <c r="J2250" s="4" t="str">
        <f t="shared" si="70"/>
        <v>na</v>
      </c>
      <c r="K2250" s="4">
        <f t="shared" si="71"/>
        <v>0</v>
      </c>
      <c r="L2250" t="s">
        <v>13693</v>
      </c>
    </row>
    <row r="2251" spans="1:12" x14ac:dyDescent="0.25">
      <c r="A2251" t="s">
        <v>4513</v>
      </c>
      <c r="B2251" t="s">
        <v>4514</v>
      </c>
      <c r="C2251" t="s">
        <v>15</v>
      </c>
      <c r="D2251" s="1">
        <v>2918</v>
      </c>
      <c r="E2251">
        <v>283.18700000000001</v>
      </c>
      <c r="F2251">
        <v>3.1579999999999999</v>
      </c>
      <c r="G2251">
        <v>1.78</v>
      </c>
      <c r="H2251">
        <v>13.36</v>
      </c>
      <c r="I2251" t="s">
        <v>2819</v>
      </c>
      <c r="J2251" s="4" t="str">
        <f t="shared" si="70"/>
        <v>na</v>
      </c>
      <c r="K2251" s="4">
        <f t="shared" si="71"/>
        <v>0</v>
      </c>
      <c r="L2251" t="s">
        <v>13694</v>
      </c>
    </row>
    <row r="2252" spans="1:12" x14ac:dyDescent="0.25">
      <c r="A2252" t="s">
        <v>4515</v>
      </c>
      <c r="B2252" t="s">
        <v>4516</v>
      </c>
      <c r="C2252" t="s">
        <v>35</v>
      </c>
      <c r="D2252" s="1">
        <v>2915</v>
      </c>
      <c r="E2252">
        <v>11.253</v>
      </c>
      <c r="F2252">
        <v>1.3240000000000001</v>
      </c>
      <c r="G2252">
        <v>1.022</v>
      </c>
      <c r="H2252" t="s">
        <v>36</v>
      </c>
      <c r="I2252" t="s">
        <v>2819</v>
      </c>
      <c r="J2252" s="4" t="str">
        <f t="shared" si="70"/>
        <v>na</v>
      </c>
      <c r="K2252" s="4">
        <f t="shared" si="71"/>
        <v>0</v>
      </c>
      <c r="L2252" t="s">
        <v>13695</v>
      </c>
    </row>
    <row r="2253" spans="1:12" x14ac:dyDescent="0.25">
      <c r="A2253" t="s">
        <v>4517</v>
      </c>
      <c r="B2253" t="s">
        <v>4518</v>
      </c>
      <c r="C2253" t="s">
        <v>58</v>
      </c>
      <c r="D2253" s="1">
        <v>2915</v>
      </c>
      <c r="E2253">
        <v>8.1470000000000002</v>
      </c>
      <c r="F2253">
        <v>2.5870000000000002</v>
      </c>
      <c r="G2253">
        <v>0.43</v>
      </c>
      <c r="H2253">
        <v>6.02</v>
      </c>
      <c r="I2253" t="s">
        <v>2819</v>
      </c>
      <c r="J2253" s="4" t="str">
        <f t="shared" si="70"/>
        <v>na</v>
      </c>
      <c r="K2253" s="4">
        <f t="shared" si="71"/>
        <v>0</v>
      </c>
      <c r="L2253" t="s">
        <v>13696</v>
      </c>
    </row>
    <row r="2254" spans="1:12" x14ac:dyDescent="0.25">
      <c r="A2254" t="s">
        <v>4519</v>
      </c>
      <c r="B2254" t="s">
        <v>4520</v>
      </c>
      <c r="C2254" t="s">
        <v>15</v>
      </c>
      <c r="D2254" s="1">
        <v>2914</v>
      </c>
      <c r="E2254">
        <v>8.1489999999999991</v>
      </c>
      <c r="F2254">
        <v>1.9710000000000001</v>
      </c>
      <c r="G2254">
        <v>0.89600000000000002</v>
      </c>
      <c r="H2254">
        <v>10.180999999999999</v>
      </c>
      <c r="I2254" t="s">
        <v>2819</v>
      </c>
      <c r="J2254" s="4" t="str">
        <f t="shared" si="70"/>
        <v>na</v>
      </c>
      <c r="K2254" s="4">
        <f t="shared" si="71"/>
        <v>0</v>
      </c>
      <c r="L2254" t="s">
        <v>13697</v>
      </c>
    </row>
    <row r="2255" spans="1:12" x14ac:dyDescent="0.25">
      <c r="A2255" t="s">
        <v>4521</v>
      </c>
      <c r="B2255" t="s">
        <v>4522</v>
      </c>
      <c r="C2255" t="s">
        <v>132</v>
      </c>
      <c r="D2255" s="1">
        <v>2910</v>
      </c>
      <c r="E2255" t="s">
        <v>36</v>
      </c>
      <c r="F2255">
        <v>7.0670000000000002</v>
      </c>
      <c r="G2255" t="s">
        <v>36</v>
      </c>
      <c r="H2255" t="s">
        <v>36</v>
      </c>
      <c r="I2255" t="s">
        <v>2819</v>
      </c>
      <c r="J2255" s="4" t="str">
        <f t="shared" si="70"/>
        <v>na</v>
      </c>
      <c r="K2255" s="4">
        <f t="shared" si="71"/>
        <v>0</v>
      </c>
      <c r="L2255" t="s">
        <v>13698</v>
      </c>
    </row>
    <row r="2256" spans="1:12" x14ac:dyDescent="0.25">
      <c r="A2256" t="s">
        <v>4523</v>
      </c>
      <c r="B2256" t="s">
        <v>4524</v>
      </c>
      <c r="C2256" t="s">
        <v>35</v>
      </c>
      <c r="D2256" s="1">
        <v>2910</v>
      </c>
      <c r="E2256">
        <v>5.7249999999999996</v>
      </c>
      <c r="F2256">
        <v>0.64500000000000002</v>
      </c>
      <c r="G2256">
        <v>1.3140000000000001</v>
      </c>
      <c r="H2256" t="s">
        <v>36</v>
      </c>
      <c r="I2256" t="s">
        <v>2819</v>
      </c>
      <c r="J2256" s="4" t="str">
        <f t="shared" si="70"/>
        <v>na</v>
      </c>
      <c r="K2256" s="4">
        <f t="shared" si="71"/>
        <v>0</v>
      </c>
      <c r="L2256" t="s">
        <v>13699</v>
      </c>
    </row>
    <row r="2257" spans="1:12" x14ac:dyDescent="0.25">
      <c r="A2257" t="s">
        <v>4525</v>
      </c>
      <c r="B2257" t="s">
        <v>4526</v>
      </c>
      <c r="C2257" t="s">
        <v>58</v>
      </c>
      <c r="D2257" s="1">
        <v>2907</v>
      </c>
      <c r="E2257">
        <v>16.663</v>
      </c>
      <c r="F2257">
        <v>3.1739999999999999</v>
      </c>
      <c r="G2257">
        <v>1.0720000000000001</v>
      </c>
      <c r="H2257">
        <v>8.8140000000000001</v>
      </c>
      <c r="I2257" t="s">
        <v>2819</v>
      </c>
      <c r="J2257" s="4" t="str">
        <f t="shared" si="70"/>
        <v>na</v>
      </c>
      <c r="K2257" s="4">
        <f t="shared" si="71"/>
        <v>0</v>
      </c>
      <c r="L2257" t="s">
        <v>13700</v>
      </c>
    </row>
    <row r="2258" spans="1:12" x14ac:dyDescent="0.25">
      <c r="A2258" t="s">
        <v>4527</v>
      </c>
      <c r="B2258" t="s">
        <v>4528</v>
      </c>
      <c r="C2258" t="s">
        <v>35</v>
      </c>
      <c r="D2258" s="1">
        <v>2906</v>
      </c>
      <c r="E2258">
        <v>17.693999999999999</v>
      </c>
      <c r="F2258">
        <v>2.169</v>
      </c>
      <c r="G2258">
        <v>1.5960000000000001</v>
      </c>
      <c r="H2258">
        <v>8.9190000000000005</v>
      </c>
      <c r="I2258" t="s">
        <v>2819</v>
      </c>
      <c r="J2258" s="4" t="str">
        <f t="shared" si="70"/>
        <v>na</v>
      </c>
      <c r="K2258" s="4">
        <f t="shared" si="71"/>
        <v>0</v>
      </c>
      <c r="L2258" t="s">
        <v>13701</v>
      </c>
    </row>
    <row r="2259" spans="1:12" x14ac:dyDescent="0.25">
      <c r="A2259" t="s">
        <v>4529</v>
      </c>
      <c r="B2259" t="s">
        <v>4530</v>
      </c>
      <c r="C2259" t="s">
        <v>58</v>
      </c>
      <c r="D2259" s="1">
        <v>2903</v>
      </c>
      <c r="E2259">
        <v>7.5019999999999998</v>
      </c>
      <c r="F2259" t="s">
        <v>36</v>
      </c>
      <c r="G2259">
        <v>0.95799999999999996</v>
      </c>
      <c r="H2259">
        <v>6.306</v>
      </c>
      <c r="I2259" t="s">
        <v>2819</v>
      </c>
      <c r="J2259" s="4" t="str">
        <f t="shared" si="70"/>
        <v>na</v>
      </c>
      <c r="K2259" s="4">
        <f t="shared" si="71"/>
        <v>0</v>
      </c>
      <c r="L2259" t="s">
        <v>13702</v>
      </c>
    </row>
    <row r="2260" spans="1:12" x14ac:dyDescent="0.25">
      <c r="A2260" t="s">
        <v>4531</v>
      </c>
      <c r="B2260" t="s">
        <v>4532</v>
      </c>
      <c r="C2260" t="s">
        <v>58</v>
      </c>
      <c r="D2260" s="1">
        <v>2892</v>
      </c>
      <c r="E2260">
        <v>3.9529999999999998</v>
      </c>
      <c r="F2260">
        <v>0.872</v>
      </c>
      <c r="G2260">
        <v>0.17899999999999999</v>
      </c>
      <c r="H2260">
        <v>3.786</v>
      </c>
      <c r="I2260" t="s">
        <v>2819</v>
      </c>
      <c r="J2260" s="4" t="str">
        <f t="shared" si="70"/>
        <v>na</v>
      </c>
      <c r="K2260" s="4">
        <f t="shared" si="71"/>
        <v>0</v>
      </c>
      <c r="L2260" t="s">
        <v>13703</v>
      </c>
    </row>
    <row r="2261" spans="1:12" x14ac:dyDescent="0.25">
      <c r="A2261" t="s">
        <v>4533</v>
      </c>
      <c r="B2261" t="s">
        <v>4534</v>
      </c>
      <c r="C2261" t="s">
        <v>35</v>
      </c>
      <c r="D2261" s="1">
        <v>2887</v>
      </c>
      <c r="E2261">
        <v>7.7670000000000003</v>
      </c>
      <c r="F2261">
        <v>0.69199999999999995</v>
      </c>
      <c r="G2261">
        <v>1.571</v>
      </c>
      <c r="H2261" t="s">
        <v>36</v>
      </c>
      <c r="I2261" t="s">
        <v>2819</v>
      </c>
      <c r="J2261" s="4" t="str">
        <f t="shared" si="70"/>
        <v>na</v>
      </c>
      <c r="K2261" s="4">
        <f t="shared" si="71"/>
        <v>0</v>
      </c>
      <c r="L2261" t="s">
        <v>13704</v>
      </c>
    </row>
    <row r="2262" spans="1:12" x14ac:dyDescent="0.25">
      <c r="A2262" t="s">
        <v>4535</v>
      </c>
      <c r="B2262" t="s">
        <v>4536</v>
      </c>
      <c r="C2262" t="s">
        <v>18</v>
      </c>
      <c r="D2262" s="1">
        <v>2877</v>
      </c>
      <c r="E2262">
        <v>9.7840000000000007</v>
      </c>
      <c r="F2262">
        <v>1.806</v>
      </c>
      <c r="G2262">
        <v>1.2470000000000001</v>
      </c>
      <c r="H2262">
        <v>10.452</v>
      </c>
      <c r="I2262" t="s">
        <v>2819</v>
      </c>
      <c r="J2262" s="4" t="str">
        <f t="shared" si="70"/>
        <v>na</v>
      </c>
      <c r="K2262" s="4">
        <f t="shared" si="71"/>
        <v>0</v>
      </c>
      <c r="L2262" t="s">
        <v>13705</v>
      </c>
    </row>
    <row r="2263" spans="1:12" x14ac:dyDescent="0.25">
      <c r="A2263" t="s">
        <v>4537</v>
      </c>
      <c r="B2263" t="s">
        <v>4538</v>
      </c>
      <c r="C2263" t="s">
        <v>15</v>
      </c>
      <c r="D2263" s="1">
        <v>2877</v>
      </c>
      <c r="E2263">
        <v>9.9809999999999999</v>
      </c>
      <c r="F2263">
        <v>1.9039999999999999</v>
      </c>
      <c r="G2263">
        <v>0.85399999999999998</v>
      </c>
      <c r="H2263">
        <v>7.2160000000000002</v>
      </c>
      <c r="I2263" t="s">
        <v>2819</v>
      </c>
      <c r="J2263" s="4" t="str">
        <f t="shared" si="70"/>
        <v>na</v>
      </c>
      <c r="K2263" s="4">
        <f t="shared" si="71"/>
        <v>0</v>
      </c>
      <c r="L2263" t="s">
        <v>13706</v>
      </c>
    </row>
    <row r="2264" spans="1:12" x14ac:dyDescent="0.25">
      <c r="A2264" t="s">
        <v>4539</v>
      </c>
      <c r="B2264" t="s">
        <v>4540</v>
      </c>
      <c r="C2264" t="s">
        <v>132</v>
      </c>
      <c r="D2264" s="1">
        <v>2871</v>
      </c>
      <c r="E2264">
        <v>14.646000000000001</v>
      </c>
      <c r="F2264">
        <v>1.5569999999999999</v>
      </c>
      <c r="G2264">
        <v>0.50600000000000001</v>
      </c>
      <c r="H2264">
        <v>6.9340000000000002</v>
      </c>
      <c r="I2264" t="s">
        <v>2819</v>
      </c>
      <c r="J2264" s="4" t="str">
        <f t="shared" si="70"/>
        <v>na</v>
      </c>
      <c r="K2264" s="4">
        <f t="shared" si="71"/>
        <v>0</v>
      </c>
      <c r="L2264" t="s">
        <v>13707</v>
      </c>
    </row>
    <row r="2265" spans="1:12" x14ac:dyDescent="0.25">
      <c r="A2265" t="s">
        <v>4541</v>
      </c>
      <c r="B2265" t="s">
        <v>4542</v>
      </c>
      <c r="C2265" t="s">
        <v>18</v>
      </c>
      <c r="D2265" s="1">
        <v>2867</v>
      </c>
      <c r="E2265">
        <v>15.791</v>
      </c>
      <c r="F2265">
        <v>1.4079999999999999</v>
      </c>
      <c r="G2265">
        <v>0.94599999999999995</v>
      </c>
      <c r="H2265">
        <v>11.304</v>
      </c>
      <c r="I2265" t="s">
        <v>2819</v>
      </c>
      <c r="J2265" s="4" t="str">
        <f t="shared" si="70"/>
        <v>na</v>
      </c>
      <c r="K2265" s="4">
        <f t="shared" si="71"/>
        <v>0</v>
      </c>
      <c r="L2265" t="s">
        <v>13708</v>
      </c>
    </row>
    <row r="2266" spans="1:12" x14ac:dyDescent="0.25">
      <c r="A2266" t="s">
        <v>4543</v>
      </c>
      <c r="B2266" t="s">
        <v>4544</v>
      </c>
      <c r="C2266" t="s">
        <v>30</v>
      </c>
      <c r="D2266" s="1">
        <v>2864</v>
      </c>
      <c r="E2266" t="s">
        <v>36</v>
      </c>
      <c r="F2266">
        <v>13.122</v>
      </c>
      <c r="G2266">
        <v>7.1109999999999998</v>
      </c>
      <c r="H2266" t="s">
        <v>36</v>
      </c>
      <c r="I2266" t="s">
        <v>2819</v>
      </c>
      <c r="J2266" s="4" t="str">
        <f t="shared" si="70"/>
        <v>na</v>
      </c>
      <c r="K2266" s="4">
        <f t="shared" si="71"/>
        <v>0</v>
      </c>
      <c r="L2266" t="s">
        <v>13709</v>
      </c>
    </row>
    <row r="2267" spans="1:12" x14ac:dyDescent="0.25">
      <c r="A2267" t="s">
        <v>4545</v>
      </c>
      <c r="B2267" t="s">
        <v>4546</v>
      </c>
      <c r="C2267" t="s">
        <v>30</v>
      </c>
      <c r="D2267" s="1">
        <v>2859</v>
      </c>
      <c r="E2267">
        <v>52.570999999999998</v>
      </c>
      <c r="F2267">
        <v>5.6859999999999999</v>
      </c>
      <c r="G2267">
        <v>16.358000000000001</v>
      </c>
      <c r="H2267">
        <v>47.027999999999999</v>
      </c>
      <c r="I2267" t="s">
        <v>2819</v>
      </c>
      <c r="J2267" s="4" t="str">
        <f t="shared" si="70"/>
        <v>na</v>
      </c>
      <c r="K2267" s="4">
        <f t="shared" si="71"/>
        <v>0</v>
      </c>
      <c r="L2267" t="s">
        <v>13710</v>
      </c>
    </row>
    <row r="2268" spans="1:12" x14ac:dyDescent="0.25">
      <c r="A2268" t="s">
        <v>4547</v>
      </c>
      <c r="B2268" t="s">
        <v>4548</v>
      </c>
      <c r="C2268" t="s">
        <v>35</v>
      </c>
      <c r="D2268" s="1">
        <v>2854</v>
      </c>
      <c r="E2268">
        <v>12.055</v>
      </c>
      <c r="F2268">
        <v>0.88500000000000001</v>
      </c>
      <c r="G2268">
        <v>3.2010000000000001</v>
      </c>
      <c r="H2268" t="s">
        <v>36</v>
      </c>
      <c r="I2268" t="s">
        <v>2819</v>
      </c>
      <c r="J2268" s="4" t="str">
        <f t="shared" si="70"/>
        <v>na</v>
      </c>
      <c r="K2268" s="4">
        <f t="shared" si="71"/>
        <v>0</v>
      </c>
      <c r="L2268" t="s">
        <v>13711</v>
      </c>
    </row>
    <row r="2269" spans="1:12" x14ac:dyDescent="0.25">
      <c r="A2269" t="s">
        <v>4549</v>
      </c>
      <c r="B2269" t="s">
        <v>4550</v>
      </c>
      <c r="C2269" t="s">
        <v>132</v>
      </c>
      <c r="D2269" s="1">
        <v>2852</v>
      </c>
      <c r="E2269" t="s">
        <v>36</v>
      </c>
      <c r="F2269">
        <v>7.5129999999999999</v>
      </c>
      <c r="G2269">
        <v>8.6389999999999993</v>
      </c>
      <c r="H2269" t="s">
        <v>36</v>
      </c>
      <c r="I2269" t="s">
        <v>2819</v>
      </c>
      <c r="J2269" s="4" t="str">
        <f t="shared" si="70"/>
        <v>na</v>
      </c>
      <c r="K2269" s="4">
        <f t="shared" si="71"/>
        <v>0</v>
      </c>
      <c r="L2269" t="s">
        <v>13712</v>
      </c>
    </row>
    <row r="2270" spans="1:12" x14ac:dyDescent="0.25">
      <c r="A2270" t="s">
        <v>4551</v>
      </c>
      <c r="B2270" t="s">
        <v>4552</v>
      </c>
      <c r="C2270" t="s">
        <v>132</v>
      </c>
      <c r="D2270" s="1">
        <v>2845</v>
      </c>
      <c r="E2270">
        <v>25.08</v>
      </c>
      <c r="F2270">
        <v>1.909</v>
      </c>
      <c r="G2270">
        <v>1.274</v>
      </c>
      <c r="H2270">
        <v>13.193</v>
      </c>
      <c r="I2270" t="s">
        <v>2819</v>
      </c>
      <c r="J2270" s="4" t="str">
        <f t="shared" si="70"/>
        <v>na</v>
      </c>
      <c r="K2270" s="4">
        <f t="shared" si="71"/>
        <v>0</v>
      </c>
      <c r="L2270" t="s">
        <v>13713</v>
      </c>
    </row>
    <row r="2271" spans="1:12" x14ac:dyDescent="0.25">
      <c r="A2271" t="s">
        <v>4553</v>
      </c>
      <c r="B2271" t="s">
        <v>4554</v>
      </c>
      <c r="C2271" t="s">
        <v>35</v>
      </c>
      <c r="D2271" s="1">
        <v>2842</v>
      </c>
      <c r="E2271">
        <v>7.0540000000000003</v>
      </c>
      <c r="F2271">
        <v>0.65300000000000002</v>
      </c>
      <c r="G2271">
        <v>2.1320000000000001</v>
      </c>
      <c r="H2271" t="s">
        <v>36</v>
      </c>
      <c r="I2271" t="s">
        <v>2819</v>
      </c>
      <c r="J2271" s="4" t="str">
        <f t="shared" si="70"/>
        <v>na</v>
      </c>
      <c r="K2271" s="4">
        <f t="shared" si="71"/>
        <v>0</v>
      </c>
      <c r="L2271" t="s">
        <v>13714</v>
      </c>
    </row>
    <row r="2272" spans="1:12" x14ac:dyDescent="0.25">
      <c r="A2272" t="s">
        <v>4555</v>
      </c>
      <c r="B2272" t="s">
        <v>4556</v>
      </c>
      <c r="C2272" t="s">
        <v>15</v>
      </c>
      <c r="D2272" s="1">
        <v>2839</v>
      </c>
      <c r="E2272">
        <v>10.279</v>
      </c>
      <c r="F2272">
        <v>1.581</v>
      </c>
      <c r="G2272">
        <v>0.72</v>
      </c>
      <c r="H2272">
        <v>6.742</v>
      </c>
      <c r="I2272" t="s">
        <v>2819</v>
      </c>
      <c r="J2272" s="4" t="str">
        <f t="shared" si="70"/>
        <v>na</v>
      </c>
      <c r="K2272" s="4">
        <f t="shared" si="71"/>
        <v>0</v>
      </c>
      <c r="L2272" t="s">
        <v>13715</v>
      </c>
    </row>
    <row r="2273" spans="1:12" x14ac:dyDescent="0.25">
      <c r="A2273" t="s">
        <v>4557</v>
      </c>
      <c r="B2273" t="s">
        <v>4558</v>
      </c>
      <c r="C2273" t="s">
        <v>58</v>
      </c>
      <c r="D2273" s="1">
        <v>2827</v>
      </c>
      <c r="E2273">
        <v>7.7450000000000001</v>
      </c>
      <c r="F2273">
        <v>2.1789999999999998</v>
      </c>
      <c r="G2273">
        <v>0.70199999999999996</v>
      </c>
      <c r="H2273">
        <v>7.4829999999999997</v>
      </c>
      <c r="I2273" t="s">
        <v>2819</v>
      </c>
      <c r="J2273" s="4" t="str">
        <f t="shared" si="70"/>
        <v>na</v>
      </c>
      <c r="K2273" s="4">
        <f t="shared" si="71"/>
        <v>0</v>
      </c>
      <c r="L2273" t="s">
        <v>13716</v>
      </c>
    </row>
    <row r="2274" spans="1:12" x14ac:dyDescent="0.25">
      <c r="A2274" t="s">
        <v>4559</v>
      </c>
      <c r="B2274" t="s">
        <v>4560</v>
      </c>
      <c r="C2274" t="s">
        <v>35</v>
      </c>
      <c r="D2274" s="1">
        <v>2824</v>
      </c>
      <c r="E2274">
        <v>6.9619999999999997</v>
      </c>
      <c r="F2274">
        <v>0.84</v>
      </c>
      <c r="G2274">
        <v>0.82499999999999996</v>
      </c>
      <c r="H2274">
        <v>5.4130000000000003</v>
      </c>
      <c r="I2274" t="s">
        <v>2819</v>
      </c>
      <c r="J2274" s="4" t="str">
        <f t="shared" si="70"/>
        <v>na</v>
      </c>
      <c r="K2274" s="4">
        <f t="shared" si="71"/>
        <v>0</v>
      </c>
      <c r="L2274" t="s">
        <v>13717</v>
      </c>
    </row>
    <row r="2275" spans="1:12" x14ac:dyDescent="0.25">
      <c r="A2275" t="s">
        <v>4561</v>
      </c>
      <c r="B2275" t="s">
        <v>4562</v>
      </c>
      <c r="C2275" t="s">
        <v>15</v>
      </c>
      <c r="D2275" s="1">
        <v>2807</v>
      </c>
      <c r="E2275">
        <v>24.702999999999999</v>
      </c>
      <c r="F2275">
        <v>2.2090000000000001</v>
      </c>
      <c r="G2275">
        <v>0.82299999999999995</v>
      </c>
      <c r="H2275">
        <v>7.0309999999999997</v>
      </c>
      <c r="I2275" t="s">
        <v>2819</v>
      </c>
      <c r="J2275" s="4" t="str">
        <f t="shared" si="70"/>
        <v>na</v>
      </c>
      <c r="K2275" s="4">
        <f t="shared" si="71"/>
        <v>0</v>
      </c>
      <c r="L2275" t="s">
        <v>13718</v>
      </c>
    </row>
    <row r="2276" spans="1:12" x14ac:dyDescent="0.25">
      <c r="A2276" t="s">
        <v>4563</v>
      </c>
      <c r="B2276" t="s">
        <v>4564</v>
      </c>
      <c r="C2276" t="s">
        <v>132</v>
      </c>
      <c r="D2276" s="1">
        <v>2807</v>
      </c>
      <c r="E2276" t="s">
        <v>36</v>
      </c>
      <c r="F2276" t="s">
        <v>36</v>
      </c>
      <c r="G2276">
        <v>5.5839999999999996</v>
      </c>
      <c r="H2276" t="s">
        <v>36</v>
      </c>
      <c r="I2276" t="s">
        <v>2819</v>
      </c>
      <c r="J2276" s="4" t="str">
        <f t="shared" si="70"/>
        <v>na</v>
      </c>
      <c r="K2276" s="4">
        <f t="shared" si="71"/>
        <v>0</v>
      </c>
      <c r="L2276" t="s">
        <v>13719</v>
      </c>
    </row>
    <row r="2277" spans="1:12" x14ac:dyDescent="0.25">
      <c r="A2277" t="s">
        <v>4565</v>
      </c>
      <c r="B2277" t="s">
        <v>4566</v>
      </c>
      <c r="C2277" t="s">
        <v>58</v>
      </c>
      <c r="D2277" s="1">
        <v>2806</v>
      </c>
      <c r="E2277">
        <v>27.738</v>
      </c>
      <c r="F2277">
        <v>1.8779999999999999</v>
      </c>
      <c r="G2277">
        <v>2.7530000000000001</v>
      </c>
      <c r="H2277">
        <v>9.76</v>
      </c>
      <c r="I2277" t="s">
        <v>2819</v>
      </c>
      <c r="J2277" s="4" t="str">
        <f t="shared" si="70"/>
        <v>na</v>
      </c>
      <c r="K2277" s="4">
        <f t="shared" si="71"/>
        <v>0</v>
      </c>
      <c r="L2277" t="s">
        <v>13720</v>
      </c>
    </row>
    <row r="2278" spans="1:12" x14ac:dyDescent="0.25">
      <c r="A2278" t="s">
        <v>4567</v>
      </c>
      <c r="B2278" t="s">
        <v>4568</v>
      </c>
      <c r="C2278" t="s">
        <v>132</v>
      </c>
      <c r="D2278" s="1">
        <v>2805</v>
      </c>
      <c r="E2278">
        <v>56.573999999999998</v>
      </c>
      <c r="F2278">
        <v>4.9409999999999998</v>
      </c>
      <c r="G2278">
        <v>5.9340000000000002</v>
      </c>
      <c r="H2278">
        <v>79.616</v>
      </c>
      <c r="I2278" t="s">
        <v>2819</v>
      </c>
      <c r="J2278" s="4" t="str">
        <f t="shared" si="70"/>
        <v>na</v>
      </c>
      <c r="K2278" s="4">
        <f t="shared" si="71"/>
        <v>0</v>
      </c>
      <c r="L2278" t="s">
        <v>13721</v>
      </c>
    </row>
    <row r="2279" spans="1:12" x14ac:dyDescent="0.25">
      <c r="A2279" t="s">
        <v>4569</v>
      </c>
      <c r="B2279" t="s">
        <v>4570</v>
      </c>
      <c r="C2279" t="s">
        <v>11</v>
      </c>
      <c r="D2279" s="1">
        <v>2801</v>
      </c>
      <c r="E2279">
        <v>4.7539999999999996</v>
      </c>
      <c r="F2279">
        <v>0.23100000000000001</v>
      </c>
      <c r="G2279">
        <v>0.55500000000000005</v>
      </c>
      <c r="H2279">
        <v>2.5259999999999998</v>
      </c>
      <c r="I2279" t="s">
        <v>2819</v>
      </c>
      <c r="J2279" s="4" t="str">
        <f t="shared" si="70"/>
        <v>na</v>
      </c>
      <c r="K2279" s="4">
        <f t="shared" si="71"/>
        <v>0</v>
      </c>
      <c r="L2279" t="s">
        <v>13722</v>
      </c>
    </row>
    <row r="2280" spans="1:12" x14ac:dyDescent="0.25">
      <c r="A2280" t="s">
        <v>4571</v>
      </c>
      <c r="B2280" t="s">
        <v>4572</v>
      </c>
      <c r="C2280" t="s">
        <v>58</v>
      </c>
      <c r="D2280" s="1">
        <v>2782</v>
      </c>
      <c r="E2280">
        <v>21.693000000000001</v>
      </c>
      <c r="F2280">
        <v>2.597</v>
      </c>
      <c r="G2280">
        <v>1.9590000000000001</v>
      </c>
      <c r="H2280">
        <v>12.635</v>
      </c>
      <c r="I2280" t="s">
        <v>2819</v>
      </c>
      <c r="J2280" s="4" t="str">
        <f t="shared" si="70"/>
        <v>na</v>
      </c>
      <c r="K2280" s="4">
        <f t="shared" si="71"/>
        <v>0</v>
      </c>
      <c r="L2280" t="s">
        <v>13723</v>
      </c>
    </row>
    <row r="2281" spans="1:12" x14ac:dyDescent="0.25">
      <c r="A2281" t="s">
        <v>4573</v>
      </c>
      <c r="B2281" t="s">
        <v>4574</v>
      </c>
      <c r="C2281" t="s">
        <v>58</v>
      </c>
      <c r="D2281" s="1">
        <v>2772</v>
      </c>
      <c r="E2281">
        <v>3.8210000000000002</v>
      </c>
      <c r="F2281">
        <v>0.46500000000000002</v>
      </c>
      <c r="G2281">
        <v>0.28999999999999998</v>
      </c>
      <c r="H2281">
        <v>4.9930000000000003</v>
      </c>
      <c r="I2281" t="s">
        <v>2819</v>
      </c>
      <c r="J2281" s="4" t="str">
        <f t="shared" si="70"/>
        <v>na</v>
      </c>
      <c r="K2281" s="4">
        <f t="shared" si="71"/>
        <v>0</v>
      </c>
      <c r="L2281" t="s">
        <v>13724</v>
      </c>
    </row>
    <row r="2282" spans="1:12" x14ac:dyDescent="0.25">
      <c r="A2282" t="s">
        <v>4575</v>
      </c>
      <c r="B2282" t="s">
        <v>4576</v>
      </c>
      <c r="C2282" t="s">
        <v>132</v>
      </c>
      <c r="D2282" s="1">
        <v>2756</v>
      </c>
      <c r="E2282">
        <v>25.657</v>
      </c>
      <c r="F2282">
        <v>2.09</v>
      </c>
      <c r="G2282">
        <v>2.101</v>
      </c>
      <c r="H2282">
        <v>15.117000000000001</v>
      </c>
      <c r="I2282" t="s">
        <v>2819</v>
      </c>
      <c r="J2282" s="4" t="str">
        <f t="shared" si="70"/>
        <v>na</v>
      </c>
      <c r="K2282" s="4">
        <f t="shared" si="71"/>
        <v>0</v>
      </c>
      <c r="L2282" t="s">
        <v>13725</v>
      </c>
    </row>
    <row r="2283" spans="1:12" x14ac:dyDescent="0.25">
      <c r="A2283" t="s">
        <v>4577</v>
      </c>
      <c r="B2283" t="s">
        <v>4578</v>
      </c>
      <c r="C2283" t="s">
        <v>15</v>
      </c>
      <c r="D2283" s="1">
        <v>2754</v>
      </c>
      <c r="E2283">
        <v>21.779</v>
      </c>
      <c r="F2283">
        <v>2.5510000000000002</v>
      </c>
      <c r="G2283">
        <v>3.734</v>
      </c>
      <c r="H2283">
        <v>14.486000000000001</v>
      </c>
      <c r="I2283" t="s">
        <v>2819</v>
      </c>
      <c r="J2283" s="4" t="str">
        <f t="shared" si="70"/>
        <v>na</v>
      </c>
      <c r="K2283" s="4">
        <f t="shared" si="71"/>
        <v>0</v>
      </c>
      <c r="L2283" t="s">
        <v>13726</v>
      </c>
    </row>
    <row r="2284" spans="1:12" x14ac:dyDescent="0.25">
      <c r="A2284" t="s">
        <v>4579</v>
      </c>
      <c r="B2284" t="s">
        <v>4580</v>
      </c>
      <c r="C2284" t="s">
        <v>15</v>
      </c>
      <c r="D2284" s="1">
        <v>2751</v>
      </c>
      <c r="E2284">
        <v>5.0869999999999997</v>
      </c>
      <c r="F2284">
        <v>0.57299999999999995</v>
      </c>
      <c r="G2284">
        <v>0.35699999999999998</v>
      </c>
      <c r="H2284">
        <v>3.081</v>
      </c>
      <c r="I2284" t="s">
        <v>2819</v>
      </c>
      <c r="J2284" s="4" t="str">
        <f t="shared" si="70"/>
        <v>na</v>
      </c>
      <c r="K2284" s="4">
        <f t="shared" si="71"/>
        <v>0</v>
      </c>
      <c r="L2284" t="s">
        <v>13727</v>
      </c>
    </row>
    <row r="2285" spans="1:12" x14ac:dyDescent="0.25">
      <c r="A2285" t="s">
        <v>4581</v>
      </c>
      <c r="B2285" t="s">
        <v>4582</v>
      </c>
      <c r="C2285" t="s">
        <v>27</v>
      </c>
      <c r="D2285" s="1">
        <v>2749</v>
      </c>
      <c r="E2285">
        <v>22.611000000000001</v>
      </c>
      <c r="F2285">
        <v>1.417</v>
      </c>
      <c r="G2285">
        <v>2.012</v>
      </c>
      <c r="H2285">
        <v>12.019</v>
      </c>
      <c r="I2285" t="s">
        <v>2819</v>
      </c>
      <c r="J2285" s="4" t="str">
        <f t="shared" si="70"/>
        <v>na</v>
      </c>
      <c r="K2285" s="4">
        <f t="shared" si="71"/>
        <v>0</v>
      </c>
      <c r="L2285" t="s">
        <v>13728</v>
      </c>
    </row>
    <row r="2286" spans="1:12" x14ac:dyDescent="0.25">
      <c r="A2286" t="s">
        <v>4583</v>
      </c>
      <c r="B2286" t="s">
        <v>4584</v>
      </c>
      <c r="C2286" t="s">
        <v>30</v>
      </c>
      <c r="D2286" s="1">
        <v>2747</v>
      </c>
      <c r="E2286" t="s">
        <v>36</v>
      </c>
      <c r="F2286">
        <v>10.167</v>
      </c>
      <c r="G2286" s="2">
        <v>8687.4159999999993</v>
      </c>
      <c r="H2286" t="s">
        <v>36</v>
      </c>
      <c r="I2286" t="s">
        <v>2819</v>
      </c>
      <c r="J2286" s="4" t="str">
        <f t="shared" si="70"/>
        <v>na</v>
      </c>
      <c r="K2286" s="4">
        <f t="shared" si="71"/>
        <v>0</v>
      </c>
      <c r="L2286" t="s">
        <v>13729</v>
      </c>
    </row>
    <row r="2287" spans="1:12" x14ac:dyDescent="0.25">
      <c r="A2287" t="s">
        <v>4585</v>
      </c>
      <c r="B2287" t="s">
        <v>4586</v>
      </c>
      <c r="C2287" t="s">
        <v>58</v>
      </c>
      <c r="D2287" s="1">
        <v>2745</v>
      </c>
      <c r="E2287">
        <v>5.577</v>
      </c>
      <c r="F2287">
        <v>0.60399999999999998</v>
      </c>
      <c r="G2287">
        <v>0.43099999999999999</v>
      </c>
      <c r="H2287">
        <v>9.4489999999999998</v>
      </c>
      <c r="I2287" t="s">
        <v>2819</v>
      </c>
      <c r="J2287" s="4" t="str">
        <f t="shared" si="70"/>
        <v>na</v>
      </c>
      <c r="K2287" s="4">
        <f t="shared" si="71"/>
        <v>0</v>
      </c>
      <c r="L2287" t="s">
        <v>13730</v>
      </c>
    </row>
    <row r="2288" spans="1:12" x14ac:dyDescent="0.25">
      <c r="A2288" t="s">
        <v>4587</v>
      </c>
      <c r="B2288" t="s">
        <v>4588</v>
      </c>
      <c r="C2288" t="s">
        <v>15</v>
      </c>
      <c r="D2288" s="1">
        <v>2744</v>
      </c>
      <c r="E2288">
        <v>16.015000000000001</v>
      </c>
      <c r="F2288">
        <v>1.6379999999999999</v>
      </c>
      <c r="G2288">
        <v>1.502</v>
      </c>
      <c r="H2288">
        <v>6.9539999999999997</v>
      </c>
      <c r="I2288" t="s">
        <v>2819</v>
      </c>
      <c r="J2288" s="4" t="str">
        <f t="shared" si="70"/>
        <v>na</v>
      </c>
      <c r="K2288" s="4">
        <f t="shared" si="71"/>
        <v>0</v>
      </c>
      <c r="L2288" t="s">
        <v>13731</v>
      </c>
    </row>
    <row r="2289" spans="1:12" x14ac:dyDescent="0.25">
      <c r="A2289" t="s">
        <v>4589</v>
      </c>
      <c r="B2289" t="s">
        <v>4590</v>
      </c>
      <c r="C2289" t="s">
        <v>27</v>
      </c>
      <c r="D2289" s="1">
        <v>2741</v>
      </c>
      <c r="E2289">
        <v>26.966000000000001</v>
      </c>
      <c r="F2289">
        <v>2.2469999999999999</v>
      </c>
      <c r="G2289">
        <v>3.169</v>
      </c>
      <c r="H2289">
        <v>13.145</v>
      </c>
      <c r="I2289" t="s">
        <v>2819</v>
      </c>
      <c r="J2289" s="4" t="str">
        <f t="shared" si="70"/>
        <v>na</v>
      </c>
      <c r="K2289" s="4">
        <f t="shared" si="71"/>
        <v>0</v>
      </c>
      <c r="L2289" t="s">
        <v>13732</v>
      </c>
    </row>
    <row r="2290" spans="1:12" x14ac:dyDescent="0.25">
      <c r="A2290" t="s">
        <v>4591</v>
      </c>
      <c r="B2290" t="s">
        <v>4592</v>
      </c>
      <c r="C2290" t="s">
        <v>15</v>
      </c>
      <c r="D2290" s="1">
        <v>2733</v>
      </c>
      <c r="E2290">
        <v>20.361000000000001</v>
      </c>
      <c r="F2290">
        <v>2.7949999999999999</v>
      </c>
      <c r="G2290">
        <v>1.718</v>
      </c>
      <c r="H2290">
        <v>11.222</v>
      </c>
      <c r="I2290" t="s">
        <v>2819</v>
      </c>
      <c r="J2290" s="4" t="str">
        <f t="shared" si="70"/>
        <v>na</v>
      </c>
      <c r="K2290" s="4">
        <f t="shared" si="71"/>
        <v>0</v>
      </c>
      <c r="L2290" t="s">
        <v>13733</v>
      </c>
    </row>
    <row r="2291" spans="1:12" x14ac:dyDescent="0.25">
      <c r="A2291" t="s">
        <v>4593</v>
      </c>
      <c r="B2291" t="s">
        <v>4594</v>
      </c>
      <c r="C2291" t="s">
        <v>58</v>
      </c>
      <c r="D2291" s="1">
        <v>2725</v>
      </c>
      <c r="E2291">
        <v>3.593</v>
      </c>
      <c r="F2291">
        <v>0.502</v>
      </c>
      <c r="G2291">
        <v>0.13800000000000001</v>
      </c>
      <c r="H2291">
        <v>3.4889999999999999</v>
      </c>
      <c r="I2291" t="s">
        <v>2819</v>
      </c>
      <c r="J2291" s="4" t="str">
        <f t="shared" si="70"/>
        <v>na</v>
      </c>
      <c r="K2291" s="4">
        <f t="shared" si="71"/>
        <v>0</v>
      </c>
      <c r="L2291" t="s">
        <v>13734</v>
      </c>
    </row>
    <row r="2292" spans="1:12" x14ac:dyDescent="0.25">
      <c r="A2292" t="s">
        <v>4595</v>
      </c>
      <c r="B2292" t="s">
        <v>4596</v>
      </c>
      <c r="C2292" t="s">
        <v>58</v>
      </c>
      <c r="D2292" s="1">
        <v>2720</v>
      </c>
      <c r="E2292">
        <v>5.3239999999999998</v>
      </c>
      <c r="F2292">
        <v>1.504</v>
      </c>
      <c r="G2292">
        <v>0.52200000000000002</v>
      </c>
      <c r="H2292">
        <v>10.61</v>
      </c>
      <c r="I2292" t="s">
        <v>2819</v>
      </c>
      <c r="J2292" s="4" t="str">
        <f t="shared" si="70"/>
        <v>na</v>
      </c>
      <c r="K2292" s="4">
        <f t="shared" si="71"/>
        <v>0</v>
      </c>
      <c r="L2292" t="s">
        <v>13735</v>
      </c>
    </row>
    <row r="2293" spans="1:12" x14ac:dyDescent="0.25">
      <c r="A2293" t="s">
        <v>4597</v>
      </c>
      <c r="B2293" t="s">
        <v>4598</v>
      </c>
      <c r="C2293" t="s">
        <v>35</v>
      </c>
      <c r="D2293" s="1">
        <v>2717</v>
      </c>
      <c r="E2293">
        <v>4.2750000000000004</v>
      </c>
      <c r="F2293">
        <v>0.64200000000000002</v>
      </c>
      <c r="G2293">
        <v>2.3159999999999998</v>
      </c>
      <c r="H2293" t="s">
        <v>36</v>
      </c>
      <c r="I2293" t="s">
        <v>2819</v>
      </c>
      <c r="J2293" s="4" t="str">
        <f t="shared" si="70"/>
        <v>na</v>
      </c>
      <c r="K2293" s="4">
        <f t="shared" si="71"/>
        <v>0</v>
      </c>
      <c r="L2293" t="s">
        <v>13736</v>
      </c>
    </row>
    <row r="2294" spans="1:12" x14ac:dyDescent="0.25">
      <c r="A2294" t="s">
        <v>4599</v>
      </c>
      <c r="B2294" t="s">
        <v>4600</v>
      </c>
      <c r="C2294" t="s">
        <v>21</v>
      </c>
      <c r="D2294" s="1">
        <v>2704</v>
      </c>
      <c r="E2294">
        <v>50.12</v>
      </c>
      <c r="F2294">
        <v>18.530999999999999</v>
      </c>
      <c r="G2294">
        <v>6.4560000000000004</v>
      </c>
      <c r="H2294">
        <v>31.396000000000001</v>
      </c>
      <c r="I2294" t="s">
        <v>2819</v>
      </c>
      <c r="J2294" s="4" t="str">
        <f t="shared" si="70"/>
        <v>na</v>
      </c>
      <c r="K2294" s="4">
        <f t="shared" si="71"/>
        <v>0</v>
      </c>
      <c r="L2294" t="s">
        <v>13737</v>
      </c>
    </row>
    <row r="2295" spans="1:12" x14ac:dyDescent="0.25">
      <c r="A2295" t="s">
        <v>4601</v>
      </c>
      <c r="B2295" t="s">
        <v>4602</v>
      </c>
      <c r="C2295" t="s">
        <v>35</v>
      </c>
      <c r="D2295" s="1">
        <v>2701</v>
      </c>
      <c r="E2295">
        <v>4.6920000000000002</v>
      </c>
      <c r="F2295">
        <v>0.61299999999999999</v>
      </c>
      <c r="G2295">
        <v>1.175</v>
      </c>
      <c r="H2295" t="s">
        <v>36</v>
      </c>
      <c r="I2295" t="s">
        <v>2819</v>
      </c>
      <c r="J2295" s="4" t="str">
        <f t="shared" si="70"/>
        <v>na</v>
      </c>
      <c r="K2295" s="4">
        <f t="shared" si="71"/>
        <v>0</v>
      </c>
      <c r="L2295" t="s">
        <v>13738</v>
      </c>
    </row>
    <row r="2296" spans="1:12" x14ac:dyDescent="0.25">
      <c r="A2296" t="s">
        <v>4603</v>
      </c>
      <c r="B2296" t="s">
        <v>4604</v>
      </c>
      <c r="C2296" t="s">
        <v>15</v>
      </c>
      <c r="D2296" s="1">
        <v>2700</v>
      </c>
      <c r="E2296">
        <v>34.408000000000001</v>
      </c>
      <c r="F2296" t="s">
        <v>36</v>
      </c>
      <c r="G2296" t="s">
        <v>36</v>
      </c>
      <c r="H2296" t="s">
        <v>36</v>
      </c>
      <c r="I2296" t="s">
        <v>2819</v>
      </c>
      <c r="J2296" s="4" t="str">
        <f t="shared" si="70"/>
        <v>na</v>
      </c>
      <c r="K2296" s="4">
        <f t="shared" si="71"/>
        <v>0</v>
      </c>
      <c r="L2296" t="s">
        <v>13739</v>
      </c>
    </row>
    <row r="2297" spans="1:12" x14ac:dyDescent="0.25">
      <c r="A2297" t="s">
        <v>4605</v>
      </c>
      <c r="B2297" t="s">
        <v>4606</v>
      </c>
      <c r="C2297" t="s">
        <v>35</v>
      </c>
      <c r="D2297" s="1">
        <v>2698</v>
      </c>
      <c r="E2297">
        <v>137.46299999999999</v>
      </c>
      <c r="F2297">
        <v>1.1220000000000001</v>
      </c>
      <c r="G2297">
        <v>1.272</v>
      </c>
      <c r="H2297">
        <v>6.2949999999999999</v>
      </c>
      <c r="I2297" t="s">
        <v>2819</v>
      </c>
      <c r="J2297" s="4" t="str">
        <f t="shared" si="70"/>
        <v>na</v>
      </c>
      <c r="K2297" s="4">
        <f t="shared" si="71"/>
        <v>0</v>
      </c>
      <c r="L2297" t="s">
        <v>13740</v>
      </c>
    </row>
    <row r="2298" spans="1:12" x14ac:dyDescent="0.25">
      <c r="A2298" t="s">
        <v>4607</v>
      </c>
      <c r="B2298" t="s">
        <v>4608</v>
      </c>
      <c r="C2298" t="s">
        <v>30</v>
      </c>
      <c r="D2298" s="1">
        <v>2695</v>
      </c>
      <c r="E2298">
        <v>266.29000000000002</v>
      </c>
      <c r="F2298">
        <v>6.7789999999999999</v>
      </c>
      <c r="G2298">
        <v>6.31</v>
      </c>
      <c r="H2298">
        <v>53.997999999999998</v>
      </c>
      <c r="I2298" t="s">
        <v>2819</v>
      </c>
      <c r="J2298" s="4" t="str">
        <f t="shared" si="70"/>
        <v>na</v>
      </c>
      <c r="K2298" s="4">
        <f t="shared" si="71"/>
        <v>0</v>
      </c>
      <c r="L2298" t="s">
        <v>13741</v>
      </c>
    </row>
    <row r="2299" spans="1:12" x14ac:dyDescent="0.25">
      <c r="A2299" t="s">
        <v>4609</v>
      </c>
      <c r="B2299" t="s">
        <v>4610</v>
      </c>
      <c r="C2299" t="s">
        <v>132</v>
      </c>
      <c r="D2299" s="1">
        <v>2695</v>
      </c>
      <c r="E2299">
        <v>49.158999999999999</v>
      </c>
      <c r="F2299">
        <v>6.452</v>
      </c>
      <c r="G2299">
        <v>4.2960000000000003</v>
      </c>
      <c r="H2299">
        <v>28.571000000000002</v>
      </c>
      <c r="I2299" t="s">
        <v>2819</v>
      </c>
      <c r="J2299" s="4" t="str">
        <f t="shared" si="70"/>
        <v>na</v>
      </c>
      <c r="K2299" s="4">
        <f t="shared" si="71"/>
        <v>0</v>
      </c>
      <c r="L2299" t="s">
        <v>13742</v>
      </c>
    </row>
    <row r="2300" spans="1:12" x14ac:dyDescent="0.25">
      <c r="A2300" t="s">
        <v>4611</v>
      </c>
      <c r="B2300" t="s">
        <v>4612</v>
      </c>
      <c r="C2300" t="s">
        <v>35</v>
      </c>
      <c r="D2300" s="1">
        <v>2693</v>
      </c>
      <c r="E2300">
        <v>12.644</v>
      </c>
      <c r="F2300">
        <v>1.35</v>
      </c>
      <c r="G2300">
        <v>5.1970000000000001</v>
      </c>
      <c r="H2300" t="s">
        <v>36</v>
      </c>
      <c r="I2300" t="s">
        <v>2819</v>
      </c>
      <c r="J2300" s="4" t="str">
        <f t="shared" si="70"/>
        <v>na</v>
      </c>
      <c r="K2300" s="4">
        <f t="shared" si="71"/>
        <v>0</v>
      </c>
      <c r="L2300" t="s">
        <v>13743</v>
      </c>
    </row>
    <row r="2301" spans="1:12" x14ac:dyDescent="0.25">
      <c r="A2301" t="s">
        <v>4613</v>
      </c>
      <c r="B2301" t="s">
        <v>4614</v>
      </c>
      <c r="C2301" t="s">
        <v>132</v>
      </c>
      <c r="D2301" s="1">
        <v>2691</v>
      </c>
      <c r="E2301">
        <v>36.557000000000002</v>
      </c>
      <c r="F2301">
        <v>2.3780000000000001</v>
      </c>
      <c r="G2301">
        <v>2.1379999999999999</v>
      </c>
      <c r="H2301">
        <v>15.095000000000001</v>
      </c>
      <c r="I2301" t="s">
        <v>2819</v>
      </c>
      <c r="J2301" s="4" t="str">
        <f t="shared" si="70"/>
        <v>na</v>
      </c>
      <c r="K2301" s="4">
        <f t="shared" si="71"/>
        <v>0</v>
      </c>
      <c r="L2301" t="s">
        <v>13744</v>
      </c>
    </row>
    <row r="2302" spans="1:12" x14ac:dyDescent="0.25">
      <c r="A2302" t="s">
        <v>4615</v>
      </c>
      <c r="B2302" t="s">
        <v>4616</v>
      </c>
      <c r="C2302" t="s">
        <v>61</v>
      </c>
      <c r="D2302" s="1">
        <v>2677</v>
      </c>
      <c r="E2302">
        <v>30.881</v>
      </c>
      <c r="F2302">
        <v>3.5129999999999999</v>
      </c>
      <c r="G2302">
        <v>2.1669999999999998</v>
      </c>
      <c r="H2302" t="s">
        <v>36</v>
      </c>
      <c r="I2302" t="s">
        <v>2819</v>
      </c>
      <c r="J2302" s="4" t="str">
        <f t="shared" si="70"/>
        <v>na</v>
      </c>
      <c r="K2302" s="4">
        <f t="shared" si="71"/>
        <v>0</v>
      </c>
      <c r="L2302" t="s">
        <v>13745</v>
      </c>
    </row>
    <row r="2303" spans="1:12" x14ac:dyDescent="0.25">
      <c r="A2303" t="s">
        <v>4617</v>
      </c>
      <c r="B2303" t="s">
        <v>4618</v>
      </c>
      <c r="C2303" t="s">
        <v>30</v>
      </c>
      <c r="D2303" s="1">
        <v>2663</v>
      </c>
      <c r="E2303">
        <v>28.407</v>
      </c>
      <c r="F2303">
        <v>2.4329999999999998</v>
      </c>
      <c r="G2303">
        <v>2.387</v>
      </c>
      <c r="H2303">
        <v>14.598000000000001</v>
      </c>
      <c r="I2303" t="s">
        <v>2819</v>
      </c>
      <c r="J2303" s="4" t="str">
        <f t="shared" si="70"/>
        <v>na</v>
      </c>
      <c r="K2303" s="4">
        <f t="shared" si="71"/>
        <v>0</v>
      </c>
      <c r="L2303" t="s">
        <v>13746</v>
      </c>
    </row>
    <row r="2304" spans="1:12" x14ac:dyDescent="0.25">
      <c r="A2304" t="s">
        <v>4619</v>
      </c>
      <c r="B2304" t="s">
        <v>4620</v>
      </c>
      <c r="C2304" t="s">
        <v>35</v>
      </c>
      <c r="D2304" s="1">
        <v>2657</v>
      </c>
      <c r="E2304">
        <v>6.6349999999999998</v>
      </c>
      <c r="F2304">
        <v>0.17</v>
      </c>
      <c r="G2304">
        <v>0.435</v>
      </c>
      <c r="H2304" t="s">
        <v>36</v>
      </c>
      <c r="I2304" t="s">
        <v>2819</v>
      </c>
      <c r="J2304" s="4" t="str">
        <f t="shared" si="70"/>
        <v>na</v>
      </c>
      <c r="K2304" s="4">
        <f t="shared" si="71"/>
        <v>0</v>
      </c>
      <c r="L2304" t="s">
        <v>13747</v>
      </c>
    </row>
    <row r="2305" spans="1:12" x14ac:dyDescent="0.25">
      <c r="A2305" t="s">
        <v>4621</v>
      </c>
      <c r="B2305" t="s">
        <v>4622</v>
      </c>
      <c r="C2305" t="s">
        <v>30</v>
      </c>
      <c r="D2305" s="1">
        <v>2657</v>
      </c>
      <c r="E2305" t="s">
        <v>36</v>
      </c>
      <c r="F2305">
        <v>2.0579999999999998</v>
      </c>
      <c r="G2305">
        <v>58.994999999999997</v>
      </c>
      <c r="H2305" t="s">
        <v>36</v>
      </c>
      <c r="I2305" t="s">
        <v>2819</v>
      </c>
      <c r="J2305" s="4" t="str">
        <f t="shared" si="70"/>
        <v>na</v>
      </c>
      <c r="K2305" s="4">
        <f t="shared" si="71"/>
        <v>0</v>
      </c>
      <c r="L2305" t="s">
        <v>13748</v>
      </c>
    </row>
    <row r="2306" spans="1:12" x14ac:dyDescent="0.25">
      <c r="A2306" t="s">
        <v>4623</v>
      </c>
      <c r="B2306" t="s">
        <v>4624</v>
      </c>
      <c r="C2306" t="s">
        <v>15</v>
      </c>
      <c r="D2306" s="1">
        <v>2654</v>
      </c>
      <c r="E2306">
        <v>13.545999999999999</v>
      </c>
      <c r="F2306">
        <v>5.6120000000000001</v>
      </c>
      <c r="G2306">
        <v>0.69599999999999995</v>
      </c>
      <c r="H2306">
        <v>8.1989999999999998</v>
      </c>
      <c r="I2306" t="s">
        <v>2819</v>
      </c>
      <c r="J2306" s="4" t="str">
        <f t="shared" ref="J2306:J2369" si="72">IF(AND(I2306=selected_country_code,C2306= selected_sector_code),D2306,"na")</f>
        <v>na</v>
      </c>
      <c r="K2306" s="4">
        <f t="shared" si="71"/>
        <v>0</v>
      </c>
      <c r="L2306" t="s">
        <v>13749</v>
      </c>
    </row>
    <row r="2307" spans="1:12" x14ac:dyDescent="0.25">
      <c r="A2307" t="s">
        <v>4625</v>
      </c>
      <c r="B2307" t="s">
        <v>4626</v>
      </c>
      <c r="C2307" t="s">
        <v>15</v>
      </c>
      <c r="D2307" s="1">
        <v>2652</v>
      </c>
      <c r="E2307">
        <v>12.702</v>
      </c>
      <c r="F2307">
        <v>1.9430000000000001</v>
      </c>
      <c r="G2307">
        <v>1.1339999999999999</v>
      </c>
      <c r="H2307">
        <v>8.4109999999999996</v>
      </c>
      <c r="I2307" t="s">
        <v>2819</v>
      </c>
      <c r="J2307" s="4" t="str">
        <f t="shared" si="72"/>
        <v>na</v>
      </c>
      <c r="K2307" s="4">
        <f t="shared" ref="K2307:K2370" si="73">IFERROR(RANK(J2307,$J$2:$J$5711,0),0)</f>
        <v>0</v>
      </c>
      <c r="L2307" t="s">
        <v>13750</v>
      </c>
    </row>
    <row r="2308" spans="1:12" x14ac:dyDescent="0.25">
      <c r="A2308" t="s">
        <v>4627</v>
      </c>
      <c r="B2308" t="s">
        <v>4628</v>
      </c>
      <c r="C2308" t="s">
        <v>21</v>
      </c>
      <c r="D2308" s="1">
        <v>2647</v>
      </c>
      <c r="E2308">
        <v>40.064</v>
      </c>
      <c r="F2308">
        <v>1.74</v>
      </c>
      <c r="G2308">
        <v>1.2310000000000001</v>
      </c>
      <c r="H2308">
        <v>29.763999999999999</v>
      </c>
      <c r="I2308" t="s">
        <v>2819</v>
      </c>
      <c r="J2308" s="4" t="str">
        <f t="shared" si="72"/>
        <v>na</v>
      </c>
      <c r="K2308" s="4">
        <f t="shared" si="73"/>
        <v>0</v>
      </c>
      <c r="L2308" t="s">
        <v>13751</v>
      </c>
    </row>
    <row r="2309" spans="1:12" x14ac:dyDescent="0.25">
      <c r="A2309" t="s">
        <v>4629</v>
      </c>
      <c r="B2309" t="s">
        <v>4630</v>
      </c>
      <c r="C2309" t="s">
        <v>21</v>
      </c>
      <c r="D2309" s="1">
        <v>2646</v>
      </c>
      <c r="E2309">
        <v>83.216999999999999</v>
      </c>
      <c r="F2309">
        <v>1.9319999999999999</v>
      </c>
      <c r="G2309">
        <v>0.73799999999999999</v>
      </c>
      <c r="H2309">
        <v>14.795999999999999</v>
      </c>
      <c r="I2309" t="s">
        <v>2819</v>
      </c>
      <c r="J2309" s="4" t="str">
        <f t="shared" si="72"/>
        <v>na</v>
      </c>
      <c r="K2309" s="4">
        <f t="shared" si="73"/>
        <v>0</v>
      </c>
      <c r="L2309" t="s">
        <v>13752</v>
      </c>
    </row>
    <row r="2310" spans="1:12" x14ac:dyDescent="0.25">
      <c r="A2310" t="s">
        <v>4631</v>
      </c>
      <c r="B2310" t="s">
        <v>4632</v>
      </c>
      <c r="C2310" t="s">
        <v>58</v>
      </c>
      <c r="D2310" s="1">
        <v>2644</v>
      </c>
      <c r="E2310">
        <v>14.89</v>
      </c>
      <c r="F2310">
        <v>2.2919999999999998</v>
      </c>
      <c r="G2310">
        <v>1.016</v>
      </c>
      <c r="H2310">
        <v>8.8469999999999995</v>
      </c>
      <c r="I2310" t="s">
        <v>2819</v>
      </c>
      <c r="J2310" s="4" t="str">
        <f t="shared" si="72"/>
        <v>na</v>
      </c>
      <c r="K2310" s="4">
        <f t="shared" si="73"/>
        <v>0</v>
      </c>
      <c r="L2310" t="s">
        <v>13753</v>
      </c>
    </row>
    <row r="2311" spans="1:12" x14ac:dyDescent="0.25">
      <c r="A2311" t="s">
        <v>4633</v>
      </c>
      <c r="B2311" t="s">
        <v>4634</v>
      </c>
      <c r="C2311" t="s">
        <v>15</v>
      </c>
      <c r="D2311" s="1">
        <v>2642</v>
      </c>
      <c r="E2311">
        <v>20.727</v>
      </c>
      <c r="F2311">
        <v>2.952</v>
      </c>
      <c r="G2311">
        <v>2.3380000000000001</v>
      </c>
      <c r="H2311">
        <v>10.696999999999999</v>
      </c>
      <c r="I2311" t="s">
        <v>2819</v>
      </c>
      <c r="J2311" s="4" t="str">
        <f t="shared" si="72"/>
        <v>na</v>
      </c>
      <c r="K2311" s="4">
        <f t="shared" si="73"/>
        <v>0</v>
      </c>
      <c r="L2311" t="s">
        <v>13754</v>
      </c>
    </row>
    <row r="2312" spans="1:12" x14ac:dyDescent="0.25">
      <c r="A2312" t="s">
        <v>4635</v>
      </c>
      <c r="B2312" t="s">
        <v>4636</v>
      </c>
      <c r="C2312" t="s">
        <v>132</v>
      </c>
      <c r="D2312" s="1">
        <v>2632</v>
      </c>
      <c r="E2312" t="s">
        <v>36</v>
      </c>
      <c r="F2312">
        <v>12.821</v>
      </c>
      <c r="G2312">
        <v>9.657</v>
      </c>
      <c r="H2312" t="s">
        <v>36</v>
      </c>
      <c r="I2312" t="s">
        <v>2819</v>
      </c>
      <c r="J2312" s="4" t="str">
        <f t="shared" si="72"/>
        <v>na</v>
      </c>
      <c r="K2312" s="4">
        <f t="shared" si="73"/>
        <v>0</v>
      </c>
      <c r="L2312" t="s">
        <v>13755</v>
      </c>
    </row>
    <row r="2313" spans="1:12" x14ac:dyDescent="0.25">
      <c r="A2313" t="s">
        <v>4637</v>
      </c>
      <c r="B2313" t="s">
        <v>4638</v>
      </c>
      <c r="C2313" t="s">
        <v>132</v>
      </c>
      <c r="D2313" s="1">
        <v>2631</v>
      </c>
      <c r="E2313">
        <v>17.672000000000001</v>
      </c>
      <c r="F2313">
        <v>2.7650000000000001</v>
      </c>
      <c r="G2313">
        <v>1.51</v>
      </c>
      <c r="H2313">
        <v>11.629</v>
      </c>
      <c r="I2313" t="s">
        <v>2819</v>
      </c>
      <c r="J2313" s="4" t="str">
        <f t="shared" si="72"/>
        <v>na</v>
      </c>
      <c r="K2313" s="4">
        <f t="shared" si="73"/>
        <v>0</v>
      </c>
      <c r="L2313" t="s">
        <v>13756</v>
      </c>
    </row>
    <row r="2314" spans="1:12" x14ac:dyDescent="0.25">
      <c r="A2314" t="s">
        <v>4639</v>
      </c>
      <c r="B2314" t="s">
        <v>4640</v>
      </c>
      <c r="C2314" t="s">
        <v>27</v>
      </c>
      <c r="D2314" s="1">
        <v>2628</v>
      </c>
      <c r="E2314" t="s">
        <v>36</v>
      </c>
      <c r="F2314">
        <v>1.3140000000000001</v>
      </c>
      <c r="G2314">
        <v>2.7570000000000001</v>
      </c>
      <c r="H2314">
        <v>20.873000000000001</v>
      </c>
      <c r="I2314" t="s">
        <v>2819</v>
      </c>
      <c r="J2314" s="4" t="str">
        <f t="shared" si="72"/>
        <v>na</v>
      </c>
      <c r="K2314" s="4">
        <f t="shared" si="73"/>
        <v>0</v>
      </c>
      <c r="L2314" t="s">
        <v>13757</v>
      </c>
    </row>
    <row r="2315" spans="1:12" x14ac:dyDescent="0.25">
      <c r="A2315" t="s">
        <v>4641</v>
      </c>
      <c r="B2315" t="s">
        <v>4642</v>
      </c>
      <c r="C2315" t="s">
        <v>132</v>
      </c>
      <c r="D2315" s="1">
        <v>2626</v>
      </c>
      <c r="E2315">
        <v>38.799999999999997</v>
      </c>
      <c r="F2315">
        <v>3.59</v>
      </c>
      <c r="G2315">
        <v>6.1529999999999996</v>
      </c>
      <c r="H2315">
        <v>9.1120000000000001</v>
      </c>
      <c r="I2315" t="s">
        <v>2819</v>
      </c>
      <c r="J2315" s="4" t="str">
        <f t="shared" si="72"/>
        <v>na</v>
      </c>
      <c r="K2315" s="4">
        <f t="shared" si="73"/>
        <v>0</v>
      </c>
      <c r="L2315" t="s">
        <v>13758</v>
      </c>
    </row>
    <row r="2316" spans="1:12" x14ac:dyDescent="0.25">
      <c r="A2316" t="s">
        <v>4643</v>
      </c>
      <c r="B2316" t="s">
        <v>4644</v>
      </c>
      <c r="C2316" t="s">
        <v>45</v>
      </c>
      <c r="D2316" s="1">
        <v>2619</v>
      </c>
      <c r="E2316">
        <v>9.5510000000000002</v>
      </c>
      <c r="F2316">
        <v>2.0089999999999999</v>
      </c>
      <c r="G2316">
        <v>0.29599999999999999</v>
      </c>
      <c r="H2316">
        <v>6.8419999999999996</v>
      </c>
      <c r="I2316" t="s">
        <v>2819</v>
      </c>
      <c r="J2316" s="4" t="str">
        <f t="shared" si="72"/>
        <v>na</v>
      </c>
      <c r="K2316" s="4">
        <f t="shared" si="73"/>
        <v>0</v>
      </c>
      <c r="L2316" t="s">
        <v>13759</v>
      </c>
    </row>
    <row r="2317" spans="1:12" x14ac:dyDescent="0.25">
      <c r="A2317" t="s">
        <v>4645</v>
      </c>
      <c r="B2317" t="s">
        <v>4646</v>
      </c>
      <c r="C2317" t="s">
        <v>58</v>
      </c>
      <c r="D2317" s="1">
        <v>2616</v>
      </c>
      <c r="E2317">
        <v>6.1859999999999999</v>
      </c>
      <c r="F2317">
        <v>0.82599999999999996</v>
      </c>
      <c r="G2317">
        <v>0.124</v>
      </c>
      <c r="H2317">
        <v>4.7210000000000001</v>
      </c>
      <c r="I2317" t="s">
        <v>2819</v>
      </c>
      <c r="J2317" s="4" t="str">
        <f t="shared" si="72"/>
        <v>na</v>
      </c>
      <c r="K2317" s="4">
        <f t="shared" si="73"/>
        <v>0</v>
      </c>
      <c r="L2317" t="s">
        <v>13760</v>
      </c>
    </row>
    <row r="2318" spans="1:12" x14ac:dyDescent="0.25">
      <c r="A2318" t="s">
        <v>4647</v>
      </c>
      <c r="B2318" t="s">
        <v>4648</v>
      </c>
      <c r="C2318" t="s">
        <v>132</v>
      </c>
      <c r="D2318" s="1">
        <v>2613</v>
      </c>
      <c r="E2318">
        <v>105.346</v>
      </c>
      <c r="F2318">
        <v>6.5860000000000003</v>
      </c>
      <c r="G2318">
        <v>2.8170000000000002</v>
      </c>
      <c r="H2318">
        <v>23.067</v>
      </c>
      <c r="I2318" t="s">
        <v>2819</v>
      </c>
      <c r="J2318" s="4" t="str">
        <f t="shared" si="72"/>
        <v>na</v>
      </c>
      <c r="K2318" s="4">
        <f t="shared" si="73"/>
        <v>0</v>
      </c>
      <c r="L2318" t="s">
        <v>13761</v>
      </c>
    </row>
    <row r="2319" spans="1:12" x14ac:dyDescent="0.25">
      <c r="A2319" t="s">
        <v>4649</v>
      </c>
      <c r="B2319" t="s">
        <v>4650</v>
      </c>
      <c r="C2319" t="s">
        <v>18</v>
      </c>
      <c r="D2319" s="1">
        <v>2613</v>
      </c>
      <c r="E2319">
        <v>40.195</v>
      </c>
      <c r="F2319">
        <v>9.4870000000000001</v>
      </c>
      <c r="G2319">
        <v>2.75</v>
      </c>
      <c r="H2319">
        <v>16.837</v>
      </c>
      <c r="I2319" t="s">
        <v>2819</v>
      </c>
      <c r="J2319" s="4" t="str">
        <f t="shared" si="72"/>
        <v>na</v>
      </c>
      <c r="K2319" s="4">
        <f t="shared" si="73"/>
        <v>0</v>
      </c>
      <c r="L2319" t="s">
        <v>13762</v>
      </c>
    </row>
    <row r="2320" spans="1:12" x14ac:dyDescent="0.25">
      <c r="A2320" t="s">
        <v>4651</v>
      </c>
      <c r="B2320" t="s">
        <v>4652</v>
      </c>
      <c r="C2320" t="s">
        <v>18</v>
      </c>
      <c r="D2320" s="1">
        <v>2606</v>
      </c>
      <c r="E2320">
        <v>67.311999999999998</v>
      </c>
      <c r="F2320">
        <v>1.9830000000000001</v>
      </c>
      <c r="G2320">
        <v>1.98</v>
      </c>
      <c r="H2320">
        <v>17.18</v>
      </c>
      <c r="I2320" t="s">
        <v>2819</v>
      </c>
      <c r="J2320" s="4" t="str">
        <f t="shared" si="72"/>
        <v>na</v>
      </c>
      <c r="K2320" s="4">
        <f t="shared" si="73"/>
        <v>0</v>
      </c>
      <c r="L2320" t="s">
        <v>13763</v>
      </c>
    </row>
    <row r="2321" spans="1:12" x14ac:dyDescent="0.25">
      <c r="A2321" t="s">
        <v>4653</v>
      </c>
      <c r="B2321" t="s">
        <v>4654</v>
      </c>
      <c r="C2321" t="s">
        <v>11</v>
      </c>
      <c r="D2321" s="1">
        <v>2600</v>
      </c>
      <c r="E2321" t="s">
        <v>36</v>
      </c>
      <c r="F2321">
        <v>0.308</v>
      </c>
      <c r="G2321">
        <v>0.57299999999999995</v>
      </c>
      <c r="H2321">
        <v>10.78</v>
      </c>
      <c r="I2321" t="s">
        <v>2819</v>
      </c>
      <c r="J2321" s="4" t="str">
        <f t="shared" si="72"/>
        <v>na</v>
      </c>
      <c r="K2321" s="4">
        <f t="shared" si="73"/>
        <v>0</v>
      </c>
      <c r="L2321" t="s">
        <v>13764</v>
      </c>
    </row>
    <row r="2322" spans="1:12" x14ac:dyDescent="0.25">
      <c r="A2322" t="s">
        <v>4655</v>
      </c>
      <c r="B2322" t="s">
        <v>4656</v>
      </c>
      <c r="C2322" t="s">
        <v>35</v>
      </c>
      <c r="D2322" s="1">
        <v>2594</v>
      </c>
      <c r="E2322">
        <v>5.0990000000000002</v>
      </c>
      <c r="F2322">
        <v>0.55400000000000005</v>
      </c>
      <c r="G2322">
        <v>1.145</v>
      </c>
      <c r="H2322" t="s">
        <v>36</v>
      </c>
      <c r="I2322" t="s">
        <v>2819</v>
      </c>
      <c r="J2322" s="4" t="str">
        <f t="shared" si="72"/>
        <v>na</v>
      </c>
      <c r="K2322" s="4">
        <f t="shared" si="73"/>
        <v>0</v>
      </c>
      <c r="L2322" t="s">
        <v>13765</v>
      </c>
    </row>
    <row r="2323" spans="1:12" x14ac:dyDescent="0.25">
      <c r="A2323" t="s">
        <v>4657</v>
      </c>
      <c r="B2323" t="s">
        <v>4658</v>
      </c>
      <c r="C2323" t="s">
        <v>15</v>
      </c>
      <c r="D2323" s="1">
        <v>2580</v>
      </c>
      <c r="E2323">
        <v>18.456</v>
      </c>
      <c r="F2323">
        <v>0.76500000000000001</v>
      </c>
      <c r="G2323">
        <v>0.90500000000000003</v>
      </c>
      <c r="H2323">
        <v>8.1890000000000001</v>
      </c>
      <c r="I2323" t="s">
        <v>2819</v>
      </c>
      <c r="J2323" s="4" t="str">
        <f t="shared" si="72"/>
        <v>na</v>
      </c>
      <c r="K2323" s="4">
        <f t="shared" si="73"/>
        <v>0</v>
      </c>
      <c r="L2323" t="s">
        <v>13766</v>
      </c>
    </row>
    <row r="2324" spans="1:12" x14ac:dyDescent="0.25">
      <c r="A2324" t="s">
        <v>4659</v>
      </c>
      <c r="B2324" t="s">
        <v>4660</v>
      </c>
      <c r="C2324" t="s">
        <v>35</v>
      </c>
      <c r="D2324" s="1">
        <v>2580</v>
      </c>
      <c r="E2324" t="s">
        <v>36</v>
      </c>
      <c r="F2324">
        <v>1.7330000000000001</v>
      </c>
      <c r="G2324">
        <v>2.11</v>
      </c>
      <c r="H2324" t="s">
        <v>36</v>
      </c>
      <c r="I2324" t="s">
        <v>2819</v>
      </c>
      <c r="J2324" s="4" t="str">
        <f t="shared" si="72"/>
        <v>na</v>
      </c>
      <c r="K2324" s="4">
        <f t="shared" si="73"/>
        <v>0</v>
      </c>
      <c r="L2324" t="s">
        <v>13767</v>
      </c>
    </row>
    <row r="2325" spans="1:12" x14ac:dyDescent="0.25">
      <c r="A2325" t="s">
        <v>4661</v>
      </c>
      <c r="B2325" t="s">
        <v>4662</v>
      </c>
      <c r="C2325" t="s">
        <v>15</v>
      </c>
      <c r="D2325" s="1">
        <v>2578</v>
      </c>
      <c r="E2325">
        <v>13.909000000000001</v>
      </c>
      <c r="F2325">
        <v>13.423999999999999</v>
      </c>
      <c r="G2325">
        <v>0.7</v>
      </c>
      <c r="H2325">
        <v>8.1760000000000002</v>
      </c>
      <c r="I2325" t="s">
        <v>2819</v>
      </c>
      <c r="J2325" s="4" t="str">
        <f t="shared" si="72"/>
        <v>na</v>
      </c>
      <c r="K2325" s="4">
        <f t="shared" si="73"/>
        <v>0</v>
      </c>
      <c r="L2325" t="s">
        <v>13768</v>
      </c>
    </row>
    <row r="2326" spans="1:12" x14ac:dyDescent="0.25">
      <c r="A2326" t="s">
        <v>4663</v>
      </c>
      <c r="B2326" t="s">
        <v>4664</v>
      </c>
      <c r="C2326" t="s">
        <v>18</v>
      </c>
      <c r="D2326" s="1">
        <v>2569</v>
      </c>
      <c r="E2326">
        <v>18.843</v>
      </c>
      <c r="F2326">
        <v>0.61099999999999999</v>
      </c>
      <c r="G2326">
        <v>0.63900000000000001</v>
      </c>
      <c r="H2326">
        <v>4.8970000000000002</v>
      </c>
      <c r="I2326" t="s">
        <v>2819</v>
      </c>
      <c r="J2326" s="4" t="str">
        <f t="shared" si="72"/>
        <v>na</v>
      </c>
      <c r="K2326" s="4">
        <f t="shared" si="73"/>
        <v>0</v>
      </c>
      <c r="L2326" t="s">
        <v>13769</v>
      </c>
    </row>
    <row r="2327" spans="1:12" x14ac:dyDescent="0.25">
      <c r="A2327" t="s">
        <v>4665</v>
      </c>
      <c r="B2327" t="s">
        <v>4666</v>
      </c>
      <c r="C2327" t="s">
        <v>58</v>
      </c>
      <c r="D2327" s="1">
        <v>2563</v>
      </c>
      <c r="E2327">
        <v>2.6429999999999998</v>
      </c>
      <c r="F2327">
        <v>0.39300000000000002</v>
      </c>
      <c r="G2327">
        <v>0.4</v>
      </c>
      <c r="H2327">
        <v>5.0430000000000001</v>
      </c>
      <c r="I2327" t="s">
        <v>2819</v>
      </c>
      <c r="J2327" s="4" t="str">
        <f t="shared" si="72"/>
        <v>na</v>
      </c>
      <c r="K2327" s="4">
        <f t="shared" si="73"/>
        <v>0</v>
      </c>
      <c r="L2327" t="s">
        <v>13770</v>
      </c>
    </row>
    <row r="2328" spans="1:12" x14ac:dyDescent="0.25">
      <c r="A2328" t="s">
        <v>4667</v>
      </c>
      <c r="B2328" t="s">
        <v>4668</v>
      </c>
      <c r="C2328" t="s">
        <v>132</v>
      </c>
      <c r="D2328" s="1">
        <v>2561</v>
      </c>
      <c r="E2328">
        <v>71.731999999999999</v>
      </c>
      <c r="F2328">
        <v>1.238</v>
      </c>
      <c r="G2328">
        <v>1.1930000000000001</v>
      </c>
      <c r="H2328">
        <v>30.91</v>
      </c>
      <c r="I2328" t="s">
        <v>2819</v>
      </c>
      <c r="J2328" s="4" t="str">
        <f t="shared" si="72"/>
        <v>na</v>
      </c>
      <c r="K2328" s="4">
        <f t="shared" si="73"/>
        <v>0</v>
      </c>
      <c r="L2328" t="s">
        <v>13771</v>
      </c>
    </row>
    <row r="2329" spans="1:12" x14ac:dyDescent="0.25">
      <c r="A2329" t="s">
        <v>4669</v>
      </c>
      <c r="B2329" t="s">
        <v>4670</v>
      </c>
      <c r="C2329" t="s">
        <v>24</v>
      </c>
      <c r="D2329" s="1">
        <v>2551</v>
      </c>
      <c r="E2329">
        <v>8.7080000000000002</v>
      </c>
      <c r="F2329">
        <v>6.4480000000000004</v>
      </c>
      <c r="G2329">
        <v>1.3029999999999999</v>
      </c>
      <c r="H2329">
        <v>8.9930000000000003</v>
      </c>
      <c r="I2329" t="s">
        <v>2819</v>
      </c>
      <c r="J2329" s="4" t="str">
        <f t="shared" si="72"/>
        <v>na</v>
      </c>
      <c r="K2329" s="4">
        <f t="shared" si="73"/>
        <v>0</v>
      </c>
      <c r="L2329" t="s">
        <v>13772</v>
      </c>
    </row>
    <row r="2330" spans="1:12" x14ac:dyDescent="0.25">
      <c r="A2330" t="s">
        <v>4671</v>
      </c>
      <c r="B2330" t="s">
        <v>4672</v>
      </c>
      <c r="C2330" t="s">
        <v>35</v>
      </c>
      <c r="D2330" s="1">
        <v>2550</v>
      </c>
      <c r="E2330">
        <v>7.6139999999999999</v>
      </c>
      <c r="F2330">
        <v>4.1619999999999999</v>
      </c>
      <c r="G2330">
        <v>1.0049999999999999</v>
      </c>
      <c r="H2330">
        <v>6.1180000000000003</v>
      </c>
      <c r="I2330" t="s">
        <v>2819</v>
      </c>
      <c r="J2330" s="4" t="str">
        <f t="shared" si="72"/>
        <v>na</v>
      </c>
      <c r="K2330" s="4">
        <f t="shared" si="73"/>
        <v>0</v>
      </c>
      <c r="L2330" t="s">
        <v>13773</v>
      </c>
    </row>
    <row r="2331" spans="1:12" x14ac:dyDescent="0.25">
      <c r="A2331" t="s">
        <v>4673</v>
      </c>
      <c r="B2331" t="s">
        <v>4674</v>
      </c>
      <c r="C2331" t="s">
        <v>132</v>
      </c>
      <c r="D2331" s="1">
        <v>2547</v>
      </c>
      <c r="E2331">
        <v>63.826000000000001</v>
      </c>
      <c r="F2331">
        <v>3.3279999999999998</v>
      </c>
      <c r="G2331">
        <v>2.169</v>
      </c>
      <c r="H2331">
        <v>12.138999999999999</v>
      </c>
      <c r="I2331" t="s">
        <v>2819</v>
      </c>
      <c r="J2331" s="4" t="str">
        <f t="shared" si="72"/>
        <v>na</v>
      </c>
      <c r="K2331" s="4">
        <f t="shared" si="73"/>
        <v>0</v>
      </c>
      <c r="L2331" t="s">
        <v>13774</v>
      </c>
    </row>
    <row r="2332" spans="1:12" x14ac:dyDescent="0.25">
      <c r="A2332" t="s">
        <v>4675</v>
      </c>
      <c r="B2332" t="s">
        <v>4676</v>
      </c>
      <c r="C2332" t="s">
        <v>30</v>
      </c>
      <c r="D2332" s="1">
        <v>2545</v>
      </c>
      <c r="E2332" t="s">
        <v>36</v>
      </c>
      <c r="F2332" t="s">
        <v>36</v>
      </c>
      <c r="G2332" t="s">
        <v>36</v>
      </c>
      <c r="H2332" t="s">
        <v>36</v>
      </c>
      <c r="I2332" t="s">
        <v>2819</v>
      </c>
      <c r="J2332" s="4" t="str">
        <f t="shared" si="72"/>
        <v>na</v>
      </c>
      <c r="K2332" s="4">
        <f t="shared" si="73"/>
        <v>0</v>
      </c>
      <c r="L2332" t="s">
        <v>13775</v>
      </c>
    </row>
    <row r="2333" spans="1:12" x14ac:dyDescent="0.25">
      <c r="A2333" t="s">
        <v>4677</v>
      </c>
      <c r="B2333" t="s">
        <v>4678</v>
      </c>
      <c r="C2333" t="s">
        <v>58</v>
      </c>
      <c r="D2333" s="1">
        <v>2530</v>
      </c>
      <c r="E2333">
        <v>15.808999999999999</v>
      </c>
      <c r="F2333">
        <v>3.1509999999999998</v>
      </c>
      <c r="G2333">
        <v>0.217</v>
      </c>
      <c r="H2333">
        <v>7.843</v>
      </c>
      <c r="I2333" t="s">
        <v>2819</v>
      </c>
      <c r="J2333" s="4" t="str">
        <f t="shared" si="72"/>
        <v>na</v>
      </c>
      <c r="K2333" s="4">
        <f t="shared" si="73"/>
        <v>0</v>
      </c>
      <c r="L2333" t="s">
        <v>13776</v>
      </c>
    </row>
    <row r="2334" spans="1:12" x14ac:dyDescent="0.25">
      <c r="A2334" t="s">
        <v>4679</v>
      </c>
      <c r="B2334" t="s">
        <v>4680</v>
      </c>
      <c r="C2334" t="s">
        <v>30</v>
      </c>
      <c r="D2334" s="1">
        <v>2527</v>
      </c>
      <c r="E2334" t="s">
        <v>36</v>
      </c>
      <c r="F2334">
        <v>4.2039999999999997</v>
      </c>
      <c r="G2334">
        <v>7.39</v>
      </c>
      <c r="H2334" t="s">
        <v>36</v>
      </c>
      <c r="I2334" t="s">
        <v>2819</v>
      </c>
      <c r="J2334" s="4" t="str">
        <f t="shared" si="72"/>
        <v>na</v>
      </c>
      <c r="K2334" s="4">
        <f t="shared" si="73"/>
        <v>0</v>
      </c>
      <c r="L2334" t="s">
        <v>13777</v>
      </c>
    </row>
    <row r="2335" spans="1:12" x14ac:dyDescent="0.25">
      <c r="A2335" t="s">
        <v>4681</v>
      </c>
      <c r="B2335" t="s">
        <v>4682</v>
      </c>
      <c r="C2335" t="s">
        <v>35</v>
      </c>
      <c r="D2335" s="1">
        <v>2507</v>
      </c>
      <c r="E2335">
        <v>46.024000000000001</v>
      </c>
      <c r="F2335">
        <v>6.2270000000000003</v>
      </c>
      <c r="G2335">
        <v>2.2290000000000001</v>
      </c>
      <c r="H2335">
        <v>23.172000000000001</v>
      </c>
      <c r="I2335" t="s">
        <v>2819</v>
      </c>
      <c r="J2335" s="4" t="str">
        <f t="shared" si="72"/>
        <v>na</v>
      </c>
      <c r="K2335" s="4">
        <f t="shared" si="73"/>
        <v>0</v>
      </c>
      <c r="L2335" t="s">
        <v>13778</v>
      </c>
    </row>
    <row r="2336" spans="1:12" x14ac:dyDescent="0.25">
      <c r="A2336" t="s">
        <v>4683</v>
      </c>
      <c r="B2336" t="s">
        <v>4684</v>
      </c>
      <c r="C2336" t="s">
        <v>58</v>
      </c>
      <c r="D2336" s="1">
        <v>2503</v>
      </c>
      <c r="E2336">
        <v>5.05</v>
      </c>
      <c r="F2336">
        <v>2.5449999999999999</v>
      </c>
      <c r="G2336">
        <v>0.16</v>
      </c>
      <c r="H2336">
        <v>3.738</v>
      </c>
      <c r="I2336" t="s">
        <v>2819</v>
      </c>
      <c r="J2336" s="4" t="str">
        <f t="shared" si="72"/>
        <v>na</v>
      </c>
      <c r="K2336" s="4">
        <f t="shared" si="73"/>
        <v>0</v>
      </c>
      <c r="L2336" t="s">
        <v>13779</v>
      </c>
    </row>
    <row r="2337" spans="1:12" x14ac:dyDescent="0.25">
      <c r="A2337" t="s">
        <v>4685</v>
      </c>
      <c r="B2337" t="s">
        <v>4686</v>
      </c>
      <c r="C2337" t="s">
        <v>58</v>
      </c>
      <c r="D2337" s="1">
        <v>2502</v>
      </c>
      <c r="E2337">
        <v>8.7840000000000007</v>
      </c>
      <c r="F2337">
        <v>0.83199999999999996</v>
      </c>
      <c r="G2337">
        <v>0.60899999999999999</v>
      </c>
      <c r="H2337">
        <v>9.1010000000000009</v>
      </c>
      <c r="I2337" t="s">
        <v>2819</v>
      </c>
      <c r="J2337" s="4" t="str">
        <f t="shared" si="72"/>
        <v>na</v>
      </c>
      <c r="K2337" s="4">
        <f t="shared" si="73"/>
        <v>0</v>
      </c>
      <c r="L2337" t="s">
        <v>13780</v>
      </c>
    </row>
    <row r="2338" spans="1:12" x14ac:dyDescent="0.25">
      <c r="A2338" t="s">
        <v>4687</v>
      </c>
      <c r="B2338" t="s">
        <v>4688</v>
      </c>
      <c r="C2338" t="s">
        <v>132</v>
      </c>
      <c r="D2338" s="1">
        <v>2490</v>
      </c>
      <c r="E2338">
        <v>68.540999999999997</v>
      </c>
      <c r="F2338">
        <v>1.9059999999999999</v>
      </c>
      <c r="G2338">
        <v>1.8120000000000001</v>
      </c>
      <c r="H2338">
        <v>16.670999999999999</v>
      </c>
      <c r="I2338" t="s">
        <v>2819</v>
      </c>
      <c r="J2338" s="4" t="str">
        <f t="shared" si="72"/>
        <v>na</v>
      </c>
      <c r="K2338" s="4">
        <f t="shared" si="73"/>
        <v>0</v>
      </c>
      <c r="L2338" t="s">
        <v>13781</v>
      </c>
    </row>
    <row r="2339" spans="1:12" x14ac:dyDescent="0.25">
      <c r="A2339" t="s">
        <v>4689</v>
      </c>
      <c r="B2339" t="s">
        <v>4690</v>
      </c>
      <c r="C2339" t="s">
        <v>30</v>
      </c>
      <c r="D2339" s="1">
        <v>2488</v>
      </c>
      <c r="E2339" t="s">
        <v>36</v>
      </c>
      <c r="F2339">
        <v>3.847</v>
      </c>
      <c r="G2339" t="s">
        <v>36</v>
      </c>
      <c r="H2339" t="s">
        <v>36</v>
      </c>
      <c r="I2339" t="s">
        <v>2819</v>
      </c>
      <c r="J2339" s="4" t="str">
        <f t="shared" si="72"/>
        <v>na</v>
      </c>
      <c r="K2339" s="4">
        <f t="shared" si="73"/>
        <v>0</v>
      </c>
      <c r="L2339" t="s">
        <v>13782</v>
      </c>
    </row>
    <row r="2340" spans="1:12" x14ac:dyDescent="0.25">
      <c r="A2340" t="s">
        <v>4691</v>
      </c>
      <c r="B2340" t="s">
        <v>4692</v>
      </c>
      <c r="C2340" t="s">
        <v>30</v>
      </c>
      <c r="D2340" s="1">
        <v>2488</v>
      </c>
      <c r="E2340" t="s">
        <v>36</v>
      </c>
      <c r="F2340">
        <v>6.0979999999999999</v>
      </c>
      <c r="G2340" t="s">
        <v>36</v>
      </c>
      <c r="H2340" t="s">
        <v>36</v>
      </c>
      <c r="I2340" t="s">
        <v>2819</v>
      </c>
      <c r="J2340" s="4" t="str">
        <f t="shared" si="72"/>
        <v>na</v>
      </c>
      <c r="K2340" s="4">
        <f t="shared" si="73"/>
        <v>0</v>
      </c>
      <c r="L2340" t="s">
        <v>13783</v>
      </c>
    </row>
    <row r="2341" spans="1:12" x14ac:dyDescent="0.25">
      <c r="A2341" t="s">
        <v>4693</v>
      </c>
      <c r="B2341" t="s">
        <v>4694</v>
      </c>
      <c r="C2341" t="s">
        <v>24</v>
      </c>
      <c r="D2341" s="1">
        <v>2488</v>
      </c>
      <c r="E2341">
        <v>10.845000000000001</v>
      </c>
      <c r="F2341" t="s">
        <v>36</v>
      </c>
      <c r="G2341">
        <v>1.022</v>
      </c>
      <c r="H2341">
        <v>8.0869999999999997</v>
      </c>
      <c r="I2341" t="s">
        <v>2819</v>
      </c>
      <c r="J2341" s="4" t="str">
        <f t="shared" si="72"/>
        <v>na</v>
      </c>
      <c r="K2341" s="4">
        <f t="shared" si="73"/>
        <v>0</v>
      </c>
      <c r="L2341" t="s">
        <v>13784</v>
      </c>
    </row>
    <row r="2342" spans="1:12" x14ac:dyDescent="0.25">
      <c r="A2342" t="s">
        <v>4695</v>
      </c>
      <c r="B2342" t="s">
        <v>4696</v>
      </c>
      <c r="C2342" t="s">
        <v>30</v>
      </c>
      <c r="D2342" s="1">
        <v>2452</v>
      </c>
      <c r="E2342" t="s">
        <v>36</v>
      </c>
      <c r="F2342">
        <v>3.7480000000000002</v>
      </c>
      <c r="G2342">
        <v>23.222000000000001</v>
      </c>
      <c r="H2342" t="s">
        <v>36</v>
      </c>
      <c r="I2342" t="s">
        <v>2819</v>
      </c>
      <c r="J2342" s="4" t="str">
        <f t="shared" si="72"/>
        <v>na</v>
      </c>
      <c r="K2342" s="4">
        <f t="shared" si="73"/>
        <v>0</v>
      </c>
      <c r="L2342" t="s">
        <v>13785</v>
      </c>
    </row>
    <row r="2343" spans="1:12" x14ac:dyDescent="0.25">
      <c r="A2343" t="s">
        <v>4697</v>
      </c>
      <c r="B2343" t="s">
        <v>4698</v>
      </c>
      <c r="C2343" t="s">
        <v>132</v>
      </c>
      <c r="D2343" s="1">
        <v>2451</v>
      </c>
      <c r="E2343" t="s">
        <v>36</v>
      </c>
      <c r="F2343">
        <v>3.4430000000000001</v>
      </c>
      <c r="G2343">
        <v>2.5659999999999998</v>
      </c>
      <c r="H2343" t="s">
        <v>36</v>
      </c>
      <c r="I2343" t="s">
        <v>2819</v>
      </c>
      <c r="J2343" s="4" t="str">
        <f t="shared" si="72"/>
        <v>na</v>
      </c>
      <c r="K2343" s="4">
        <f t="shared" si="73"/>
        <v>0</v>
      </c>
      <c r="L2343" t="s">
        <v>13786</v>
      </c>
    </row>
    <row r="2344" spans="1:12" x14ac:dyDescent="0.25">
      <c r="A2344" t="s">
        <v>4699</v>
      </c>
      <c r="B2344" t="s">
        <v>4700</v>
      </c>
      <c r="C2344" t="s">
        <v>30</v>
      </c>
      <c r="D2344" s="1">
        <v>2447</v>
      </c>
      <c r="E2344">
        <v>32.363999999999997</v>
      </c>
      <c r="F2344">
        <v>2.9049999999999998</v>
      </c>
      <c r="G2344">
        <v>2.0880000000000001</v>
      </c>
      <c r="H2344">
        <v>10.858000000000001</v>
      </c>
      <c r="I2344" t="s">
        <v>2819</v>
      </c>
      <c r="J2344" s="4" t="str">
        <f t="shared" si="72"/>
        <v>na</v>
      </c>
      <c r="K2344" s="4">
        <f t="shared" si="73"/>
        <v>0</v>
      </c>
      <c r="L2344" t="s">
        <v>13787</v>
      </c>
    </row>
    <row r="2345" spans="1:12" x14ac:dyDescent="0.25">
      <c r="A2345" t="s">
        <v>4701</v>
      </c>
      <c r="B2345" t="s">
        <v>4702</v>
      </c>
      <c r="C2345" t="s">
        <v>18</v>
      </c>
      <c r="D2345" s="1">
        <v>2444</v>
      </c>
      <c r="E2345">
        <v>19.966000000000001</v>
      </c>
      <c r="F2345">
        <v>2.125</v>
      </c>
      <c r="G2345">
        <v>1.5960000000000001</v>
      </c>
      <c r="H2345">
        <v>6.8630000000000004</v>
      </c>
      <c r="I2345" t="s">
        <v>2819</v>
      </c>
      <c r="J2345" s="4" t="str">
        <f t="shared" si="72"/>
        <v>na</v>
      </c>
      <c r="K2345" s="4">
        <f t="shared" si="73"/>
        <v>0</v>
      </c>
      <c r="L2345" t="s">
        <v>13788</v>
      </c>
    </row>
    <row r="2346" spans="1:12" x14ac:dyDescent="0.25">
      <c r="A2346" t="s">
        <v>4703</v>
      </c>
      <c r="B2346" t="s">
        <v>4704</v>
      </c>
      <c r="C2346" t="s">
        <v>35</v>
      </c>
      <c r="D2346" s="1">
        <v>2436</v>
      </c>
      <c r="E2346">
        <v>7.54</v>
      </c>
      <c r="F2346">
        <v>0.56399999999999995</v>
      </c>
      <c r="G2346">
        <v>1.655</v>
      </c>
      <c r="H2346" t="s">
        <v>36</v>
      </c>
      <c r="I2346" t="s">
        <v>2819</v>
      </c>
      <c r="J2346" s="4" t="str">
        <f t="shared" si="72"/>
        <v>na</v>
      </c>
      <c r="K2346" s="4">
        <f t="shared" si="73"/>
        <v>0</v>
      </c>
      <c r="L2346" t="s">
        <v>13789</v>
      </c>
    </row>
    <row r="2347" spans="1:12" x14ac:dyDescent="0.25">
      <c r="A2347" t="s">
        <v>4705</v>
      </c>
      <c r="B2347" t="s">
        <v>4706</v>
      </c>
      <c r="C2347" t="s">
        <v>21</v>
      </c>
      <c r="D2347" s="1">
        <v>2436</v>
      </c>
      <c r="E2347">
        <v>37.289000000000001</v>
      </c>
      <c r="F2347">
        <v>3.2029999999999998</v>
      </c>
      <c r="G2347">
        <v>4.6449999999999996</v>
      </c>
      <c r="H2347">
        <v>24.777000000000001</v>
      </c>
      <c r="I2347" t="s">
        <v>2819</v>
      </c>
      <c r="J2347" s="4" t="str">
        <f t="shared" si="72"/>
        <v>na</v>
      </c>
      <c r="K2347" s="4">
        <f t="shared" si="73"/>
        <v>0</v>
      </c>
      <c r="L2347" t="s">
        <v>13790</v>
      </c>
    </row>
    <row r="2348" spans="1:12" x14ac:dyDescent="0.25">
      <c r="A2348" t="s">
        <v>4707</v>
      </c>
      <c r="B2348" t="s">
        <v>4708</v>
      </c>
      <c r="C2348" t="s">
        <v>21</v>
      </c>
      <c r="D2348" s="1">
        <v>2436</v>
      </c>
      <c r="E2348">
        <v>37.289000000000001</v>
      </c>
      <c r="F2348">
        <v>3.2029999999999998</v>
      </c>
      <c r="G2348">
        <v>4.6449999999999996</v>
      </c>
      <c r="H2348">
        <v>24.777000000000001</v>
      </c>
      <c r="I2348" t="s">
        <v>2819</v>
      </c>
      <c r="J2348" s="4" t="str">
        <f t="shared" si="72"/>
        <v>na</v>
      </c>
      <c r="K2348" s="4">
        <f t="shared" si="73"/>
        <v>0</v>
      </c>
      <c r="L2348" t="s">
        <v>13791</v>
      </c>
    </row>
    <row r="2349" spans="1:12" x14ac:dyDescent="0.25">
      <c r="A2349" t="s">
        <v>4709</v>
      </c>
      <c r="B2349" t="s">
        <v>4710</v>
      </c>
      <c r="C2349" t="s">
        <v>15</v>
      </c>
      <c r="D2349" s="1">
        <v>2428</v>
      </c>
      <c r="E2349">
        <v>6.4340000000000002</v>
      </c>
      <c r="F2349">
        <v>1.2949999999999999</v>
      </c>
      <c r="G2349">
        <v>0.64</v>
      </c>
      <c r="H2349">
        <v>5.7939999999999996</v>
      </c>
      <c r="I2349" t="s">
        <v>2819</v>
      </c>
      <c r="J2349" s="4" t="str">
        <f t="shared" si="72"/>
        <v>na</v>
      </c>
      <c r="K2349" s="4">
        <f t="shared" si="73"/>
        <v>0</v>
      </c>
      <c r="L2349" t="s">
        <v>13792</v>
      </c>
    </row>
    <row r="2350" spans="1:12" x14ac:dyDescent="0.25">
      <c r="A2350" t="s">
        <v>4711</v>
      </c>
      <c r="B2350" t="s">
        <v>4712</v>
      </c>
      <c r="C2350" t="s">
        <v>132</v>
      </c>
      <c r="D2350" s="1">
        <v>2421</v>
      </c>
      <c r="E2350">
        <v>9.4169999999999998</v>
      </c>
      <c r="F2350">
        <v>0.60899999999999999</v>
      </c>
      <c r="G2350">
        <v>0.13600000000000001</v>
      </c>
      <c r="H2350">
        <v>8.6389999999999993</v>
      </c>
      <c r="I2350" t="s">
        <v>2819</v>
      </c>
      <c r="J2350" s="4" t="str">
        <f t="shared" si="72"/>
        <v>na</v>
      </c>
      <c r="K2350" s="4">
        <f t="shared" si="73"/>
        <v>0</v>
      </c>
      <c r="L2350" t="s">
        <v>13793</v>
      </c>
    </row>
    <row r="2351" spans="1:12" x14ac:dyDescent="0.25">
      <c r="A2351" t="s">
        <v>4713</v>
      </c>
      <c r="B2351" t="s">
        <v>4714</v>
      </c>
      <c r="C2351" t="s">
        <v>30</v>
      </c>
      <c r="D2351" s="1">
        <v>2416</v>
      </c>
      <c r="E2351" t="s">
        <v>36</v>
      </c>
      <c r="F2351">
        <v>26.071999999999999</v>
      </c>
      <c r="G2351">
        <v>12.872</v>
      </c>
      <c r="H2351" t="s">
        <v>36</v>
      </c>
      <c r="I2351" t="s">
        <v>2819</v>
      </c>
      <c r="J2351" s="4" t="str">
        <f t="shared" si="72"/>
        <v>na</v>
      </c>
      <c r="K2351" s="4">
        <f t="shared" si="73"/>
        <v>0</v>
      </c>
      <c r="L2351" t="s">
        <v>13794</v>
      </c>
    </row>
    <row r="2352" spans="1:12" x14ac:dyDescent="0.25">
      <c r="A2352" t="s">
        <v>4715</v>
      </c>
      <c r="B2352" t="s">
        <v>4716</v>
      </c>
      <c r="C2352" t="s">
        <v>30</v>
      </c>
      <c r="D2352" s="1">
        <v>2414</v>
      </c>
      <c r="E2352">
        <v>33.875</v>
      </c>
      <c r="F2352">
        <v>2.8340000000000001</v>
      </c>
      <c r="G2352">
        <v>2.629</v>
      </c>
      <c r="H2352">
        <v>16.364999999999998</v>
      </c>
      <c r="I2352" t="s">
        <v>2819</v>
      </c>
      <c r="J2352" s="4" t="str">
        <f t="shared" si="72"/>
        <v>na</v>
      </c>
      <c r="K2352" s="4">
        <f t="shared" si="73"/>
        <v>0</v>
      </c>
      <c r="L2352" t="s">
        <v>13795</v>
      </c>
    </row>
    <row r="2353" spans="1:12" x14ac:dyDescent="0.25">
      <c r="A2353" t="s">
        <v>4717</v>
      </c>
      <c r="B2353" t="s">
        <v>4718</v>
      </c>
      <c r="C2353" t="s">
        <v>30</v>
      </c>
      <c r="D2353" s="1">
        <v>2413</v>
      </c>
      <c r="E2353">
        <v>25.23</v>
      </c>
      <c r="F2353">
        <v>3.32</v>
      </c>
      <c r="G2353">
        <v>2.7869999999999999</v>
      </c>
      <c r="H2353">
        <v>14.287000000000001</v>
      </c>
      <c r="I2353" t="s">
        <v>2819</v>
      </c>
      <c r="J2353" s="4" t="str">
        <f t="shared" si="72"/>
        <v>na</v>
      </c>
      <c r="K2353" s="4">
        <f t="shared" si="73"/>
        <v>0</v>
      </c>
      <c r="L2353" t="s">
        <v>13796</v>
      </c>
    </row>
    <row r="2354" spans="1:12" x14ac:dyDescent="0.25">
      <c r="A2354" t="s">
        <v>4719</v>
      </c>
      <c r="B2354" t="s">
        <v>4720</v>
      </c>
      <c r="C2354" t="s">
        <v>30</v>
      </c>
      <c r="D2354" s="1">
        <v>2413</v>
      </c>
      <c r="E2354">
        <v>143.316</v>
      </c>
      <c r="F2354">
        <v>3.5059999999999998</v>
      </c>
      <c r="G2354">
        <v>3.593</v>
      </c>
      <c r="H2354">
        <v>17.471</v>
      </c>
      <c r="I2354" t="s">
        <v>2819</v>
      </c>
      <c r="J2354" s="4" t="str">
        <f t="shared" si="72"/>
        <v>na</v>
      </c>
      <c r="K2354" s="4">
        <f t="shared" si="73"/>
        <v>0</v>
      </c>
      <c r="L2354" t="s">
        <v>13797</v>
      </c>
    </row>
    <row r="2355" spans="1:12" x14ac:dyDescent="0.25">
      <c r="A2355" t="s">
        <v>4721</v>
      </c>
      <c r="B2355" t="s">
        <v>4722</v>
      </c>
      <c r="C2355" t="s">
        <v>15</v>
      </c>
      <c r="D2355" s="1">
        <v>2410</v>
      </c>
      <c r="E2355">
        <v>38.429000000000002</v>
      </c>
      <c r="F2355">
        <v>8.3030000000000008</v>
      </c>
      <c r="G2355">
        <v>5.133</v>
      </c>
      <c r="H2355">
        <v>26.023</v>
      </c>
      <c r="I2355" t="s">
        <v>2819</v>
      </c>
      <c r="J2355" s="4" t="str">
        <f t="shared" si="72"/>
        <v>na</v>
      </c>
      <c r="K2355" s="4">
        <f t="shared" si="73"/>
        <v>0</v>
      </c>
      <c r="L2355" t="s">
        <v>13798</v>
      </c>
    </row>
    <row r="2356" spans="1:12" x14ac:dyDescent="0.25">
      <c r="A2356" t="s">
        <v>4723</v>
      </c>
      <c r="B2356" t="s">
        <v>4724</v>
      </c>
      <c r="C2356" t="s">
        <v>11</v>
      </c>
      <c r="D2356" s="1">
        <v>2408</v>
      </c>
      <c r="E2356">
        <v>5.0380000000000003</v>
      </c>
      <c r="F2356">
        <v>0.41399999999999998</v>
      </c>
      <c r="G2356">
        <v>0.33900000000000002</v>
      </c>
      <c r="H2356">
        <v>2.82</v>
      </c>
      <c r="I2356" t="s">
        <v>2819</v>
      </c>
      <c r="J2356" s="4" t="str">
        <f t="shared" si="72"/>
        <v>na</v>
      </c>
      <c r="K2356" s="4">
        <f t="shared" si="73"/>
        <v>0</v>
      </c>
      <c r="L2356" t="s">
        <v>13799</v>
      </c>
    </row>
    <row r="2357" spans="1:12" x14ac:dyDescent="0.25">
      <c r="A2357" t="s">
        <v>4725</v>
      </c>
      <c r="B2357" t="s">
        <v>4726</v>
      </c>
      <c r="C2357" t="s">
        <v>15</v>
      </c>
      <c r="D2357" s="1">
        <v>2408</v>
      </c>
      <c r="E2357">
        <v>10.263</v>
      </c>
      <c r="F2357">
        <v>1.028</v>
      </c>
      <c r="G2357">
        <v>0.76800000000000002</v>
      </c>
      <c r="H2357">
        <v>6.415</v>
      </c>
      <c r="I2357" t="s">
        <v>2819</v>
      </c>
      <c r="J2357" s="4" t="str">
        <f t="shared" si="72"/>
        <v>na</v>
      </c>
      <c r="K2357" s="4">
        <f t="shared" si="73"/>
        <v>0</v>
      </c>
      <c r="L2357" t="s">
        <v>13800</v>
      </c>
    </row>
    <row r="2358" spans="1:12" x14ac:dyDescent="0.25">
      <c r="A2358" t="s">
        <v>4727</v>
      </c>
      <c r="B2358" t="s">
        <v>4728</v>
      </c>
      <c r="C2358" t="s">
        <v>58</v>
      </c>
      <c r="D2358" s="1">
        <v>2407</v>
      </c>
      <c r="E2358">
        <v>11.651999999999999</v>
      </c>
      <c r="F2358">
        <v>6.915</v>
      </c>
      <c r="G2358">
        <v>0.81</v>
      </c>
      <c r="H2358">
        <v>7.6079999999999997</v>
      </c>
      <c r="I2358" t="s">
        <v>2819</v>
      </c>
      <c r="J2358" s="4" t="str">
        <f t="shared" si="72"/>
        <v>na</v>
      </c>
      <c r="K2358" s="4">
        <f t="shared" si="73"/>
        <v>0</v>
      </c>
      <c r="L2358" t="s">
        <v>13801</v>
      </c>
    </row>
    <row r="2359" spans="1:12" x14ac:dyDescent="0.25">
      <c r="A2359" t="s">
        <v>4729</v>
      </c>
      <c r="B2359" t="s">
        <v>4730</v>
      </c>
      <c r="C2359" t="s">
        <v>61</v>
      </c>
      <c r="D2359" s="1">
        <v>2407</v>
      </c>
      <c r="E2359" t="s">
        <v>36</v>
      </c>
      <c r="F2359" t="s">
        <v>36</v>
      </c>
      <c r="G2359" t="s">
        <v>36</v>
      </c>
      <c r="H2359" t="s">
        <v>36</v>
      </c>
      <c r="I2359" t="s">
        <v>2819</v>
      </c>
      <c r="J2359" s="4" t="str">
        <f t="shared" si="72"/>
        <v>na</v>
      </c>
      <c r="K2359" s="4">
        <f t="shared" si="73"/>
        <v>0</v>
      </c>
      <c r="L2359" t="s">
        <v>13802</v>
      </c>
    </row>
    <row r="2360" spans="1:12" x14ac:dyDescent="0.25">
      <c r="A2360" t="s">
        <v>4731</v>
      </c>
      <c r="B2360" t="s">
        <v>4732</v>
      </c>
      <c r="C2360" t="s">
        <v>11</v>
      </c>
      <c r="D2360" s="1">
        <v>2406</v>
      </c>
      <c r="E2360">
        <v>5.2949999999999999</v>
      </c>
      <c r="F2360">
        <v>18.295000000000002</v>
      </c>
      <c r="G2360">
        <v>0.58099999999999996</v>
      </c>
      <c r="H2360">
        <v>10.292</v>
      </c>
      <c r="I2360" t="s">
        <v>2819</v>
      </c>
      <c r="J2360" s="4" t="str">
        <f t="shared" si="72"/>
        <v>na</v>
      </c>
      <c r="K2360" s="4">
        <f t="shared" si="73"/>
        <v>0</v>
      </c>
      <c r="L2360" t="s">
        <v>13803</v>
      </c>
    </row>
    <row r="2361" spans="1:12" x14ac:dyDescent="0.25">
      <c r="A2361" t="s">
        <v>4733</v>
      </c>
      <c r="B2361" t="s">
        <v>4734</v>
      </c>
      <c r="C2361" t="s">
        <v>30</v>
      </c>
      <c r="D2361" s="1">
        <v>2403</v>
      </c>
      <c r="E2361" t="s">
        <v>36</v>
      </c>
      <c r="F2361">
        <v>3.7450000000000001</v>
      </c>
      <c r="G2361">
        <v>17.888999999999999</v>
      </c>
      <c r="H2361" t="s">
        <v>36</v>
      </c>
      <c r="I2361" t="s">
        <v>2819</v>
      </c>
      <c r="J2361" s="4" t="str">
        <f t="shared" si="72"/>
        <v>na</v>
      </c>
      <c r="K2361" s="4">
        <f t="shared" si="73"/>
        <v>0</v>
      </c>
      <c r="L2361" t="s">
        <v>13804</v>
      </c>
    </row>
    <row r="2362" spans="1:12" x14ac:dyDescent="0.25">
      <c r="A2362" t="s">
        <v>4735</v>
      </c>
      <c r="B2362" t="s">
        <v>4736</v>
      </c>
      <c r="C2362" t="s">
        <v>132</v>
      </c>
      <c r="D2362" s="1">
        <v>2402</v>
      </c>
      <c r="E2362">
        <v>90.462999999999994</v>
      </c>
      <c r="F2362">
        <v>1.1970000000000001</v>
      </c>
      <c r="G2362">
        <v>1.044</v>
      </c>
      <c r="H2362">
        <v>10.305</v>
      </c>
      <c r="I2362" t="s">
        <v>2819</v>
      </c>
      <c r="J2362" s="4" t="str">
        <f t="shared" si="72"/>
        <v>na</v>
      </c>
      <c r="K2362" s="4">
        <f t="shared" si="73"/>
        <v>0</v>
      </c>
      <c r="L2362" t="s">
        <v>13805</v>
      </c>
    </row>
    <row r="2363" spans="1:12" x14ac:dyDescent="0.25">
      <c r="A2363" t="s">
        <v>4737</v>
      </c>
      <c r="B2363" t="s">
        <v>4738</v>
      </c>
      <c r="C2363" t="s">
        <v>15</v>
      </c>
      <c r="D2363" s="1">
        <v>2397</v>
      </c>
      <c r="E2363">
        <v>16.218</v>
      </c>
      <c r="F2363">
        <v>1.171</v>
      </c>
      <c r="G2363">
        <v>2.7330000000000001</v>
      </c>
      <c r="H2363">
        <v>9.0719999999999992</v>
      </c>
      <c r="I2363" t="s">
        <v>2819</v>
      </c>
      <c r="J2363" s="4" t="str">
        <f t="shared" si="72"/>
        <v>na</v>
      </c>
      <c r="K2363" s="4">
        <f t="shared" si="73"/>
        <v>0</v>
      </c>
      <c r="L2363" t="s">
        <v>13806</v>
      </c>
    </row>
    <row r="2364" spans="1:12" x14ac:dyDescent="0.25">
      <c r="A2364" t="s">
        <v>4739</v>
      </c>
      <c r="B2364" t="s">
        <v>4740</v>
      </c>
      <c r="C2364" t="s">
        <v>35</v>
      </c>
      <c r="D2364" s="1">
        <v>2392</v>
      </c>
      <c r="E2364">
        <v>6.2220000000000004</v>
      </c>
      <c r="F2364">
        <v>0.501</v>
      </c>
      <c r="G2364">
        <v>1.5529999999999999</v>
      </c>
      <c r="H2364" t="s">
        <v>36</v>
      </c>
      <c r="I2364" t="s">
        <v>2819</v>
      </c>
      <c r="J2364" s="4" t="str">
        <f t="shared" si="72"/>
        <v>na</v>
      </c>
      <c r="K2364" s="4">
        <f t="shared" si="73"/>
        <v>0</v>
      </c>
      <c r="L2364" t="s">
        <v>13807</v>
      </c>
    </row>
    <row r="2365" spans="1:12" x14ac:dyDescent="0.25">
      <c r="A2365" t="s">
        <v>4741</v>
      </c>
      <c r="B2365" t="s">
        <v>4742</v>
      </c>
      <c r="C2365" t="s">
        <v>58</v>
      </c>
      <c r="D2365" s="1">
        <v>2392</v>
      </c>
      <c r="E2365">
        <v>2.7730000000000001</v>
      </c>
      <c r="F2365">
        <v>0.49399999999999999</v>
      </c>
      <c r="G2365">
        <v>0.18099999999999999</v>
      </c>
      <c r="H2365">
        <v>11.268000000000001</v>
      </c>
      <c r="I2365" t="s">
        <v>2819</v>
      </c>
      <c r="J2365" s="4" t="str">
        <f t="shared" si="72"/>
        <v>na</v>
      </c>
      <c r="K2365" s="4">
        <f t="shared" si="73"/>
        <v>0</v>
      </c>
      <c r="L2365" t="s">
        <v>13808</v>
      </c>
    </row>
    <row r="2366" spans="1:12" x14ac:dyDescent="0.25">
      <c r="A2366" t="s">
        <v>4743</v>
      </c>
      <c r="B2366" t="s">
        <v>4744</v>
      </c>
      <c r="C2366" t="s">
        <v>58</v>
      </c>
      <c r="D2366" s="1">
        <v>2392</v>
      </c>
      <c r="E2366">
        <v>2.7730000000000001</v>
      </c>
      <c r="F2366">
        <v>0.49399999999999999</v>
      </c>
      <c r="G2366">
        <v>0.18099999999999999</v>
      </c>
      <c r="H2366">
        <v>11.268000000000001</v>
      </c>
      <c r="I2366" t="s">
        <v>2819</v>
      </c>
      <c r="J2366" s="4" t="str">
        <f t="shared" si="72"/>
        <v>na</v>
      </c>
      <c r="K2366" s="4">
        <f t="shared" si="73"/>
        <v>0</v>
      </c>
      <c r="L2366" t="s">
        <v>13809</v>
      </c>
    </row>
    <row r="2367" spans="1:12" x14ac:dyDescent="0.25">
      <c r="A2367" t="s">
        <v>4745</v>
      </c>
      <c r="B2367" t="s">
        <v>4746</v>
      </c>
      <c r="C2367" t="s">
        <v>24</v>
      </c>
      <c r="D2367" s="1">
        <v>2392</v>
      </c>
      <c r="E2367">
        <v>25.867999999999999</v>
      </c>
      <c r="F2367">
        <v>1.9279999999999999</v>
      </c>
      <c r="G2367">
        <v>1.8320000000000001</v>
      </c>
      <c r="H2367">
        <v>30.376000000000001</v>
      </c>
      <c r="I2367" t="s">
        <v>2819</v>
      </c>
      <c r="J2367" s="4" t="str">
        <f t="shared" si="72"/>
        <v>na</v>
      </c>
      <c r="K2367" s="4">
        <f t="shared" si="73"/>
        <v>0</v>
      </c>
      <c r="L2367" t="s">
        <v>13810</v>
      </c>
    </row>
    <row r="2368" spans="1:12" x14ac:dyDescent="0.25">
      <c r="A2368" t="s">
        <v>4747</v>
      </c>
      <c r="B2368" t="s">
        <v>4748</v>
      </c>
      <c r="C2368" t="s">
        <v>15</v>
      </c>
      <c r="D2368" s="1">
        <v>2391</v>
      </c>
      <c r="E2368">
        <v>14.672000000000001</v>
      </c>
      <c r="F2368">
        <v>2.149</v>
      </c>
      <c r="G2368">
        <v>0.97499999999999998</v>
      </c>
      <c r="H2368">
        <v>5.5309999999999997</v>
      </c>
      <c r="I2368" t="s">
        <v>2819</v>
      </c>
      <c r="J2368" s="4" t="str">
        <f t="shared" si="72"/>
        <v>na</v>
      </c>
      <c r="K2368" s="4">
        <f t="shared" si="73"/>
        <v>0</v>
      </c>
      <c r="L2368" t="s">
        <v>13811</v>
      </c>
    </row>
    <row r="2369" spans="1:12" x14ac:dyDescent="0.25">
      <c r="A2369" t="s">
        <v>4749</v>
      </c>
      <c r="B2369" t="s">
        <v>4750</v>
      </c>
      <c r="C2369" t="s">
        <v>15</v>
      </c>
      <c r="D2369" s="1">
        <v>2378</v>
      </c>
      <c r="E2369">
        <v>3.8159999999999998</v>
      </c>
      <c r="F2369">
        <v>0.442</v>
      </c>
      <c r="G2369">
        <v>1.1619999999999999</v>
      </c>
      <c r="H2369">
        <v>8.4860000000000007</v>
      </c>
      <c r="I2369" t="s">
        <v>2819</v>
      </c>
      <c r="J2369" s="4" t="str">
        <f t="shared" si="72"/>
        <v>na</v>
      </c>
      <c r="K2369" s="4">
        <f t="shared" si="73"/>
        <v>0</v>
      </c>
      <c r="L2369" t="s">
        <v>13812</v>
      </c>
    </row>
    <row r="2370" spans="1:12" x14ac:dyDescent="0.25">
      <c r="A2370" t="s">
        <v>4751</v>
      </c>
      <c r="B2370" t="s">
        <v>4752</v>
      </c>
      <c r="C2370" t="s">
        <v>132</v>
      </c>
      <c r="D2370" s="1">
        <v>2378</v>
      </c>
      <c r="E2370">
        <v>51.976999999999997</v>
      </c>
      <c r="F2370">
        <v>3.5110000000000001</v>
      </c>
      <c r="G2370" t="s">
        <v>36</v>
      </c>
      <c r="H2370">
        <v>21.818999999999999</v>
      </c>
      <c r="I2370" t="s">
        <v>2819</v>
      </c>
      <c r="J2370" s="4" t="str">
        <f t="shared" ref="J2370:J2433" si="74">IF(AND(I2370=selected_country_code,C2370= selected_sector_code),D2370,"na")</f>
        <v>na</v>
      </c>
      <c r="K2370" s="4">
        <f t="shared" si="73"/>
        <v>0</v>
      </c>
      <c r="L2370" t="s">
        <v>13813</v>
      </c>
    </row>
    <row r="2371" spans="1:12" x14ac:dyDescent="0.25">
      <c r="A2371" t="s">
        <v>4753</v>
      </c>
      <c r="B2371" t="s">
        <v>4754</v>
      </c>
      <c r="C2371" t="s">
        <v>30</v>
      </c>
      <c r="D2371" s="1">
        <v>2376</v>
      </c>
      <c r="E2371" t="s">
        <v>36</v>
      </c>
      <c r="F2371">
        <v>35.183</v>
      </c>
      <c r="G2371">
        <v>60.734000000000002</v>
      </c>
      <c r="H2371" t="s">
        <v>36</v>
      </c>
      <c r="I2371" t="s">
        <v>2819</v>
      </c>
      <c r="J2371" s="4" t="str">
        <f t="shared" si="74"/>
        <v>na</v>
      </c>
      <c r="K2371" s="4">
        <f t="shared" ref="K2371:K2434" si="75">IFERROR(RANK(J2371,$J$2:$J$5711,0),0)</f>
        <v>0</v>
      </c>
      <c r="L2371" t="s">
        <v>13814</v>
      </c>
    </row>
    <row r="2372" spans="1:12" x14ac:dyDescent="0.25">
      <c r="A2372" t="s">
        <v>4755</v>
      </c>
      <c r="B2372" t="s">
        <v>4756</v>
      </c>
      <c r="C2372" t="s">
        <v>45</v>
      </c>
      <c r="D2372" s="1">
        <v>2373</v>
      </c>
      <c r="E2372">
        <v>41.875999999999998</v>
      </c>
      <c r="F2372">
        <v>0.752</v>
      </c>
      <c r="G2372">
        <v>1.8440000000000001</v>
      </c>
      <c r="H2372">
        <v>20.832999999999998</v>
      </c>
      <c r="I2372" t="s">
        <v>2819</v>
      </c>
      <c r="J2372" s="4" t="str">
        <f t="shared" si="74"/>
        <v>na</v>
      </c>
      <c r="K2372" s="4">
        <f t="shared" si="75"/>
        <v>0</v>
      </c>
      <c r="L2372" t="s">
        <v>13815</v>
      </c>
    </row>
    <row r="2373" spans="1:12" x14ac:dyDescent="0.25">
      <c r="A2373" t="s">
        <v>4757</v>
      </c>
      <c r="B2373" t="s">
        <v>4758</v>
      </c>
      <c r="C2373" t="s">
        <v>21</v>
      </c>
      <c r="D2373" s="1">
        <v>2367</v>
      </c>
      <c r="E2373" t="s">
        <v>36</v>
      </c>
      <c r="F2373">
        <v>16.238</v>
      </c>
      <c r="G2373">
        <v>8.6210000000000004</v>
      </c>
      <c r="H2373">
        <v>154.571</v>
      </c>
      <c r="I2373" t="s">
        <v>2819</v>
      </c>
      <c r="J2373" s="4" t="str">
        <f t="shared" si="74"/>
        <v>na</v>
      </c>
      <c r="K2373" s="4">
        <f t="shared" si="75"/>
        <v>0</v>
      </c>
      <c r="L2373" t="s">
        <v>13816</v>
      </c>
    </row>
    <row r="2374" spans="1:12" x14ac:dyDescent="0.25">
      <c r="A2374" t="s">
        <v>4759</v>
      </c>
      <c r="B2374" t="s">
        <v>4760</v>
      </c>
      <c r="C2374" t="s">
        <v>58</v>
      </c>
      <c r="D2374" s="1">
        <v>2364</v>
      </c>
      <c r="E2374">
        <v>10.451000000000001</v>
      </c>
      <c r="F2374">
        <v>1.119</v>
      </c>
      <c r="G2374">
        <v>0.26300000000000001</v>
      </c>
      <c r="H2374">
        <v>6.8639999999999999</v>
      </c>
      <c r="I2374" t="s">
        <v>2819</v>
      </c>
      <c r="J2374" s="4" t="str">
        <f t="shared" si="74"/>
        <v>na</v>
      </c>
      <c r="K2374" s="4">
        <f t="shared" si="75"/>
        <v>0</v>
      </c>
      <c r="L2374" t="s">
        <v>13817</v>
      </c>
    </row>
    <row r="2375" spans="1:12" x14ac:dyDescent="0.25">
      <c r="A2375" t="s">
        <v>4761</v>
      </c>
      <c r="B2375" t="s">
        <v>4762</v>
      </c>
      <c r="C2375" t="s">
        <v>15</v>
      </c>
      <c r="D2375" s="1">
        <v>2360</v>
      </c>
      <c r="E2375">
        <v>15.023999999999999</v>
      </c>
      <c r="F2375">
        <v>4.125</v>
      </c>
      <c r="G2375">
        <v>1.2210000000000001</v>
      </c>
      <c r="H2375">
        <v>11.711</v>
      </c>
      <c r="I2375" t="s">
        <v>2819</v>
      </c>
      <c r="J2375" s="4" t="str">
        <f t="shared" si="74"/>
        <v>na</v>
      </c>
      <c r="K2375" s="4">
        <f t="shared" si="75"/>
        <v>0</v>
      </c>
      <c r="L2375" t="s">
        <v>13818</v>
      </c>
    </row>
    <row r="2376" spans="1:12" x14ac:dyDescent="0.25">
      <c r="A2376" t="s">
        <v>4763</v>
      </c>
      <c r="B2376" t="s">
        <v>4764</v>
      </c>
      <c r="C2376" t="s">
        <v>132</v>
      </c>
      <c r="D2376" s="1">
        <v>2359</v>
      </c>
      <c r="E2376">
        <v>9.9480000000000004</v>
      </c>
      <c r="F2376">
        <v>2.12</v>
      </c>
      <c r="G2376">
        <v>0.32300000000000001</v>
      </c>
      <c r="H2376">
        <v>6.0229999999999997</v>
      </c>
      <c r="I2376" t="s">
        <v>2819</v>
      </c>
      <c r="J2376" s="4" t="str">
        <f t="shared" si="74"/>
        <v>na</v>
      </c>
      <c r="K2376" s="4">
        <f t="shared" si="75"/>
        <v>0</v>
      </c>
      <c r="L2376" t="s">
        <v>13819</v>
      </c>
    </row>
    <row r="2377" spans="1:12" x14ac:dyDescent="0.25">
      <c r="A2377" t="s">
        <v>4765</v>
      </c>
      <c r="B2377" t="s">
        <v>4766</v>
      </c>
      <c r="C2377" t="s">
        <v>30</v>
      </c>
      <c r="D2377" s="1">
        <v>2359</v>
      </c>
      <c r="E2377">
        <v>9.1419999999999995</v>
      </c>
      <c r="F2377">
        <v>0.66600000000000004</v>
      </c>
      <c r="G2377">
        <v>0.73499999999999999</v>
      </c>
      <c r="H2377">
        <v>8.2759999999999998</v>
      </c>
      <c r="I2377" t="s">
        <v>2819</v>
      </c>
      <c r="J2377" s="4" t="str">
        <f t="shared" si="74"/>
        <v>na</v>
      </c>
      <c r="K2377" s="4">
        <f t="shared" si="75"/>
        <v>0</v>
      </c>
      <c r="L2377" t="s">
        <v>13820</v>
      </c>
    </row>
    <row r="2378" spans="1:12" x14ac:dyDescent="0.25">
      <c r="A2378" t="s">
        <v>4767</v>
      </c>
      <c r="B2378" t="s">
        <v>4768</v>
      </c>
      <c r="C2378" t="s">
        <v>30</v>
      </c>
      <c r="D2378" s="1">
        <v>2346</v>
      </c>
      <c r="E2378" t="s">
        <v>36</v>
      </c>
      <c r="F2378">
        <v>13.074999999999999</v>
      </c>
      <c r="G2378" t="s">
        <v>36</v>
      </c>
      <c r="H2378" t="s">
        <v>36</v>
      </c>
      <c r="I2378" t="s">
        <v>2819</v>
      </c>
      <c r="J2378" s="4" t="str">
        <f t="shared" si="74"/>
        <v>na</v>
      </c>
      <c r="K2378" s="4">
        <f t="shared" si="75"/>
        <v>0</v>
      </c>
      <c r="L2378" t="s">
        <v>13821</v>
      </c>
    </row>
    <row r="2379" spans="1:12" x14ac:dyDescent="0.25">
      <c r="A2379" t="s">
        <v>4769</v>
      </c>
      <c r="B2379" t="s">
        <v>4770</v>
      </c>
      <c r="C2379" t="s">
        <v>30</v>
      </c>
      <c r="D2379" s="1">
        <v>2335</v>
      </c>
      <c r="E2379" t="s">
        <v>36</v>
      </c>
      <c r="F2379">
        <v>4.0730000000000004</v>
      </c>
      <c r="G2379" t="s">
        <v>36</v>
      </c>
      <c r="H2379" t="s">
        <v>36</v>
      </c>
      <c r="I2379" t="s">
        <v>2819</v>
      </c>
      <c r="J2379" s="4" t="str">
        <f t="shared" si="74"/>
        <v>na</v>
      </c>
      <c r="K2379" s="4">
        <f t="shared" si="75"/>
        <v>0</v>
      </c>
      <c r="L2379" t="s">
        <v>13822</v>
      </c>
    </row>
    <row r="2380" spans="1:12" x14ac:dyDescent="0.25">
      <c r="A2380" t="s">
        <v>4771</v>
      </c>
      <c r="B2380" t="s">
        <v>4772</v>
      </c>
      <c r="C2380" t="s">
        <v>58</v>
      </c>
      <c r="D2380" s="1">
        <v>2332</v>
      </c>
      <c r="E2380">
        <v>4.577</v>
      </c>
      <c r="F2380">
        <v>0.94</v>
      </c>
      <c r="G2380">
        <v>0.30199999999999999</v>
      </c>
      <c r="H2380">
        <v>3.1720000000000002</v>
      </c>
      <c r="I2380" t="s">
        <v>2819</v>
      </c>
      <c r="J2380" s="4" t="str">
        <f t="shared" si="74"/>
        <v>na</v>
      </c>
      <c r="K2380" s="4">
        <f t="shared" si="75"/>
        <v>0</v>
      </c>
      <c r="L2380" t="s">
        <v>13823</v>
      </c>
    </row>
    <row r="2381" spans="1:12" x14ac:dyDescent="0.25">
      <c r="A2381" t="s">
        <v>4773</v>
      </c>
      <c r="B2381" t="s">
        <v>4774</v>
      </c>
      <c r="C2381" t="s">
        <v>30</v>
      </c>
      <c r="D2381" s="1">
        <v>2329</v>
      </c>
      <c r="E2381" t="s">
        <v>36</v>
      </c>
      <c r="F2381">
        <v>3.9529999999999998</v>
      </c>
      <c r="G2381">
        <v>63.947000000000003</v>
      </c>
      <c r="H2381" t="s">
        <v>36</v>
      </c>
      <c r="I2381" t="s">
        <v>2819</v>
      </c>
      <c r="J2381" s="4" t="str">
        <f t="shared" si="74"/>
        <v>na</v>
      </c>
      <c r="K2381" s="4">
        <f t="shared" si="75"/>
        <v>0</v>
      </c>
      <c r="L2381" t="s">
        <v>13824</v>
      </c>
    </row>
    <row r="2382" spans="1:12" x14ac:dyDescent="0.25">
      <c r="A2382" t="s">
        <v>4775</v>
      </c>
      <c r="B2382" t="s">
        <v>4776</v>
      </c>
      <c r="C2382" t="s">
        <v>27</v>
      </c>
      <c r="D2382" s="1">
        <v>2328</v>
      </c>
      <c r="E2382">
        <v>36.610999999999997</v>
      </c>
      <c r="F2382">
        <v>2.984</v>
      </c>
      <c r="G2382">
        <v>3.2330000000000001</v>
      </c>
      <c r="H2382">
        <v>15.574</v>
      </c>
      <c r="I2382" t="s">
        <v>2819</v>
      </c>
      <c r="J2382" s="4" t="str">
        <f t="shared" si="74"/>
        <v>na</v>
      </c>
      <c r="K2382" s="4">
        <f t="shared" si="75"/>
        <v>0</v>
      </c>
      <c r="L2382" t="s">
        <v>13825</v>
      </c>
    </row>
    <row r="2383" spans="1:12" x14ac:dyDescent="0.25">
      <c r="A2383" t="s">
        <v>4777</v>
      </c>
      <c r="B2383" t="s">
        <v>4778</v>
      </c>
      <c r="C2383" t="s">
        <v>30</v>
      </c>
      <c r="D2383" s="1">
        <v>2327</v>
      </c>
      <c r="E2383" t="s">
        <v>36</v>
      </c>
      <c r="F2383">
        <v>4.5510000000000002</v>
      </c>
      <c r="G2383">
        <v>7.2510000000000003</v>
      </c>
      <c r="H2383" t="s">
        <v>36</v>
      </c>
      <c r="I2383" t="s">
        <v>2819</v>
      </c>
      <c r="J2383" s="4" t="str">
        <f t="shared" si="74"/>
        <v>na</v>
      </c>
      <c r="K2383" s="4">
        <f t="shared" si="75"/>
        <v>0</v>
      </c>
      <c r="L2383" t="s">
        <v>13826</v>
      </c>
    </row>
    <row r="2384" spans="1:12" x14ac:dyDescent="0.25">
      <c r="A2384" t="s">
        <v>4779</v>
      </c>
      <c r="B2384" t="s">
        <v>4780</v>
      </c>
      <c r="C2384" t="s">
        <v>15</v>
      </c>
      <c r="D2384" s="1">
        <v>2322</v>
      </c>
      <c r="E2384">
        <v>16.408999999999999</v>
      </c>
      <c r="F2384">
        <v>2.581</v>
      </c>
      <c r="G2384">
        <v>2.0089999999999999</v>
      </c>
      <c r="H2384">
        <v>10.609</v>
      </c>
      <c r="I2384" t="s">
        <v>2819</v>
      </c>
      <c r="J2384" s="4" t="str">
        <f t="shared" si="74"/>
        <v>na</v>
      </c>
      <c r="K2384" s="4">
        <f t="shared" si="75"/>
        <v>0</v>
      </c>
      <c r="L2384" t="s">
        <v>13827</v>
      </c>
    </row>
    <row r="2385" spans="1:12" x14ac:dyDescent="0.25">
      <c r="A2385" t="s">
        <v>4781</v>
      </c>
      <c r="B2385" t="s">
        <v>4782</v>
      </c>
      <c r="C2385" t="s">
        <v>21</v>
      </c>
      <c r="D2385" s="1">
        <v>2305</v>
      </c>
      <c r="E2385">
        <v>5.1790000000000003</v>
      </c>
      <c r="F2385">
        <v>1.365</v>
      </c>
      <c r="G2385">
        <v>0.77700000000000002</v>
      </c>
      <c r="H2385">
        <v>12.247</v>
      </c>
      <c r="I2385" t="s">
        <v>2819</v>
      </c>
      <c r="J2385" s="4" t="str">
        <f t="shared" si="74"/>
        <v>na</v>
      </c>
      <c r="K2385" s="4">
        <f t="shared" si="75"/>
        <v>0</v>
      </c>
      <c r="L2385" t="s">
        <v>13828</v>
      </c>
    </row>
    <row r="2386" spans="1:12" x14ac:dyDescent="0.25">
      <c r="A2386" t="s">
        <v>4783</v>
      </c>
      <c r="B2386" t="s">
        <v>4784</v>
      </c>
      <c r="C2386" t="s">
        <v>18</v>
      </c>
      <c r="D2386" s="1">
        <v>2301</v>
      </c>
      <c r="E2386">
        <v>42.146000000000001</v>
      </c>
      <c r="F2386">
        <v>4.8849999999999998</v>
      </c>
      <c r="G2386">
        <v>3.6280000000000001</v>
      </c>
      <c r="H2386">
        <v>10.156000000000001</v>
      </c>
      <c r="I2386" t="s">
        <v>2819</v>
      </c>
      <c r="J2386" s="4" t="str">
        <f t="shared" si="74"/>
        <v>na</v>
      </c>
      <c r="K2386" s="4">
        <f t="shared" si="75"/>
        <v>0</v>
      </c>
      <c r="L2386" t="s">
        <v>13829</v>
      </c>
    </row>
    <row r="2387" spans="1:12" x14ac:dyDescent="0.25">
      <c r="A2387" t="s">
        <v>4785</v>
      </c>
      <c r="B2387" t="s">
        <v>4786</v>
      </c>
      <c r="C2387" t="s">
        <v>30</v>
      </c>
      <c r="D2387" s="1">
        <v>2300</v>
      </c>
      <c r="E2387" t="s">
        <v>36</v>
      </c>
      <c r="F2387">
        <v>4.7930000000000001</v>
      </c>
      <c r="G2387">
        <v>11.875999999999999</v>
      </c>
      <c r="H2387" t="s">
        <v>36</v>
      </c>
      <c r="I2387" t="s">
        <v>2819</v>
      </c>
      <c r="J2387" s="4" t="str">
        <f t="shared" si="74"/>
        <v>na</v>
      </c>
      <c r="K2387" s="4">
        <f t="shared" si="75"/>
        <v>0</v>
      </c>
      <c r="L2387" t="s">
        <v>13830</v>
      </c>
    </row>
    <row r="2388" spans="1:12" x14ac:dyDescent="0.25">
      <c r="A2388" t="s">
        <v>4787</v>
      </c>
      <c r="B2388" t="s">
        <v>4788</v>
      </c>
      <c r="C2388" t="s">
        <v>58</v>
      </c>
      <c r="D2388" s="1">
        <v>2298</v>
      </c>
      <c r="E2388">
        <v>138.572</v>
      </c>
      <c r="F2388">
        <v>0.30599999999999999</v>
      </c>
      <c r="G2388" t="s">
        <v>36</v>
      </c>
      <c r="H2388" t="s">
        <v>36</v>
      </c>
      <c r="I2388" t="s">
        <v>2819</v>
      </c>
      <c r="J2388" s="4" t="str">
        <f t="shared" si="74"/>
        <v>na</v>
      </c>
      <c r="K2388" s="4">
        <f t="shared" si="75"/>
        <v>0</v>
      </c>
      <c r="L2388" t="s">
        <v>13831</v>
      </c>
    </row>
    <row r="2389" spans="1:12" x14ac:dyDescent="0.25">
      <c r="A2389" t="s">
        <v>4789</v>
      </c>
      <c r="B2389" t="s">
        <v>4790</v>
      </c>
      <c r="C2389" t="s">
        <v>27</v>
      </c>
      <c r="D2389" s="1">
        <v>2296</v>
      </c>
      <c r="E2389">
        <v>22.24</v>
      </c>
      <c r="F2389">
        <v>1.6120000000000001</v>
      </c>
      <c r="G2389">
        <v>1.403</v>
      </c>
      <c r="H2389">
        <v>16.751000000000001</v>
      </c>
      <c r="I2389" t="s">
        <v>2819</v>
      </c>
      <c r="J2389" s="4" t="str">
        <f t="shared" si="74"/>
        <v>na</v>
      </c>
      <c r="K2389" s="4">
        <f t="shared" si="75"/>
        <v>0</v>
      </c>
      <c r="L2389" t="s">
        <v>13832</v>
      </c>
    </row>
    <row r="2390" spans="1:12" x14ac:dyDescent="0.25">
      <c r="A2390" t="s">
        <v>4791</v>
      </c>
      <c r="B2390" t="s">
        <v>4792</v>
      </c>
      <c r="C2390" t="s">
        <v>132</v>
      </c>
      <c r="D2390" s="1">
        <v>2285</v>
      </c>
      <c r="E2390">
        <v>29.367000000000001</v>
      </c>
      <c r="F2390">
        <v>2.9420000000000002</v>
      </c>
      <c r="G2390">
        <v>0.90400000000000003</v>
      </c>
      <c r="H2390">
        <v>11.696</v>
      </c>
      <c r="I2390" t="s">
        <v>2819</v>
      </c>
      <c r="J2390" s="4" t="str">
        <f t="shared" si="74"/>
        <v>na</v>
      </c>
      <c r="K2390" s="4">
        <f t="shared" si="75"/>
        <v>0</v>
      </c>
      <c r="L2390" t="s">
        <v>13833</v>
      </c>
    </row>
    <row r="2391" spans="1:12" x14ac:dyDescent="0.25">
      <c r="A2391" t="s">
        <v>4793</v>
      </c>
      <c r="B2391" t="s">
        <v>4794</v>
      </c>
      <c r="C2391" t="s">
        <v>58</v>
      </c>
      <c r="D2391" s="1">
        <v>2285</v>
      </c>
      <c r="E2391">
        <v>112.40600000000001</v>
      </c>
      <c r="F2391" t="s">
        <v>36</v>
      </c>
      <c r="G2391">
        <v>11.426</v>
      </c>
      <c r="H2391">
        <v>51.533999999999999</v>
      </c>
      <c r="I2391" t="s">
        <v>2819</v>
      </c>
      <c r="J2391" s="4" t="str">
        <f t="shared" si="74"/>
        <v>na</v>
      </c>
      <c r="K2391" s="4">
        <f t="shared" si="75"/>
        <v>0</v>
      </c>
      <c r="L2391" t="s">
        <v>13834</v>
      </c>
    </row>
    <row r="2392" spans="1:12" x14ac:dyDescent="0.25">
      <c r="A2392" t="s">
        <v>4795</v>
      </c>
      <c r="B2392" t="s">
        <v>4796</v>
      </c>
      <c r="C2392" t="s">
        <v>132</v>
      </c>
      <c r="D2392" s="1">
        <v>2271</v>
      </c>
      <c r="E2392">
        <v>47.613999999999997</v>
      </c>
      <c r="F2392">
        <v>6.91</v>
      </c>
      <c r="G2392">
        <v>5.5439999999999996</v>
      </c>
      <c r="H2392">
        <v>22.431000000000001</v>
      </c>
      <c r="I2392" t="s">
        <v>2819</v>
      </c>
      <c r="J2392" s="4" t="str">
        <f t="shared" si="74"/>
        <v>na</v>
      </c>
      <c r="K2392" s="4">
        <f t="shared" si="75"/>
        <v>0</v>
      </c>
      <c r="L2392" t="s">
        <v>13835</v>
      </c>
    </row>
    <row r="2393" spans="1:12" x14ac:dyDescent="0.25">
      <c r="A2393" t="s">
        <v>4797</v>
      </c>
      <c r="B2393" t="s">
        <v>4798</v>
      </c>
      <c r="C2393" t="s">
        <v>30</v>
      </c>
      <c r="D2393" s="1">
        <v>2262</v>
      </c>
      <c r="E2393">
        <v>17.832999999999998</v>
      </c>
      <c r="F2393">
        <v>3.0619999999999998</v>
      </c>
      <c r="G2393">
        <v>1.0149999999999999</v>
      </c>
      <c r="H2393">
        <v>11.416</v>
      </c>
      <c r="I2393" t="s">
        <v>2819</v>
      </c>
      <c r="J2393" s="4" t="str">
        <f t="shared" si="74"/>
        <v>na</v>
      </c>
      <c r="K2393" s="4">
        <f t="shared" si="75"/>
        <v>0</v>
      </c>
      <c r="L2393" t="s">
        <v>13836</v>
      </c>
    </row>
    <row r="2394" spans="1:12" x14ac:dyDescent="0.25">
      <c r="A2394" t="s">
        <v>4799</v>
      </c>
      <c r="B2394" t="s">
        <v>4800</v>
      </c>
      <c r="C2394" t="s">
        <v>15</v>
      </c>
      <c r="D2394" s="1">
        <v>2259</v>
      </c>
      <c r="E2394">
        <v>5.9649999999999999</v>
      </c>
      <c r="F2394">
        <v>1.264</v>
      </c>
      <c r="G2394">
        <v>0.309</v>
      </c>
      <c r="H2394">
        <v>3.044</v>
      </c>
      <c r="I2394" t="s">
        <v>2819</v>
      </c>
      <c r="J2394" s="4" t="str">
        <f t="shared" si="74"/>
        <v>na</v>
      </c>
      <c r="K2394" s="4">
        <f t="shared" si="75"/>
        <v>0</v>
      </c>
      <c r="L2394" t="s">
        <v>13837</v>
      </c>
    </row>
    <row r="2395" spans="1:12" x14ac:dyDescent="0.25">
      <c r="A2395" t="s">
        <v>4801</v>
      </c>
      <c r="B2395" t="s">
        <v>4802</v>
      </c>
      <c r="C2395" t="s">
        <v>132</v>
      </c>
      <c r="D2395" s="1">
        <v>2257</v>
      </c>
      <c r="E2395">
        <v>103.43</v>
      </c>
      <c r="F2395">
        <v>8.6389999999999993</v>
      </c>
      <c r="G2395">
        <v>1.2270000000000001</v>
      </c>
      <c r="H2395">
        <v>13.132999999999999</v>
      </c>
      <c r="I2395" t="s">
        <v>2819</v>
      </c>
      <c r="J2395" s="4" t="str">
        <f t="shared" si="74"/>
        <v>na</v>
      </c>
      <c r="K2395" s="4">
        <f t="shared" si="75"/>
        <v>0</v>
      </c>
      <c r="L2395" t="s">
        <v>13838</v>
      </c>
    </row>
    <row r="2396" spans="1:12" x14ac:dyDescent="0.25">
      <c r="A2396" t="s">
        <v>4803</v>
      </c>
      <c r="B2396" t="s">
        <v>4804</v>
      </c>
      <c r="C2396" t="s">
        <v>132</v>
      </c>
      <c r="D2396" s="1">
        <v>2243</v>
      </c>
      <c r="E2396" t="s">
        <v>36</v>
      </c>
      <c r="F2396">
        <v>1.603</v>
      </c>
      <c r="G2396">
        <v>2.7610000000000001</v>
      </c>
      <c r="H2396" t="s">
        <v>36</v>
      </c>
      <c r="I2396" t="s">
        <v>2819</v>
      </c>
      <c r="J2396" s="4" t="str">
        <f t="shared" si="74"/>
        <v>na</v>
      </c>
      <c r="K2396" s="4">
        <f t="shared" si="75"/>
        <v>0</v>
      </c>
      <c r="L2396" t="s">
        <v>13839</v>
      </c>
    </row>
    <row r="2397" spans="1:12" x14ac:dyDescent="0.25">
      <c r="A2397" t="s">
        <v>4805</v>
      </c>
      <c r="B2397" t="s">
        <v>4806</v>
      </c>
      <c r="C2397" t="s">
        <v>21</v>
      </c>
      <c r="D2397" s="1">
        <v>2239</v>
      </c>
      <c r="E2397">
        <v>17.981999999999999</v>
      </c>
      <c r="F2397">
        <v>1.2210000000000001</v>
      </c>
      <c r="G2397">
        <v>0.47099999999999997</v>
      </c>
      <c r="H2397">
        <v>59.944000000000003</v>
      </c>
      <c r="I2397" t="s">
        <v>2819</v>
      </c>
      <c r="J2397" s="4" t="str">
        <f t="shared" si="74"/>
        <v>na</v>
      </c>
      <c r="K2397" s="4">
        <f t="shared" si="75"/>
        <v>0</v>
      </c>
      <c r="L2397" t="s">
        <v>13840</v>
      </c>
    </row>
    <row r="2398" spans="1:12" x14ac:dyDescent="0.25">
      <c r="A2398" t="s">
        <v>4807</v>
      </c>
      <c r="B2398" t="s">
        <v>4808</v>
      </c>
      <c r="C2398" t="s">
        <v>30</v>
      </c>
      <c r="D2398" s="1">
        <v>2238</v>
      </c>
      <c r="E2398">
        <v>5.6630000000000003</v>
      </c>
      <c r="F2398">
        <v>2.0859999999999999</v>
      </c>
      <c r="G2398">
        <v>2.7330000000000001</v>
      </c>
      <c r="H2398">
        <v>3.198</v>
      </c>
      <c r="I2398" t="s">
        <v>2819</v>
      </c>
      <c r="J2398" s="4" t="str">
        <f t="shared" si="74"/>
        <v>na</v>
      </c>
      <c r="K2398" s="4">
        <f t="shared" si="75"/>
        <v>0</v>
      </c>
      <c r="L2398" t="s">
        <v>13841</v>
      </c>
    </row>
    <row r="2399" spans="1:12" x14ac:dyDescent="0.25">
      <c r="A2399" t="s">
        <v>4809</v>
      </c>
      <c r="B2399" t="s">
        <v>4810</v>
      </c>
      <c r="C2399" t="s">
        <v>35</v>
      </c>
      <c r="D2399" s="1">
        <v>2238</v>
      </c>
      <c r="E2399">
        <v>8.6389999999999993</v>
      </c>
      <c r="F2399">
        <v>0.66500000000000004</v>
      </c>
      <c r="G2399">
        <v>2.4510000000000001</v>
      </c>
      <c r="H2399" t="s">
        <v>36</v>
      </c>
      <c r="I2399" t="s">
        <v>2819</v>
      </c>
      <c r="J2399" s="4" t="str">
        <f t="shared" si="74"/>
        <v>na</v>
      </c>
      <c r="K2399" s="4">
        <f t="shared" si="75"/>
        <v>0</v>
      </c>
      <c r="L2399" t="s">
        <v>13842</v>
      </c>
    </row>
    <row r="2400" spans="1:12" x14ac:dyDescent="0.25">
      <c r="A2400" t="s">
        <v>4811</v>
      </c>
      <c r="B2400" t="s">
        <v>4812</v>
      </c>
      <c r="C2400" t="s">
        <v>15</v>
      </c>
      <c r="D2400" s="1">
        <v>2237</v>
      </c>
      <c r="E2400">
        <v>15.003</v>
      </c>
      <c r="F2400">
        <v>0.64900000000000002</v>
      </c>
      <c r="G2400">
        <v>0.70399999999999996</v>
      </c>
      <c r="H2400">
        <v>9.3949999999999996</v>
      </c>
      <c r="I2400" t="s">
        <v>2819</v>
      </c>
      <c r="J2400" s="4" t="str">
        <f t="shared" si="74"/>
        <v>na</v>
      </c>
      <c r="K2400" s="4">
        <f t="shared" si="75"/>
        <v>0</v>
      </c>
      <c r="L2400" t="s">
        <v>13843</v>
      </c>
    </row>
    <row r="2401" spans="1:12" x14ac:dyDescent="0.25">
      <c r="A2401" t="s">
        <v>4813</v>
      </c>
      <c r="B2401" t="s">
        <v>4814</v>
      </c>
      <c r="C2401" t="s">
        <v>58</v>
      </c>
      <c r="D2401" s="1">
        <v>2235</v>
      </c>
      <c r="E2401">
        <v>5.3920000000000003</v>
      </c>
      <c r="F2401">
        <v>0.80200000000000005</v>
      </c>
      <c r="G2401">
        <v>9.9000000000000005E-2</v>
      </c>
      <c r="H2401">
        <v>7.359</v>
      </c>
      <c r="I2401" t="s">
        <v>2819</v>
      </c>
      <c r="J2401" s="4" t="str">
        <f t="shared" si="74"/>
        <v>na</v>
      </c>
      <c r="K2401" s="4">
        <f t="shared" si="75"/>
        <v>0</v>
      </c>
      <c r="L2401" t="s">
        <v>13844</v>
      </c>
    </row>
    <row r="2402" spans="1:12" x14ac:dyDescent="0.25">
      <c r="A2402" t="s">
        <v>4815</v>
      </c>
      <c r="B2402" t="s">
        <v>4816</v>
      </c>
      <c r="C2402" t="s">
        <v>132</v>
      </c>
      <c r="D2402" s="1">
        <v>2235</v>
      </c>
      <c r="E2402" t="s">
        <v>36</v>
      </c>
      <c r="F2402">
        <v>9.9440000000000008</v>
      </c>
      <c r="G2402">
        <v>5.4359999999999999</v>
      </c>
      <c r="H2402">
        <v>39.816000000000003</v>
      </c>
      <c r="I2402" t="s">
        <v>2819</v>
      </c>
      <c r="J2402" s="4" t="str">
        <f t="shared" si="74"/>
        <v>na</v>
      </c>
      <c r="K2402" s="4">
        <f t="shared" si="75"/>
        <v>0</v>
      </c>
      <c r="L2402" t="s">
        <v>13845</v>
      </c>
    </row>
    <row r="2403" spans="1:12" x14ac:dyDescent="0.25">
      <c r="A2403" t="s">
        <v>4817</v>
      </c>
      <c r="B2403" t="s">
        <v>4818</v>
      </c>
      <c r="C2403" t="s">
        <v>35</v>
      </c>
      <c r="D2403" s="1">
        <v>2233</v>
      </c>
      <c r="E2403">
        <v>9.1479999999999997</v>
      </c>
      <c r="F2403">
        <v>0.86</v>
      </c>
      <c r="G2403">
        <v>1.726</v>
      </c>
      <c r="H2403" t="s">
        <v>36</v>
      </c>
      <c r="I2403" t="s">
        <v>2819</v>
      </c>
      <c r="J2403" s="4" t="str">
        <f t="shared" si="74"/>
        <v>na</v>
      </c>
      <c r="K2403" s="4">
        <f t="shared" si="75"/>
        <v>0</v>
      </c>
      <c r="L2403" t="s">
        <v>13846</v>
      </c>
    </row>
    <row r="2404" spans="1:12" x14ac:dyDescent="0.25">
      <c r="A2404" t="s">
        <v>4819</v>
      </c>
      <c r="B2404" t="s">
        <v>4820</v>
      </c>
      <c r="C2404" t="s">
        <v>132</v>
      </c>
      <c r="D2404" s="1">
        <v>2227</v>
      </c>
      <c r="E2404" t="s">
        <v>36</v>
      </c>
      <c r="F2404">
        <v>22.327999999999999</v>
      </c>
      <c r="G2404">
        <v>6.07</v>
      </c>
      <c r="H2404" t="s">
        <v>36</v>
      </c>
      <c r="I2404" t="s">
        <v>2819</v>
      </c>
      <c r="J2404" s="4" t="str">
        <f t="shared" si="74"/>
        <v>na</v>
      </c>
      <c r="K2404" s="4">
        <f t="shared" si="75"/>
        <v>0</v>
      </c>
      <c r="L2404" t="s">
        <v>13847</v>
      </c>
    </row>
    <row r="2405" spans="1:12" x14ac:dyDescent="0.25">
      <c r="A2405" t="s">
        <v>4821</v>
      </c>
      <c r="B2405" t="s">
        <v>4822</v>
      </c>
      <c r="C2405" t="s">
        <v>15</v>
      </c>
      <c r="D2405" s="1">
        <v>2224</v>
      </c>
      <c r="E2405">
        <v>3.181</v>
      </c>
      <c r="F2405" t="s">
        <v>36</v>
      </c>
      <c r="G2405">
        <v>1.335</v>
      </c>
      <c r="H2405">
        <v>3.8029999999999999</v>
      </c>
      <c r="I2405" t="s">
        <v>2819</v>
      </c>
      <c r="J2405" s="4" t="str">
        <f t="shared" si="74"/>
        <v>na</v>
      </c>
      <c r="K2405" s="4">
        <f t="shared" si="75"/>
        <v>0</v>
      </c>
      <c r="L2405" t="s">
        <v>13848</v>
      </c>
    </row>
    <row r="2406" spans="1:12" x14ac:dyDescent="0.25">
      <c r="A2406" t="s">
        <v>4823</v>
      </c>
      <c r="B2406" t="s">
        <v>4824</v>
      </c>
      <c r="C2406" t="s">
        <v>132</v>
      </c>
      <c r="D2406" s="1">
        <v>2224</v>
      </c>
      <c r="E2406" t="s">
        <v>36</v>
      </c>
      <c r="F2406">
        <v>26.579000000000001</v>
      </c>
      <c r="G2406">
        <v>6.6070000000000002</v>
      </c>
      <c r="H2406" t="s">
        <v>36</v>
      </c>
      <c r="I2406" t="s">
        <v>2819</v>
      </c>
      <c r="J2406" s="4" t="str">
        <f t="shared" si="74"/>
        <v>na</v>
      </c>
      <c r="K2406" s="4">
        <f t="shared" si="75"/>
        <v>0</v>
      </c>
      <c r="L2406" t="s">
        <v>13849</v>
      </c>
    </row>
    <row r="2407" spans="1:12" x14ac:dyDescent="0.25">
      <c r="A2407" t="s">
        <v>4825</v>
      </c>
      <c r="B2407" t="s">
        <v>4826</v>
      </c>
      <c r="C2407" t="s">
        <v>30</v>
      </c>
      <c r="D2407" s="1">
        <v>2220</v>
      </c>
      <c r="E2407" t="s">
        <v>36</v>
      </c>
      <c r="F2407">
        <v>8.4489999999999998</v>
      </c>
      <c r="G2407">
        <v>715.47400000000005</v>
      </c>
      <c r="H2407" t="s">
        <v>36</v>
      </c>
      <c r="I2407" t="s">
        <v>2819</v>
      </c>
      <c r="J2407" s="4" t="str">
        <f t="shared" si="74"/>
        <v>na</v>
      </c>
      <c r="K2407" s="4">
        <f t="shared" si="75"/>
        <v>0</v>
      </c>
      <c r="L2407" t="s">
        <v>13850</v>
      </c>
    </row>
    <row r="2408" spans="1:12" x14ac:dyDescent="0.25">
      <c r="A2408" t="s">
        <v>4827</v>
      </c>
      <c r="B2408" t="s">
        <v>4828</v>
      </c>
      <c r="C2408" t="s">
        <v>30</v>
      </c>
      <c r="D2408" s="1">
        <v>2212</v>
      </c>
      <c r="E2408" t="s">
        <v>36</v>
      </c>
      <c r="F2408" t="s">
        <v>36</v>
      </c>
      <c r="G2408" s="2">
        <v>1173.087</v>
      </c>
      <c r="H2408" t="s">
        <v>36</v>
      </c>
      <c r="I2408" t="s">
        <v>2819</v>
      </c>
      <c r="J2408" s="4" t="str">
        <f t="shared" si="74"/>
        <v>na</v>
      </c>
      <c r="K2408" s="4">
        <f t="shared" si="75"/>
        <v>0</v>
      </c>
      <c r="L2408" t="s">
        <v>13851</v>
      </c>
    </row>
    <row r="2409" spans="1:12" x14ac:dyDescent="0.25">
      <c r="A2409" t="s">
        <v>4829</v>
      </c>
      <c r="B2409" t="s">
        <v>4830</v>
      </c>
      <c r="C2409" t="s">
        <v>132</v>
      </c>
      <c r="D2409" s="1">
        <v>2212</v>
      </c>
      <c r="E2409" t="s">
        <v>36</v>
      </c>
      <c r="F2409">
        <v>1.974</v>
      </c>
      <c r="G2409">
        <v>6.3250000000000002</v>
      </c>
      <c r="H2409" t="s">
        <v>36</v>
      </c>
      <c r="I2409" t="s">
        <v>2819</v>
      </c>
      <c r="J2409" s="4" t="str">
        <f t="shared" si="74"/>
        <v>na</v>
      </c>
      <c r="K2409" s="4">
        <f t="shared" si="75"/>
        <v>0</v>
      </c>
      <c r="L2409" t="s">
        <v>13852</v>
      </c>
    </row>
    <row r="2410" spans="1:12" x14ac:dyDescent="0.25">
      <c r="A2410" t="s">
        <v>4831</v>
      </c>
      <c r="B2410" t="s">
        <v>4832</v>
      </c>
      <c r="C2410" t="s">
        <v>35</v>
      </c>
      <c r="D2410" s="1">
        <v>2210</v>
      </c>
      <c r="E2410">
        <v>4.8739999999999997</v>
      </c>
      <c r="F2410">
        <v>0.45900000000000002</v>
      </c>
      <c r="G2410">
        <v>1.6559999999999999</v>
      </c>
      <c r="H2410" t="s">
        <v>36</v>
      </c>
      <c r="I2410" t="s">
        <v>2819</v>
      </c>
      <c r="J2410" s="4" t="str">
        <f t="shared" si="74"/>
        <v>na</v>
      </c>
      <c r="K2410" s="4">
        <f t="shared" si="75"/>
        <v>0</v>
      </c>
      <c r="L2410" t="s">
        <v>13853</v>
      </c>
    </row>
    <row r="2411" spans="1:12" x14ac:dyDescent="0.25">
      <c r="A2411" t="s">
        <v>4833</v>
      </c>
      <c r="B2411" t="s">
        <v>4834</v>
      </c>
      <c r="C2411" t="s">
        <v>35</v>
      </c>
      <c r="D2411" s="1">
        <v>2201</v>
      </c>
      <c r="E2411">
        <v>9.2729999999999997</v>
      </c>
      <c r="F2411">
        <v>0.79900000000000004</v>
      </c>
      <c r="G2411">
        <v>2.407</v>
      </c>
      <c r="H2411" t="s">
        <v>36</v>
      </c>
      <c r="I2411" t="s">
        <v>2819</v>
      </c>
      <c r="J2411" s="4" t="str">
        <f t="shared" si="74"/>
        <v>na</v>
      </c>
      <c r="K2411" s="4">
        <f t="shared" si="75"/>
        <v>0</v>
      </c>
      <c r="L2411" t="s">
        <v>13854</v>
      </c>
    </row>
    <row r="2412" spans="1:12" x14ac:dyDescent="0.25">
      <c r="A2412" t="s">
        <v>4835</v>
      </c>
      <c r="B2412" t="s">
        <v>4836</v>
      </c>
      <c r="C2412" t="s">
        <v>35</v>
      </c>
      <c r="D2412" s="1">
        <v>2198</v>
      </c>
      <c r="E2412">
        <v>41.137</v>
      </c>
      <c r="F2412">
        <v>5.4109999999999996</v>
      </c>
      <c r="G2412">
        <v>6.7489999999999997</v>
      </c>
      <c r="H2412" t="s">
        <v>36</v>
      </c>
      <c r="I2412" t="s">
        <v>2819</v>
      </c>
      <c r="J2412" s="4" t="str">
        <f t="shared" si="74"/>
        <v>na</v>
      </c>
      <c r="K2412" s="4">
        <f t="shared" si="75"/>
        <v>0</v>
      </c>
      <c r="L2412" t="s">
        <v>13855</v>
      </c>
    </row>
    <row r="2413" spans="1:12" x14ac:dyDescent="0.25">
      <c r="A2413" t="s">
        <v>4837</v>
      </c>
      <c r="B2413" t="s">
        <v>4838</v>
      </c>
      <c r="C2413" t="s">
        <v>15</v>
      </c>
      <c r="D2413" s="1">
        <v>2198</v>
      </c>
      <c r="E2413">
        <v>12.363</v>
      </c>
      <c r="F2413">
        <v>1.7569999999999999</v>
      </c>
      <c r="G2413">
        <v>0.48699999999999999</v>
      </c>
      <c r="H2413">
        <v>7.25</v>
      </c>
      <c r="I2413" t="s">
        <v>2819</v>
      </c>
      <c r="J2413" s="4" t="str">
        <f t="shared" si="74"/>
        <v>na</v>
      </c>
      <c r="K2413" s="4">
        <f t="shared" si="75"/>
        <v>0</v>
      </c>
      <c r="L2413" t="s">
        <v>13856</v>
      </c>
    </row>
    <row r="2414" spans="1:12" x14ac:dyDescent="0.25">
      <c r="A2414" t="s">
        <v>4839</v>
      </c>
      <c r="B2414" t="s">
        <v>4840</v>
      </c>
      <c r="C2414" t="s">
        <v>35</v>
      </c>
      <c r="D2414" s="1">
        <v>2194</v>
      </c>
      <c r="E2414">
        <v>5.1219999999999999</v>
      </c>
      <c r="F2414">
        <v>0.501</v>
      </c>
      <c r="G2414">
        <v>1.708</v>
      </c>
      <c r="H2414" t="s">
        <v>36</v>
      </c>
      <c r="I2414" t="s">
        <v>2819</v>
      </c>
      <c r="J2414" s="4" t="str">
        <f t="shared" si="74"/>
        <v>na</v>
      </c>
      <c r="K2414" s="4">
        <f t="shared" si="75"/>
        <v>0</v>
      </c>
      <c r="L2414" t="s">
        <v>13857</v>
      </c>
    </row>
    <row r="2415" spans="1:12" x14ac:dyDescent="0.25">
      <c r="A2415" t="s">
        <v>4841</v>
      </c>
      <c r="B2415" t="s">
        <v>4842</v>
      </c>
      <c r="C2415" t="s">
        <v>30</v>
      </c>
      <c r="D2415" s="1">
        <v>2192</v>
      </c>
      <c r="E2415" t="s">
        <v>36</v>
      </c>
      <c r="F2415">
        <v>16.114999999999998</v>
      </c>
      <c r="G2415">
        <v>9.6509999999999998</v>
      </c>
      <c r="H2415" t="s">
        <v>36</v>
      </c>
      <c r="I2415" t="s">
        <v>2819</v>
      </c>
      <c r="J2415" s="4" t="str">
        <f t="shared" si="74"/>
        <v>na</v>
      </c>
      <c r="K2415" s="4">
        <f t="shared" si="75"/>
        <v>0</v>
      </c>
      <c r="L2415" t="s">
        <v>13858</v>
      </c>
    </row>
    <row r="2416" spans="1:12" x14ac:dyDescent="0.25">
      <c r="A2416" t="s">
        <v>4843</v>
      </c>
      <c r="B2416" t="s">
        <v>4844</v>
      </c>
      <c r="C2416" t="s">
        <v>30</v>
      </c>
      <c r="D2416" s="1">
        <v>2191</v>
      </c>
      <c r="E2416">
        <v>23.143999999999998</v>
      </c>
      <c r="F2416">
        <v>2.5630000000000002</v>
      </c>
      <c r="G2416">
        <v>3.419</v>
      </c>
      <c r="H2416">
        <v>15.162000000000001</v>
      </c>
      <c r="I2416" t="s">
        <v>2819</v>
      </c>
      <c r="J2416" s="4" t="str">
        <f t="shared" si="74"/>
        <v>na</v>
      </c>
      <c r="K2416" s="4">
        <f t="shared" si="75"/>
        <v>0</v>
      </c>
      <c r="L2416" t="s">
        <v>13859</v>
      </c>
    </row>
    <row r="2417" spans="1:12" x14ac:dyDescent="0.25">
      <c r="A2417" t="s">
        <v>4845</v>
      </c>
      <c r="B2417" t="s">
        <v>4846</v>
      </c>
      <c r="C2417" t="s">
        <v>24</v>
      </c>
      <c r="D2417" s="1">
        <v>2182</v>
      </c>
      <c r="E2417">
        <v>9.5449999999999999</v>
      </c>
      <c r="F2417">
        <v>2.431</v>
      </c>
      <c r="G2417">
        <v>1.579</v>
      </c>
      <c r="H2417" t="s">
        <v>36</v>
      </c>
      <c r="I2417" t="s">
        <v>2819</v>
      </c>
      <c r="J2417" s="4" t="str">
        <f t="shared" si="74"/>
        <v>na</v>
      </c>
      <c r="K2417" s="4">
        <f t="shared" si="75"/>
        <v>0</v>
      </c>
      <c r="L2417" t="s">
        <v>13860</v>
      </c>
    </row>
    <row r="2418" spans="1:12" x14ac:dyDescent="0.25">
      <c r="A2418" t="s">
        <v>4847</v>
      </c>
      <c r="B2418" t="s">
        <v>4848</v>
      </c>
      <c r="C2418" t="s">
        <v>58</v>
      </c>
      <c r="D2418" s="1">
        <v>2176</v>
      </c>
      <c r="E2418">
        <v>4.7229999999999999</v>
      </c>
      <c r="F2418" t="s">
        <v>36</v>
      </c>
      <c r="G2418">
        <v>0.56799999999999995</v>
      </c>
      <c r="H2418">
        <v>5.4950000000000001</v>
      </c>
      <c r="I2418" t="s">
        <v>2819</v>
      </c>
      <c r="J2418" s="4" t="str">
        <f t="shared" si="74"/>
        <v>na</v>
      </c>
      <c r="K2418" s="4">
        <f t="shared" si="75"/>
        <v>0</v>
      </c>
      <c r="L2418" t="s">
        <v>13861</v>
      </c>
    </row>
    <row r="2419" spans="1:12" x14ac:dyDescent="0.25">
      <c r="A2419" t="s">
        <v>4849</v>
      </c>
      <c r="B2419" t="s">
        <v>4850</v>
      </c>
      <c r="C2419" t="s">
        <v>58</v>
      </c>
      <c r="D2419" s="1">
        <v>2173</v>
      </c>
      <c r="E2419" t="s">
        <v>36</v>
      </c>
      <c r="F2419">
        <v>0.77500000000000002</v>
      </c>
      <c r="G2419">
        <v>0.70099999999999996</v>
      </c>
      <c r="H2419">
        <v>5.0309999999999997</v>
      </c>
      <c r="I2419" t="s">
        <v>2819</v>
      </c>
      <c r="J2419" s="4" t="str">
        <f t="shared" si="74"/>
        <v>na</v>
      </c>
      <c r="K2419" s="4">
        <f t="shared" si="75"/>
        <v>0</v>
      </c>
      <c r="L2419" t="s">
        <v>13862</v>
      </c>
    </row>
    <row r="2420" spans="1:12" x14ac:dyDescent="0.25">
      <c r="A2420" t="s">
        <v>4851</v>
      </c>
      <c r="B2420" t="s">
        <v>4852</v>
      </c>
      <c r="C2420" t="s">
        <v>132</v>
      </c>
      <c r="D2420" s="1">
        <v>2173</v>
      </c>
      <c r="E2420">
        <v>68.388999999999996</v>
      </c>
      <c r="F2420">
        <v>1.875</v>
      </c>
      <c r="G2420">
        <v>2.63</v>
      </c>
      <c r="H2420">
        <v>16.899999999999999</v>
      </c>
      <c r="I2420" t="s">
        <v>2819</v>
      </c>
      <c r="J2420" s="4" t="str">
        <f t="shared" si="74"/>
        <v>na</v>
      </c>
      <c r="K2420" s="4">
        <f t="shared" si="75"/>
        <v>0</v>
      </c>
      <c r="L2420" t="s">
        <v>13863</v>
      </c>
    </row>
    <row r="2421" spans="1:12" x14ac:dyDescent="0.25">
      <c r="A2421" t="s">
        <v>4853</v>
      </c>
      <c r="B2421" t="s">
        <v>4854</v>
      </c>
      <c r="C2421" t="s">
        <v>15</v>
      </c>
      <c r="D2421" s="1">
        <v>2170</v>
      </c>
      <c r="E2421">
        <v>16.763000000000002</v>
      </c>
      <c r="F2421">
        <v>0.77300000000000002</v>
      </c>
      <c r="G2421">
        <v>1.248</v>
      </c>
      <c r="H2421">
        <v>8.1969999999999992</v>
      </c>
      <c r="I2421" t="s">
        <v>2819</v>
      </c>
      <c r="J2421" s="4" t="str">
        <f t="shared" si="74"/>
        <v>na</v>
      </c>
      <c r="K2421" s="4">
        <f t="shared" si="75"/>
        <v>0</v>
      </c>
      <c r="L2421" t="s">
        <v>13864</v>
      </c>
    </row>
    <row r="2422" spans="1:12" x14ac:dyDescent="0.25">
      <c r="A2422" t="s">
        <v>4855</v>
      </c>
      <c r="B2422" t="s">
        <v>4856</v>
      </c>
      <c r="C2422" t="s">
        <v>21</v>
      </c>
      <c r="D2422" s="1">
        <v>2167</v>
      </c>
      <c r="E2422">
        <v>23.228999999999999</v>
      </c>
      <c r="F2422">
        <v>2.57</v>
      </c>
      <c r="G2422">
        <v>1.802</v>
      </c>
      <c r="H2422">
        <v>11.428000000000001</v>
      </c>
      <c r="I2422" t="s">
        <v>2819</v>
      </c>
      <c r="J2422" s="4" t="str">
        <f t="shared" si="74"/>
        <v>na</v>
      </c>
      <c r="K2422" s="4">
        <f t="shared" si="75"/>
        <v>0</v>
      </c>
      <c r="L2422" t="s">
        <v>13865</v>
      </c>
    </row>
    <row r="2423" spans="1:12" x14ac:dyDescent="0.25">
      <c r="A2423" t="s">
        <v>4857</v>
      </c>
      <c r="B2423" t="s">
        <v>4858</v>
      </c>
      <c r="C2423" t="s">
        <v>15</v>
      </c>
      <c r="D2423" s="1">
        <v>2164</v>
      </c>
      <c r="E2423">
        <v>12.972</v>
      </c>
      <c r="F2423">
        <v>0.81499999999999995</v>
      </c>
      <c r="G2423">
        <v>0.70099999999999996</v>
      </c>
      <c r="H2423">
        <v>8.2140000000000004</v>
      </c>
      <c r="I2423" t="s">
        <v>2819</v>
      </c>
      <c r="J2423" s="4" t="str">
        <f t="shared" si="74"/>
        <v>na</v>
      </c>
      <c r="K2423" s="4">
        <f t="shared" si="75"/>
        <v>0</v>
      </c>
      <c r="L2423" t="s">
        <v>13866</v>
      </c>
    </row>
    <row r="2424" spans="1:12" x14ac:dyDescent="0.25">
      <c r="A2424" t="s">
        <v>4859</v>
      </c>
      <c r="B2424" t="s">
        <v>4860</v>
      </c>
      <c r="C2424" t="s">
        <v>21</v>
      </c>
      <c r="D2424" s="1">
        <v>2161</v>
      </c>
      <c r="E2424">
        <v>13.244</v>
      </c>
      <c r="F2424">
        <v>3.6709999999999998</v>
      </c>
      <c r="G2424">
        <v>0.80500000000000005</v>
      </c>
      <c r="H2424">
        <v>14.063000000000001</v>
      </c>
      <c r="I2424" t="s">
        <v>2819</v>
      </c>
      <c r="J2424" s="4" t="str">
        <f t="shared" si="74"/>
        <v>na</v>
      </c>
      <c r="K2424" s="4">
        <f t="shared" si="75"/>
        <v>0</v>
      </c>
      <c r="L2424" t="s">
        <v>13867</v>
      </c>
    </row>
    <row r="2425" spans="1:12" x14ac:dyDescent="0.25">
      <c r="A2425" t="s">
        <v>4861</v>
      </c>
      <c r="B2425" t="s">
        <v>4862</v>
      </c>
      <c r="C2425" t="s">
        <v>11</v>
      </c>
      <c r="D2425" s="1">
        <v>2158</v>
      </c>
      <c r="E2425">
        <v>5.835</v>
      </c>
      <c r="F2425">
        <v>0.28799999999999998</v>
      </c>
      <c r="G2425">
        <v>0.76800000000000002</v>
      </c>
      <c r="H2425">
        <v>3.254</v>
      </c>
      <c r="I2425" t="s">
        <v>2819</v>
      </c>
      <c r="J2425" s="4" t="str">
        <f t="shared" si="74"/>
        <v>na</v>
      </c>
      <c r="K2425" s="4">
        <f t="shared" si="75"/>
        <v>0</v>
      </c>
      <c r="L2425" t="s">
        <v>13868</v>
      </c>
    </row>
    <row r="2426" spans="1:12" x14ac:dyDescent="0.25">
      <c r="A2426" t="s">
        <v>4863</v>
      </c>
      <c r="B2426" t="s">
        <v>4864</v>
      </c>
      <c r="C2426" t="s">
        <v>35</v>
      </c>
      <c r="D2426" s="1">
        <v>2156</v>
      </c>
      <c r="E2426">
        <v>11.206</v>
      </c>
      <c r="F2426">
        <v>1.264</v>
      </c>
      <c r="G2426">
        <v>3.6720000000000002</v>
      </c>
      <c r="H2426" t="s">
        <v>36</v>
      </c>
      <c r="I2426" t="s">
        <v>2819</v>
      </c>
      <c r="J2426" s="4" t="str">
        <f t="shared" si="74"/>
        <v>na</v>
      </c>
      <c r="K2426" s="4">
        <f t="shared" si="75"/>
        <v>0</v>
      </c>
      <c r="L2426" t="s">
        <v>13869</v>
      </c>
    </row>
    <row r="2427" spans="1:12" x14ac:dyDescent="0.25">
      <c r="A2427" t="s">
        <v>4865</v>
      </c>
      <c r="B2427" t="s">
        <v>4866</v>
      </c>
      <c r="C2427" t="s">
        <v>27</v>
      </c>
      <c r="D2427" s="1">
        <v>2149</v>
      </c>
      <c r="E2427">
        <v>24.925999999999998</v>
      </c>
      <c r="F2427">
        <v>2.512</v>
      </c>
      <c r="G2427">
        <v>3.778</v>
      </c>
      <c r="H2427">
        <v>14.714</v>
      </c>
      <c r="I2427" t="s">
        <v>2819</v>
      </c>
      <c r="J2427" s="4" t="str">
        <f t="shared" si="74"/>
        <v>na</v>
      </c>
      <c r="K2427" s="4">
        <f t="shared" si="75"/>
        <v>0</v>
      </c>
      <c r="L2427" t="s">
        <v>13870</v>
      </c>
    </row>
    <row r="2428" spans="1:12" x14ac:dyDescent="0.25">
      <c r="A2428" t="s">
        <v>4867</v>
      </c>
      <c r="B2428" t="s">
        <v>4868</v>
      </c>
      <c r="C2428" t="s">
        <v>35</v>
      </c>
      <c r="D2428" s="1">
        <v>2138</v>
      </c>
      <c r="E2428">
        <v>2.9910000000000001</v>
      </c>
      <c r="F2428">
        <v>0.35699999999999998</v>
      </c>
      <c r="G2428">
        <v>0.52500000000000002</v>
      </c>
      <c r="H2428" t="s">
        <v>36</v>
      </c>
      <c r="I2428" t="s">
        <v>2819</v>
      </c>
      <c r="J2428" s="4" t="str">
        <f t="shared" si="74"/>
        <v>na</v>
      </c>
      <c r="K2428" s="4">
        <f t="shared" si="75"/>
        <v>0</v>
      </c>
      <c r="L2428" t="s">
        <v>13871</v>
      </c>
    </row>
    <row r="2429" spans="1:12" x14ac:dyDescent="0.25">
      <c r="A2429" t="s">
        <v>4869</v>
      </c>
      <c r="B2429" t="s">
        <v>4870</v>
      </c>
      <c r="C2429" t="s">
        <v>30</v>
      </c>
      <c r="D2429" s="1">
        <v>2138</v>
      </c>
      <c r="E2429" t="s">
        <v>36</v>
      </c>
      <c r="F2429">
        <v>41.465000000000003</v>
      </c>
      <c r="G2429">
        <v>8.1869999999999994</v>
      </c>
      <c r="H2429" t="s">
        <v>36</v>
      </c>
      <c r="I2429" t="s">
        <v>2819</v>
      </c>
      <c r="J2429" s="4" t="str">
        <f t="shared" si="74"/>
        <v>na</v>
      </c>
      <c r="K2429" s="4">
        <f t="shared" si="75"/>
        <v>0</v>
      </c>
      <c r="L2429" t="s">
        <v>13872</v>
      </c>
    </row>
    <row r="2430" spans="1:12" x14ac:dyDescent="0.25">
      <c r="A2430" t="s">
        <v>4871</v>
      </c>
      <c r="B2430" t="s">
        <v>4872</v>
      </c>
      <c r="C2430" t="s">
        <v>35</v>
      </c>
      <c r="D2430" s="1">
        <v>2138</v>
      </c>
      <c r="E2430">
        <v>8.0679999999999996</v>
      </c>
      <c r="F2430">
        <v>0.74199999999999999</v>
      </c>
      <c r="G2430">
        <v>2.4209999999999998</v>
      </c>
      <c r="H2430" t="s">
        <v>36</v>
      </c>
      <c r="I2430" t="s">
        <v>2819</v>
      </c>
      <c r="J2430" s="4" t="str">
        <f t="shared" si="74"/>
        <v>na</v>
      </c>
      <c r="K2430" s="4">
        <f t="shared" si="75"/>
        <v>0</v>
      </c>
      <c r="L2430" t="s">
        <v>13873</v>
      </c>
    </row>
    <row r="2431" spans="1:12" x14ac:dyDescent="0.25">
      <c r="A2431" t="s">
        <v>4873</v>
      </c>
      <c r="B2431" t="s">
        <v>4874</v>
      </c>
      <c r="C2431" t="s">
        <v>35</v>
      </c>
      <c r="D2431" s="1">
        <v>2134</v>
      </c>
      <c r="E2431">
        <v>7.6050000000000004</v>
      </c>
      <c r="F2431">
        <v>0.80600000000000005</v>
      </c>
      <c r="G2431">
        <v>2.5009999999999999</v>
      </c>
      <c r="H2431" t="s">
        <v>36</v>
      </c>
      <c r="I2431" t="s">
        <v>2819</v>
      </c>
      <c r="J2431" s="4" t="str">
        <f t="shared" si="74"/>
        <v>na</v>
      </c>
      <c r="K2431" s="4">
        <f t="shared" si="75"/>
        <v>0</v>
      </c>
      <c r="L2431" t="s">
        <v>13874</v>
      </c>
    </row>
    <row r="2432" spans="1:12" x14ac:dyDescent="0.25">
      <c r="A2432" t="s">
        <v>4875</v>
      </c>
      <c r="B2432" t="s">
        <v>4876</v>
      </c>
      <c r="C2432" t="s">
        <v>35</v>
      </c>
      <c r="D2432" s="1">
        <v>2131</v>
      </c>
      <c r="E2432">
        <v>14.839</v>
      </c>
      <c r="F2432">
        <v>1.1839999999999999</v>
      </c>
      <c r="G2432">
        <v>0.53600000000000003</v>
      </c>
      <c r="H2432" t="s">
        <v>36</v>
      </c>
      <c r="I2432" t="s">
        <v>2819</v>
      </c>
      <c r="J2432" s="4" t="str">
        <f t="shared" si="74"/>
        <v>na</v>
      </c>
      <c r="K2432" s="4">
        <f t="shared" si="75"/>
        <v>0</v>
      </c>
      <c r="L2432" t="s">
        <v>13875</v>
      </c>
    </row>
    <row r="2433" spans="1:12" x14ac:dyDescent="0.25">
      <c r="A2433" t="s">
        <v>4877</v>
      </c>
      <c r="B2433" t="s">
        <v>4878</v>
      </c>
      <c r="C2433" t="s">
        <v>18</v>
      </c>
      <c r="D2433" s="1">
        <v>2129</v>
      </c>
      <c r="E2433">
        <v>51.055999999999997</v>
      </c>
      <c r="F2433">
        <v>8.2769999999999992</v>
      </c>
      <c r="G2433">
        <v>3.589</v>
      </c>
      <c r="H2433">
        <v>39.286999999999999</v>
      </c>
      <c r="I2433" t="s">
        <v>2819</v>
      </c>
      <c r="J2433" s="4" t="str">
        <f t="shared" si="74"/>
        <v>na</v>
      </c>
      <c r="K2433" s="4">
        <f t="shared" si="75"/>
        <v>0</v>
      </c>
      <c r="L2433" t="s">
        <v>13876</v>
      </c>
    </row>
    <row r="2434" spans="1:12" x14ac:dyDescent="0.25">
      <c r="A2434" t="s">
        <v>4879</v>
      </c>
      <c r="B2434" t="s">
        <v>4880</v>
      </c>
      <c r="C2434" t="s">
        <v>35</v>
      </c>
      <c r="D2434" s="1">
        <v>2128</v>
      </c>
      <c r="E2434">
        <v>9.5589999999999993</v>
      </c>
      <c r="F2434">
        <v>1.653</v>
      </c>
      <c r="G2434">
        <v>2.7839999999999998</v>
      </c>
      <c r="H2434" t="s">
        <v>36</v>
      </c>
      <c r="I2434" t="s">
        <v>2819</v>
      </c>
      <c r="J2434" s="4" t="str">
        <f t="shared" ref="J2434:J2497" si="76">IF(AND(I2434=selected_country_code,C2434= selected_sector_code),D2434,"na")</f>
        <v>na</v>
      </c>
      <c r="K2434" s="4">
        <f t="shared" si="75"/>
        <v>0</v>
      </c>
      <c r="L2434" t="s">
        <v>13877</v>
      </c>
    </row>
    <row r="2435" spans="1:12" x14ac:dyDescent="0.25">
      <c r="A2435" t="s">
        <v>4881</v>
      </c>
      <c r="B2435" t="s">
        <v>4882</v>
      </c>
      <c r="C2435" t="s">
        <v>30</v>
      </c>
      <c r="D2435" s="1">
        <v>2125</v>
      </c>
      <c r="E2435" t="s">
        <v>36</v>
      </c>
      <c r="F2435">
        <v>6.1520000000000001</v>
      </c>
      <c r="G2435" t="s">
        <v>36</v>
      </c>
      <c r="H2435" t="s">
        <v>36</v>
      </c>
      <c r="I2435" t="s">
        <v>2819</v>
      </c>
      <c r="J2435" s="4" t="str">
        <f t="shared" si="76"/>
        <v>na</v>
      </c>
      <c r="K2435" s="4">
        <f t="shared" ref="K2435:K2498" si="77">IFERROR(RANK(J2435,$J$2:$J$5711,0),0)</f>
        <v>0</v>
      </c>
      <c r="L2435" t="s">
        <v>13878</v>
      </c>
    </row>
    <row r="2436" spans="1:12" x14ac:dyDescent="0.25">
      <c r="A2436" t="s">
        <v>4883</v>
      </c>
      <c r="B2436" t="s">
        <v>4884</v>
      </c>
      <c r="C2436" t="s">
        <v>30</v>
      </c>
      <c r="D2436" s="1">
        <v>2114</v>
      </c>
      <c r="E2436" t="s">
        <v>36</v>
      </c>
      <c r="F2436">
        <v>6.3120000000000003</v>
      </c>
      <c r="G2436">
        <v>0.751</v>
      </c>
      <c r="H2436" t="s">
        <v>36</v>
      </c>
      <c r="I2436" t="s">
        <v>2819</v>
      </c>
      <c r="J2436" s="4" t="str">
        <f t="shared" si="76"/>
        <v>na</v>
      </c>
      <c r="K2436" s="4">
        <f t="shared" si="77"/>
        <v>0</v>
      </c>
      <c r="L2436" t="s">
        <v>13879</v>
      </c>
    </row>
    <row r="2437" spans="1:12" x14ac:dyDescent="0.25">
      <c r="A2437" t="s">
        <v>4885</v>
      </c>
      <c r="B2437" t="s">
        <v>4886</v>
      </c>
      <c r="C2437" t="s">
        <v>18</v>
      </c>
      <c r="D2437" s="1">
        <v>2113</v>
      </c>
      <c r="E2437">
        <v>13.676</v>
      </c>
      <c r="F2437">
        <v>1.776</v>
      </c>
      <c r="G2437">
        <v>1.161</v>
      </c>
      <c r="H2437">
        <v>8.5190000000000001</v>
      </c>
      <c r="I2437" t="s">
        <v>2819</v>
      </c>
      <c r="J2437" s="4" t="str">
        <f t="shared" si="76"/>
        <v>na</v>
      </c>
      <c r="K2437" s="4">
        <f t="shared" si="77"/>
        <v>0</v>
      </c>
      <c r="L2437" t="s">
        <v>13880</v>
      </c>
    </row>
    <row r="2438" spans="1:12" x14ac:dyDescent="0.25">
      <c r="A2438" t="s">
        <v>4887</v>
      </c>
      <c r="B2438" t="s">
        <v>4888</v>
      </c>
      <c r="C2438" t="s">
        <v>18</v>
      </c>
      <c r="D2438" s="1">
        <v>2113</v>
      </c>
      <c r="E2438">
        <v>13.676</v>
      </c>
      <c r="F2438">
        <v>1.776</v>
      </c>
      <c r="G2438">
        <v>1.161</v>
      </c>
      <c r="H2438">
        <v>8.5190000000000001</v>
      </c>
      <c r="I2438" t="s">
        <v>2819</v>
      </c>
      <c r="J2438" s="4" t="str">
        <f t="shared" si="76"/>
        <v>na</v>
      </c>
      <c r="K2438" s="4">
        <f t="shared" si="77"/>
        <v>0</v>
      </c>
      <c r="L2438" t="s">
        <v>13881</v>
      </c>
    </row>
    <row r="2439" spans="1:12" x14ac:dyDescent="0.25">
      <c r="A2439" t="s">
        <v>4889</v>
      </c>
      <c r="B2439" t="s">
        <v>4890</v>
      </c>
      <c r="C2439" t="s">
        <v>21</v>
      </c>
      <c r="D2439" s="1">
        <v>2112</v>
      </c>
      <c r="E2439">
        <v>14.367000000000001</v>
      </c>
      <c r="F2439">
        <v>3.63</v>
      </c>
      <c r="G2439">
        <v>0.38100000000000001</v>
      </c>
      <c r="H2439">
        <v>7.2880000000000003</v>
      </c>
      <c r="I2439" t="s">
        <v>2819</v>
      </c>
      <c r="J2439" s="4" t="str">
        <f t="shared" si="76"/>
        <v>na</v>
      </c>
      <c r="K2439" s="4">
        <f t="shared" si="77"/>
        <v>0</v>
      </c>
      <c r="L2439" t="s">
        <v>13882</v>
      </c>
    </row>
    <row r="2440" spans="1:12" x14ac:dyDescent="0.25">
      <c r="A2440" t="s">
        <v>4891</v>
      </c>
      <c r="B2440" t="s">
        <v>4892</v>
      </c>
      <c r="C2440" t="s">
        <v>58</v>
      </c>
      <c r="D2440" s="1">
        <v>2107</v>
      </c>
      <c r="E2440">
        <v>11.858000000000001</v>
      </c>
      <c r="F2440" t="s">
        <v>36</v>
      </c>
      <c r="G2440">
        <v>0.81299999999999994</v>
      </c>
      <c r="H2440">
        <v>7.5819999999999999</v>
      </c>
      <c r="I2440" t="s">
        <v>2819</v>
      </c>
      <c r="J2440" s="4" t="str">
        <f t="shared" si="76"/>
        <v>na</v>
      </c>
      <c r="K2440" s="4">
        <f t="shared" si="77"/>
        <v>0</v>
      </c>
      <c r="L2440" t="s">
        <v>13883</v>
      </c>
    </row>
    <row r="2441" spans="1:12" x14ac:dyDescent="0.25">
      <c r="A2441" t="s">
        <v>4893</v>
      </c>
      <c r="B2441" t="s">
        <v>4894</v>
      </c>
      <c r="C2441" t="s">
        <v>132</v>
      </c>
      <c r="D2441" s="1">
        <v>2103</v>
      </c>
      <c r="E2441">
        <v>11.516</v>
      </c>
      <c r="F2441">
        <v>1.415</v>
      </c>
      <c r="G2441">
        <v>0.78900000000000003</v>
      </c>
      <c r="H2441">
        <v>4.2320000000000002</v>
      </c>
      <c r="I2441" t="s">
        <v>2819</v>
      </c>
      <c r="J2441" s="4" t="str">
        <f t="shared" si="76"/>
        <v>na</v>
      </c>
      <c r="K2441" s="4">
        <f t="shared" si="77"/>
        <v>0</v>
      </c>
      <c r="L2441" t="s">
        <v>13884</v>
      </c>
    </row>
    <row r="2442" spans="1:12" x14ac:dyDescent="0.25">
      <c r="A2442" t="s">
        <v>4895</v>
      </c>
      <c r="B2442" t="s">
        <v>4896</v>
      </c>
      <c r="C2442" t="s">
        <v>35</v>
      </c>
      <c r="D2442" s="1">
        <v>2098</v>
      </c>
      <c r="E2442">
        <v>6.5510000000000002</v>
      </c>
      <c r="F2442">
        <v>0.70399999999999996</v>
      </c>
      <c r="G2442">
        <v>1.8440000000000001</v>
      </c>
      <c r="H2442" t="s">
        <v>36</v>
      </c>
      <c r="I2442" t="s">
        <v>2819</v>
      </c>
      <c r="J2442" s="4" t="str">
        <f t="shared" si="76"/>
        <v>na</v>
      </c>
      <c r="K2442" s="4">
        <f t="shared" si="77"/>
        <v>0</v>
      </c>
      <c r="L2442" t="s">
        <v>13885</v>
      </c>
    </row>
    <row r="2443" spans="1:12" x14ac:dyDescent="0.25">
      <c r="A2443" t="s">
        <v>4897</v>
      </c>
      <c r="B2443" t="s">
        <v>4898</v>
      </c>
      <c r="C2443" t="s">
        <v>15</v>
      </c>
      <c r="D2443" s="1">
        <v>2097</v>
      </c>
      <c r="E2443">
        <v>13.804</v>
      </c>
      <c r="F2443">
        <v>1.889</v>
      </c>
      <c r="G2443">
        <v>0.76300000000000001</v>
      </c>
      <c r="H2443">
        <v>7.84</v>
      </c>
      <c r="I2443" t="s">
        <v>2819</v>
      </c>
      <c r="J2443" s="4" t="str">
        <f t="shared" si="76"/>
        <v>na</v>
      </c>
      <c r="K2443" s="4">
        <f t="shared" si="77"/>
        <v>0</v>
      </c>
      <c r="L2443" t="s">
        <v>13886</v>
      </c>
    </row>
    <row r="2444" spans="1:12" x14ac:dyDescent="0.25">
      <c r="A2444" t="s">
        <v>4899</v>
      </c>
      <c r="B2444" t="s">
        <v>4900</v>
      </c>
      <c r="C2444" t="s">
        <v>15</v>
      </c>
      <c r="D2444" s="1">
        <v>2092</v>
      </c>
      <c r="E2444">
        <v>33.234000000000002</v>
      </c>
      <c r="F2444">
        <v>3.5710000000000002</v>
      </c>
      <c r="G2444">
        <v>4.5739999999999998</v>
      </c>
      <c r="H2444">
        <v>16.832999999999998</v>
      </c>
      <c r="I2444" t="s">
        <v>2819</v>
      </c>
      <c r="J2444" s="4" t="str">
        <f t="shared" si="76"/>
        <v>na</v>
      </c>
      <c r="K2444" s="4">
        <f t="shared" si="77"/>
        <v>0</v>
      </c>
      <c r="L2444" t="s">
        <v>13887</v>
      </c>
    </row>
    <row r="2445" spans="1:12" x14ac:dyDescent="0.25">
      <c r="A2445" t="s">
        <v>4901</v>
      </c>
      <c r="B2445" t="s">
        <v>4902</v>
      </c>
      <c r="C2445" t="s">
        <v>15</v>
      </c>
      <c r="D2445" s="1">
        <v>2085</v>
      </c>
      <c r="E2445">
        <v>21.93</v>
      </c>
      <c r="F2445">
        <v>2.6179999999999999</v>
      </c>
      <c r="G2445">
        <v>1.5920000000000001</v>
      </c>
      <c r="H2445">
        <v>12.117000000000001</v>
      </c>
      <c r="I2445" t="s">
        <v>2819</v>
      </c>
      <c r="J2445" s="4" t="str">
        <f t="shared" si="76"/>
        <v>na</v>
      </c>
      <c r="K2445" s="4">
        <f t="shared" si="77"/>
        <v>0</v>
      </c>
      <c r="L2445" t="s">
        <v>13888</v>
      </c>
    </row>
    <row r="2446" spans="1:12" x14ac:dyDescent="0.25">
      <c r="A2446" t="s">
        <v>4903</v>
      </c>
      <c r="B2446" t="s">
        <v>4904</v>
      </c>
      <c r="C2446" t="s">
        <v>35</v>
      </c>
      <c r="D2446" s="1">
        <v>2072</v>
      </c>
      <c r="E2446">
        <v>4.8869999999999996</v>
      </c>
      <c r="F2446">
        <v>0.499</v>
      </c>
      <c r="G2446">
        <v>1.631</v>
      </c>
      <c r="H2446" t="s">
        <v>36</v>
      </c>
      <c r="I2446" t="s">
        <v>2819</v>
      </c>
      <c r="J2446" s="4" t="str">
        <f t="shared" si="76"/>
        <v>na</v>
      </c>
      <c r="K2446" s="4">
        <f t="shared" si="77"/>
        <v>0</v>
      </c>
      <c r="L2446" t="s">
        <v>13889</v>
      </c>
    </row>
    <row r="2447" spans="1:12" x14ac:dyDescent="0.25">
      <c r="A2447" t="s">
        <v>4905</v>
      </c>
      <c r="B2447" t="s">
        <v>4906</v>
      </c>
      <c r="C2447" t="s">
        <v>21</v>
      </c>
      <c r="D2447" s="1">
        <v>2066</v>
      </c>
      <c r="E2447" t="s">
        <v>36</v>
      </c>
      <c r="F2447">
        <v>2.2120000000000002</v>
      </c>
      <c r="G2447">
        <v>1.69</v>
      </c>
      <c r="H2447" t="s">
        <v>36</v>
      </c>
      <c r="I2447" t="s">
        <v>2819</v>
      </c>
      <c r="J2447" s="4" t="str">
        <f t="shared" si="76"/>
        <v>na</v>
      </c>
      <c r="K2447" s="4">
        <f t="shared" si="77"/>
        <v>0</v>
      </c>
      <c r="L2447" t="s">
        <v>13890</v>
      </c>
    </row>
    <row r="2448" spans="1:12" x14ac:dyDescent="0.25">
      <c r="A2448" t="s">
        <v>4907</v>
      </c>
      <c r="B2448" t="s">
        <v>4908</v>
      </c>
      <c r="C2448" t="s">
        <v>30</v>
      </c>
      <c r="D2448" s="1">
        <v>2060</v>
      </c>
      <c r="E2448">
        <v>11.587</v>
      </c>
      <c r="F2448">
        <v>2.6909999999999998</v>
      </c>
      <c r="G2448">
        <v>0.36599999999999999</v>
      </c>
      <c r="H2448">
        <v>7.7350000000000003</v>
      </c>
      <c r="I2448" t="s">
        <v>2819</v>
      </c>
      <c r="J2448" s="4" t="str">
        <f t="shared" si="76"/>
        <v>na</v>
      </c>
      <c r="K2448" s="4">
        <f t="shared" si="77"/>
        <v>0</v>
      </c>
      <c r="L2448" t="s">
        <v>13891</v>
      </c>
    </row>
    <row r="2449" spans="1:12" x14ac:dyDescent="0.25">
      <c r="A2449" t="s">
        <v>4909</v>
      </c>
      <c r="B2449" t="s">
        <v>4910</v>
      </c>
      <c r="C2449" t="s">
        <v>58</v>
      </c>
      <c r="D2449" s="1">
        <v>2058</v>
      </c>
      <c r="E2449">
        <v>36.459000000000003</v>
      </c>
      <c r="F2449">
        <v>3.0870000000000002</v>
      </c>
      <c r="G2449">
        <v>3.64</v>
      </c>
      <c r="H2449">
        <v>15.598000000000001</v>
      </c>
      <c r="I2449" t="s">
        <v>2819</v>
      </c>
      <c r="J2449" s="4" t="str">
        <f t="shared" si="76"/>
        <v>na</v>
      </c>
      <c r="K2449" s="4">
        <f t="shared" si="77"/>
        <v>0</v>
      </c>
      <c r="L2449" t="s">
        <v>13892</v>
      </c>
    </row>
    <row r="2450" spans="1:12" x14ac:dyDescent="0.25">
      <c r="A2450" t="s">
        <v>4911</v>
      </c>
      <c r="B2450" t="s">
        <v>4912</v>
      </c>
      <c r="C2450" t="s">
        <v>30</v>
      </c>
      <c r="D2450" s="1">
        <v>2056</v>
      </c>
      <c r="E2450" t="s">
        <v>36</v>
      </c>
      <c r="F2450" t="s">
        <v>36</v>
      </c>
      <c r="G2450" t="s">
        <v>36</v>
      </c>
      <c r="H2450" t="s">
        <v>36</v>
      </c>
      <c r="I2450" t="s">
        <v>2819</v>
      </c>
      <c r="J2450" s="4" t="str">
        <f t="shared" si="76"/>
        <v>na</v>
      </c>
      <c r="K2450" s="4">
        <f t="shared" si="77"/>
        <v>0</v>
      </c>
      <c r="L2450" t="s">
        <v>13893</v>
      </c>
    </row>
    <row r="2451" spans="1:12" x14ac:dyDescent="0.25">
      <c r="A2451" t="s">
        <v>4913</v>
      </c>
      <c r="B2451" t="s">
        <v>4914</v>
      </c>
      <c r="C2451" t="s">
        <v>35</v>
      </c>
      <c r="D2451" s="1">
        <v>2053</v>
      </c>
      <c r="E2451">
        <v>11.067</v>
      </c>
      <c r="F2451">
        <v>0.78300000000000003</v>
      </c>
      <c r="G2451">
        <v>1.9890000000000001</v>
      </c>
      <c r="H2451" t="s">
        <v>36</v>
      </c>
      <c r="I2451" t="s">
        <v>2819</v>
      </c>
      <c r="J2451" s="4" t="str">
        <f t="shared" si="76"/>
        <v>na</v>
      </c>
      <c r="K2451" s="4">
        <f t="shared" si="77"/>
        <v>0</v>
      </c>
      <c r="L2451" t="s">
        <v>13894</v>
      </c>
    </row>
    <row r="2452" spans="1:12" x14ac:dyDescent="0.25">
      <c r="A2452" t="s">
        <v>4915</v>
      </c>
      <c r="B2452" t="s">
        <v>4916</v>
      </c>
      <c r="C2452" t="s">
        <v>15</v>
      </c>
      <c r="D2452" s="1">
        <v>2041</v>
      </c>
      <c r="E2452">
        <v>14.015000000000001</v>
      </c>
      <c r="F2452">
        <v>1.109</v>
      </c>
      <c r="G2452">
        <v>1.4950000000000001</v>
      </c>
      <c r="H2452">
        <v>9.9120000000000008</v>
      </c>
      <c r="I2452" t="s">
        <v>2819</v>
      </c>
      <c r="J2452" s="4" t="str">
        <f t="shared" si="76"/>
        <v>na</v>
      </c>
      <c r="K2452" s="4">
        <f t="shared" si="77"/>
        <v>0</v>
      </c>
      <c r="L2452" t="s">
        <v>13895</v>
      </c>
    </row>
    <row r="2453" spans="1:12" x14ac:dyDescent="0.25">
      <c r="A2453" t="s">
        <v>4917</v>
      </c>
      <c r="B2453" t="s">
        <v>4918</v>
      </c>
      <c r="C2453" t="s">
        <v>24</v>
      </c>
      <c r="D2453" s="1">
        <v>2025</v>
      </c>
      <c r="E2453" t="s">
        <v>36</v>
      </c>
      <c r="F2453" t="s">
        <v>36</v>
      </c>
      <c r="G2453" t="s">
        <v>36</v>
      </c>
      <c r="H2453" t="s">
        <v>36</v>
      </c>
      <c r="I2453" t="s">
        <v>2819</v>
      </c>
      <c r="J2453" s="4" t="str">
        <f t="shared" si="76"/>
        <v>na</v>
      </c>
      <c r="K2453" s="4">
        <f t="shared" si="77"/>
        <v>0</v>
      </c>
      <c r="L2453" t="s">
        <v>13896</v>
      </c>
    </row>
    <row r="2454" spans="1:12" x14ac:dyDescent="0.25">
      <c r="A2454" t="s">
        <v>4919</v>
      </c>
      <c r="B2454" t="s">
        <v>4920</v>
      </c>
      <c r="C2454" t="s">
        <v>132</v>
      </c>
      <c r="D2454" s="1">
        <v>2022</v>
      </c>
      <c r="E2454" t="s">
        <v>36</v>
      </c>
      <c r="F2454">
        <v>90.406000000000006</v>
      </c>
      <c r="G2454">
        <v>2.8479999999999999</v>
      </c>
      <c r="H2454" t="s">
        <v>36</v>
      </c>
      <c r="I2454" t="s">
        <v>2819</v>
      </c>
      <c r="J2454" s="4" t="str">
        <f t="shared" si="76"/>
        <v>na</v>
      </c>
      <c r="K2454" s="4">
        <f t="shared" si="77"/>
        <v>0</v>
      </c>
      <c r="L2454" t="s">
        <v>13897</v>
      </c>
    </row>
    <row r="2455" spans="1:12" x14ac:dyDescent="0.25">
      <c r="A2455" t="s">
        <v>4921</v>
      </c>
      <c r="B2455" t="s">
        <v>4922</v>
      </c>
      <c r="C2455" t="s">
        <v>15</v>
      </c>
      <c r="D2455" s="1">
        <v>2009</v>
      </c>
      <c r="E2455">
        <v>10.618</v>
      </c>
      <c r="F2455">
        <v>1.47</v>
      </c>
      <c r="G2455">
        <v>0.65100000000000002</v>
      </c>
      <c r="H2455">
        <v>9.3849999999999998</v>
      </c>
      <c r="I2455" t="s">
        <v>2819</v>
      </c>
      <c r="J2455" s="4" t="str">
        <f t="shared" si="76"/>
        <v>na</v>
      </c>
      <c r="K2455" s="4">
        <f t="shared" si="77"/>
        <v>0</v>
      </c>
      <c r="L2455" t="s">
        <v>13898</v>
      </c>
    </row>
    <row r="2456" spans="1:12" x14ac:dyDescent="0.25">
      <c r="A2456" t="s">
        <v>4923</v>
      </c>
      <c r="B2456" t="s">
        <v>4924</v>
      </c>
      <c r="C2456" t="s">
        <v>15</v>
      </c>
      <c r="D2456" s="1">
        <v>2007</v>
      </c>
      <c r="E2456">
        <v>55.4</v>
      </c>
      <c r="F2456">
        <v>16.347999999999999</v>
      </c>
      <c r="G2456">
        <v>2.67</v>
      </c>
      <c r="H2456">
        <v>16.949000000000002</v>
      </c>
      <c r="I2456" t="s">
        <v>2819</v>
      </c>
      <c r="J2456" s="4" t="str">
        <f t="shared" si="76"/>
        <v>na</v>
      </c>
      <c r="K2456" s="4">
        <f t="shared" si="77"/>
        <v>0</v>
      </c>
      <c r="L2456" t="s">
        <v>13899</v>
      </c>
    </row>
    <row r="2457" spans="1:12" x14ac:dyDescent="0.25">
      <c r="A2457" t="s">
        <v>4925</v>
      </c>
      <c r="B2457" t="s">
        <v>4926</v>
      </c>
      <c r="C2457" t="s">
        <v>35</v>
      </c>
      <c r="D2457" s="1">
        <v>2005</v>
      </c>
      <c r="E2457">
        <v>10.805</v>
      </c>
      <c r="F2457">
        <v>0.84899999999999998</v>
      </c>
      <c r="G2457">
        <v>2.8069999999999999</v>
      </c>
      <c r="H2457" t="s">
        <v>36</v>
      </c>
      <c r="I2457" t="s">
        <v>2819</v>
      </c>
      <c r="J2457" s="4" t="str">
        <f t="shared" si="76"/>
        <v>na</v>
      </c>
      <c r="K2457" s="4">
        <f t="shared" si="77"/>
        <v>0</v>
      </c>
      <c r="L2457" t="s">
        <v>13900</v>
      </c>
    </row>
    <row r="2458" spans="1:12" x14ac:dyDescent="0.25">
      <c r="A2458" t="s">
        <v>4927</v>
      </c>
      <c r="B2458" t="s">
        <v>4928</v>
      </c>
      <c r="C2458" t="s">
        <v>58</v>
      </c>
      <c r="D2458" s="1">
        <v>2004</v>
      </c>
      <c r="E2458">
        <v>12.164</v>
      </c>
      <c r="F2458">
        <v>2.411</v>
      </c>
      <c r="G2458">
        <v>1.073</v>
      </c>
      <c r="H2458">
        <v>7.6639999999999997</v>
      </c>
      <c r="I2458" t="s">
        <v>2819</v>
      </c>
      <c r="J2458" s="4" t="str">
        <f t="shared" si="76"/>
        <v>na</v>
      </c>
      <c r="K2458" s="4">
        <f t="shared" si="77"/>
        <v>0</v>
      </c>
      <c r="L2458" t="s">
        <v>13901</v>
      </c>
    </row>
    <row r="2459" spans="1:12" x14ac:dyDescent="0.25">
      <c r="A2459" t="s">
        <v>4929</v>
      </c>
      <c r="B2459" t="s">
        <v>4930</v>
      </c>
      <c r="C2459" t="s">
        <v>132</v>
      </c>
      <c r="D2459" s="1">
        <v>1998</v>
      </c>
      <c r="E2459">
        <v>22.183</v>
      </c>
      <c r="F2459">
        <v>2.8860000000000001</v>
      </c>
      <c r="G2459">
        <v>1.464</v>
      </c>
      <c r="H2459">
        <v>19.765999999999998</v>
      </c>
      <c r="I2459" t="s">
        <v>2819</v>
      </c>
      <c r="J2459" s="4" t="str">
        <f t="shared" si="76"/>
        <v>na</v>
      </c>
      <c r="K2459" s="4">
        <f t="shared" si="77"/>
        <v>0</v>
      </c>
      <c r="L2459" t="s">
        <v>13902</v>
      </c>
    </row>
    <row r="2460" spans="1:12" x14ac:dyDescent="0.25">
      <c r="A2460" t="s">
        <v>4931</v>
      </c>
      <c r="B2460" t="s">
        <v>4932</v>
      </c>
      <c r="C2460" t="s">
        <v>30</v>
      </c>
      <c r="D2460" s="1">
        <v>1995</v>
      </c>
      <c r="E2460" t="s">
        <v>36</v>
      </c>
      <c r="F2460">
        <v>4.609</v>
      </c>
      <c r="G2460">
        <v>67.870999999999995</v>
      </c>
      <c r="H2460" t="s">
        <v>36</v>
      </c>
      <c r="I2460" t="s">
        <v>2819</v>
      </c>
      <c r="J2460" s="4" t="str">
        <f t="shared" si="76"/>
        <v>na</v>
      </c>
      <c r="K2460" s="4">
        <f t="shared" si="77"/>
        <v>0</v>
      </c>
      <c r="L2460" t="s">
        <v>13903</v>
      </c>
    </row>
    <row r="2461" spans="1:12" x14ac:dyDescent="0.25">
      <c r="A2461" t="s">
        <v>4933</v>
      </c>
      <c r="B2461" t="s">
        <v>4934</v>
      </c>
      <c r="C2461" t="s">
        <v>30</v>
      </c>
      <c r="D2461" s="1">
        <v>1992</v>
      </c>
      <c r="E2461" t="s">
        <v>36</v>
      </c>
      <c r="F2461">
        <v>7.1260000000000003</v>
      </c>
      <c r="G2461">
        <v>5.86</v>
      </c>
      <c r="H2461" t="s">
        <v>36</v>
      </c>
      <c r="I2461" t="s">
        <v>2819</v>
      </c>
      <c r="J2461" s="4" t="str">
        <f t="shared" si="76"/>
        <v>na</v>
      </c>
      <c r="K2461" s="4">
        <f t="shared" si="77"/>
        <v>0</v>
      </c>
      <c r="L2461" t="s">
        <v>13904</v>
      </c>
    </row>
    <row r="2462" spans="1:12" x14ac:dyDescent="0.25">
      <c r="A2462" t="s">
        <v>4935</v>
      </c>
      <c r="B2462" t="s">
        <v>4936</v>
      </c>
      <c r="C2462" t="s">
        <v>132</v>
      </c>
      <c r="D2462" s="1">
        <v>1992</v>
      </c>
      <c r="E2462" t="s">
        <v>36</v>
      </c>
      <c r="F2462">
        <v>21.28</v>
      </c>
      <c r="G2462">
        <v>7.7510000000000003</v>
      </c>
      <c r="H2462" t="s">
        <v>36</v>
      </c>
      <c r="I2462" t="s">
        <v>2819</v>
      </c>
      <c r="J2462" s="4" t="str">
        <f t="shared" si="76"/>
        <v>na</v>
      </c>
      <c r="K2462" s="4">
        <f t="shared" si="77"/>
        <v>0</v>
      </c>
      <c r="L2462" t="s">
        <v>13905</v>
      </c>
    </row>
    <row r="2463" spans="1:12" x14ac:dyDescent="0.25">
      <c r="A2463" t="s">
        <v>4937</v>
      </c>
      <c r="B2463" t="s">
        <v>4938</v>
      </c>
      <c r="C2463" t="s">
        <v>18</v>
      </c>
      <c r="D2463" s="1">
        <v>1987</v>
      </c>
      <c r="E2463">
        <v>14.505000000000001</v>
      </c>
      <c r="F2463">
        <v>0.64900000000000002</v>
      </c>
      <c r="G2463">
        <v>0.52</v>
      </c>
      <c r="H2463">
        <v>7.0350000000000001</v>
      </c>
      <c r="I2463" t="s">
        <v>2819</v>
      </c>
      <c r="J2463" s="4" t="str">
        <f t="shared" si="76"/>
        <v>na</v>
      </c>
      <c r="K2463" s="4">
        <f t="shared" si="77"/>
        <v>0</v>
      </c>
      <c r="L2463" t="s">
        <v>13906</v>
      </c>
    </row>
    <row r="2464" spans="1:12" x14ac:dyDescent="0.25">
      <c r="A2464" t="s">
        <v>4939</v>
      </c>
      <c r="B2464" t="s">
        <v>4940</v>
      </c>
      <c r="C2464" t="s">
        <v>18</v>
      </c>
      <c r="D2464" s="1">
        <v>1987</v>
      </c>
      <c r="E2464">
        <v>14.505000000000001</v>
      </c>
      <c r="F2464">
        <v>0.64900000000000002</v>
      </c>
      <c r="G2464">
        <v>0.52</v>
      </c>
      <c r="H2464">
        <v>7.0350000000000001</v>
      </c>
      <c r="I2464" t="s">
        <v>2819</v>
      </c>
      <c r="J2464" s="4" t="str">
        <f t="shared" si="76"/>
        <v>na</v>
      </c>
      <c r="K2464" s="4">
        <f t="shared" si="77"/>
        <v>0</v>
      </c>
      <c r="L2464" t="s">
        <v>13907</v>
      </c>
    </row>
    <row r="2465" spans="1:12" x14ac:dyDescent="0.25">
      <c r="A2465" t="s">
        <v>4941</v>
      </c>
      <c r="B2465" t="s">
        <v>4942</v>
      </c>
      <c r="C2465" t="s">
        <v>18</v>
      </c>
      <c r="D2465" s="1">
        <v>1987</v>
      </c>
      <c r="E2465">
        <v>14.505000000000001</v>
      </c>
      <c r="F2465">
        <v>0.64900000000000002</v>
      </c>
      <c r="G2465">
        <v>0.52</v>
      </c>
      <c r="H2465">
        <v>7.0350000000000001</v>
      </c>
      <c r="I2465" t="s">
        <v>2819</v>
      </c>
      <c r="J2465" s="4" t="str">
        <f t="shared" si="76"/>
        <v>na</v>
      </c>
      <c r="K2465" s="4">
        <f t="shared" si="77"/>
        <v>0</v>
      </c>
      <c r="L2465" t="s">
        <v>13908</v>
      </c>
    </row>
    <row r="2466" spans="1:12" x14ac:dyDescent="0.25">
      <c r="A2466" t="s">
        <v>4943</v>
      </c>
      <c r="B2466" t="s">
        <v>4944</v>
      </c>
      <c r="C2466" t="s">
        <v>35</v>
      </c>
      <c r="D2466" s="1">
        <v>1986</v>
      </c>
      <c r="E2466">
        <v>14.97</v>
      </c>
      <c r="F2466">
        <v>9.1959999999999997</v>
      </c>
      <c r="G2466">
        <v>4.7089999999999996</v>
      </c>
      <c r="H2466">
        <v>9.6430000000000007</v>
      </c>
      <c r="I2466" t="s">
        <v>2819</v>
      </c>
      <c r="J2466" s="4" t="str">
        <f t="shared" si="76"/>
        <v>na</v>
      </c>
      <c r="K2466" s="4">
        <f t="shared" si="77"/>
        <v>0</v>
      </c>
      <c r="L2466" t="s">
        <v>13909</v>
      </c>
    </row>
    <row r="2467" spans="1:12" x14ac:dyDescent="0.25">
      <c r="A2467" t="s">
        <v>4945</v>
      </c>
      <c r="B2467" t="s">
        <v>4946</v>
      </c>
      <c r="C2467" t="s">
        <v>35</v>
      </c>
      <c r="D2467" s="1">
        <v>1983</v>
      </c>
      <c r="E2467">
        <v>6.4480000000000004</v>
      </c>
      <c r="F2467">
        <v>0.54500000000000004</v>
      </c>
      <c r="G2467">
        <v>1.3120000000000001</v>
      </c>
      <c r="H2467" t="s">
        <v>36</v>
      </c>
      <c r="I2467" t="s">
        <v>2819</v>
      </c>
      <c r="J2467" s="4" t="str">
        <f t="shared" si="76"/>
        <v>na</v>
      </c>
      <c r="K2467" s="4">
        <f t="shared" si="77"/>
        <v>0</v>
      </c>
      <c r="L2467" t="s">
        <v>13910</v>
      </c>
    </row>
    <row r="2468" spans="1:12" x14ac:dyDescent="0.25">
      <c r="A2468" t="s">
        <v>4947</v>
      </c>
      <c r="B2468" t="s">
        <v>4948</v>
      </c>
      <c r="C2468" t="s">
        <v>30</v>
      </c>
      <c r="D2468" s="1">
        <v>1978</v>
      </c>
      <c r="E2468" t="s">
        <v>36</v>
      </c>
      <c r="F2468">
        <v>49.051000000000002</v>
      </c>
      <c r="G2468" t="s">
        <v>36</v>
      </c>
      <c r="H2468" t="s">
        <v>36</v>
      </c>
      <c r="I2468" t="s">
        <v>2819</v>
      </c>
      <c r="J2468" s="4" t="str">
        <f t="shared" si="76"/>
        <v>na</v>
      </c>
      <c r="K2468" s="4">
        <f t="shared" si="77"/>
        <v>0</v>
      </c>
      <c r="L2468" t="s">
        <v>13911</v>
      </c>
    </row>
    <row r="2469" spans="1:12" x14ac:dyDescent="0.25">
      <c r="A2469" t="s">
        <v>4949</v>
      </c>
      <c r="B2469" t="s">
        <v>4950</v>
      </c>
      <c r="C2469" t="s">
        <v>35</v>
      </c>
      <c r="D2469" s="1">
        <v>1974</v>
      </c>
      <c r="E2469">
        <v>15.721</v>
      </c>
      <c r="F2469">
        <v>4.0750000000000002</v>
      </c>
      <c r="G2469">
        <v>2.0209999999999999</v>
      </c>
      <c r="H2469">
        <v>14.323</v>
      </c>
      <c r="I2469" t="s">
        <v>2819</v>
      </c>
      <c r="J2469" s="4" t="str">
        <f t="shared" si="76"/>
        <v>na</v>
      </c>
      <c r="K2469" s="4">
        <f t="shared" si="77"/>
        <v>0</v>
      </c>
      <c r="L2469" t="s">
        <v>13912</v>
      </c>
    </row>
    <row r="2470" spans="1:12" x14ac:dyDescent="0.25">
      <c r="A2470" t="s">
        <v>4951</v>
      </c>
      <c r="B2470" t="s">
        <v>4952</v>
      </c>
      <c r="C2470" t="s">
        <v>24</v>
      </c>
      <c r="D2470" s="1">
        <v>1970</v>
      </c>
      <c r="E2470">
        <v>45.341000000000001</v>
      </c>
      <c r="F2470">
        <v>1.9870000000000001</v>
      </c>
      <c r="G2470">
        <v>0.93300000000000005</v>
      </c>
      <c r="H2470">
        <v>19.056000000000001</v>
      </c>
      <c r="I2470" t="s">
        <v>2819</v>
      </c>
      <c r="J2470" s="4" t="str">
        <f t="shared" si="76"/>
        <v>na</v>
      </c>
      <c r="K2470" s="4">
        <f t="shared" si="77"/>
        <v>0</v>
      </c>
      <c r="L2470" t="s">
        <v>13913</v>
      </c>
    </row>
    <row r="2471" spans="1:12" x14ac:dyDescent="0.25">
      <c r="A2471" t="s">
        <v>4953</v>
      </c>
      <c r="B2471" t="s">
        <v>4954</v>
      </c>
      <c r="C2471" t="s">
        <v>15</v>
      </c>
      <c r="D2471" s="1">
        <v>1967</v>
      </c>
      <c r="E2471">
        <v>11.901</v>
      </c>
      <c r="F2471">
        <v>1.548</v>
      </c>
      <c r="G2471">
        <v>1.329</v>
      </c>
      <c r="H2471">
        <v>7.79</v>
      </c>
      <c r="I2471" t="s">
        <v>2819</v>
      </c>
      <c r="J2471" s="4" t="str">
        <f t="shared" si="76"/>
        <v>na</v>
      </c>
      <c r="K2471" s="4">
        <f t="shared" si="77"/>
        <v>0</v>
      </c>
      <c r="L2471" t="s">
        <v>13914</v>
      </c>
    </row>
    <row r="2472" spans="1:12" x14ac:dyDescent="0.25">
      <c r="A2472" t="s">
        <v>4955</v>
      </c>
      <c r="B2472" t="s">
        <v>4956</v>
      </c>
      <c r="C2472" t="s">
        <v>35</v>
      </c>
      <c r="D2472" s="1">
        <v>1964</v>
      </c>
      <c r="E2472">
        <v>6.9029999999999996</v>
      </c>
      <c r="F2472">
        <v>0.78400000000000003</v>
      </c>
      <c r="G2472">
        <v>2.4279999999999999</v>
      </c>
      <c r="H2472" t="s">
        <v>36</v>
      </c>
      <c r="I2472" t="s">
        <v>2819</v>
      </c>
      <c r="J2472" s="4" t="str">
        <f t="shared" si="76"/>
        <v>na</v>
      </c>
      <c r="K2472" s="4">
        <f t="shared" si="77"/>
        <v>0</v>
      </c>
      <c r="L2472" t="s">
        <v>13915</v>
      </c>
    </row>
    <row r="2473" spans="1:12" x14ac:dyDescent="0.25">
      <c r="A2473" t="s">
        <v>4957</v>
      </c>
      <c r="B2473" t="s">
        <v>4958</v>
      </c>
      <c r="C2473" t="s">
        <v>35</v>
      </c>
      <c r="D2473" s="1">
        <v>1958</v>
      </c>
      <c r="E2473">
        <v>5.5620000000000003</v>
      </c>
      <c r="F2473">
        <v>0.55300000000000005</v>
      </c>
      <c r="G2473">
        <v>1.083</v>
      </c>
      <c r="H2473" t="s">
        <v>36</v>
      </c>
      <c r="I2473" t="s">
        <v>2819</v>
      </c>
      <c r="J2473" s="4" t="str">
        <f t="shared" si="76"/>
        <v>na</v>
      </c>
      <c r="K2473" s="4">
        <f t="shared" si="77"/>
        <v>0</v>
      </c>
      <c r="L2473" t="s">
        <v>13916</v>
      </c>
    </row>
    <row r="2474" spans="1:12" x14ac:dyDescent="0.25">
      <c r="A2474" t="s">
        <v>4959</v>
      </c>
      <c r="B2474" t="s">
        <v>4960</v>
      </c>
      <c r="C2474" t="s">
        <v>18</v>
      </c>
      <c r="D2474" s="1">
        <v>1954</v>
      </c>
      <c r="E2474">
        <v>15.451000000000001</v>
      </c>
      <c r="F2474">
        <v>0.42099999999999999</v>
      </c>
      <c r="G2474">
        <v>0.377</v>
      </c>
      <c r="H2474">
        <v>4.3689999999999998</v>
      </c>
      <c r="I2474" t="s">
        <v>2819</v>
      </c>
      <c r="J2474" s="4" t="str">
        <f t="shared" si="76"/>
        <v>na</v>
      </c>
      <c r="K2474" s="4">
        <f t="shared" si="77"/>
        <v>0</v>
      </c>
      <c r="L2474" t="s">
        <v>13917</v>
      </c>
    </row>
    <row r="2475" spans="1:12" x14ac:dyDescent="0.25">
      <c r="A2475" t="s">
        <v>4961</v>
      </c>
      <c r="B2475" t="s">
        <v>4962</v>
      </c>
      <c r="C2475" t="s">
        <v>18</v>
      </c>
      <c r="D2475" s="1">
        <v>1954</v>
      </c>
      <c r="E2475">
        <v>15.451000000000001</v>
      </c>
      <c r="F2475">
        <v>0.42099999999999999</v>
      </c>
      <c r="G2475">
        <v>0.377</v>
      </c>
      <c r="H2475">
        <v>4.3689999999999998</v>
      </c>
      <c r="I2475" t="s">
        <v>2819</v>
      </c>
      <c r="J2475" s="4" t="str">
        <f t="shared" si="76"/>
        <v>na</v>
      </c>
      <c r="K2475" s="4">
        <f t="shared" si="77"/>
        <v>0</v>
      </c>
      <c r="L2475" t="s">
        <v>13918</v>
      </c>
    </row>
    <row r="2476" spans="1:12" x14ac:dyDescent="0.25">
      <c r="A2476" t="s">
        <v>4963</v>
      </c>
      <c r="B2476" t="s">
        <v>4964</v>
      </c>
      <c r="C2476" t="s">
        <v>58</v>
      </c>
      <c r="D2476" s="1">
        <v>1949</v>
      </c>
      <c r="E2476">
        <v>7.117</v>
      </c>
      <c r="F2476">
        <v>1.319</v>
      </c>
      <c r="G2476">
        <v>0.153</v>
      </c>
      <c r="H2476">
        <v>9.1069999999999993</v>
      </c>
      <c r="I2476" t="s">
        <v>2819</v>
      </c>
      <c r="J2476" s="4" t="str">
        <f t="shared" si="76"/>
        <v>na</v>
      </c>
      <c r="K2476" s="4">
        <f t="shared" si="77"/>
        <v>0</v>
      </c>
      <c r="L2476" t="s">
        <v>13919</v>
      </c>
    </row>
    <row r="2477" spans="1:12" x14ac:dyDescent="0.25">
      <c r="A2477" t="s">
        <v>4965</v>
      </c>
      <c r="B2477" t="s">
        <v>4966</v>
      </c>
      <c r="C2477" t="s">
        <v>132</v>
      </c>
      <c r="D2477" s="1">
        <v>1942</v>
      </c>
      <c r="E2477">
        <v>33.323999999999998</v>
      </c>
      <c r="F2477">
        <v>5.4539999999999997</v>
      </c>
      <c r="G2477">
        <v>3.84</v>
      </c>
      <c r="H2477">
        <v>24.009</v>
      </c>
      <c r="I2477" t="s">
        <v>2819</v>
      </c>
      <c r="J2477" s="4" t="str">
        <f t="shared" si="76"/>
        <v>na</v>
      </c>
      <c r="K2477" s="4">
        <f t="shared" si="77"/>
        <v>0</v>
      </c>
      <c r="L2477" t="s">
        <v>13920</v>
      </c>
    </row>
    <row r="2478" spans="1:12" x14ac:dyDescent="0.25">
      <c r="A2478" t="s">
        <v>4967</v>
      </c>
      <c r="B2478" t="s">
        <v>4968</v>
      </c>
      <c r="C2478" t="s">
        <v>45</v>
      </c>
      <c r="D2478" s="1">
        <v>1934</v>
      </c>
      <c r="E2478" t="s">
        <v>36</v>
      </c>
      <c r="F2478">
        <v>1.153</v>
      </c>
      <c r="G2478">
        <v>3.3380000000000001</v>
      </c>
      <c r="H2478">
        <v>19.16</v>
      </c>
      <c r="I2478" t="s">
        <v>2819</v>
      </c>
      <c r="J2478" s="4" t="str">
        <f t="shared" si="76"/>
        <v>na</v>
      </c>
      <c r="K2478" s="4">
        <f t="shared" si="77"/>
        <v>0</v>
      </c>
      <c r="L2478" t="s">
        <v>13921</v>
      </c>
    </row>
    <row r="2479" spans="1:12" x14ac:dyDescent="0.25">
      <c r="A2479" t="s">
        <v>4969</v>
      </c>
      <c r="B2479" t="s">
        <v>4970</v>
      </c>
      <c r="C2479" t="s">
        <v>132</v>
      </c>
      <c r="D2479" s="1">
        <v>1930</v>
      </c>
      <c r="E2479" t="s">
        <v>36</v>
      </c>
      <c r="F2479">
        <v>12.132</v>
      </c>
      <c r="G2479">
        <v>3.2829999999999999</v>
      </c>
      <c r="H2479">
        <v>28.931999999999999</v>
      </c>
      <c r="I2479" t="s">
        <v>2819</v>
      </c>
      <c r="J2479" s="4" t="str">
        <f t="shared" si="76"/>
        <v>na</v>
      </c>
      <c r="K2479" s="4">
        <f t="shared" si="77"/>
        <v>0</v>
      </c>
      <c r="L2479" t="s">
        <v>13922</v>
      </c>
    </row>
    <row r="2480" spans="1:12" x14ac:dyDescent="0.25">
      <c r="A2480" t="s">
        <v>4971</v>
      </c>
      <c r="B2480" t="s">
        <v>4972</v>
      </c>
      <c r="C2480" t="s">
        <v>35</v>
      </c>
      <c r="D2480" s="1">
        <v>1929</v>
      </c>
      <c r="E2480">
        <v>5.15</v>
      </c>
      <c r="F2480">
        <v>0.63400000000000001</v>
      </c>
      <c r="G2480">
        <v>1.341</v>
      </c>
      <c r="H2480" t="s">
        <v>36</v>
      </c>
      <c r="I2480" t="s">
        <v>2819</v>
      </c>
      <c r="J2480" s="4" t="str">
        <f t="shared" si="76"/>
        <v>na</v>
      </c>
      <c r="K2480" s="4">
        <f t="shared" si="77"/>
        <v>0</v>
      </c>
      <c r="L2480" t="s">
        <v>13923</v>
      </c>
    </row>
    <row r="2481" spans="1:12" x14ac:dyDescent="0.25">
      <c r="A2481" t="s">
        <v>4973</v>
      </c>
      <c r="B2481" t="s">
        <v>4974</v>
      </c>
      <c r="C2481" t="s">
        <v>132</v>
      </c>
      <c r="D2481" s="1">
        <v>1928</v>
      </c>
      <c r="E2481">
        <v>26.725999999999999</v>
      </c>
      <c r="F2481">
        <v>2.8439999999999999</v>
      </c>
      <c r="G2481">
        <v>2.4359999999999999</v>
      </c>
      <c r="H2481">
        <v>25.172999999999998</v>
      </c>
      <c r="I2481" t="s">
        <v>2819</v>
      </c>
      <c r="J2481" s="4" t="str">
        <f t="shared" si="76"/>
        <v>na</v>
      </c>
      <c r="K2481" s="4">
        <f t="shared" si="77"/>
        <v>0</v>
      </c>
      <c r="L2481" t="s">
        <v>13924</v>
      </c>
    </row>
    <row r="2482" spans="1:12" x14ac:dyDescent="0.25">
      <c r="A2482" t="s">
        <v>4975</v>
      </c>
      <c r="B2482" t="s">
        <v>4976</v>
      </c>
      <c r="C2482" t="s">
        <v>35</v>
      </c>
      <c r="D2482" s="1">
        <v>1926</v>
      </c>
      <c r="E2482">
        <v>5.22</v>
      </c>
      <c r="F2482">
        <v>0.46800000000000003</v>
      </c>
      <c r="G2482">
        <v>1.2529999999999999</v>
      </c>
      <c r="H2482" t="s">
        <v>36</v>
      </c>
      <c r="I2482" t="s">
        <v>2819</v>
      </c>
      <c r="J2482" s="4" t="str">
        <f t="shared" si="76"/>
        <v>na</v>
      </c>
      <c r="K2482" s="4">
        <f t="shared" si="77"/>
        <v>0</v>
      </c>
      <c r="L2482" t="s">
        <v>13925</v>
      </c>
    </row>
    <row r="2483" spans="1:12" x14ac:dyDescent="0.25">
      <c r="A2483" t="s">
        <v>4977</v>
      </c>
      <c r="B2483" t="s">
        <v>4978</v>
      </c>
      <c r="C2483" t="s">
        <v>132</v>
      </c>
      <c r="D2483" s="1">
        <v>1923</v>
      </c>
      <c r="E2483">
        <v>14.273</v>
      </c>
      <c r="F2483">
        <v>1.738</v>
      </c>
      <c r="G2483">
        <v>1.5269999999999999</v>
      </c>
      <c r="H2483">
        <v>5.7160000000000002</v>
      </c>
      <c r="I2483" t="s">
        <v>2819</v>
      </c>
      <c r="J2483" s="4" t="str">
        <f t="shared" si="76"/>
        <v>na</v>
      </c>
      <c r="K2483" s="4">
        <f t="shared" si="77"/>
        <v>0</v>
      </c>
      <c r="L2483" t="s">
        <v>13926</v>
      </c>
    </row>
    <row r="2484" spans="1:12" x14ac:dyDescent="0.25">
      <c r="A2484" t="s">
        <v>4979</v>
      </c>
      <c r="B2484" t="s">
        <v>4980</v>
      </c>
      <c r="C2484" t="s">
        <v>15</v>
      </c>
      <c r="D2484" s="1">
        <v>1923</v>
      </c>
      <c r="E2484">
        <v>26.422000000000001</v>
      </c>
      <c r="F2484">
        <v>2.1</v>
      </c>
      <c r="G2484">
        <v>2.395</v>
      </c>
      <c r="H2484">
        <v>13.023</v>
      </c>
      <c r="I2484" t="s">
        <v>2819</v>
      </c>
      <c r="J2484" s="4" t="str">
        <f t="shared" si="76"/>
        <v>na</v>
      </c>
      <c r="K2484" s="4">
        <f t="shared" si="77"/>
        <v>0</v>
      </c>
      <c r="L2484" t="s">
        <v>13927</v>
      </c>
    </row>
    <row r="2485" spans="1:12" x14ac:dyDescent="0.25">
      <c r="A2485" t="s">
        <v>4981</v>
      </c>
      <c r="B2485" t="s">
        <v>4982</v>
      </c>
      <c r="C2485" t="s">
        <v>35</v>
      </c>
      <c r="D2485" s="1">
        <v>1917</v>
      </c>
      <c r="E2485">
        <v>10.212</v>
      </c>
      <c r="F2485">
        <v>0.93899999999999995</v>
      </c>
      <c r="G2485">
        <v>2.57</v>
      </c>
      <c r="H2485" t="s">
        <v>36</v>
      </c>
      <c r="I2485" t="s">
        <v>2819</v>
      </c>
      <c r="J2485" s="4" t="str">
        <f t="shared" si="76"/>
        <v>na</v>
      </c>
      <c r="K2485" s="4">
        <f t="shared" si="77"/>
        <v>0</v>
      </c>
      <c r="L2485" t="s">
        <v>13928</v>
      </c>
    </row>
    <row r="2486" spans="1:12" x14ac:dyDescent="0.25">
      <c r="A2486" t="s">
        <v>4983</v>
      </c>
      <c r="B2486" t="s">
        <v>4984</v>
      </c>
      <c r="C2486" t="s">
        <v>15</v>
      </c>
      <c r="D2486" s="1">
        <v>1909</v>
      </c>
      <c r="E2486">
        <v>18.623000000000001</v>
      </c>
      <c r="F2486">
        <v>0.94</v>
      </c>
      <c r="G2486">
        <v>0.66400000000000003</v>
      </c>
      <c r="H2486">
        <v>9.8940000000000001</v>
      </c>
      <c r="I2486" t="s">
        <v>2819</v>
      </c>
      <c r="J2486" s="4" t="str">
        <f t="shared" si="76"/>
        <v>na</v>
      </c>
      <c r="K2486" s="4">
        <f t="shared" si="77"/>
        <v>0</v>
      </c>
      <c r="L2486" t="s">
        <v>13929</v>
      </c>
    </row>
    <row r="2487" spans="1:12" x14ac:dyDescent="0.25">
      <c r="A2487" t="s">
        <v>4985</v>
      </c>
      <c r="B2487" t="s">
        <v>4986</v>
      </c>
      <c r="C2487" t="s">
        <v>15</v>
      </c>
      <c r="D2487" s="1">
        <v>1907</v>
      </c>
      <c r="E2487">
        <v>17.026</v>
      </c>
      <c r="F2487">
        <v>2.3279999999999998</v>
      </c>
      <c r="G2487">
        <v>1.0629999999999999</v>
      </c>
      <c r="H2487">
        <v>7.282</v>
      </c>
      <c r="I2487" t="s">
        <v>2819</v>
      </c>
      <c r="J2487" s="4" t="str">
        <f t="shared" si="76"/>
        <v>na</v>
      </c>
      <c r="K2487" s="4">
        <f t="shared" si="77"/>
        <v>0</v>
      </c>
      <c r="L2487" t="s">
        <v>13930</v>
      </c>
    </row>
    <row r="2488" spans="1:12" x14ac:dyDescent="0.25">
      <c r="A2488" t="s">
        <v>4987</v>
      </c>
      <c r="B2488" t="s">
        <v>4988</v>
      </c>
      <c r="C2488" t="s">
        <v>15</v>
      </c>
      <c r="D2488" s="1">
        <v>1901</v>
      </c>
      <c r="E2488">
        <v>122.29300000000001</v>
      </c>
      <c r="F2488">
        <v>3.7570000000000001</v>
      </c>
      <c r="G2488">
        <v>1.0669999999999999</v>
      </c>
      <c r="H2488" s="2">
        <v>2577.5740000000001</v>
      </c>
      <c r="I2488" t="s">
        <v>2819</v>
      </c>
      <c r="J2488" s="4" t="str">
        <f t="shared" si="76"/>
        <v>na</v>
      </c>
      <c r="K2488" s="4">
        <f t="shared" si="77"/>
        <v>0</v>
      </c>
      <c r="L2488" t="s">
        <v>13931</v>
      </c>
    </row>
    <row r="2489" spans="1:12" x14ac:dyDescent="0.25">
      <c r="A2489" t="s">
        <v>4989</v>
      </c>
      <c r="B2489" t="s">
        <v>4990</v>
      </c>
      <c r="C2489" t="s">
        <v>58</v>
      </c>
      <c r="D2489" s="1">
        <v>1898</v>
      </c>
      <c r="E2489">
        <v>15.702</v>
      </c>
      <c r="F2489">
        <v>2.101</v>
      </c>
      <c r="G2489">
        <v>1.145</v>
      </c>
      <c r="H2489">
        <v>9.6280000000000001</v>
      </c>
      <c r="I2489" t="s">
        <v>2819</v>
      </c>
      <c r="J2489" s="4" t="str">
        <f t="shared" si="76"/>
        <v>na</v>
      </c>
      <c r="K2489" s="4">
        <f t="shared" si="77"/>
        <v>0</v>
      </c>
      <c r="L2489" t="s">
        <v>13932</v>
      </c>
    </row>
    <row r="2490" spans="1:12" x14ac:dyDescent="0.25">
      <c r="A2490" t="s">
        <v>4991</v>
      </c>
      <c r="B2490" t="s">
        <v>4992</v>
      </c>
      <c r="C2490" t="s">
        <v>35</v>
      </c>
      <c r="D2490" s="1">
        <v>1893</v>
      </c>
      <c r="E2490">
        <v>4.681</v>
      </c>
      <c r="F2490">
        <v>0.13300000000000001</v>
      </c>
      <c r="G2490">
        <v>0.224</v>
      </c>
      <c r="H2490" t="s">
        <v>36</v>
      </c>
      <c r="I2490" t="s">
        <v>2819</v>
      </c>
      <c r="J2490" s="4" t="str">
        <f t="shared" si="76"/>
        <v>na</v>
      </c>
      <c r="K2490" s="4">
        <f t="shared" si="77"/>
        <v>0</v>
      </c>
      <c r="L2490" t="s">
        <v>13933</v>
      </c>
    </row>
    <row r="2491" spans="1:12" x14ac:dyDescent="0.25">
      <c r="A2491" t="s">
        <v>4993</v>
      </c>
      <c r="B2491" t="s">
        <v>4994</v>
      </c>
      <c r="C2491" t="s">
        <v>35</v>
      </c>
      <c r="D2491" s="1">
        <v>1890</v>
      </c>
      <c r="E2491">
        <v>6.6230000000000002</v>
      </c>
      <c r="F2491">
        <v>2.0950000000000002</v>
      </c>
      <c r="G2491">
        <v>0.91500000000000004</v>
      </c>
      <c r="H2491">
        <v>4.0220000000000002</v>
      </c>
      <c r="I2491" t="s">
        <v>2819</v>
      </c>
      <c r="J2491" s="4" t="str">
        <f t="shared" si="76"/>
        <v>na</v>
      </c>
      <c r="K2491" s="4">
        <f t="shared" si="77"/>
        <v>0</v>
      </c>
      <c r="L2491" t="s">
        <v>13934</v>
      </c>
    </row>
    <row r="2492" spans="1:12" x14ac:dyDescent="0.25">
      <c r="A2492" t="s">
        <v>4995</v>
      </c>
      <c r="B2492" t="s">
        <v>4996</v>
      </c>
      <c r="C2492" t="s">
        <v>35</v>
      </c>
      <c r="D2492" s="1">
        <v>1890</v>
      </c>
      <c r="E2492">
        <v>7.4969999999999999</v>
      </c>
      <c r="F2492">
        <v>0.75</v>
      </c>
      <c r="G2492">
        <v>1.7350000000000001</v>
      </c>
      <c r="H2492" t="s">
        <v>36</v>
      </c>
      <c r="I2492" t="s">
        <v>2819</v>
      </c>
      <c r="J2492" s="4" t="str">
        <f t="shared" si="76"/>
        <v>na</v>
      </c>
      <c r="K2492" s="4">
        <f t="shared" si="77"/>
        <v>0</v>
      </c>
      <c r="L2492" t="s">
        <v>13935</v>
      </c>
    </row>
    <row r="2493" spans="1:12" x14ac:dyDescent="0.25">
      <c r="A2493" t="s">
        <v>4997</v>
      </c>
      <c r="B2493" t="s">
        <v>4998</v>
      </c>
      <c r="C2493" t="s">
        <v>58</v>
      </c>
      <c r="D2493" s="1">
        <v>1890</v>
      </c>
      <c r="E2493">
        <v>5.8620000000000001</v>
      </c>
      <c r="F2493">
        <v>1.0489999999999999</v>
      </c>
      <c r="G2493">
        <v>0.216</v>
      </c>
      <c r="H2493">
        <v>3.9969999999999999</v>
      </c>
      <c r="I2493" t="s">
        <v>2819</v>
      </c>
      <c r="J2493" s="4" t="str">
        <f t="shared" si="76"/>
        <v>na</v>
      </c>
      <c r="K2493" s="4">
        <f t="shared" si="77"/>
        <v>0</v>
      </c>
      <c r="L2493" t="s">
        <v>13936</v>
      </c>
    </row>
    <row r="2494" spans="1:12" x14ac:dyDescent="0.25">
      <c r="A2494" t="s">
        <v>4999</v>
      </c>
      <c r="B2494" t="s">
        <v>5000</v>
      </c>
      <c r="C2494" t="s">
        <v>35</v>
      </c>
      <c r="D2494" s="1">
        <v>1886</v>
      </c>
      <c r="E2494">
        <v>4.91</v>
      </c>
      <c r="F2494">
        <v>0.91400000000000003</v>
      </c>
      <c r="G2494">
        <v>0.82699999999999996</v>
      </c>
      <c r="H2494">
        <v>9.9250000000000007</v>
      </c>
      <c r="I2494" t="s">
        <v>2819</v>
      </c>
      <c r="J2494" s="4" t="str">
        <f t="shared" si="76"/>
        <v>na</v>
      </c>
      <c r="K2494" s="4">
        <f t="shared" si="77"/>
        <v>0</v>
      </c>
      <c r="L2494" t="s">
        <v>13937</v>
      </c>
    </row>
    <row r="2495" spans="1:12" x14ac:dyDescent="0.25">
      <c r="A2495" t="s">
        <v>5001</v>
      </c>
      <c r="B2495" t="s">
        <v>5002</v>
      </c>
      <c r="C2495" t="s">
        <v>21</v>
      </c>
      <c r="D2495" s="1">
        <v>1885</v>
      </c>
      <c r="E2495">
        <v>29.603000000000002</v>
      </c>
      <c r="F2495">
        <v>5.423</v>
      </c>
      <c r="G2495">
        <v>0.39</v>
      </c>
      <c r="H2495">
        <v>7.9969999999999999</v>
      </c>
      <c r="I2495" t="s">
        <v>2819</v>
      </c>
      <c r="J2495" s="4" t="str">
        <f t="shared" si="76"/>
        <v>na</v>
      </c>
      <c r="K2495" s="4">
        <f t="shared" si="77"/>
        <v>0</v>
      </c>
      <c r="L2495" t="s">
        <v>13938</v>
      </c>
    </row>
    <row r="2496" spans="1:12" x14ac:dyDescent="0.25">
      <c r="A2496" t="s">
        <v>5003</v>
      </c>
      <c r="B2496" t="s">
        <v>5004</v>
      </c>
      <c r="C2496" t="s">
        <v>30</v>
      </c>
      <c r="D2496" s="1">
        <v>1880</v>
      </c>
      <c r="E2496">
        <v>15.481999999999999</v>
      </c>
      <c r="F2496">
        <v>1.6259999999999999</v>
      </c>
      <c r="G2496">
        <v>1.486</v>
      </c>
      <c r="H2496">
        <v>10.928000000000001</v>
      </c>
      <c r="I2496" t="s">
        <v>2819</v>
      </c>
      <c r="J2496" s="4" t="str">
        <f t="shared" si="76"/>
        <v>na</v>
      </c>
      <c r="K2496" s="4">
        <f t="shared" si="77"/>
        <v>0</v>
      </c>
      <c r="L2496" t="s">
        <v>13939</v>
      </c>
    </row>
    <row r="2497" spans="1:12" x14ac:dyDescent="0.25">
      <c r="A2497" t="s">
        <v>5005</v>
      </c>
      <c r="B2497" t="s">
        <v>5006</v>
      </c>
      <c r="C2497" t="s">
        <v>35</v>
      </c>
      <c r="D2497" s="1">
        <v>1878</v>
      </c>
      <c r="E2497">
        <v>6.5149999999999997</v>
      </c>
      <c r="F2497">
        <v>0.40699999999999997</v>
      </c>
      <c r="G2497">
        <v>0.498</v>
      </c>
      <c r="H2497" t="s">
        <v>36</v>
      </c>
      <c r="I2497" t="s">
        <v>2819</v>
      </c>
      <c r="J2497" s="4" t="str">
        <f t="shared" si="76"/>
        <v>na</v>
      </c>
      <c r="K2497" s="4">
        <f t="shared" si="77"/>
        <v>0</v>
      </c>
      <c r="L2497" t="s">
        <v>13940</v>
      </c>
    </row>
    <row r="2498" spans="1:12" x14ac:dyDescent="0.25">
      <c r="A2498" t="s">
        <v>5007</v>
      </c>
      <c r="B2498" t="s">
        <v>5008</v>
      </c>
      <c r="C2498" t="s">
        <v>21</v>
      </c>
      <c r="D2498" s="1">
        <v>1874</v>
      </c>
      <c r="E2498">
        <v>15.635</v>
      </c>
      <c r="F2498">
        <v>4.4390000000000001</v>
      </c>
      <c r="G2498">
        <v>1.917</v>
      </c>
      <c r="H2498">
        <v>9.1519999999999992</v>
      </c>
      <c r="I2498" t="s">
        <v>2819</v>
      </c>
      <c r="J2498" s="4" t="str">
        <f t="shared" ref="J2498:J2561" si="78">IF(AND(I2498=selected_country_code,C2498= selected_sector_code),D2498,"na")</f>
        <v>na</v>
      </c>
      <c r="K2498" s="4">
        <f t="shared" si="77"/>
        <v>0</v>
      </c>
      <c r="L2498" t="s">
        <v>13941</v>
      </c>
    </row>
    <row r="2499" spans="1:12" x14ac:dyDescent="0.25">
      <c r="A2499" t="s">
        <v>5009</v>
      </c>
      <c r="B2499" t="s">
        <v>5010</v>
      </c>
      <c r="C2499" t="s">
        <v>58</v>
      </c>
      <c r="D2499" s="1">
        <v>1864</v>
      </c>
      <c r="E2499">
        <v>8.1690000000000005</v>
      </c>
      <c r="F2499">
        <v>0.56100000000000005</v>
      </c>
      <c r="G2499">
        <v>0.63200000000000001</v>
      </c>
      <c r="H2499">
        <v>6.1680000000000001</v>
      </c>
      <c r="I2499" t="s">
        <v>2819</v>
      </c>
      <c r="J2499" s="4" t="str">
        <f t="shared" si="78"/>
        <v>na</v>
      </c>
      <c r="K2499" s="4">
        <f t="shared" ref="K2499:K2562" si="79">IFERROR(RANK(J2499,$J$2:$J$5711,0),0)</f>
        <v>0</v>
      </c>
      <c r="L2499" t="s">
        <v>13942</v>
      </c>
    </row>
    <row r="2500" spans="1:12" x14ac:dyDescent="0.25">
      <c r="A2500" t="s">
        <v>5011</v>
      </c>
      <c r="B2500" t="s">
        <v>5012</v>
      </c>
      <c r="C2500" t="s">
        <v>132</v>
      </c>
      <c r="D2500" s="1">
        <v>1863</v>
      </c>
      <c r="E2500">
        <v>15.571</v>
      </c>
      <c r="F2500">
        <v>0.94799999999999995</v>
      </c>
      <c r="G2500">
        <v>0.45700000000000002</v>
      </c>
      <c r="H2500">
        <v>3.1749999999999998</v>
      </c>
      <c r="I2500" t="s">
        <v>2819</v>
      </c>
      <c r="J2500" s="4" t="str">
        <f t="shared" si="78"/>
        <v>na</v>
      </c>
      <c r="K2500" s="4">
        <f t="shared" si="79"/>
        <v>0</v>
      </c>
      <c r="L2500" t="s">
        <v>13943</v>
      </c>
    </row>
    <row r="2501" spans="1:12" x14ac:dyDescent="0.25">
      <c r="A2501" t="s">
        <v>5013</v>
      </c>
      <c r="B2501" t="s">
        <v>5014</v>
      </c>
      <c r="C2501" t="s">
        <v>132</v>
      </c>
      <c r="D2501" s="1">
        <v>1861</v>
      </c>
      <c r="E2501" t="s">
        <v>36</v>
      </c>
      <c r="F2501">
        <v>6.141</v>
      </c>
      <c r="G2501">
        <v>5.84</v>
      </c>
      <c r="H2501" t="s">
        <v>36</v>
      </c>
      <c r="I2501" t="s">
        <v>2819</v>
      </c>
      <c r="J2501" s="4" t="str">
        <f t="shared" si="78"/>
        <v>na</v>
      </c>
      <c r="K2501" s="4">
        <f t="shared" si="79"/>
        <v>0</v>
      </c>
      <c r="L2501" t="s">
        <v>13944</v>
      </c>
    </row>
    <row r="2502" spans="1:12" x14ac:dyDescent="0.25">
      <c r="A2502" t="s">
        <v>5015</v>
      </c>
      <c r="B2502" t="s">
        <v>5016</v>
      </c>
      <c r="C2502" t="s">
        <v>35</v>
      </c>
      <c r="D2502" s="1">
        <v>1858</v>
      </c>
      <c r="E2502">
        <v>8.4420000000000002</v>
      </c>
      <c r="F2502">
        <v>0.79300000000000004</v>
      </c>
      <c r="G2502">
        <v>1.8120000000000001</v>
      </c>
      <c r="H2502" t="s">
        <v>36</v>
      </c>
      <c r="I2502" t="s">
        <v>2819</v>
      </c>
      <c r="J2502" s="4" t="str">
        <f t="shared" si="78"/>
        <v>na</v>
      </c>
      <c r="K2502" s="4">
        <f t="shared" si="79"/>
        <v>0</v>
      </c>
      <c r="L2502" t="s">
        <v>13945</v>
      </c>
    </row>
    <row r="2503" spans="1:12" x14ac:dyDescent="0.25">
      <c r="A2503" t="s">
        <v>5017</v>
      </c>
      <c r="B2503" t="s">
        <v>5018</v>
      </c>
      <c r="C2503" t="s">
        <v>30</v>
      </c>
      <c r="D2503" s="1">
        <v>1847</v>
      </c>
      <c r="E2503" t="s">
        <v>36</v>
      </c>
      <c r="F2503">
        <v>4.7240000000000002</v>
      </c>
      <c r="G2503" t="s">
        <v>36</v>
      </c>
      <c r="H2503" t="s">
        <v>36</v>
      </c>
      <c r="I2503" t="s">
        <v>2819</v>
      </c>
      <c r="J2503" s="4" t="str">
        <f t="shared" si="78"/>
        <v>na</v>
      </c>
      <c r="K2503" s="4">
        <f t="shared" si="79"/>
        <v>0</v>
      </c>
      <c r="L2503" t="s">
        <v>13946</v>
      </c>
    </row>
    <row r="2504" spans="1:12" x14ac:dyDescent="0.25">
      <c r="A2504" t="s">
        <v>5019</v>
      </c>
      <c r="B2504" t="s">
        <v>5020</v>
      </c>
      <c r="C2504" t="s">
        <v>132</v>
      </c>
      <c r="D2504" s="1">
        <v>1845</v>
      </c>
      <c r="E2504" t="s">
        <v>36</v>
      </c>
      <c r="F2504">
        <v>2.1989999999999998</v>
      </c>
      <c r="G2504">
        <v>0.22</v>
      </c>
      <c r="H2504">
        <v>35.078000000000003</v>
      </c>
      <c r="I2504" t="s">
        <v>2819</v>
      </c>
      <c r="J2504" s="4" t="str">
        <f t="shared" si="78"/>
        <v>na</v>
      </c>
      <c r="K2504" s="4">
        <f t="shared" si="79"/>
        <v>0</v>
      </c>
      <c r="L2504" t="s">
        <v>13947</v>
      </c>
    </row>
    <row r="2505" spans="1:12" x14ac:dyDescent="0.25">
      <c r="A2505" t="s">
        <v>5021</v>
      </c>
      <c r="B2505" t="s">
        <v>5022</v>
      </c>
      <c r="C2505" t="s">
        <v>35</v>
      </c>
      <c r="D2505" s="1">
        <v>1834</v>
      </c>
      <c r="E2505">
        <v>6.7779999999999996</v>
      </c>
      <c r="F2505">
        <v>1.762</v>
      </c>
      <c r="G2505">
        <v>1.33</v>
      </c>
      <c r="H2505">
        <v>5.1059999999999999</v>
      </c>
      <c r="I2505" t="s">
        <v>2819</v>
      </c>
      <c r="J2505" s="4" t="str">
        <f t="shared" si="78"/>
        <v>na</v>
      </c>
      <c r="K2505" s="4">
        <f t="shared" si="79"/>
        <v>0</v>
      </c>
      <c r="L2505" t="s">
        <v>13948</v>
      </c>
    </row>
    <row r="2506" spans="1:12" x14ac:dyDescent="0.25">
      <c r="A2506" t="s">
        <v>5023</v>
      </c>
      <c r="B2506" t="s">
        <v>5024</v>
      </c>
      <c r="C2506" t="s">
        <v>11</v>
      </c>
      <c r="D2506" s="1">
        <v>1834</v>
      </c>
      <c r="E2506">
        <v>8.6349999999999998</v>
      </c>
      <c r="F2506">
        <v>0.56100000000000005</v>
      </c>
      <c r="G2506">
        <v>0.28499999999999998</v>
      </c>
      <c r="H2506">
        <v>35.950000000000003</v>
      </c>
      <c r="I2506" t="s">
        <v>2819</v>
      </c>
      <c r="J2506" s="4" t="str">
        <f t="shared" si="78"/>
        <v>na</v>
      </c>
      <c r="K2506" s="4">
        <f t="shared" si="79"/>
        <v>0</v>
      </c>
      <c r="L2506" t="s">
        <v>13949</v>
      </c>
    </row>
    <row r="2507" spans="1:12" x14ac:dyDescent="0.25">
      <c r="A2507" t="s">
        <v>5025</v>
      </c>
      <c r="B2507" t="s">
        <v>5026</v>
      </c>
      <c r="C2507" t="s">
        <v>11</v>
      </c>
      <c r="D2507" s="1">
        <v>1833</v>
      </c>
      <c r="E2507">
        <v>10.545</v>
      </c>
      <c r="F2507">
        <v>0.46100000000000002</v>
      </c>
      <c r="G2507">
        <v>0.68700000000000006</v>
      </c>
      <c r="H2507">
        <v>3.5289999999999999</v>
      </c>
      <c r="I2507" t="s">
        <v>2819</v>
      </c>
      <c r="J2507" s="4" t="str">
        <f t="shared" si="78"/>
        <v>na</v>
      </c>
      <c r="K2507" s="4">
        <f t="shared" si="79"/>
        <v>0</v>
      </c>
      <c r="L2507" t="s">
        <v>13950</v>
      </c>
    </row>
    <row r="2508" spans="1:12" x14ac:dyDescent="0.25">
      <c r="A2508" t="s">
        <v>5027</v>
      </c>
      <c r="B2508" t="s">
        <v>5028</v>
      </c>
      <c r="C2508" t="s">
        <v>35</v>
      </c>
      <c r="D2508" s="1">
        <v>1830</v>
      </c>
      <c r="E2508">
        <v>9.4870000000000001</v>
      </c>
      <c r="F2508">
        <v>0.84699999999999998</v>
      </c>
      <c r="G2508">
        <v>2.9129999999999998</v>
      </c>
      <c r="H2508" t="s">
        <v>36</v>
      </c>
      <c r="I2508" t="s">
        <v>2819</v>
      </c>
      <c r="J2508" s="4" t="str">
        <f t="shared" si="78"/>
        <v>na</v>
      </c>
      <c r="K2508" s="4">
        <f t="shared" si="79"/>
        <v>0</v>
      </c>
      <c r="L2508" t="s">
        <v>13951</v>
      </c>
    </row>
    <row r="2509" spans="1:12" x14ac:dyDescent="0.25">
      <c r="A2509" t="s">
        <v>5029</v>
      </c>
      <c r="B2509" t="s">
        <v>5030</v>
      </c>
      <c r="C2509" t="s">
        <v>30</v>
      </c>
      <c r="D2509" s="1">
        <v>1830</v>
      </c>
      <c r="E2509">
        <v>12.722</v>
      </c>
      <c r="F2509">
        <v>1.5820000000000001</v>
      </c>
      <c r="G2509">
        <v>1.952</v>
      </c>
      <c r="H2509">
        <v>37.515000000000001</v>
      </c>
      <c r="I2509" t="s">
        <v>2819</v>
      </c>
      <c r="J2509" s="4" t="str">
        <f t="shared" si="78"/>
        <v>na</v>
      </c>
      <c r="K2509" s="4">
        <f t="shared" si="79"/>
        <v>0</v>
      </c>
      <c r="L2509" t="s">
        <v>13952</v>
      </c>
    </row>
    <row r="2510" spans="1:12" x14ac:dyDescent="0.25">
      <c r="A2510" t="s">
        <v>5031</v>
      </c>
      <c r="B2510" t="s">
        <v>5032</v>
      </c>
      <c r="C2510" t="s">
        <v>27</v>
      </c>
      <c r="D2510" s="1">
        <v>1822</v>
      </c>
      <c r="E2510">
        <v>24.475000000000001</v>
      </c>
      <c r="F2510">
        <v>2.1080000000000001</v>
      </c>
      <c r="G2510">
        <v>2.3820000000000001</v>
      </c>
      <c r="H2510">
        <v>11.904</v>
      </c>
      <c r="I2510" t="s">
        <v>2819</v>
      </c>
      <c r="J2510" s="4" t="str">
        <f t="shared" si="78"/>
        <v>na</v>
      </c>
      <c r="K2510" s="4">
        <f t="shared" si="79"/>
        <v>0</v>
      </c>
      <c r="L2510" t="s">
        <v>13953</v>
      </c>
    </row>
    <row r="2511" spans="1:12" x14ac:dyDescent="0.25">
      <c r="A2511" t="s">
        <v>5033</v>
      </c>
      <c r="B2511" t="s">
        <v>5034</v>
      </c>
      <c r="C2511" t="s">
        <v>58</v>
      </c>
      <c r="D2511" s="1">
        <v>1816</v>
      </c>
      <c r="E2511">
        <v>34.154000000000003</v>
      </c>
      <c r="F2511">
        <v>14.885999999999999</v>
      </c>
      <c r="G2511">
        <v>1.9530000000000001</v>
      </c>
      <c r="H2511">
        <v>17.611000000000001</v>
      </c>
      <c r="I2511" t="s">
        <v>2819</v>
      </c>
      <c r="J2511" s="4" t="str">
        <f t="shared" si="78"/>
        <v>na</v>
      </c>
      <c r="K2511" s="4">
        <f t="shared" si="79"/>
        <v>0</v>
      </c>
      <c r="L2511" t="s">
        <v>13954</v>
      </c>
    </row>
    <row r="2512" spans="1:12" x14ac:dyDescent="0.25">
      <c r="A2512" t="s">
        <v>5035</v>
      </c>
      <c r="B2512" t="s">
        <v>5036</v>
      </c>
      <c r="C2512" t="s">
        <v>30</v>
      </c>
      <c r="D2512" s="1">
        <v>1816</v>
      </c>
      <c r="E2512" t="s">
        <v>36</v>
      </c>
      <c r="F2512">
        <v>5.0839999999999996</v>
      </c>
      <c r="G2512">
        <v>8.7669999999999995</v>
      </c>
      <c r="H2512" t="s">
        <v>36</v>
      </c>
      <c r="I2512" t="s">
        <v>2819</v>
      </c>
      <c r="J2512" s="4" t="str">
        <f t="shared" si="78"/>
        <v>na</v>
      </c>
      <c r="K2512" s="4">
        <f t="shared" si="79"/>
        <v>0</v>
      </c>
      <c r="L2512" t="s">
        <v>13955</v>
      </c>
    </row>
    <row r="2513" spans="1:12" x14ac:dyDescent="0.25">
      <c r="A2513" t="s">
        <v>5037</v>
      </c>
      <c r="B2513" t="s">
        <v>5038</v>
      </c>
      <c r="C2513" t="s">
        <v>30</v>
      </c>
      <c r="D2513" s="1">
        <v>1816</v>
      </c>
      <c r="E2513">
        <v>16.096</v>
      </c>
      <c r="F2513">
        <v>2.7730000000000001</v>
      </c>
      <c r="G2513">
        <v>0.79300000000000004</v>
      </c>
      <c r="H2513">
        <v>9.3529999999999998</v>
      </c>
      <c r="I2513" t="s">
        <v>2819</v>
      </c>
      <c r="J2513" s="4" t="str">
        <f t="shared" si="78"/>
        <v>na</v>
      </c>
      <c r="K2513" s="4">
        <f t="shared" si="79"/>
        <v>0</v>
      </c>
      <c r="L2513" t="s">
        <v>13956</v>
      </c>
    </row>
    <row r="2514" spans="1:12" x14ac:dyDescent="0.25">
      <c r="A2514" t="s">
        <v>5039</v>
      </c>
      <c r="B2514" t="s">
        <v>5040</v>
      </c>
      <c r="C2514" t="s">
        <v>35</v>
      </c>
      <c r="D2514" s="1">
        <v>1813</v>
      </c>
      <c r="E2514">
        <v>6.0670000000000002</v>
      </c>
      <c r="F2514">
        <v>0.61799999999999999</v>
      </c>
      <c r="G2514">
        <v>1.292</v>
      </c>
      <c r="H2514" t="s">
        <v>36</v>
      </c>
      <c r="I2514" t="s">
        <v>2819</v>
      </c>
      <c r="J2514" s="4" t="str">
        <f t="shared" si="78"/>
        <v>na</v>
      </c>
      <c r="K2514" s="4">
        <f t="shared" si="79"/>
        <v>0</v>
      </c>
      <c r="L2514" t="s">
        <v>13957</v>
      </c>
    </row>
    <row r="2515" spans="1:12" x14ac:dyDescent="0.25">
      <c r="A2515" t="s">
        <v>5041</v>
      </c>
      <c r="B2515" t="s">
        <v>5042</v>
      </c>
      <c r="C2515" t="s">
        <v>24</v>
      </c>
      <c r="D2515" s="1">
        <v>1811</v>
      </c>
      <c r="E2515">
        <v>19.43</v>
      </c>
      <c r="F2515">
        <v>0.749</v>
      </c>
      <c r="G2515">
        <v>0.30499999999999999</v>
      </c>
      <c r="H2515">
        <v>5.9279999999999999</v>
      </c>
      <c r="I2515" t="s">
        <v>2819</v>
      </c>
      <c r="J2515" s="4" t="str">
        <f t="shared" si="78"/>
        <v>na</v>
      </c>
      <c r="K2515" s="4">
        <f t="shared" si="79"/>
        <v>0</v>
      </c>
      <c r="L2515" t="s">
        <v>13958</v>
      </c>
    </row>
    <row r="2516" spans="1:12" x14ac:dyDescent="0.25">
      <c r="A2516" t="s">
        <v>5043</v>
      </c>
      <c r="B2516" t="s">
        <v>5044</v>
      </c>
      <c r="C2516" t="s">
        <v>30</v>
      </c>
      <c r="D2516" s="1">
        <v>1805</v>
      </c>
      <c r="E2516" t="s">
        <v>36</v>
      </c>
      <c r="F2516">
        <v>15.678000000000001</v>
      </c>
      <c r="G2516" t="s">
        <v>36</v>
      </c>
      <c r="H2516" t="s">
        <v>36</v>
      </c>
      <c r="I2516" t="s">
        <v>2819</v>
      </c>
      <c r="J2516" s="4" t="str">
        <f t="shared" si="78"/>
        <v>na</v>
      </c>
      <c r="K2516" s="4">
        <f t="shared" si="79"/>
        <v>0</v>
      </c>
      <c r="L2516" t="s">
        <v>13959</v>
      </c>
    </row>
    <row r="2517" spans="1:12" x14ac:dyDescent="0.25">
      <c r="A2517" t="s">
        <v>5045</v>
      </c>
      <c r="B2517" t="s">
        <v>5046</v>
      </c>
      <c r="C2517" t="s">
        <v>15</v>
      </c>
      <c r="D2517" s="1">
        <v>1801</v>
      </c>
      <c r="E2517">
        <v>5.47</v>
      </c>
      <c r="F2517" t="s">
        <v>36</v>
      </c>
      <c r="G2517">
        <v>0.16900000000000001</v>
      </c>
      <c r="H2517">
        <v>4.7389999999999999</v>
      </c>
      <c r="I2517" t="s">
        <v>2819</v>
      </c>
      <c r="J2517" s="4" t="str">
        <f t="shared" si="78"/>
        <v>na</v>
      </c>
      <c r="K2517" s="4">
        <f t="shared" si="79"/>
        <v>0</v>
      </c>
      <c r="L2517" t="s">
        <v>13960</v>
      </c>
    </row>
    <row r="2518" spans="1:12" x14ac:dyDescent="0.25">
      <c r="A2518" t="s">
        <v>5047</v>
      </c>
      <c r="B2518" t="s">
        <v>5048</v>
      </c>
      <c r="C2518" t="s">
        <v>132</v>
      </c>
      <c r="D2518" s="1">
        <v>1799</v>
      </c>
      <c r="E2518" t="s">
        <v>36</v>
      </c>
      <c r="F2518">
        <v>9.7479999999999993</v>
      </c>
      <c r="G2518">
        <v>3.7349999999999999</v>
      </c>
      <c r="H2518" t="s">
        <v>36</v>
      </c>
      <c r="I2518" t="s">
        <v>2819</v>
      </c>
      <c r="J2518" s="4" t="str">
        <f t="shared" si="78"/>
        <v>na</v>
      </c>
      <c r="K2518" s="4">
        <f t="shared" si="79"/>
        <v>0</v>
      </c>
      <c r="L2518" t="s">
        <v>13961</v>
      </c>
    </row>
    <row r="2519" spans="1:12" x14ac:dyDescent="0.25">
      <c r="A2519" t="s">
        <v>5049</v>
      </c>
      <c r="B2519" t="s">
        <v>5050</v>
      </c>
      <c r="C2519" t="s">
        <v>30</v>
      </c>
      <c r="D2519" s="1">
        <v>1798</v>
      </c>
      <c r="E2519" t="s">
        <v>36</v>
      </c>
      <c r="F2519" t="s">
        <v>36</v>
      </c>
      <c r="G2519">
        <v>63.411000000000001</v>
      </c>
      <c r="H2519" t="s">
        <v>36</v>
      </c>
      <c r="I2519" t="s">
        <v>2819</v>
      </c>
      <c r="J2519" s="4" t="str">
        <f t="shared" si="78"/>
        <v>na</v>
      </c>
      <c r="K2519" s="4">
        <f t="shared" si="79"/>
        <v>0</v>
      </c>
      <c r="L2519" t="s">
        <v>13962</v>
      </c>
    </row>
    <row r="2520" spans="1:12" x14ac:dyDescent="0.25">
      <c r="A2520" t="s">
        <v>5051</v>
      </c>
      <c r="B2520" t="s">
        <v>5052</v>
      </c>
      <c r="C2520" t="s">
        <v>132</v>
      </c>
      <c r="D2520" s="1">
        <v>1796</v>
      </c>
      <c r="E2520" t="s">
        <v>36</v>
      </c>
      <c r="F2520">
        <v>8.0489999999999995</v>
      </c>
      <c r="G2520">
        <v>4.0949999999999998</v>
      </c>
      <c r="H2520" t="s">
        <v>36</v>
      </c>
      <c r="I2520" t="s">
        <v>2819</v>
      </c>
      <c r="J2520" s="4" t="str">
        <f t="shared" si="78"/>
        <v>na</v>
      </c>
      <c r="K2520" s="4">
        <f t="shared" si="79"/>
        <v>0</v>
      </c>
      <c r="L2520" t="s">
        <v>13963</v>
      </c>
    </row>
    <row r="2521" spans="1:12" x14ac:dyDescent="0.25">
      <c r="A2521" t="s">
        <v>5053</v>
      </c>
      <c r="B2521" t="s">
        <v>5054</v>
      </c>
      <c r="C2521" t="s">
        <v>35</v>
      </c>
      <c r="D2521" s="1">
        <v>1796</v>
      </c>
      <c r="E2521">
        <v>6.48</v>
      </c>
      <c r="F2521">
        <v>0.78400000000000003</v>
      </c>
      <c r="G2521">
        <v>2.2160000000000002</v>
      </c>
      <c r="H2521" t="s">
        <v>36</v>
      </c>
      <c r="I2521" t="s">
        <v>2819</v>
      </c>
      <c r="J2521" s="4" t="str">
        <f t="shared" si="78"/>
        <v>na</v>
      </c>
      <c r="K2521" s="4">
        <f t="shared" si="79"/>
        <v>0</v>
      </c>
      <c r="L2521" t="s">
        <v>13964</v>
      </c>
    </row>
    <row r="2522" spans="1:12" x14ac:dyDescent="0.25">
      <c r="A2522" t="s">
        <v>5055</v>
      </c>
      <c r="B2522" t="s">
        <v>5056</v>
      </c>
      <c r="C2522" t="s">
        <v>30</v>
      </c>
      <c r="D2522" s="1">
        <v>1792</v>
      </c>
      <c r="E2522" t="s">
        <v>36</v>
      </c>
      <c r="F2522">
        <v>5.25</v>
      </c>
      <c r="G2522">
        <v>66.195999999999998</v>
      </c>
      <c r="H2522" t="s">
        <v>36</v>
      </c>
      <c r="I2522" t="s">
        <v>2819</v>
      </c>
      <c r="J2522" s="4" t="str">
        <f t="shared" si="78"/>
        <v>na</v>
      </c>
      <c r="K2522" s="4">
        <f t="shared" si="79"/>
        <v>0</v>
      </c>
      <c r="L2522" t="s">
        <v>13965</v>
      </c>
    </row>
    <row r="2523" spans="1:12" x14ac:dyDescent="0.25">
      <c r="A2523" t="s">
        <v>5057</v>
      </c>
      <c r="B2523" t="s">
        <v>5058</v>
      </c>
      <c r="C2523" t="s">
        <v>132</v>
      </c>
      <c r="D2523" s="1">
        <v>1789</v>
      </c>
      <c r="E2523">
        <v>8.7759999999999998</v>
      </c>
      <c r="F2523">
        <v>1.0620000000000001</v>
      </c>
      <c r="G2523">
        <v>0.223</v>
      </c>
      <c r="H2523">
        <v>4.6550000000000002</v>
      </c>
      <c r="I2523" t="s">
        <v>2819</v>
      </c>
      <c r="J2523" s="4" t="str">
        <f t="shared" si="78"/>
        <v>na</v>
      </c>
      <c r="K2523" s="4">
        <f t="shared" si="79"/>
        <v>0</v>
      </c>
      <c r="L2523" t="s">
        <v>13966</v>
      </c>
    </row>
    <row r="2524" spans="1:12" x14ac:dyDescent="0.25">
      <c r="A2524" t="s">
        <v>5059</v>
      </c>
      <c r="B2524" t="s">
        <v>5060</v>
      </c>
      <c r="C2524" t="s">
        <v>35</v>
      </c>
      <c r="D2524" s="1">
        <v>1788</v>
      </c>
      <c r="E2524">
        <v>8.8780000000000001</v>
      </c>
      <c r="F2524">
        <v>0.88800000000000001</v>
      </c>
      <c r="G2524">
        <v>2.4769999999999999</v>
      </c>
      <c r="H2524" t="s">
        <v>36</v>
      </c>
      <c r="I2524" t="s">
        <v>2819</v>
      </c>
      <c r="J2524" s="4" t="str">
        <f t="shared" si="78"/>
        <v>na</v>
      </c>
      <c r="K2524" s="4">
        <f t="shared" si="79"/>
        <v>0</v>
      </c>
      <c r="L2524" t="s">
        <v>13967</v>
      </c>
    </row>
    <row r="2525" spans="1:12" x14ac:dyDescent="0.25">
      <c r="A2525" t="s">
        <v>5061</v>
      </c>
      <c r="B2525" t="s">
        <v>5062</v>
      </c>
      <c r="C2525" t="s">
        <v>132</v>
      </c>
      <c r="D2525" s="1">
        <v>1787</v>
      </c>
      <c r="E2525" t="s">
        <v>36</v>
      </c>
      <c r="F2525">
        <v>5.0609999999999999</v>
      </c>
      <c r="G2525">
        <v>3.89</v>
      </c>
      <c r="H2525">
        <v>41.195999999999998</v>
      </c>
      <c r="I2525" t="s">
        <v>2819</v>
      </c>
      <c r="J2525" s="4" t="str">
        <f t="shared" si="78"/>
        <v>na</v>
      </c>
      <c r="K2525" s="4">
        <f t="shared" si="79"/>
        <v>0</v>
      </c>
      <c r="L2525" t="s">
        <v>13968</v>
      </c>
    </row>
    <row r="2526" spans="1:12" x14ac:dyDescent="0.25">
      <c r="A2526" t="s">
        <v>5063</v>
      </c>
      <c r="B2526" t="s">
        <v>5064</v>
      </c>
      <c r="C2526" t="s">
        <v>132</v>
      </c>
      <c r="D2526" s="1">
        <v>1787</v>
      </c>
      <c r="E2526">
        <v>29.422000000000001</v>
      </c>
      <c r="F2526">
        <v>2.653</v>
      </c>
      <c r="G2526">
        <v>1.8009999999999999</v>
      </c>
      <c r="H2526">
        <v>11.548999999999999</v>
      </c>
      <c r="I2526" t="s">
        <v>2819</v>
      </c>
      <c r="J2526" s="4" t="str">
        <f t="shared" si="78"/>
        <v>na</v>
      </c>
      <c r="K2526" s="4">
        <f t="shared" si="79"/>
        <v>0</v>
      </c>
      <c r="L2526" t="s">
        <v>13969</v>
      </c>
    </row>
    <row r="2527" spans="1:12" x14ac:dyDescent="0.25">
      <c r="A2527" t="s">
        <v>5065</v>
      </c>
      <c r="B2527" t="s">
        <v>5066</v>
      </c>
      <c r="C2527" t="s">
        <v>132</v>
      </c>
      <c r="D2527" s="1">
        <v>1785</v>
      </c>
      <c r="E2527">
        <v>136.97200000000001</v>
      </c>
      <c r="F2527">
        <v>4.2649999999999997</v>
      </c>
      <c r="G2527">
        <v>2.5449999999999999</v>
      </c>
      <c r="H2527">
        <v>233.428</v>
      </c>
      <c r="I2527" t="s">
        <v>2819</v>
      </c>
      <c r="J2527" s="4" t="str">
        <f t="shared" si="78"/>
        <v>na</v>
      </c>
      <c r="K2527" s="4">
        <f t="shared" si="79"/>
        <v>0</v>
      </c>
      <c r="L2527" t="s">
        <v>13970</v>
      </c>
    </row>
    <row r="2528" spans="1:12" x14ac:dyDescent="0.25">
      <c r="A2528" t="s">
        <v>5067</v>
      </c>
      <c r="B2528" t="s">
        <v>5068</v>
      </c>
      <c r="C2528" t="s">
        <v>15</v>
      </c>
      <c r="D2528" s="1">
        <v>1785</v>
      </c>
      <c r="E2528">
        <v>9.0690000000000008</v>
      </c>
      <c r="F2528">
        <v>1.294</v>
      </c>
      <c r="G2528">
        <v>0.45300000000000001</v>
      </c>
      <c r="H2528">
        <v>6.69</v>
      </c>
      <c r="I2528" t="s">
        <v>2819</v>
      </c>
      <c r="J2528" s="4" t="str">
        <f t="shared" si="78"/>
        <v>na</v>
      </c>
      <c r="K2528" s="4">
        <f t="shared" si="79"/>
        <v>0</v>
      </c>
      <c r="L2528" t="s">
        <v>13971</v>
      </c>
    </row>
    <row r="2529" spans="1:12" x14ac:dyDescent="0.25">
      <c r="A2529" t="s">
        <v>5069</v>
      </c>
      <c r="B2529" t="s">
        <v>5070</v>
      </c>
      <c r="C2529" t="s">
        <v>15</v>
      </c>
      <c r="D2529" s="1">
        <v>1784</v>
      </c>
      <c r="E2529">
        <v>9.3000000000000007</v>
      </c>
      <c r="F2529">
        <v>1.464</v>
      </c>
      <c r="G2529">
        <v>0.61599999999999999</v>
      </c>
      <c r="H2529">
        <v>6.9480000000000004</v>
      </c>
      <c r="I2529" t="s">
        <v>2819</v>
      </c>
      <c r="J2529" s="4" t="str">
        <f t="shared" si="78"/>
        <v>na</v>
      </c>
      <c r="K2529" s="4">
        <f t="shared" si="79"/>
        <v>0</v>
      </c>
      <c r="L2529" t="s">
        <v>13972</v>
      </c>
    </row>
    <row r="2530" spans="1:12" x14ac:dyDescent="0.25">
      <c r="A2530" t="s">
        <v>5071</v>
      </c>
      <c r="B2530" t="s">
        <v>5072</v>
      </c>
      <c r="C2530" t="s">
        <v>15</v>
      </c>
      <c r="D2530" s="1">
        <v>1784</v>
      </c>
      <c r="E2530">
        <v>9.3000000000000007</v>
      </c>
      <c r="F2530">
        <v>1.464</v>
      </c>
      <c r="G2530">
        <v>0.61599999999999999</v>
      </c>
      <c r="H2530">
        <v>6.9480000000000004</v>
      </c>
      <c r="I2530" t="s">
        <v>2819</v>
      </c>
      <c r="J2530" s="4" t="str">
        <f t="shared" si="78"/>
        <v>na</v>
      </c>
      <c r="K2530" s="4">
        <f t="shared" si="79"/>
        <v>0</v>
      </c>
      <c r="L2530" t="s">
        <v>13973</v>
      </c>
    </row>
    <row r="2531" spans="1:12" x14ac:dyDescent="0.25">
      <c r="A2531" t="s">
        <v>5073</v>
      </c>
      <c r="B2531" t="s">
        <v>5074</v>
      </c>
      <c r="C2531" t="s">
        <v>30</v>
      </c>
      <c r="D2531" s="1">
        <v>1779</v>
      </c>
      <c r="E2531">
        <v>6.2539999999999996</v>
      </c>
      <c r="F2531" t="s">
        <v>36</v>
      </c>
      <c r="G2531">
        <v>9.7000000000000003E-2</v>
      </c>
      <c r="H2531">
        <v>8.2070000000000007</v>
      </c>
      <c r="I2531" t="s">
        <v>2819</v>
      </c>
      <c r="J2531" s="4" t="str">
        <f t="shared" si="78"/>
        <v>na</v>
      </c>
      <c r="K2531" s="4">
        <f t="shared" si="79"/>
        <v>0</v>
      </c>
      <c r="L2531" t="s">
        <v>13974</v>
      </c>
    </row>
    <row r="2532" spans="1:12" x14ac:dyDescent="0.25">
      <c r="A2532" t="s">
        <v>5075</v>
      </c>
      <c r="B2532" t="s">
        <v>5076</v>
      </c>
      <c r="C2532" t="s">
        <v>24</v>
      </c>
      <c r="D2532" s="1">
        <v>1775</v>
      </c>
      <c r="E2532">
        <v>14.278</v>
      </c>
      <c r="F2532">
        <v>2.0110000000000001</v>
      </c>
      <c r="G2532">
        <v>1.34</v>
      </c>
      <c r="H2532">
        <v>12.954000000000001</v>
      </c>
      <c r="I2532" t="s">
        <v>2819</v>
      </c>
      <c r="J2532" s="4" t="str">
        <f t="shared" si="78"/>
        <v>na</v>
      </c>
      <c r="K2532" s="4">
        <f t="shared" si="79"/>
        <v>0</v>
      </c>
      <c r="L2532" t="s">
        <v>13975</v>
      </c>
    </row>
    <row r="2533" spans="1:12" x14ac:dyDescent="0.25">
      <c r="A2533" t="s">
        <v>5077</v>
      </c>
      <c r="B2533" t="s">
        <v>5078</v>
      </c>
      <c r="C2533" t="s">
        <v>15</v>
      </c>
      <c r="D2533" s="1">
        <v>1773</v>
      </c>
      <c r="E2533">
        <v>9.2379999999999995</v>
      </c>
      <c r="F2533">
        <v>1.022</v>
      </c>
      <c r="G2533">
        <v>0.185</v>
      </c>
      <c r="H2533">
        <v>9.2680000000000007</v>
      </c>
      <c r="I2533" t="s">
        <v>2819</v>
      </c>
      <c r="J2533" s="4" t="str">
        <f t="shared" si="78"/>
        <v>na</v>
      </c>
      <c r="K2533" s="4">
        <f t="shared" si="79"/>
        <v>0</v>
      </c>
      <c r="L2533" t="s">
        <v>13976</v>
      </c>
    </row>
    <row r="2534" spans="1:12" x14ac:dyDescent="0.25">
      <c r="A2534" t="s">
        <v>5079</v>
      </c>
      <c r="B2534" t="s">
        <v>5080</v>
      </c>
      <c r="C2534" t="s">
        <v>24</v>
      </c>
      <c r="D2534" s="1">
        <v>1770</v>
      </c>
      <c r="E2534">
        <v>17.151</v>
      </c>
      <c r="F2534">
        <v>1.9830000000000001</v>
      </c>
      <c r="G2534">
        <v>0.97399999999999998</v>
      </c>
      <c r="H2534">
        <v>7.9130000000000003</v>
      </c>
      <c r="I2534" t="s">
        <v>2819</v>
      </c>
      <c r="J2534" s="4" t="str">
        <f t="shared" si="78"/>
        <v>na</v>
      </c>
      <c r="K2534" s="4">
        <f t="shared" si="79"/>
        <v>0</v>
      </c>
      <c r="L2534" t="s">
        <v>13977</v>
      </c>
    </row>
    <row r="2535" spans="1:12" x14ac:dyDescent="0.25">
      <c r="A2535" t="s">
        <v>5081</v>
      </c>
      <c r="B2535" t="s">
        <v>5082</v>
      </c>
      <c r="C2535" t="s">
        <v>35</v>
      </c>
      <c r="D2535" s="1">
        <v>1763</v>
      </c>
      <c r="E2535">
        <v>5.3659999999999997</v>
      </c>
      <c r="F2535">
        <v>0.502</v>
      </c>
      <c r="G2535">
        <v>1.194</v>
      </c>
      <c r="H2535" t="s">
        <v>36</v>
      </c>
      <c r="I2535" t="s">
        <v>2819</v>
      </c>
      <c r="J2535" s="4" t="str">
        <f t="shared" si="78"/>
        <v>na</v>
      </c>
      <c r="K2535" s="4">
        <f t="shared" si="79"/>
        <v>0</v>
      </c>
      <c r="L2535" t="s">
        <v>13978</v>
      </c>
    </row>
    <row r="2536" spans="1:12" x14ac:dyDescent="0.25">
      <c r="A2536" t="s">
        <v>5083</v>
      </c>
      <c r="B2536" t="s">
        <v>5084</v>
      </c>
      <c r="C2536" t="s">
        <v>11</v>
      </c>
      <c r="D2536" s="1">
        <v>1763</v>
      </c>
      <c r="E2536">
        <v>8.3230000000000004</v>
      </c>
      <c r="F2536">
        <v>0.18</v>
      </c>
      <c r="G2536">
        <v>0.433</v>
      </c>
      <c r="H2536">
        <v>15.43</v>
      </c>
      <c r="I2536" t="s">
        <v>2819</v>
      </c>
      <c r="J2536" s="4" t="str">
        <f t="shared" si="78"/>
        <v>na</v>
      </c>
      <c r="K2536" s="4">
        <f t="shared" si="79"/>
        <v>0</v>
      </c>
      <c r="L2536" t="s">
        <v>13979</v>
      </c>
    </row>
    <row r="2537" spans="1:12" x14ac:dyDescent="0.25">
      <c r="A2537" t="s">
        <v>5085</v>
      </c>
      <c r="B2537" t="s">
        <v>5086</v>
      </c>
      <c r="C2537" t="s">
        <v>15</v>
      </c>
      <c r="D2537" s="1">
        <v>1756</v>
      </c>
      <c r="E2537">
        <v>16.207000000000001</v>
      </c>
      <c r="F2537">
        <v>0.98099999999999998</v>
      </c>
      <c r="G2537">
        <v>1.0029999999999999</v>
      </c>
      <c r="H2537">
        <v>6.6520000000000001</v>
      </c>
      <c r="I2537" t="s">
        <v>2819</v>
      </c>
      <c r="J2537" s="4" t="str">
        <f t="shared" si="78"/>
        <v>na</v>
      </c>
      <c r="K2537" s="4">
        <f t="shared" si="79"/>
        <v>0</v>
      </c>
      <c r="L2537" t="s">
        <v>13980</v>
      </c>
    </row>
    <row r="2538" spans="1:12" x14ac:dyDescent="0.25">
      <c r="A2538" t="s">
        <v>5087</v>
      </c>
      <c r="B2538" t="s">
        <v>5088</v>
      </c>
      <c r="C2538" t="s">
        <v>11</v>
      </c>
      <c r="D2538" s="1">
        <v>1756</v>
      </c>
      <c r="E2538">
        <v>12.597</v>
      </c>
      <c r="F2538">
        <v>0.28399999999999997</v>
      </c>
      <c r="G2538">
        <v>0.53700000000000003</v>
      </c>
      <c r="H2538">
        <v>3.5070000000000001</v>
      </c>
      <c r="I2538" t="s">
        <v>2819</v>
      </c>
      <c r="J2538" s="4" t="str">
        <f t="shared" si="78"/>
        <v>na</v>
      </c>
      <c r="K2538" s="4">
        <f t="shared" si="79"/>
        <v>0</v>
      </c>
      <c r="L2538" t="s">
        <v>13981</v>
      </c>
    </row>
    <row r="2539" spans="1:12" x14ac:dyDescent="0.25">
      <c r="A2539" t="s">
        <v>5089</v>
      </c>
      <c r="B2539" t="s">
        <v>5090</v>
      </c>
      <c r="C2539" t="s">
        <v>58</v>
      </c>
      <c r="D2539" s="1">
        <v>1752</v>
      </c>
      <c r="E2539">
        <v>7.7690000000000001</v>
      </c>
      <c r="F2539">
        <v>2.7810000000000001</v>
      </c>
      <c r="G2539">
        <v>0.56299999999999994</v>
      </c>
      <c r="H2539">
        <v>5.9939999999999998</v>
      </c>
      <c r="I2539" t="s">
        <v>2819</v>
      </c>
      <c r="J2539" s="4" t="str">
        <f t="shared" si="78"/>
        <v>na</v>
      </c>
      <c r="K2539" s="4">
        <f t="shared" si="79"/>
        <v>0</v>
      </c>
      <c r="L2539" t="s">
        <v>13982</v>
      </c>
    </row>
    <row r="2540" spans="1:12" x14ac:dyDescent="0.25">
      <c r="A2540" t="s">
        <v>5091</v>
      </c>
      <c r="B2540" t="s">
        <v>5092</v>
      </c>
      <c r="C2540" t="s">
        <v>132</v>
      </c>
      <c r="D2540" s="1">
        <v>1746</v>
      </c>
      <c r="E2540" t="s">
        <v>36</v>
      </c>
      <c r="F2540">
        <v>6.7009999999999996</v>
      </c>
      <c r="G2540">
        <v>3.2890000000000001</v>
      </c>
      <c r="H2540" t="s">
        <v>36</v>
      </c>
      <c r="I2540" t="s">
        <v>2819</v>
      </c>
      <c r="J2540" s="4" t="str">
        <f t="shared" si="78"/>
        <v>na</v>
      </c>
      <c r="K2540" s="4">
        <f t="shared" si="79"/>
        <v>0</v>
      </c>
      <c r="L2540" t="s">
        <v>13983</v>
      </c>
    </row>
    <row r="2541" spans="1:12" x14ac:dyDescent="0.25">
      <c r="A2541" t="s">
        <v>5093</v>
      </c>
      <c r="B2541" t="s">
        <v>5094</v>
      </c>
      <c r="C2541" t="s">
        <v>27</v>
      </c>
      <c r="D2541" s="1">
        <v>1744</v>
      </c>
      <c r="E2541">
        <v>19.872</v>
      </c>
      <c r="F2541">
        <v>2.226</v>
      </c>
      <c r="G2541">
        <v>1.871</v>
      </c>
      <c r="H2541">
        <v>11.177</v>
      </c>
      <c r="I2541" t="s">
        <v>2819</v>
      </c>
      <c r="J2541" s="4" t="str">
        <f t="shared" si="78"/>
        <v>na</v>
      </c>
      <c r="K2541" s="4">
        <f t="shared" si="79"/>
        <v>0</v>
      </c>
      <c r="L2541" t="s">
        <v>13984</v>
      </c>
    </row>
    <row r="2542" spans="1:12" x14ac:dyDescent="0.25">
      <c r="A2542" t="s">
        <v>5095</v>
      </c>
      <c r="B2542" t="s">
        <v>5096</v>
      </c>
      <c r="C2542" t="s">
        <v>35</v>
      </c>
      <c r="D2542" s="1">
        <v>1743</v>
      </c>
      <c r="E2542">
        <v>3.645</v>
      </c>
      <c r="F2542">
        <v>0.28999999999999998</v>
      </c>
      <c r="G2542">
        <v>0.52700000000000002</v>
      </c>
      <c r="H2542">
        <v>2.7320000000000002</v>
      </c>
      <c r="I2542" t="s">
        <v>2819</v>
      </c>
      <c r="J2542" s="4" t="str">
        <f t="shared" si="78"/>
        <v>na</v>
      </c>
      <c r="K2542" s="4">
        <f t="shared" si="79"/>
        <v>0</v>
      </c>
      <c r="L2542" t="s">
        <v>13985</v>
      </c>
    </row>
    <row r="2543" spans="1:12" x14ac:dyDescent="0.25">
      <c r="A2543" t="s">
        <v>5097</v>
      </c>
      <c r="B2543" t="s">
        <v>5098</v>
      </c>
      <c r="C2543" t="s">
        <v>132</v>
      </c>
      <c r="D2543" s="1">
        <v>1737</v>
      </c>
      <c r="E2543">
        <v>2.5369999999999999</v>
      </c>
      <c r="F2543">
        <v>1.093</v>
      </c>
      <c r="G2543">
        <v>0.32600000000000001</v>
      </c>
      <c r="H2543">
        <v>12.795</v>
      </c>
      <c r="I2543" t="s">
        <v>2819</v>
      </c>
      <c r="J2543" s="4" t="str">
        <f t="shared" si="78"/>
        <v>na</v>
      </c>
      <c r="K2543" s="4">
        <f t="shared" si="79"/>
        <v>0</v>
      </c>
      <c r="L2543" t="s">
        <v>13986</v>
      </c>
    </row>
    <row r="2544" spans="1:12" x14ac:dyDescent="0.25">
      <c r="A2544" t="s">
        <v>5099</v>
      </c>
      <c r="B2544" t="s">
        <v>5100</v>
      </c>
      <c r="C2544" t="s">
        <v>11</v>
      </c>
      <c r="D2544" s="1">
        <v>1735</v>
      </c>
      <c r="E2544" t="s">
        <v>36</v>
      </c>
      <c r="F2544">
        <v>20.457999999999998</v>
      </c>
      <c r="G2544">
        <v>1.151</v>
      </c>
      <c r="H2544" t="s">
        <v>36</v>
      </c>
      <c r="I2544" t="s">
        <v>2819</v>
      </c>
      <c r="J2544" s="4" t="str">
        <f t="shared" si="78"/>
        <v>na</v>
      </c>
      <c r="K2544" s="4">
        <f t="shared" si="79"/>
        <v>0</v>
      </c>
      <c r="L2544" t="s">
        <v>13987</v>
      </c>
    </row>
    <row r="2545" spans="1:12" x14ac:dyDescent="0.25">
      <c r="A2545" t="s">
        <v>5101</v>
      </c>
      <c r="B2545" t="s">
        <v>5102</v>
      </c>
      <c r="C2545" t="s">
        <v>18</v>
      </c>
      <c r="D2545" s="1">
        <v>1725</v>
      </c>
      <c r="E2545" t="s">
        <v>36</v>
      </c>
      <c r="F2545">
        <v>3.0409999999999999</v>
      </c>
      <c r="G2545">
        <v>1.4450000000000001</v>
      </c>
      <c r="H2545">
        <v>21.652000000000001</v>
      </c>
      <c r="I2545" t="s">
        <v>2819</v>
      </c>
      <c r="J2545" s="4" t="str">
        <f t="shared" si="78"/>
        <v>na</v>
      </c>
      <c r="K2545" s="4">
        <f t="shared" si="79"/>
        <v>0</v>
      </c>
      <c r="L2545" t="s">
        <v>13988</v>
      </c>
    </row>
    <row r="2546" spans="1:12" x14ac:dyDescent="0.25">
      <c r="A2546" t="s">
        <v>5103</v>
      </c>
      <c r="B2546" t="s">
        <v>5104</v>
      </c>
      <c r="C2546" t="s">
        <v>35</v>
      </c>
      <c r="D2546" s="1">
        <v>1721</v>
      </c>
      <c r="E2546">
        <v>11.676</v>
      </c>
      <c r="F2546">
        <v>0.41199999999999998</v>
      </c>
      <c r="G2546">
        <v>0.85399999999999998</v>
      </c>
      <c r="H2546" t="s">
        <v>36</v>
      </c>
      <c r="I2546" t="s">
        <v>2819</v>
      </c>
      <c r="J2546" s="4" t="str">
        <f t="shared" si="78"/>
        <v>na</v>
      </c>
      <c r="K2546" s="4">
        <f t="shared" si="79"/>
        <v>0</v>
      </c>
      <c r="L2546" t="s">
        <v>13989</v>
      </c>
    </row>
    <row r="2547" spans="1:12" x14ac:dyDescent="0.25">
      <c r="A2547" t="s">
        <v>5105</v>
      </c>
      <c r="B2547" t="s">
        <v>5106</v>
      </c>
      <c r="C2547" t="s">
        <v>35</v>
      </c>
      <c r="D2547" s="1">
        <v>1717</v>
      </c>
      <c r="E2547">
        <v>9.0489999999999995</v>
      </c>
      <c r="F2547">
        <v>12.269</v>
      </c>
      <c r="G2547">
        <v>1.532</v>
      </c>
      <c r="H2547">
        <v>7.024</v>
      </c>
      <c r="I2547" t="s">
        <v>2819</v>
      </c>
      <c r="J2547" s="4" t="str">
        <f t="shared" si="78"/>
        <v>na</v>
      </c>
      <c r="K2547" s="4">
        <f t="shared" si="79"/>
        <v>0</v>
      </c>
      <c r="L2547" t="s">
        <v>13990</v>
      </c>
    </row>
    <row r="2548" spans="1:12" x14ac:dyDescent="0.25">
      <c r="A2548" t="s">
        <v>5107</v>
      </c>
      <c r="B2548" t="s">
        <v>5108</v>
      </c>
      <c r="C2548" t="s">
        <v>132</v>
      </c>
      <c r="D2548" s="1">
        <v>1714</v>
      </c>
      <c r="E2548" t="s">
        <v>36</v>
      </c>
      <c r="F2548">
        <v>3.512</v>
      </c>
      <c r="G2548">
        <v>1.1619999999999999</v>
      </c>
      <c r="H2548" t="s">
        <v>36</v>
      </c>
      <c r="I2548" t="s">
        <v>2819</v>
      </c>
      <c r="J2548" s="4" t="str">
        <f t="shared" si="78"/>
        <v>na</v>
      </c>
      <c r="K2548" s="4">
        <f t="shared" si="79"/>
        <v>0</v>
      </c>
      <c r="L2548" t="s">
        <v>13991</v>
      </c>
    </row>
    <row r="2549" spans="1:12" x14ac:dyDescent="0.25">
      <c r="A2549" t="s">
        <v>5109</v>
      </c>
      <c r="B2549" t="s">
        <v>5110</v>
      </c>
      <c r="C2549" t="s">
        <v>58</v>
      </c>
      <c r="D2549" s="1">
        <v>1709</v>
      </c>
      <c r="E2549">
        <v>2.1880000000000002</v>
      </c>
      <c r="F2549">
        <v>0.26800000000000002</v>
      </c>
      <c r="G2549">
        <v>6.8000000000000005E-2</v>
      </c>
      <c r="H2549">
        <v>3.673</v>
      </c>
      <c r="I2549" t="s">
        <v>2819</v>
      </c>
      <c r="J2549" s="4" t="str">
        <f t="shared" si="78"/>
        <v>na</v>
      </c>
      <c r="K2549" s="4">
        <f t="shared" si="79"/>
        <v>0</v>
      </c>
      <c r="L2549" t="s">
        <v>13992</v>
      </c>
    </row>
    <row r="2550" spans="1:12" x14ac:dyDescent="0.25">
      <c r="A2550" t="s">
        <v>5111</v>
      </c>
      <c r="B2550" t="s">
        <v>5112</v>
      </c>
      <c r="C2550" t="s">
        <v>15</v>
      </c>
      <c r="D2550" s="1">
        <v>1708</v>
      </c>
      <c r="E2550">
        <v>10.721</v>
      </c>
      <c r="F2550">
        <v>1.7749999999999999</v>
      </c>
      <c r="G2550">
        <v>0.49299999999999999</v>
      </c>
      <c r="H2550">
        <v>8.6029999999999998</v>
      </c>
      <c r="I2550" t="s">
        <v>2819</v>
      </c>
      <c r="J2550" s="4" t="str">
        <f t="shared" si="78"/>
        <v>na</v>
      </c>
      <c r="K2550" s="4">
        <f t="shared" si="79"/>
        <v>0</v>
      </c>
      <c r="L2550" t="s">
        <v>13993</v>
      </c>
    </row>
    <row r="2551" spans="1:12" x14ac:dyDescent="0.25">
      <c r="A2551" t="s">
        <v>5113</v>
      </c>
      <c r="B2551" t="s">
        <v>5114</v>
      </c>
      <c r="C2551" t="s">
        <v>58</v>
      </c>
      <c r="D2551" s="1">
        <v>1708</v>
      </c>
      <c r="E2551">
        <v>20.544</v>
      </c>
      <c r="F2551">
        <v>2.2080000000000002</v>
      </c>
      <c r="G2551">
        <v>1.726</v>
      </c>
      <c r="H2551">
        <v>12.038</v>
      </c>
      <c r="I2551" t="s">
        <v>2819</v>
      </c>
      <c r="J2551" s="4" t="str">
        <f t="shared" si="78"/>
        <v>na</v>
      </c>
      <c r="K2551" s="4">
        <f t="shared" si="79"/>
        <v>0</v>
      </c>
      <c r="L2551" t="s">
        <v>13994</v>
      </c>
    </row>
    <row r="2552" spans="1:12" x14ac:dyDescent="0.25">
      <c r="A2552" t="s">
        <v>5115</v>
      </c>
      <c r="B2552" t="s">
        <v>5116</v>
      </c>
      <c r="C2552" t="s">
        <v>58</v>
      </c>
      <c r="D2552" s="1">
        <v>1708</v>
      </c>
      <c r="E2552">
        <v>8.5980000000000008</v>
      </c>
      <c r="F2552">
        <v>1.349</v>
      </c>
      <c r="G2552">
        <v>0.52200000000000002</v>
      </c>
      <c r="H2552">
        <v>6.7439999999999998</v>
      </c>
      <c r="I2552" t="s">
        <v>2819</v>
      </c>
      <c r="J2552" s="4" t="str">
        <f t="shared" si="78"/>
        <v>na</v>
      </c>
      <c r="K2552" s="4">
        <f t="shared" si="79"/>
        <v>0</v>
      </c>
      <c r="L2552" t="s">
        <v>13995</v>
      </c>
    </row>
    <row r="2553" spans="1:12" x14ac:dyDescent="0.25">
      <c r="A2553" t="s">
        <v>5117</v>
      </c>
      <c r="B2553" t="s">
        <v>5118</v>
      </c>
      <c r="C2553" t="s">
        <v>35</v>
      </c>
      <c r="D2553" s="1">
        <v>1705</v>
      </c>
      <c r="E2553">
        <v>10.112</v>
      </c>
      <c r="F2553">
        <v>0.76500000000000001</v>
      </c>
      <c r="G2553">
        <v>4.798</v>
      </c>
      <c r="H2553" t="s">
        <v>36</v>
      </c>
      <c r="I2553" t="s">
        <v>2819</v>
      </c>
      <c r="J2553" s="4" t="str">
        <f t="shared" si="78"/>
        <v>na</v>
      </c>
      <c r="K2553" s="4">
        <f t="shared" si="79"/>
        <v>0</v>
      </c>
      <c r="L2553" t="s">
        <v>13996</v>
      </c>
    </row>
    <row r="2554" spans="1:12" x14ac:dyDescent="0.25">
      <c r="A2554" t="s">
        <v>5119</v>
      </c>
      <c r="B2554" t="s">
        <v>5120</v>
      </c>
      <c r="C2554" t="s">
        <v>35</v>
      </c>
      <c r="D2554" s="1">
        <v>1704</v>
      </c>
      <c r="E2554">
        <v>5.87</v>
      </c>
      <c r="F2554">
        <v>0.77300000000000002</v>
      </c>
      <c r="G2554">
        <v>0.32800000000000001</v>
      </c>
      <c r="H2554" t="s">
        <v>36</v>
      </c>
      <c r="I2554" t="s">
        <v>2819</v>
      </c>
      <c r="J2554" s="4" t="str">
        <f t="shared" si="78"/>
        <v>na</v>
      </c>
      <c r="K2554" s="4">
        <f t="shared" si="79"/>
        <v>0</v>
      </c>
      <c r="L2554" t="s">
        <v>13997</v>
      </c>
    </row>
    <row r="2555" spans="1:12" x14ac:dyDescent="0.25">
      <c r="A2555" t="s">
        <v>5121</v>
      </c>
      <c r="B2555" t="s">
        <v>5122</v>
      </c>
      <c r="C2555" t="s">
        <v>15</v>
      </c>
      <c r="D2555" s="1">
        <v>1688</v>
      </c>
      <c r="E2555">
        <v>26.384</v>
      </c>
      <c r="F2555">
        <v>3.6549999999999998</v>
      </c>
      <c r="G2555">
        <v>0.91700000000000004</v>
      </c>
      <c r="H2555">
        <v>16.57</v>
      </c>
      <c r="I2555" t="s">
        <v>2819</v>
      </c>
      <c r="J2555" s="4" t="str">
        <f t="shared" si="78"/>
        <v>na</v>
      </c>
      <c r="K2555" s="4">
        <f t="shared" si="79"/>
        <v>0</v>
      </c>
      <c r="L2555" t="s">
        <v>13998</v>
      </c>
    </row>
    <row r="2556" spans="1:12" x14ac:dyDescent="0.25">
      <c r="A2556" t="s">
        <v>5123</v>
      </c>
      <c r="B2556" t="s">
        <v>5124</v>
      </c>
      <c r="C2556" t="s">
        <v>30</v>
      </c>
      <c r="D2556" s="1">
        <v>1684</v>
      </c>
      <c r="E2556" t="s">
        <v>36</v>
      </c>
      <c r="F2556">
        <v>7.3109999999999999</v>
      </c>
      <c r="G2556">
        <v>141.18799999999999</v>
      </c>
      <c r="H2556" t="s">
        <v>36</v>
      </c>
      <c r="I2556" t="s">
        <v>2819</v>
      </c>
      <c r="J2556" s="4" t="str">
        <f t="shared" si="78"/>
        <v>na</v>
      </c>
      <c r="K2556" s="4">
        <f t="shared" si="79"/>
        <v>0</v>
      </c>
      <c r="L2556" t="s">
        <v>13999</v>
      </c>
    </row>
    <row r="2557" spans="1:12" x14ac:dyDescent="0.25">
      <c r="A2557" t="s">
        <v>5125</v>
      </c>
      <c r="B2557" t="s">
        <v>5126</v>
      </c>
      <c r="C2557" t="s">
        <v>35</v>
      </c>
      <c r="D2557" s="1">
        <v>1684</v>
      </c>
      <c r="E2557">
        <v>9.4009999999999998</v>
      </c>
      <c r="F2557">
        <v>0.70499999999999996</v>
      </c>
      <c r="G2557">
        <v>0.95299999999999996</v>
      </c>
      <c r="H2557">
        <v>20.45</v>
      </c>
      <c r="I2557" t="s">
        <v>2819</v>
      </c>
      <c r="J2557" s="4" t="str">
        <f t="shared" si="78"/>
        <v>na</v>
      </c>
      <c r="K2557" s="4">
        <f t="shared" si="79"/>
        <v>0</v>
      </c>
      <c r="L2557" t="s">
        <v>14000</v>
      </c>
    </row>
    <row r="2558" spans="1:12" x14ac:dyDescent="0.25">
      <c r="A2558" t="s">
        <v>5127</v>
      </c>
      <c r="B2558" t="s">
        <v>5128</v>
      </c>
      <c r="C2558" t="s">
        <v>30</v>
      </c>
      <c r="D2558" s="1">
        <v>1673</v>
      </c>
      <c r="E2558" t="s">
        <v>36</v>
      </c>
      <c r="F2558">
        <v>3.3690000000000002</v>
      </c>
      <c r="G2558">
        <v>34.475999999999999</v>
      </c>
      <c r="H2558" t="s">
        <v>36</v>
      </c>
      <c r="I2558" t="s">
        <v>2819</v>
      </c>
      <c r="J2558" s="4" t="str">
        <f t="shared" si="78"/>
        <v>na</v>
      </c>
      <c r="K2558" s="4">
        <f t="shared" si="79"/>
        <v>0</v>
      </c>
      <c r="L2558" t="s">
        <v>14001</v>
      </c>
    </row>
    <row r="2559" spans="1:12" x14ac:dyDescent="0.25">
      <c r="A2559" t="s">
        <v>5129</v>
      </c>
      <c r="B2559" t="s">
        <v>5130</v>
      </c>
      <c r="C2559" t="s">
        <v>30</v>
      </c>
      <c r="D2559" s="1">
        <v>1671</v>
      </c>
      <c r="E2559">
        <v>48.707000000000001</v>
      </c>
      <c r="F2559">
        <v>1.7589999999999999</v>
      </c>
      <c r="G2559">
        <v>1.6759999999999999</v>
      </c>
      <c r="H2559">
        <v>17.401</v>
      </c>
      <c r="I2559" t="s">
        <v>2819</v>
      </c>
      <c r="J2559" s="4" t="str">
        <f t="shared" si="78"/>
        <v>na</v>
      </c>
      <c r="K2559" s="4">
        <f t="shared" si="79"/>
        <v>0</v>
      </c>
      <c r="L2559" t="s">
        <v>14002</v>
      </c>
    </row>
    <row r="2560" spans="1:12" x14ac:dyDescent="0.25">
      <c r="A2560" t="s">
        <v>5131</v>
      </c>
      <c r="B2560" t="s">
        <v>5132</v>
      </c>
      <c r="C2560" t="s">
        <v>35</v>
      </c>
      <c r="D2560" s="1">
        <v>1669</v>
      </c>
      <c r="E2560">
        <v>7.258</v>
      </c>
      <c r="F2560">
        <v>0.67400000000000004</v>
      </c>
      <c r="G2560">
        <v>2.0409999999999999</v>
      </c>
      <c r="H2560" t="s">
        <v>36</v>
      </c>
      <c r="I2560" t="s">
        <v>2819</v>
      </c>
      <c r="J2560" s="4" t="str">
        <f t="shared" si="78"/>
        <v>na</v>
      </c>
      <c r="K2560" s="4">
        <f t="shared" si="79"/>
        <v>0</v>
      </c>
      <c r="L2560" t="s">
        <v>14003</v>
      </c>
    </row>
    <row r="2561" spans="1:12" x14ac:dyDescent="0.25">
      <c r="A2561" t="s">
        <v>5133</v>
      </c>
      <c r="B2561" t="s">
        <v>5134</v>
      </c>
      <c r="C2561" t="s">
        <v>132</v>
      </c>
      <c r="D2561" s="1">
        <v>1667</v>
      </c>
      <c r="E2561">
        <v>7.4290000000000003</v>
      </c>
      <c r="F2561">
        <v>1.7749999999999999</v>
      </c>
      <c r="G2561">
        <v>0.42</v>
      </c>
      <c r="H2561">
        <v>5.7889999999999997</v>
      </c>
      <c r="I2561" t="s">
        <v>2819</v>
      </c>
      <c r="J2561" s="4" t="str">
        <f t="shared" si="78"/>
        <v>na</v>
      </c>
      <c r="K2561" s="4">
        <f t="shared" si="79"/>
        <v>0</v>
      </c>
      <c r="L2561" t="s">
        <v>14004</v>
      </c>
    </row>
    <row r="2562" spans="1:12" x14ac:dyDescent="0.25">
      <c r="A2562" t="s">
        <v>5135</v>
      </c>
      <c r="B2562" t="s">
        <v>5136</v>
      </c>
      <c r="C2562" t="s">
        <v>35</v>
      </c>
      <c r="D2562" s="1">
        <v>1663</v>
      </c>
      <c r="E2562">
        <v>208.31800000000001</v>
      </c>
      <c r="F2562" t="s">
        <v>36</v>
      </c>
      <c r="G2562">
        <v>8.7910000000000004</v>
      </c>
      <c r="H2562">
        <v>103.16500000000001</v>
      </c>
      <c r="I2562" t="s">
        <v>2819</v>
      </c>
      <c r="J2562" s="4" t="str">
        <f t="shared" ref="J2562:J2625" si="80">IF(AND(I2562=selected_country_code,C2562= selected_sector_code),D2562,"na")</f>
        <v>na</v>
      </c>
      <c r="K2562" s="4">
        <f t="shared" si="79"/>
        <v>0</v>
      </c>
      <c r="L2562" t="s">
        <v>14005</v>
      </c>
    </row>
    <row r="2563" spans="1:12" x14ac:dyDescent="0.25">
      <c r="A2563" t="s">
        <v>5137</v>
      </c>
      <c r="B2563" t="s">
        <v>5138</v>
      </c>
      <c r="C2563" t="s">
        <v>132</v>
      </c>
      <c r="D2563" s="1">
        <v>1660</v>
      </c>
      <c r="E2563">
        <v>122.456</v>
      </c>
      <c r="F2563">
        <v>0.84499999999999997</v>
      </c>
      <c r="G2563">
        <v>1.9059999999999999</v>
      </c>
      <c r="H2563">
        <v>11.064</v>
      </c>
      <c r="I2563" t="s">
        <v>2819</v>
      </c>
      <c r="J2563" s="4" t="str">
        <f t="shared" si="80"/>
        <v>na</v>
      </c>
      <c r="K2563" s="4">
        <f t="shared" ref="K2563:K2626" si="81">IFERROR(RANK(J2563,$J$2:$J$5711,0),0)</f>
        <v>0</v>
      </c>
      <c r="L2563" t="s">
        <v>14006</v>
      </c>
    </row>
    <row r="2564" spans="1:12" x14ac:dyDescent="0.25">
      <c r="A2564" t="s">
        <v>5139</v>
      </c>
      <c r="B2564" t="s">
        <v>5140</v>
      </c>
      <c r="C2564" t="s">
        <v>132</v>
      </c>
      <c r="D2564" s="1">
        <v>1656</v>
      </c>
      <c r="E2564" t="s">
        <v>36</v>
      </c>
      <c r="F2564">
        <v>25.202999999999999</v>
      </c>
      <c r="G2564">
        <v>5.49</v>
      </c>
      <c r="H2564" t="s">
        <v>36</v>
      </c>
      <c r="I2564" t="s">
        <v>2819</v>
      </c>
      <c r="J2564" s="4" t="str">
        <f t="shared" si="80"/>
        <v>na</v>
      </c>
      <c r="K2564" s="4">
        <f t="shared" si="81"/>
        <v>0</v>
      </c>
      <c r="L2564" t="s">
        <v>14007</v>
      </c>
    </row>
    <row r="2565" spans="1:12" x14ac:dyDescent="0.25">
      <c r="A2565" t="s">
        <v>5141</v>
      </c>
      <c r="B2565" t="s">
        <v>5142</v>
      </c>
      <c r="C2565" t="s">
        <v>58</v>
      </c>
      <c r="D2565" s="1">
        <v>1653</v>
      </c>
      <c r="E2565">
        <v>11.317</v>
      </c>
      <c r="F2565">
        <v>2.0640000000000001</v>
      </c>
      <c r="G2565">
        <v>0.69599999999999995</v>
      </c>
      <c r="H2565">
        <v>7.8979999999999997</v>
      </c>
      <c r="I2565" t="s">
        <v>2819</v>
      </c>
      <c r="J2565" s="4" t="str">
        <f t="shared" si="80"/>
        <v>na</v>
      </c>
      <c r="K2565" s="4">
        <f t="shared" si="81"/>
        <v>0</v>
      </c>
      <c r="L2565" t="s">
        <v>14008</v>
      </c>
    </row>
    <row r="2566" spans="1:12" x14ac:dyDescent="0.25">
      <c r="A2566" t="s">
        <v>5143</v>
      </c>
      <c r="B2566" t="s">
        <v>5144</v>
      </c>
      <c r="C2566" t="s">
        <v>24</v>
      </c>
      <c r="D2566" s="1">
        <v>1652</v>
      </c>
      <c r="E2566">
        <v>14.512</v>
      </c>
      <c r="F2566">
        <v>1.776</v>
      </c>
      <c r="G2566">
        <v>1.077</v>
      </c>
      <c r="H2566">
        <v>7.8890000000000002</v>
      </c>
      <c r="I2566" t="s">
        <v>2819</v>
      </c>
      <c r="J2566" s="4" t="str">
        <f t="shared" si="80"/>
        <v>na</v>
      </c>
      <c r="K2566" s="4">
        <f t="shared" si="81"/>
        <v>0</v>
      </c>
      <c r="L2566" t="s">
        <v>14009</v>
      </c>
    </row>
    <row r="2567" spans="1:12" x14ac:dyDescent="0.25">
      <c r="A2567" t="s">
        <v>5145</v>
      </c>
      <c r="B2567" t="s">
        <v>5146</v>
      </c>
      <c r="C2567" t="s">
        <v>35</v>
      </c>
      <c r="D2567" s="1">
        <v>1652</v>
      </c>
      <c r="E2567">
        <v>8.17</v>
      </c>
      <c r="F2567">
        <v>0.78</v>
      </c>
      <c r="G2567">
        <v>2.5630000000000002</v>
      </c>
      <c r="H2567" t="s">
        <v>36</v>
      </c>
      <c r="I2567" t="s">
        <v>2819</v>
      </c>
      <c r="J2567" s="4" t="str">
        <f t="shared" si="80"/>
        <v>na</v>
      </c>
      <c r="K2567" s="4">
        <f t="shared" si="81"/>
        <v>0</v>
      </c>
      <c r="L2567" t="s">
        <v>14010</v>
      </c>
    </row>
    <row r="2568" spans="1:12" x14ac:dyDescent="0.25">
      <c r="A2568" t="s">
        <v>5147</v>
      </c>
      <c r="B2568" t="s">
        <v>5148</v>
      </c>
      <c r="C2568" t="s">
        <v>35</v>
      </c>
      <c r="D2568" s="1">
        <v>1651</v>
      </c>
      <c r="E2568">
        <v>5.7370000000000001</v>
      </c>
      <c r="F2568">
        <v>0.51800000000000002</v>
      </c>
      <c r="G2568">
        <v>2.476</v>
      </c>
      <c r="H2568" t="s">
        <v>36</v>
      </c>
      <c r="I2568" t="s">
        <v>2819</v>
      </c>
      <c r="J2568" s="4" t="str">
        <f t="shared" si="80"/>
        <v>na</v>
      </c>
      <c r="K2568" s="4">
        <f t="shared" si="81"/>
        <v>0</v>
      </c>
      <c r="L2568" t="s">
        <v>14011</v>
      </c>
    </row>
    <row r="2569" spans="1:12" x14ac:dyDescent="0.25">
      <c r="A2569" t="s">
        <v>5149</v>
      </c>
      <c r="B2569" t="s">
        <v>5150</v>
      </c>
      <c r="C2569" t="s">
        <v>30</v>
      </c>
      <c r="D2569" s="1">
        <v>1647</v>
      </c>
      <c r="E2569" t="s">
        <v>36</v>
      </c>
      <c r="F2569">
        <v>1.8149999999999999</v>
      </c>
      <c r="G2569">
        <v>0.48</v>
      </c>
      <c r="H2569">
        <v>37.595999999999997</v>
      </c>
      <c r="I2569" t="s">
        <v>2819</v>
      </c>
      <c r="J2569" s="4" t="str">
        <f t="shared" si="80"/>
        <v>na</v>
      </c>
      <c r="K2569" s="4">
        <f t="shared" si="81"/>
        <v>0</v>
      </c>
      <c r="L2569" t="s">
        <v>14012</v>
      </c>
    </row>
    <row r="2570" spans="1:12" x14ac:dyDescent="0.25">
      <c r="A2570" t="s">
        <v>5151</v>
      </c>
      <c r="B2570" t="s">
        <v>5152</v>
      </c>
      <c r="C2570" t="s">
        <v>24</v>
      </c>
      <c r="D2570" s="1">
        <v>1642</v>
      </c>
      <c r="E2570">
        <v>6.2839999999999998</v>
      </c>
      <c r="F2570">
        <v>1.248</v>
      </c>
      <c r="G2570">
        <v>0.30199999999999999</v>
      </c>
      <c r="H2570">
        <v>7.1760000000000002</v>
      </c>
      <c r="I2570" t="s">
        <v>2819</v>
      </c>
      <c r="J2570" s="4" t="str">
        <f t="shared" si="80"/>
        <v>na</v>
      </c>
      <c r="K2570" s="4">
        <f t="shared" si="81"/>
        <v>0</v>
      </c>
      <c r="L2570" t="s">
        <v>14013</v>
      </c>
    </row>
    <row r="2571" spans="1:12" x14ac:dyDescent="0.25">
      <c r="A2571" t="s">
        <v>5153</v>
      </c>
      <c r="B2571" t="s">
        <v>5154</v>
      </c>
      <c r="C2571" t="s">
        <v>24</v>
      </c>
      <c r="D2571" s="1">
        <v>1642</v>
      </c>
      <c r="E2571">
        <v>6.2839999999999998</v>
      </c>
      <c r="F2571">
        <v>1.248</v>
      </c>
      <c r="G2571">
        <v>0.30199999999999999</v>
      </c>
      <c r="H2571">
        <v>7.1760000000000002</v>
      </c>
      <c r="I2571" t="s">
        <v>2819</v>
      </c>
      <c r="J2571" s="4" t="str">
        <f t="shared" si="80"/>
        <v>na</v>
      </c>
      <c r="K2571" s="4">
        <f t="shared" si="81"/>
        <v>0</v>
      </c>
      <c r="L2571" t="s">
        <v>14014</v>
      </c>
    </row>
    <row r="2572" spans="1:12" x14ac:dyDescent="0.25">
      <c r="A2572" t="s">
        <v>5155</v>
      </c>
      <c r="B2572" t="s">
        <v>5156</v>
      </c>
      <c r="C2572" t="s">
        <v>132</v>
      </c>
      <c r="D2572" s="1">
        <v>1638</v>
      </c>
      <c r="E2572" t="s">
        <v>36</v>
      </c>
      <c r="F2572">
        <v>3.6120000000000001</v>
      </c>
      <c r="G2572">
        <v>6.9320000000000004</v>
      </c>
      <c r="H2572" t="s">
        <v>36</v>
      </c>
      <c r="I2572" t="s">
        <v>2819</v>
      </c>
      <c r="J2572" s="4" t="str">
        <f t="shared" si="80"/>
        <v>na</v>
      </c>
      <c r="K2572" s="4">
        <f t="shared" si="81"/>
        <v>0</v>
      </c>
      <c r="L2572" t="s">
        <v>14015</v>
      </c>
    </row>
    <row r="2573" spans="1:12" x14ac:dyDescent="0.25">
      <c r="A2573" t="s">
        <v>5157</v>
      </c>
      <c r="B2573" t="s">
        <v>5158</v>
      </c>
      <c r="C2573" t="s">
        <v>30</v>
      </c>
      <c r="D2573" s="1">
        <v>1635</v>
      </c>
      <c r="E2573" t="s">
        <v>36</v>
      </c>
      <c r="F2573">
        <v>1.73</v>
      </c>
      <c r="G2573">
        <v>235.99199999999999</v>
      </c>
      <c r="H2573" t="s">
        <v>36</v>
      </c>
      <c r="I2573" t="s">
        <v>2819</v>
      </c>
      <c r="J2573" s="4" t="str">
        <f t="shared" si="80"/>
        <v>na</v>
      </c>
      <c r="K2573" s="4">
        <f t="shared" si="81"/>
        <v>0</v>
      </c>
      <c r="L2573" t="s">
        <v>14016</v>
      </c>
    </row>
    <row r="2574" spans="1:12" x14ac:dyDescent="0.25">
      <c r="A2574" t="s">
        <v>5159</v>
      </c>
      <c r="B2574" t="s">
        <v>5160</v>
      </c>
      <c r="C2574" t="s">
        <v>58</v>
      </c>
      <c r="D2574" s="1">
        <v>1633</v>
      </c>
      <c r="E2574">
        <v>43.414000000000001</v>
      </c>
      <c r="F2574" t="s">
        <v>36</v>
      </c>
      <c r="G2574">
        <v>0.98799999999999999</v>
      </c>
      <c r="H2574">
        <v>23.145</v>
      </c>
      <c r="I2574" t="s">
        <v>2819</v>
      </c>
      <c r="J2574" s="4" t="str">
        <f t="shared" si="80"/>
        <v>na</v>
      </c>
      <c r="K2574" s="4">
        <f t="shared" si="81"/>
        <v>0</v>
      </c>
      <c r="L2574" t="s">
        <v>14017</v>
      </c>
    </row>
    <row r="2575" spans="1:12" x14ac:dyDescent="0.25">
      <c r="A2575" t="s">
        <v>5161</v>
      </c>
      <c r="B2575" t="s">
        <v>5162</v>
      </c>
      <c r="C2575" t="s">
        <v>21</v>
      </c>
      <c r="D2575" s="1">
        <v>1632</v>
      </c>
      <c r="E2575">
        <v>25.838000000000001</v>
      </c>
      <c r="F2575">
        <v>1.1200000000000001</v>
      </c>
      <c r="G2575">
        <v>0.46100000000000002</v>
      </c>
      <c r="H2575">
        <v>23.95</v>
      </c>
      <c r="I2575" t="s">
        <v>2819</v>
      </c>
      <c r="J2575" s="4" t="str">
        <f t="shared" si="80"/>
        <v>na</v>
      </c>
      <c r="K2575" s="4">
        <f t="shared" si="81"/>
        <v>0</v>
      </c>
      <c r="L2575" t="s">
        <v>14018</v>
      </c>
    </row>
    <row r="2576" spans="1:12" x14ac:dyDescent="0.25">
      <c r="A2576" t="s">
        <v>5163</v>
      </c>
      <c r="B2576" t="s">
        <v>5164</v>
      </c>
      <c r="C2576" t="s">
        <v>11</v>
      </c>
      <c r="D2576" s="1">
        <v>1629</v>
      </c>
      <c r="E2576">
        <v>56.984000000000002</v>
      </c>
      <c r="F2576">
        <v>0.38400000000000001</v>
      </c>
      <c r="G2576">
        <v>0.187</v>
      </c>
      <c r="H2576">
        <v>11.535</v>
      </c>
      <c r="I2576" t="s">
        <v>2819</v>
      </c>
      <c r="J2576" s="4" t="str">
        <f t="shared" si="80"/>
        <v>na</v>
      </c>
      <c r="K2576" s="4">
        <f t="shared" si="81"/>
        <v>0</v>
      </c>
      <c r="L2576" t="s">
        <v>14019</v>
      </c>
    </row>
    <row r="2577" spans="1:12" x14ac:dyDescent="0.25">
      <c r="A2577" t="s">
        <v>5165</v>
      </c>
      <c r="B2577" t="s">
        <v>5166</v>
      </c>
      <c r="C2577" t="s">
        <v>11</v>
      </c>
      <c r="D2577" s="1">
        <v>1628</v>
      </c>
      <c r="E2577">
        <v>3.8570000000000002</v>
      </c>
      <c r="F2577">
        <v>0.45300000000000001</v>
      </c>
      <c r="G2577">
        <v>0.67</v>
      </c>
      <c r="H2577">
        <v>5.375</v>
      </c>
      <c r="I2577" t="s">
        <v>2819</v>
      </c>
      <c r="J2577" s="4" t="str">
        <f t="shared" si="80"/>
        <v>na</v>
      </c>
      <c r="K2577" s="4">
        <f t="shared" si="81"/>
        <v>0</v>
      </c>
      <c r="L2577" t="s">
        <v>14020</v>
      </c>
    </row>
    <row r="2578" spans="1:12" x14ac:dyDescent="0.25">
      <c r="A2578" t="s">
        <v>5167</v>
      </c>
      <c r="B2578" t="s">
        <v>5168</v>
      </c>
      <c r="C2578" t="s">
        <v>30</v>
      </c>
      <c r="D2578" s="1">
        <v>1621</v>
      </c>
      <c r="E2578">
        <v>63.308999999999997</v>
      </c>
      <c r="F2578">
        <v>2.73</v>
      </c>
      <c r="G2578">
        <v>10.238</v>
      </c>
      <c r="H2578">
        <v>49.472000000000001</v>
      </c>
      <c r="I2578" t="s">
        <v>2819</v>
      </c>
      <c r="J2578" s="4" t="str">
        <f t="shared" si="80"/>
        <v>na</v>
      </c>
      <c r="K2578" s="4">
        <f t="shared" si="81"/>
        <v>0</v>
      </c>
      <c r="L2578" t="s">
        <v>14021</v>
      </c>
    </row>
    <row r="2579" spans="1:12" x14ac:dyDescent="0.25">
      <c r="A2579" t="s">
        <v>5169</v>
      </c>
      <c r="B2579" t="s">
        <v>5170</v>
      </c>
      <c r="C2579" t="s">
        <v>24</v>
      </c>
      <c r="D2579" s="1">
        <v>1620</v>
      </c>
      <c r="E2579">
        <v>8.1790000000000003</v>
      </c>
      <c r="F2579">
        <v>1.284</v>
      </c>
      <c r="G2579">
        <v>0.42799999999999999</v>
      </c>
      <c r="H2579">
        <v>7.0540000000000003</v>
      </c>
      <c r="I2579" t="s">
        <v>2819</v>
      </c>
      <c r="J2579" s="4" t="str">
        <f t="shared" si="80"/>
        <v>na</v>
      </c>
      <c r="K2579" s="4">
        <f t="shared" si="81"/>
        <v>0</v>
      </c>
      <c r="L2579" t="s">
        <v>14022</v>
      </c>
    </row>
    <row r="2580" spans="1:12" x14ac:dyDescent="0.25">
      <c r="A2580" t="s">
        <v>5171</v>
      </c>
      <c r="B2580" t="s">
        <v>5172</v>
      </c>
      <c r="C2580" t="s">
        <v>30</v>
      </c>
      <c r="D2580" s="1">
        <v>1618</v>
      </c>
      <c r="E2580" t="s">
        <v>36</v>
      </c>
      <c r="F2580">
        <v>9.3239999999999998</v>
      </c>
      <c r="G2580" t="s">
        <v>36</v>
      </c>
      <c r="H2580" t="s">
        <v>36</v>
      </c>
      <c r="I2580" t="s">
        <v>2819</v>
      </c>
      <c r="J2580" s="4" t="str">
        <f t="shared" si="80"/>
        <v>na</v>
      </c>
      <c r="K2580" s="4">
        <f t="shared" si="81"/>
        <v>0</v>
      </c>
      <c r="L2580" t="s">
        <v>14023</v>
      </c>
    </row>
    <row r="2581" spans="1:12" x14ac:dyDescent="0.25">
      <c r="A2581" t="s">
        <v>5173</v>
      </c>
      <c r="B2581" t="s">
        <v>5174</v>
      </c>
      <c r="C2581" t="s">
        <v>15</v>
      </c>
      <c r="D2581" s="1">
        <v>1618</v>
      </c>
      <c r="E2581">
        <v>14.845000000000001</v>
      </c>
      <c r="F2581">
        <v>2.512</v>
      </c>
      <c r="G2581">
        <v>1.3129999999999999</v>
      </c>
      <c r="H2581">
        <v>9.4120000000000008</v>
      </c>
      <c r="I2581" t="s">
        <v>2819</v>
      </c>
      <c r="J2581" s="4" t="str">
        <f t="shared" si="80"/>
        <v>na</v>
      </c>
      <c r="K2581" s="4">
        <f t="shared" si="81"/>
        <v>0</v>
      </c>
      <c r="L2581" t="s">
        <v>14024</v>
      </c>
    </row>
    <row r="2582" spans="1:12" x14ac:dyDescent="0.25">
      <c r="A2582" t="s">
        <v>5175</v>
      </c>
      <c r="B2582" t="s">
        <v>5176</v>
      </c>
      <c r="C2582" t="s">
        <v>58</v>
      </c>
      <c r="D2582" s="1">
        <v>1617</v>
      </c>
      <c r="E2582">
        <v>5.3520000000000003</v>
      </c>
      <c r="F2582">
        <v>0.65800000000000003</v>
      </c>
      <c r="G2582">
        <v>0.33100000000000002</v>
      </c>
      <c r="H2582">
        <v>7.3319999999999999</v>
      </c>
      <c r="I2582" t="s">
        <v>2819</v>
      </c>
      <c r="J2582" s="4" t="str">
        <f t="shared" si="80"/>
        <v>na</v>
      </c>
      <c r="K2582" s="4">
        <f t="shared" si="81"/>
        <v>0</v>
      </c>
      <c r="L2582" t="s">
        <v>14025</v>
      </c>
    </row>
    <row r="2583" spans="1:12" x14ac:dyDescent="0.25">
      <c r="A2583" t="s">
        <v>5177</v>
      </c>
      <c r="B2583" t="s">
        <v>5178</v>
      </c>
      <c r="C2583" t="s">
        <v>132</v>
      </c>
      <c r="D2583" s="1">
        <v>1609</v>
      </c>
      <c r="E2583">
        <v>323.00400000000002</v>
      </c>
      <c r="F2583">
        <v>2.2629999999999999</v>
      </c>
      <c r="G2583">
        <v>5.7279999999999998</v>
      </c>
      <c r="H2583">
        <v>39.481999999999999</v>
      </c>
      <c r="I2583" t="s">
        <v>2819</v>
      </c>
      <c r="J2583" s="4" t="str">
        <f t="shared" si="80"/>
        <v>na</v>
      </c>
      <c r="K2583" s="4">
        <f t="shared" si="81"/>
        <v>0</v>
      </c>
      <c r="L2583" t="s">
        <v>14026</v>
      </c>
    </row>
    <row r="2584" spans="1:12" x14ac:dyDescent="0.25">
      <c r="A2584" t="s">
        <v>5179</v>
      </c>
      <c r="B2584" t="s">
        <v>5180</v>
      </c>
      <c r="C2584" t="s">
        <v>35</v>
      </c>
      <c r="D2584" s="1">
        <v>1606</v>
      </c>
      <c r="E2584">
        <v>4.0510000000000002</v>
      </c>
      <c r="F2584">
        <v>0.41799999999999998</v>
      </c>
      <c r="G2584">
        <v>2.1259999999999999</v>
      </c>
      <c r="H2584">
        <v>13.443</v>
      </c>
      <c r="I2584" t="s">
        <v>2819</v>
      </c>
      <c r="J2584" s="4" t="str">
        <f t="shared" si="80"/>
        <v>na</v>
      </c>
      <c r="K2584" s="4">
        <f t="shared" si="81"/>
        <v>0</v>
      </c>
      <c r="L2584" t="s">
        <v>14027</v>
      </c>
    </row>
    <row r="2585" spans="1:12" x14ac:dyDescent="0.25">
      <c r="A2585" t="s">
        <v>5181</v>
      </c>
      <c r="B2585" t="s">
        <v>5182</v>
      </c>
      <c r="C2585" t="s">
        <v>24</v>
      </c>
      <c r="D2585" s="1">
        <v>1605</v>
      </c>
      <c r="E2585">
        <v>4.9850000000000003</v>
      </c>
      <c r="F2585">
        <v>0.91300000000000003</v>
      </c>
      <c r="G2585">
        <v>0.27200000000000002</v>
      </c>
      <c r="H2585">
        <v>4.1219999999999999</v>
      </c>
      <c r="I2585" t="s">
        <v>2819</v>
      </c>
      <c r="J2585" s="4" t="str">
        <f t="shared" si="80"/>
        <v>na</v>
      </c>
      <c r="K2585" s="4">
        <f t="shared" si="81"/>
        <v>0</v>
      </c>
      <c r="L2585" t="s">
        <v>14028</v>
      </c>
    </row>
    <row r="2586" spans="1:12" x14ac:dyDescent="0.25">
      <c r="A2586" t="s">
        <v>5183</v>
      </c>
      <c r="B2586" t="s">
        <v>5184</v>
      </c>
      <c r="C2586" t="s">
        <v>30</v>
      </c>
      <c r="D2586" s="1">
        <v>1601</v>
      </c>
      <c r="E2586">
        <v>8.8510000000000009</v>
      </c>
      <c r="F2586">
        <v>0.63100000000000001</v>
      </c>
      <c r="G2586">
        <v>0.50800000000000001</v>
      </c>
      <c r="H2586">
        <v>9.4920000000000009</v>
      </c>
      <c r="I2586" t="s">
        <v>2819</v>
      </c>
      <c r="J2586" s="4" t="str">
        <f t="shared" si="80"/>
        <v>na</v>
      </c>
      <c r="K2586" s="4">
        <f t="shared" si="81"/>
        <v>0</v>
      </c>
      <c r="L2586" t="s">
        <v>14029</v>
      </c>
    </row>
    <row r="2587" spans="1:12" x14ac:dyDescent="0.25">
      <c r="A2587" t="s">
        <v>5185</v>
      </c>
      <c r="B2587" t="s">
        <v>5186</v>
      </c>
      <c r="C2587" t="s">
        <v>132</v>
      </c>
      <c r="D2587" s="1">
        <v>1599</v>
      </c>
      <c r="E2587">
        <v>21.131</v>
      </c>
      <c r="F2587">
        <v>3.8210000000000002</v>
      </c>
      <c r="G2587">
        <v>0.97099999999999997</v>
      </c>
      <c r="H2587">
        <v>8.4570000000000007</v>
      </c>
      <c r="I2587" t="s">
        <v>2819</v>
      </c>
      <c r="J2587" s="4" t="str">
        <f t="shared" si="80"/>
        <v>na</v>
      </c>
      <c r="K2587" s="4">
        <f t="shared" si="81"/>
        <v>0</v>
      </c>
      <c r="L2587" t="s">
        <v>14030</v>
      </c>
    </row>
    <row r="2588" spans="1:12" x14ac:dyDescent="0.25">
      <c r="A2588" t="s">
        <v>5187</v>
      </c>
      <c r="B2588" t="s">
        <v>5188</v>
      </c>
      <c r="C2588" t="s">
        <v>58</v>
      </c>
      <c r="D2588" s="1">
        <v>1599</v>
      </c>
      <c r="E2588">
        <v>33.118000000000002</v>
      </c>
      <c r="F2588">
        <v>2.0449999999999999</v>
      </c>
      <c r="G2588">
        <v>0.90800000000000003</v>
      </c>
      <c r="H2588">
        <v>10.837</v>
      </c>
      <c r="I2588" t="s">
        <v>2819</v>
      </c>
      <c r="J2588" s="4" t="str">
        <f t="shared" si="80"/>
        <v>na</v>
      </c>
      <c r="K2588" s="4">
        <f t="shared" si="81"/>
        <v>0</v>
      </c>
      <c r="L2588" t="s">
        <v>14031</v>
      </c>
    </row>
    <row r="2589" spans="1:12" x14ac:dyDescent="0.25">
      <c r="A2589" t="s">
        <v>5189</v>
      </c>
      <c r="B2589" t="s">
        <v>5190</v>
      </c>
      <c r="C2589" t="s">
        <v>132</v>
      </c>
      <c r="D2589" s="1">
        <v>1598</v>
      </c>
      <c r="E2589">
        <v>11.974</v>
      </c>
      <c r="F2589">
        <v>1.665</v>
      </c>
      <c r="G2589">
        <v>0.61499999999999999</v>
      </c>
      <c r="H2589">
        <v>159.19800000000001</v>
      </c>
      <c r="I2589" t="s">
        <v>2819</v>
      </c>
      <c r="J2589" s="4" t="str">
        <f t="shared" si="80"/>
        <v>na</v>
      </c>
      <c r="K2589" s="4">
        <f t="shared" si="81"/>
        <v>0</v>
      </c>
      <c r="L2589" t="s">
        <v>14032</v>
      </c>
    </row>
    <row r="2590" spans="1:12" x14ac:dyDescent="0.25">
      <c r="A2590" t="s">
        <v>5191</v>
      </c>
      <c r="B2590" t="s">
        <v>5192</v>
      </c>
      <c r="C2590" t="s">
        <v>35</v>
      </c>
      <c r="D2590" s="1">
        <v>1593</v>
      </c>
      <c r="E2590">
        <v>16.806000000000001</v>
      </c>
      <c r="F2590">
        <v>1.2190000000000001</v>
      </c>
      <c r="G2590">
        <v>4.4359999999999999</v>
      </c>
      <c r="H2590" t="s">
        <v>36</v>
      </c>
      <c r="I2590" t="s">
        <v>2819</v>
      </c>
      <c r="J2590" s="4" t="str">
        <f t="shared" si="80"/>
        <v>na</v>
      </c>
      <c r="K2590" s="4">
        <f t="shared" si="81"/>
        <v>0</v>
      </c>
      <c r="L2590" t="s">
        <v>14033</v>
      </c>
    </row>
    <row r="2591" spans="1:12" x14ac:dyDescent="0.25">
      <c r="A2591" t="s">
        <v>5193</v>
      </c>
      <c r="B2591" t="s">
        <v>5194</v>
      </c>
      <c r="C2591" t="s">
        <v>18</v>
      </c>
      <c r="D2591" s="1">
        <v>1592</v>
      </c>
      <c r="E2591">
        <v>7.7949999999999999</v>
      </c>
      <c r="F2591">
        <v>1.06</v>
      </c>
      <c r="G2591">
        <v>0.377</v>
      </c>
      <c r="H2591">
        <v>15.102</v>
      </c>
      <c r="I2591" t="s">
        <v>2819</v>
      </c>
      <c r="J2591" s="4" t="str">
        <f t="shared" si="80"/>
        <v>na</v>
      </c>
      <c r="K2591" s="4">
        <f t="shared" si="81"/>
        <v>0</v>
      </c>
      <c r="L2591" t="s">
        <v>14034</v>
      </c>
    </row>
    <row r="2592" spans="1:12" x14ac:dyDescent="0.25">
      <c r="A2592" t="s">
        <v>5195</v>
      </c>
      <c r="B2592" t="s">
        <v>5196</v>
      </c>
      <c r="C2592" t="s">
        <v>27</v>
      </c>
      <c r="D2592" s="1">
        <v>1592</v>
      </c>
      <c r="E2592">
        <v>46.107999999999997</v>
      </c>
      <c r="F2592">
        <v>1.786</v>
      </c>
      <c r="G2592">
        <v>3.78</v>
      </c>
      <c r="H2592">
        <v>23.792000000000002</v>
      </c>
      <c r="I2592" t="s">
        <v>2819</v>
      </c>
      <c r="J2592" s="4" t="str">
        <f t="shared" si="80"/>
        <v>na</v>
      </c>
      <c r="K2592" s="4">
        <f t="shared" si="81"/>
        <v>0</v>
      </c>
      <c r="L2592" t="s">
        <v>14035</v>
      </c>
    </row>
    <row r="2593" spans="1:12" x14ac:dyDescent="0.25">
      <c r="A2593" t="s">
        <v>5197</v>
      </c>
      <c r="B2593" t="s">
        <v>5198</v>
      </c>
      <c r="C2593" t="s">
        <v>18</v>
      </c>
      <c r="D2593" s="1">
        <v>1588</v>
      </c>
      <c r="E2593">
        <v>569.68899999999996</v>
      </c>
      <c r="F2593">
        <v>5.8719999999999999</v>
      </c>
      <c r="G2593">
        <v>6.5609999999999999</v>
      </c>
      <c r="H2593" t="s">
        <v>36</v>
      </c>
      <c r="I2593" t="s">
        <v>2819</v>
      </c>
      <c r="J2593" s="4" t="str">
        <f t="shared" si="80"/>
        <v>na</v>
      </c>
      <c r="K2593" s="4">
        <f t="shared" si="81"/>
        <v>0</v>
      </c>
      <c r="L2593" t="s">
        <v>14036</v>
      </c>
    </row>
    <row r="2594" spans="1:12" x14ac:dyDescent="0.25">
      <c r="A2594" t="s">
        <v>5199</v>
      </c>
      <c r="B2594" t="s">
        <v>5200</v>
      </c>
      <c r="C2594" t="s">
        <v>132</v>
      </c>
      <c r="D2594" s="1">
        <v>1586</v>
      </c>
      <c r="E2594">
        <v>28.1</v>
      </c>
      <c r="F2594">
        <v>1.69</v>
      </c>
      <c r="G2594">
        <v>1.7569999999999999</v>
      </c>
      <c r="H2594">
        <v>9.5280000000000005</v>
      </c>
      <c r="I2594" t="s">
        <v>2819</v>
      </c>
      <c r="J2594" s="4" t="str">
        <f t="shared" si="80"/>
        <v>na</v>
      </c>
      <c r="K2594" s="4">
        <f t="shared" si="81"/>
        <v>0</v>
      </c>
      <c r="L2594" t="s">
        <v>14037</v>
      </c>
    </row>
    <row r="2595" spans="1:12" x14ac:dyDescent="0.25">
      <c r="A2595" t="s">
        <v>5201</v>
      </c>
      <c r="B2595" t="s">
        <v>5202</v>
      </c>
      <c r="C2595" t="s">
        <v>35</v>
      </c>
      <c r="D2595" s="1">
        <v>1582</v>
      </c>
      <c r="E2595">
        <v>19.431999999999999</v>
      </c>
      <c r="F2595">
        <v>28.943999999999999</v>
      </c>
      <c r="G2595">
        <v>1.3160000000000001</v>
      </c>
      <c r="H2595">
        <v>17.829999999999998</v>
      </c>
      <c r="I2595" t="s">
        <v>2819</v>
      </c>
      <c r="J2595" s="4" t="str">
        <f t="shared" si="80"/>
        <v>na</v>
      </c>
      <c r="K2595" s="4">
        <f t="shared" si="81"/>
        <v>0</v>
      </c>
      <c r="L2595" t="s">
        <v>14038</v>
      </c>
    </row>
    <row r="2596" spans="1:12" x14ac:dyDescent="0.25">
      <c r="A2596" t="s">
        <v>5203</v>
      </c>
      <c r="B2596" t="s">
        <v>5204</v>
      </c>
      <c r="C2596" t="s">
        <v>58</v>
      </c>
      <c r="D2596" s="1">
        <v>1579</v>
      </c>
      <c r="E2596">
        <v>6.742</v>
      </c>
      <c r="F2596">
        <v>0.90800000000000003</v>
      </c>
      <c r="G2596">
        <v>0.40300000000000002</v>
      </c>
      <c r="H2596">
        <v>7.8620000000000001</v>
      </c>
      <c r="I2596" t="s">
        <v>2819</v>
      </c>
      <c r="J2596" s="4" t="str">
        <f t="shared" si="80"/>
        <v>na</v>
      </c>
      <c r="K2596" s="4">
        <f t="shared" si="81"/>
        <v>0</v>
      </c>
      <c r="L2596" t="s">
        <v>14039</v>
      </c>
    </row>
    <row r="2597" spans="1:12" x14ac:dyDescent="0.25">
      <c r="A2597" t="s">
        <v>5205</v>
      </c>
      <c r="B2597" t="s">
        <v>5206</v>
      </c>
      <c r="C2597" t="s">
        <v>30</v>
      </c>
      <c r="D2597" s="1">
        <v>1574</v>
      </c>
      <c r="E2597">
        <v>36.768999999999998</v>
      </c>
      <c r="F2597">
        <v>2.2109999999999999</v>
      </c>
      <c r="G2597">
        <v>1.6379999999999999</v>
      </c>
      <c r="H2597">
        <v>14.685</v>
      </c>
      <c r="I2597" t="s">
        <v>2819</v>
      </c>
      <c r="J2597" s="4" t="str">
        <f t="shared" si="80"/>
        <v>na</v>
      </c>
      <c r="K2597" s="4">
        <f t="shared" si="81"/>
        <v>0</v>
      </c>
      <c r="L2597" t="s">
        <v>14040</v>
      </c>
    </row>
    <row r="2598" spans="1:12" x14ac:dyDescent="0.25">
      <c r="A2598" t="s">
        <v>5207</v>
      </c>
      <c r="B2598" t="s">
        <v>5208</v>
      </c>
      <c r="C2598" t="s">
        <v>58</v>
      </c>
      <c r="D2598" s="1">
        <v>1569</v>
      </c>
      <c r="E2598">
        <v>6.9669999999999996</v>
      </c>
      <c r="F2598">
        <v>0.873</v>
      </c>
      <c r="G2598">
        <v>0.46600000000000003</v>
      </c>
      <c r="H2598">
        <v>5.9160000000000004</v>
      </c>
      <c r="I2598" t="s">
        <v>2819</v>
      </c>
      <c r="J2598" s="4" t="str">
        <f t="shared" si="80"/>
        <v>na</v>
      </c>
      <c r="K2598" s="4">
        <f t="shared" si="81"/>
        <v>0</v>
      </c>
      <c r="L2598" t="s">
        <v>14041</v>
      </c>
    </row>
    <row r="2599" spans="1:12" x14ac:dyDescent="0.25">
      <c r="A2599" t="s">
        <v>5209</v>
      </c>
      <c r="B2599" t="s">
        <v>5210</v>
      </c>
      <c r="C2599" t="s">
        <v>35</v>
      </c>
      <c r="D2599" s="1">
        <v>1562</v>
      </c>
      <c r="E2599">
        <v>27.504000000000001</v>
      </c>
      <c r="F2599">
        <v>1.609</v>
      </c>
      <c r="G2599">
        <v>5.274</v>
      </c>
      <c r="H2599" t="s">
        <v>36</v>
      </c>
      <c r="I2599" t="s">
        <v>2819</v>
      </c>
      <c r="J2599" s="4" t="str">
        <f t="shared" si="80"/>
        <v>na</v>
      </c>
      <c r="K2599" s="4">
        <f t="shared" si="81"/>
        <v>0</v>
      </c>
      <c r="L2599" t="s">
        <v>14042</v>
      </c>
    </row>
    <row r="2600" spans="1:12" x14ac:dyDescent="0.25">
      <c r="A2600" t="s">
        <v>5211</v>
      </c>
      <c r="B2600" t="s">
        <v>5212</v>
      </c>
      <c r="C2600" t="s">
        <v>35</v>
      </c>
      <c r="D2600" s="1">
        <v>1561</v>
      </c>
      <c r="E2600">
        <v>5.8849999999999998</v>
      </c>
      <c r="F2600">
        <v>0.63400000000000001</v>
      </c>
      <c r="G2600">
        <v>1.589</v>
      </c>
      <c r="H2600" t="s">
        <v>36</v>
      </c>
      <c r="I2600" t="s">
        <v>2819</v>
      </c>
      <c r="J2600" s="4" t="str">
        <f t="shared" si="80"/>
        <v>na</v>
      </c>
      <c r="K2600" s="4">
        <f t="shared" si="81"/>
        <v>0</v>
      </c>
      <c r="L2600" t="s">
        <v>14043</v>
      </c>
    </row>
    <row r="2601" spans="1:12" x14ac:dyDescent="0.25">
      <c r="A2601" t="s">
        <v>5213</v>
      </c>
      <c r="B2601" t="s">
        <v>5214</v>
      </c>
      <c r="C2601" t="s">
        <v>24</v>
      </c>
      <c r="D2601" s="1">
        <v>1561</v>
      </c>
      <c r="E2601">
        <v>11.771000000000001</v>
      </c>
      <c r="F2601">
        <v>2.258</v>
      </c>
      <c r="G2601">
        <v>0.28399999999999997</v>
      </c>
      <c r="H2601">
        <v>6.7220000000000004</v>
      </c>
      <c r="I2601" t="s">
        <v>2819</v>
      </c>
      <c r="J2601" s="4" t="str">
        <f t="shared" si="80"/>
        <v>na</v>
      </c>
      <c r="K2601" s="4">
        <f t="shared" si="81"/>
        <v>0</v>
      </c>
      <c r="L2601" t="s">
        <v>14044</v>
      </c>
    </row>
    <row r="2602" spans="1:12" x14ac:dyDescent="0.25">
      <c r="A2602" t="s">
        <v>5215</v>
      </c>
      <c r="B2602" t="s">
        <v>5216</v>
      </c>
      <c r="C2602" t="s">
        <v>21</v>
      </c>
      <c r="D2602" s="1">
        <v>1554</v>
      </c>
      <c r="E2602">
        <v>19.861999999999998</v>
      </c>
      <c r="F2602">
        <v>1.3140000000000001</v>
      </c>
      <c r="G2602">
        <v>2.4660000000000002</v>
      </c>
      <c r="H2602">
        <v>37.258000000000003</v>
      </c>
      <c r="I2602" t="s">
        <v>2819</v>
      </c>
      <c r="J2602" s="4" t="str">
        <f t="shared" si="80"/>
        <v>na</v>
      </c>
      <c r="K2602" s="4">
        <f t="shared" si="81"/>
        <v>0</v>
      </c>
      <c r="L2602" t="s">
        <v>14045</v>
      </c>
    </row>
    <row r="2603" spans="1:12" x14ac:dyDescent="0.25">
      <c r="A2603" t="s">
        <v>5217</v>
      </c>
      <c r="B2603" t="s">
        <v>5218</v>
      </c>
      <c r="C2603" t="s">
        <v>35</v>
      </c>
      <c r="D2603" s="1">
        <v>1552</v>
      </c>
      <c r="E2603">
        <v>3.2669999999999999</v>
      </c>
      <c r="F2603">
        <v>0.51800000000000002</v>
      </c>
      <c r="G2603">
        <v>0.33900000000000002</v>
      </c>
      <c r="H2603" t="s">
        <v>36</v>
      </c>
      <c r="I2603" t="s">
        <v>2819</v>
      </c>
      <c r="J2603" s="4" t="str">
        <f t="shared" si="80"/>
        <v>na</v>
      </c>
      <c r="K2603" s="4">
        <f t="shared" si="81"/>
        <v>0</v>
      </c>
      <c r="L2603" t="s">
        <v>14046</v>
      </c>
    </row>
    <row r="2604" spans="1:12" x14ac:dyDescent="0.25">
      <c r="A2604" t="s">
        <v>5219</v>
      </c>
      <c r="B2604" t="s">
        <v>5220</v>
      </c>
      <c r="C2604" t="s">
        <v>30</v>
      </c>
      <c r="D2604" s="1">
        <v>1550</v>
      </c>
      <c r="E2604">
        <v>18.706</v>
      </c>
      <c r="F2604" t="s">
        <v>36</v>
      </c>
      <c r="G2604">
        <v>3.58</v>
      </c>
      <c r="H2604">
        <v>17.233000000000001</v>
      </c>
      <c r="I2604" t="s">
        <v>2819</v>
      </c>
      <c r="J2604" s="4" t="str">
        <f t="shared" si="80"/>
        <v>na</v>
      </c>
      <c r="K2604" s="4">
        <f t="shared" si="81"/>
        <v>0</v>
      </c>
      <c r="L2604" t="s">
        <v>14047</v>
      </c>
    </row>
    <row r="2605" spans="1:12" x14ac:dyDescent="0.25">
      <c r="A2605" t="s">
        <v>5221</v>
      </c>
      <c r="B2605" t="s">
        <v>5222</v>
      </c>
      <c r="C2605" t="s">
        <v>15</v>
      </c>
      <c r="D2605" s="1">
        <v>1550</v>
      </c>
      <c r="E2605">
        <v>11.648</v>
      </c>
      <c r="F2605">
        <v>2.2189999999999999</v>
      </c>
      <c r="G2605">
        <v>1.47</v>
      </c>
      <c r="H2605">
        <v>6.774</v>
      </c>
      <c r="I2605" t="s">
        <v>2819</v>
      </c>
      <c r="J2605" s="4" t="str">
        <f t="shared" si="80"/>
        <v>na</v>
      </c>
      <c r="K2605" s="4">
        <f t="shared" si="81"/>
        <v>0</v>
      </c>
      <c r="L2605" t="s">
        <v>14048</v>
      </c>
    </row>
    <row r="2606" spans="1:12" x14ac:dyDescent="0.25">
      <c r="A2606" t="s">
        <v>5223</v>
      </c>
      <c r="B2606" t="s">
        <v>5224</v>
      </c>
      <c r="C2606" t="s">
        <v>15</v>
      </c>
      <c r="D2606" s="1">
        <v>1548</v>
      </c>
      <c r="E2606">
        <v>6.484</v>
      </c>
      <c r="F2606">
        <v>1.875</v>
      </c>
      <c r="G2606">
        <v>0.21199999999999999</v>
      </c>
      <c r="H2606">
        <v>5.6369999999999996</v>
      </c>
      <c r="I2606" t="s">
        <v>2819</v>
      </c>
      <c r="J2606" s="4" t="str">
        <f t="shared" si="80"/>
        <v>na</v>
      </c>
      <c r="K2606" s="4">
        <f t="shared" si="81"/>
        <v>0</v>
      </c>
      <c r="L2606" t="s">
        <v>14049</v>
      </c>
    </row>
    <row r="2607" spans="1:12" x14ac:dyDescent="0.25">
      <c r="A2607" t="s">
        <v>5225</v>
      </c>
      <c r="B2607" t="s">
        <v>5226</v>
      </c>
      <c r="C2607" t="s">
        <v>15</v>
      </c>
      <c r="D2607" s="1">
        <v>1547</v>
      </c>
      <c r="E2607">
        <v>129.31299999999999</v>
      </c>
      <c r="F2607">
        <v>2.6880000000000002</v>
      </c>
      <c r="G2607">
        <v>2.1389999999999998</v>
      </c>
      <c r="H2607">
        <v>24.81</v>
      </c>
      <c r="I2607" t="s">
        <v>2819</v>
      </c>
      <c r="J2607" s="4" t="str">
        <f t="shared" si="80"/>
        <v>na</v>
      </c>
      <c r="K2607" s="4">
        <f t="shared" si="81"/>
        <v>0</v>
      </c>
      <c r="L2607" t="s">
        <v>14050</v>
      </c>
    </row>
    <row r="2608" spans="1:12" x14ac:dyDescent="0.25">
      <c r="A2608" t="s">
        <v>5227</v>
      </c>
      <c r="B2608" t="s">
        <v>5228</v>
      </c>
      <c r="C2608" t="s">
        <v>35</v>
      </c>
      <c r="D2608" s="1">
        <v>1545</v>
      </c>
      <c r="E2608">
        <v>7.4020000000000001</v>
      </c>
      <c r="F2608">
        <v>0.60099999999999998</v>
      </c>
      <c r="G2608">
        <v>2.1440000000000001</v>
      </c>
      <c r="H2608" t="s">
        <v>36</v>
      </c>
      <c r="I2608" t="s">
        <v>2819</v>
      </c>
      <c r="J2608" s="4" t="str">
        <f t="shared" si="80"/>
        <v>na</v>
      </c>
      <c r="K2608" s="4">
        <f t="shared" si="81"/>
        <v>0</v>
      </c>
      <c r="L2608" t="s">
        <v>14051</v>
      </c>
    </row>
    <row r="2609" spans="1:12" x14ac:dyDescent="0.25">
      <c r="A2609" t="s">
        <v>5229</v>
      </c>
      <c r="B2609" t="s">
        <v>5230</v>
      </c>
      <c r="C2609" t="s">
        <v>35</v>
      </c>
      <c r="D2609" s="1">
        <v>1544</v>
      </c>
      <c r="E2609">
        <v>73.462000000000003</v>
      </c>
      <c r="F2609">
        <v>3.19</v>
      </c>
      <c r="G2609">
        <v>0.85399999999999998</v>
      </c>
      <c r="H2609">
        <v>12.904999999999999</v>
      </c>
      <c r="I2609" t="s">
        <v>2819</v>
      </c>
      <c r="J2609" s="4" t="str">
        <f t="shared" si="80"/>
        <v>na</v>
      </c>
      <c r="K2609" s="4">
        <f t="shared" si="81"/>
        <v>0</v>
      </c>
      <c r="L2609" t="s">
        <v>14052</v>
      </c>
    </row>
    <row r="2610" spans="1:12" x14ac:dyDescent="0.25">
      <c r="A2610" t="s">
        <v>5231</v>
      </c>
      <c r="B2610" t="s">
        <v>5232</v>
      </c>
      <c r="C2610" t="s">
        <v>35</v>
      </c>
      <c r="D2610" s="1">
        <v>1544</v>
      </c>
      <c r="E2610">
        <v>6.8239999999999998</v>
      </c>
      <c r="F2610">
        <v>0.625</v>
      </c>
      <c r="G2610">
        <v>1.6950000000000001</v>
      </c>
      <c r="H2610" t="s">
        <v>36</v>
      </c>
      <c r="I2610" t="s">
        <v>2819</v>
      </c>
      <c r="J2610" s="4" t="str">
        <f t="shared" si="80"/>
        <v>na</v>
      </c>
      <c r="K2610" s="4">
        <f t="shared" si="81"/>
        <v>0</v>
      </c>
      <c r="L2610" t="s">
        <v>14053</v>
      </c>
    </row>
    <row r="2611" spans="1:12" x14ac:dyDescent="0.25">
      <c r="A2611" t="s">
        <v>5233</v>
      </c>
      <c r="B2611" t="s">
        <v>5234</v>
      </c>
      <c r="C2611" t="s">
        <v>132</v>
      </c>
      <c r="D2611" s="1">
        <v>1542</v>
      </c>
      <c r="E2611">
        <v>249.84899999999999</v>
      </c>
      <c r="F2611">
        <v>3.6909999999999998</v>
      </c>
      <c r="G2611">
        <v>3.3340000000000001</v>
      </c>
      <c r="H2611">
        <v>32.197000000000003</v>
      </c>
      <c r="I2611" t="s">
        <v>2819</v>
      </c>
      <c r="J2611" s="4" t="str">
        <f t="shared" si="80"/>
        <v>na</v>
      </c>
      <c r="K2611" s="4">
        <f t="shared" si="81"/>
        <v>0</v>
      </c>
      <c r="L2611" t="s">
        <v>14054</v>
      </c>
    </row>
    <row r="2612" spans="1:12" x14ac:dyDescent="0.25">
      <c r="A2612" t="s">
        <v>5235</v>
      </c>
      <c r="B2612" t="s">
        <v>5236</v>
      </c>
      <c r="C2612" t="s">
        <v>132</v>
      </c>
      <c r="D2612" s="1">
        <v>1541</v>
      </c>
      <c r="E2612">
        <v>57.003</v>
      </c>
      <c r="F2612">
        <v>4.3410000000000002</v>
      </c>
      <c r="G2612">
        <v>5.5410000000000004</v>
      </c>
      <c r="H2612">
        <v>23.529</v>
      </c>
      <c r="I2612" t="s">
        <v>2819</v>
      </c>
      <c r="J2612" s="4" t="str">
        <f t="shared" si="80"/>
        <v>na</v>
      </c>
      <c r="K2612" s="4">
        <f t="shared" si="81"/>
        <v>0</v>
      </c>
      <c r="L2612" t="s">
        <v>14055</v>
      </c>
    </row>
    <row r="2613" spans="1:12" x14ac:dyDescent="0.25">
      <c r="A2613" t="s">
        <v>5237</v>
      </c>
      <c r="B2613" t="s">
        <v>5238</v>
      </c>
      <c r="C2613" t="s">
        <v>30</v>
      </c>
      <c r="D2613" s="1">
        <v>1541</v>
      </c>
      <c r="E2613" t="s">
        <v>36</v>
      </c>
      <c r="F2613">
        <v>5.8810000000000002</v>
      </c>
      <c r="G2613">
        <v>10.756</v>
      </c>
      <c r="H2613" t="s">
        <v>36</v>
      </c>
      <c r="I2613" t="s">
        <v>2819</v>
      </c>
      <c r="J2613" s="4" t="str">
        <f t="shared" si="80"/>
        <v>na</v>
      </c>
      <c r="K2613" s="4">
        <f t="shared" si="81"/>
        <v>0</v>
      </c>
      <c r="L2613" t="s">
        <v>14056</v>
      </c>
    </row>
    <row r="2614" spans="1:12" x14ac:dyDescent="0.25">
      <c r="A2614" t="s">
        <v>5239</v>
      </c>
      <c r="B2614" t="s">
        <v>5240</v>
      </c>
      <c r="C2614" t="s">
        <v>132</v>
      </c>
      <c r="D2614" s="1">
        <v>1538</v>
      </c>
      <c r="E2614">
        <v>38.878</v>
      </c>
      <c r="F2614">
        <v>2.3879999999999999</v>
      </c>
      <c r="G2614">
        <v>2.5710000000000002</v>
      </c>
      <c r="H2614">
        <v>13.891999999999999</v>
      </c>
      <c r="I2614" t="s">
        <v>2819</v>
      </c>
      <c r="J2614" s="4" t="str">
        <f t="shared" si="80"/>
        <v>na</v>
      </c>
      <c r="K2614" s="4">
        <f t="shared" si="81"/>
        <v>0</v>
      </c>
      <c r="L2614" t="s">
        <v>14057</v>
      </c>
    </row>
    <row r="2615" spans="1:12" x14ac:dyDescent="0.25">
      <c r="A2615" t="s">
        <v>5241</v>
      </c>
      <c r="B2615" t="s">
        <v>5242</v>
      </c>
      <c r="C2615" t="s">
        <v>30</v>
      </c>
      <c r="D2615" s="1">
        <v>1538</v>
      </c>
      <c r="E2615" t="s">
        <v>36</v>
      </c>
      <c r="F2615">
        <v>6.6779999999999999</v>
      </c>
      <c r="G2615">
        <v>30.164000000000001</v>
      </c>
      <c r="H2615" t="s">
        <v>36</v>
      </c>
      <c r="I2615" t="s">
        <v>2819</v>
      </c>
      <c r="J2615" s="4" t="str">
        <f t="shared" si="80"/>
        <v>na</v>
      </c>
      <c r="K2615" s="4">
        <f t="shared" si="81"/>
        <v>0</v>
      </c>
      <c r="L2615" t="s">
        <v>14058</v>
      </c>
    </row>
    <row r="2616" spans="1:12" x14ac:dyDescent="0.25">
      <c r="A2616" t="s">
        <v>5243</v>
      </c>
      <c r="B2616" t="s">
        <v>5244</v>
      </c>
      <c r="C2616" t="s">
        <v>21</v>
      </c>
      <c r="D2616" s="1">
        <v>1537</v>
      </c>
      <c r="E2616">
        <v>19.451000000000001</v>
      </c>
      <c r="F2616">
        <v>1.8819999999999999</v>
      </c>
      <c r="G2616">
        <v>0.46600000000000003</v>
      </c>
      <c r="H2616">
        <v>9.1980000000000004</v>
      </c>
      <c r="I2616" t="s">
        <v>2819</v>
      </c>
      <c r="J2616" s="4" t="str">
        <f t="shared" si="80"/>
        <v>na</v>
      </c>
      <c r="K2616" s="4">
        <f t="shared" si="81"/>
        <v>0</v>
      </c>
      <c r="L2616" t="s">
        <v>14059</v>
      </c>
    </row>
    <row r="2617" spans="1:12" x14ac:dyDescent="0.25">
      <c r="A2617" t="s">
        <v>5245</v>
      </c>
      <c r="B2617" t="s">
        <v>5246</v>
      </c>
      <c r="C2617" t="s">
        <v>15</v>
      </c>
      <c r="D2617" s="1">
        <v>1530</v>
      </c>
      <c r="E2617">
        <v>114.38200000000001</v>
      </c>
      <c r="F2617">
        <v>7.4269999999999996</v>
      </c>
      <c r="G2617">
        <v>5.7770000000000001</v>
      </c>
      <c r="H2617">
        <v>57.591000000000001</v>
      </c>
      <c r="I2617" t="s">
        <v>2819</v>
      </c>
      <c r="J2617" s="4" t="str">
        <f t="shared" si="80"/>
        <v>na</v>
      </c>
      <c r="K2617" s="4">
        <f t="shared" si="81"/>
        <v>0</v>
      </c>
      <c r="L2617" t="s">
        <v>14060</v>
      </c>
    </row>
    <row r="2618" spans="1:12" x14ac:dyDescent="0.25">
      <c r="A2618" t="s">
        <v>5247</v>
      </c>
      <c r="B2618" t="s">
        <v>5248</v>
      </c>
      <c r="C2618" t="s">
        <v>30</v>
      </c>
      <c r="D2618" s="1">
        <v>1529</v>
      </c>
      <c r="E2618">
        <v>13.842000000000001</v>
      </c>
      <c r="F2618">
        <v>1.04</v>
      </c>
      <c r="G2618">
        <v>0.26500000000000001</v>
      </c>
      <c r="H2618">
        <v>11.752000000000001</v>
      </c>
      <c r="I2618" t="s">
        <v>2819</v>
      </c>
      <c r="J2618" s="4" t="str">
        <f t="shared" si="80"/>
        <v>na</v>
      </c>
      <c r="K2618" s="4">
        <f t="shared" si="81"/>
        <v>0</v>
      </c>
      <c r="L2618" t="s">
        <v>14061</v>
      </c>
    </row>
    <row r="2619" spans="1:12" x14ac:dyDescent="0.25">
      <c r="A2619" t="s">
        <v>5249</v>
      </c>
      <c r="B2619" t="s">
        <v>5250</v>
      </c>
      <c r="C2619" t="s">
        <v>58</v>
      </c>
      <c r="D2619" s="1">
        <v>1528</v>
      </c>
      <c r="E2619">
        <v>15.355</v>
      </c>
      <c r="F2619">
        <v>3.6150000000000002</v>
      </c>
      <c r="G2619">
        <v>2.0209999999999999</v>
      </c>
      <c r="H2619">
        <v>11.638</v>
      </c>
      <c r="I2619" t="s">
        <v>2819</v>
      </c>
      <c r="J2619" s="4" t="str">
        <f t="shared" si="80"/>
        <v>na</v>
      </c>
      <c r="K2619" s="4">
        <f t="shared" si="81"/>
        <v>0</v>
      </c>
      <c r="L2619" t="s">
        <v>14062</v>
      </c>
    </row>
    <row r="2620" spans="1:12" x14ac:dyDescent="0.25">
      <c r="A2620" t="s">
        <v>5251</v>
      </c>
      <c r="B2620" t="s">
        <v>5252</v>
      </c>
      <c r="C2620" t="s">
        <v>15</v>
      </c>
      <c r="D2620" s="1">
        <v>1527</v>
      </c>
      <c r="E2620">
        <v>10.538</v>
      </c>
      <c r="F2620">
        <v>374.31700000000001</v>
      </c>
      <c r="G2620">
        <v>0.36199999999999999</v>
      </c>
      <c r="H2620">
        <v>6.35</v>
      </c>
      <c r="I2620" t="s">
        <v>2819</v>
      </c>
      <c r="J2620" s="4" t="str">
        <f t="shared" si="80"/>
        <v>na</v>
      </c>
      <c r="K2620" s="4">
        <f t="shared" si="81"/>
        <v>0</v>
      </c>
      <c r="L2620" t="s">
        <v>14063</v>
      </c>
    </row>
    <row r="2621" spans="1:12" x14ac:dyDescent="0.25">
      <c r="A2621" t="s">
        <v>5253</v>
      </c>
      <c r="B2621" t="s">
        <v>5254</v>
      </c>
      <c r="C2621" t="s">
        <v>58</v>
      </c>
      <c r="D2621" s="1">
        <v>1527</v>
      </c>
      <c r="E2621">
        <v>44.94</v>
      </c>
      <c r="F2621">
        <v>5.109</v>
      </c>
      <c r="G2621">
        <v>2.1429999999999998</v>
      </c>
      <c r="H2621">
        <v>17.239999999999998</v>
      </c>
      <c r="I2621" t="s">
        <v>2819</v>
      </c>
      <c r="J2621" s="4" t="str">
        <f t="shared" si="80"/>
        <v>na</v>
      </c>
      <c r="K2621" s="4">
        <f t="shared" si="81"/>
        <v>0</v>
      </c>
      <c r="L2621" t="s">
        <v>14064</v>
      </c>
    </row>
    <row r="2622" spans="1:12" x14ac:dyDescent="0.25">
      <c r="A2622" t="s">
        <v>5255</v>
      </c>
      <c r="B2622" t="s">
        <v>5256</v>
      </c>
      <c r="C2622" t="s">
        <v>11</v>
      </c>
      <c r="D2622" s="1">
        <v>1524</v>
      </c>
      <c r="E2622">
        <v>4.0439999999999996</v>
      </c>
      <c r="F2622">
        <v>1.0940000000000001</v>
      </c>
      <c r="G2622">
        <v>0.23899999999999999</v>
      </c>
      <c r="H2622">
        <v>2.75</v>
      </c>
      <c r="I2622" t="s">
        <v>2819</v>
      </c>
      <c r="J2622" s="4" t="str">
        <f t="shared" si="80"/>
        <v>na</v>
      </c>
      <c r="K2622" s="4">
        <f t="shared" si="81"/>
        <v>0</v>
      </c>
      <c r="L2622" t="s">
        <v>14065</v>
      </c>
    </row>
    <row r="2623" spans="1:12" x14ac:dyDescent="0.25">
      <c r="A2623" t="s">
        <v>5257</v>
      </c>
      <c r="B2623" t="s">
        <v>5258</v>
      </c>
      <c r="C2623" t="s">
        <v>132</v>
      </c>
      <c r="D2623" s="1">
        <v>1522</v>
      </c>
      <c r="E2623">
        <v>32.277999999999999</v>
      </c>
      <c r="F2623">
        <v>4.5990000000000002</v>
      </c>
      <c r="G2623">
        <v>3.5750000000000002</v>
      </c>
      <c r="H2623">
        <v>16.634</v>
      </c>
      <c r="I2623" t="s">
        <v>2819</v>
      </c>
      <c r="J2623" s="4" t="str">
        <f t="shared" si="80"/>
        <v>na</v>
      </c>
      <c r="K2623" s="4">
        <f t="shared" si="81"/>
        <v>0</v>
      </c>
      <c r="L2623" t="s">
        <v>14066</v>
      </c>
    </row>
    <row r="2624" spans="1:12" x14ac:dyDescent="0.25">
      <c r="A2624" t="s">
        <v>5259</v>
      </c>
      <c r="B2624" t="s">
        <v>5260</v>
      </c>
      <c r="C2624" t="s">
        <v>15</v>
      </c>
      <c r="D2624" s="1">
        <v>1521</v>
      </c>
      <c r="E2624">
        <v>8.5399999999999991</v>
      </c>
      <c r="F2624">
        <v>0.92100000000000004</v>
      </c>
      <c r="G2624">
        <v>0.495</v>
      </c>
      <c r="H2624">
        <v>4.9249999999999998</v>
      </c>
      <c r="I2624" t="s">
        <v>2819</v>
      </c>
      <c r="J2624" s="4" t="str">
        <f t="shared" si="80"/>
        <v>na</v>
      </c>
      <c r="K2624" s="4">
        <f t="shared" si="81"/>
        <v>0</v>
      </c>
      <c r="L2624" t="s">
        <v>14067</v>
      </c>
    </row>
    <row r="2625" spans="1:12" x14ac:dyDescent="0.25">
      <c r="A2625" t="s">
        <v>5261</v>
      </c>
      <c r="B2625" t="s">
        <v>5262</v>
      </c>
      <c r="C2625" t="s">
        <v>35</v>
      </c>
      <c r="D2625" s="1">
        <v>1519</v>
      </c>
      <c r="E2625">
        <v>10.842000000000001</v>
      </c>
      <c r="F2625">
        <v>0.98599999999999999</v>
      </c>
      <c r="G2625">
        <v>6.0979999999999999</v>
      </c>
      <c r="H2625">
        <v>13.893000000000001</v>
      </c>
      <c r="I2625" t="s">
        <v>2819</v>
      </c>
      <c r="J2625" s="4" t="str">
        <f t="shared" si="80"/>
        <v>na</v>
      </c>
      <c r="K2625" s="4">
        <f t="shared" si="81"/>
        <v>0</v>
      </c>
      <c r="L2625" t="s">
        <v>14068</v>
      </c>
    </row>
    <row r="2626" spans="1:12" x14ac:dyDescent="0.25">
      <c r="A2626" t="s">
        <v>5263</v>
      </c>
      <c r="B2626" t="s">
        <v>5264</v>
      </c>
      <c r="C2626" t="s">
        <v>24</v>
      </c>
      <c r="D2626" s="1">
        <v>1515</v>
      </c>
      <c r="E2626">
        <v>3.3809999999999998</v>
      </c>
      <c r="F2626">
        <v>2.8679999999999999</v>
      </c>
      <c r="G2626">
        <v>0.52300000000000002</v>
      </c>
      <c r="H2626">
        <v>6.3680000000000003</v>
      </c>
      <c r="I2626" t="s">
        <v>2819</v>
      </c>
      <c r="J2626" s="4" t="str">
        <f t="shared" ref="J2626:J2689" si="82">IF(AND(I2626=selected_country_code,C2626= selected_sector_code),D2626,"na")</f>
        <v>na</v>
      </c>
      <c r="K2626" s="4">
        <f t="shared" si="81"/>
        <v>0</v>
      </c>
      <c r="L2626" t="s">
        <v>14069</v>
      </c>
    </row>
    <row r="2627" spans="1:12" x14ac:dyDescent="0.25">
      <c r="A2627" t="s">
        <v>5265</v>
      </c>
      <c r="B2627" t="s">
        <v>5266</v>
      </c>
      <c r="C2627" t="s">
        <v>35</v>
      </c>
      <c r="D2627" s="1">
        <v>1514</v>
      </c>
      <c r="E2627">
        <v>18.748000000000001</v>
      </c>
      <c r="F2627">
        <v>2.0670000000000002</v>
      </c>
      <c r="G2627">
        <v>7.3070000000000004</v>
      </c>
      <c r="H2627" t="s">
        <v>36</v>
      </c>
      <c r="I2627" t="s">
        <v>2819</v>
      </c>
      <c r="J2627" s="4" t="str">
        <f t="shared" si="82"/>
        <v>na</v>
      </c>
      <c r="K2627" s="4">
        <f t="shared" ref="K2627:K2690" si="83">IFERROR(RANK(J2627,$J$2:$J$5711,0),0)</f>
        <v>0</v>
      </c>
      <c r="L2627" t="s">
        <v>14070</v>
      </c>
    </row>
    <row r="2628" spans="1:12" x14ac:dyDescent="0.25">
      <c r="A2628" t="s">
        <v>5267</v>
      </c>
      <c r="B2628" t="s">
        <v>5268</v>
      </c>
      <c r="C2628" t="s">
        <v>58</v>
      </c>
      <c r="D2628" s="1">
        <v>1513</v>
      </c>
      <c r="E2628">
        <v>3.7549999999999999</v>
      </c>
      <c r="F2628">
        <v>0.46899999999999997</v>
      </c>
      <c r="G2628">
        <v>0.252</v>
      </c>
      <c r="H2628">
        <v>8.1539999999999999</v>
      </c>
      <c r="I2628" t="s">
        <v>2819</v>
      </c>
      <c r="J2628" s="4" t="str">
        <f t="shared" si="82"/>
        <v>na</v>
      </c>
      <c r="K2628" s="4">
        <f t="shared" si="83"/>
        <v>0</v>
      </c>
      <c r="L2628" t="s">
        <v>14071</v>
      </c>
    </row>
    <row r="2629" spans="1:12" x14ac:dyDescent="0.25">
      <c r="A2629" t="s">
        <v>5269</v>
      </c>
      <c r="B2629" t="s">
        <v>5270</v>
      </c>
      <c r="C2629" t="s">
        <v>30</v>
      </c>
      <c r="D2629" s="1">
        <v>1512</v>
      </c>
      <c r="E2629" t="s">
        <v>36</v>
      </c>
      <c r="F2629">
        <v>3.7389999999999999</v>
      </c>
      <c r="G2629" t="s">
        <v>36</v>
      </c>
      <c r="H2629" t="s">
        <v>36</v>
      </c>
      <c r="I2629" t="s">
        <v>2819</v>
      </c>
      <c r="J2629" s="4" t="str">
        <f t="shared" si="82"/>
        <v>na</v>
      </c>
      <c r="K2629" s="4">
        <f t="shared" si="83"/>
        <v>0</v>
      </c>
      <c r="L2629" t="s">
        <v>14072</v>
      </c>
    </row>
    <row r="2630" spans="1:12" x14ac:dyDescent="0.25">
      <c r="A2630" t="s">
        <v>5271</v>
      </c>
      <c r="B2630" t="s">
        <v>5272</v>
      </c>
      <c r="C2630" t="s">
        <v>132</v>
      </c>
      <c r="D2630" s="1">
        <v>1511</v>
      </c>
      <c r="E2630" t="s">
        <v>36</v>
      </c>
      <c r="F2630">
        <v>15.382999999999999</v>
      </c>
      <c r="G2630">
        <v>4.2649999999999997</v>
      </c>
      <c r="H2630" t="s">
        <v>36</v>
      </c>
      <c r="I2630" t="s">
        <v>2819</v>
      </c>
      <c r="J2630" s="4" t="str">
        <f t="shared" si="82"/>
        <v>na</v>
      </c>
      <c r="K2630" s="4">
        <f t="shared" si="83"/>
        <v>0</v>
      </c>
      <c r="L2630" t="s">
        <v>14073</v>
      </c>
    </row>
    <row r="2631" spans="1:12" x14ac:dyDescent="0.25">
      <c r="A2631" t="s">
        <v>5273</v>
      </c>
      <c r="B2631" t="s">
        <v>5274</v>
      </c>
      <c r="C2631" t="s">
        <v>21</v>
      </c>
      <c r="D2631" s="1">
        <v>1509</v>
      </c>
      <c r="E2631">
        <v>25.062999999999999</v>
      </c>
      <c r="F2631">
        <v>3.2229999999999999</v>
      </c>
      <c r="G2631">
        <v>2.11</v>
      </c>
      <c r="H2631">
        <v>11.117000000000001</v>
      </c>
      <c r="I2631" t="s">
        <v>2819</v>
      </c>
      <c r="J2631" s="4" t="str">
        <f t="shared" si="82"/>
        <v>na</v>
      </c>
      <c r="K2631" s="4">
        <f t="shared" si="83"/>
        <v>0</v>
      </c>
      <c r="L2631" t="s">
        <v>14074</v>
      </c>
    </row>
    <row r="2632" spans="1:12" x14ac:dyDescent="0.25">
      <c r="A2632" t="s">
        <v>5275</v>
      </c>
      <c r="B2632" t="s">
        <v>5276</v>
      </c>
      <c r="C2632" t="s">
        <v>132</v>
      </c>
      <c r="D2632" s="1">
        <v>1501</v>
      </c>
      <c r="E2632">
        <v>13.17</v>
      </c>
      <c r="F2632">
        <v>1.645</v>
      </c>
      <c r="G2632">
        <v>0.46700000000000003</v>
      </c>
      <c r="H2632">
        <v>7.7770000000000001</v>
      </c>
      <c r="I2632" t="s">
        <v>2819</v>
      </c>
      <c r="J2632" s="4" t="str">
        <f t="shared" si="82"/>
        <v>na</v>
      </c>
      <c r="K2632" s="4">
        <f t="shared" si="83"/>
        <v>0</v>
      </c>
      <c r="L2632" t="s">
        <v>14075</v>
      </c>
    </row>
    <row r="2633" spans="1:12" x14ac:dyDescent="0.25">
      <c r="A2633" t="s">
        <v>5277</v>
      </c>
      <c r="B2633" t="s">
        <v>5278</v>
      </c>
      <c r="C2633" t="s">
        <v>58</v>
      </c>
      <c r="D2633" s="1">
        <v>1499</v>
      </c>
      <c r="E2633">
        <v>6.0350000000000001</v>
      </c>
      <c r="F2633">
        <v>0.76100000000000001</v>
      </c>
      <c r="G2633">
        <v>0.40899999999999997</v>
      </c>
      <c r="H2633">
        <v>6.5220000000000002</v>
      </c>
      <c r="I2633" t="s">
        <v>2819</v>
      </c>
      <c r="J2633" s="4" t="str">
        <f t="shared" si="82"/>
        <v>na</v>
      </c>
      <c r="K2633" s="4">
        <f t="shared" si="83"/>
        <v>0</v>
      </c>
      <c r="L2633" t="s">
        <v>14076</v>
      </c>
    </row>
    <row r="2634" spans="1:12" x14ac:dyDescent="0.25">
      <c r="A2634" t="s">
        <v>5279</v>
      </c>
      <c r="B2634" t="s">
        <v>5280</v>
      </c>
      <c r="C2634" t="s">
        <v>45</v>
      </c>
      <c r="D2634" s="1">
        <v>1498</v>
      </c>
      <c r="E2634" t="s">
        <v>36</v>
      </c>
      <c r="F2634">
        <v>4.5149999999999997</v>
      </c>
      <c r="G2634">
        <v>1.893</v>
      </c>
      <c r="H2634" t="s">
        <v>36</v>
      </c>
      <c r="I2634" t="s">
        <v>2819</v>
      </c>
      <c r="J2634" s="4" t="str">
        <f t="shared" si="82"/>
        <v>na</v>
      </c>
      <c r="K2634" s="4">
        <f t="shared" si="83"/>
        <v>0</v>
      </c>
      <c r="L2634" t="s">
        <v>14077</v>
      </c>
    </row>
    <row r="2635" spans="1:12" x14ac:dyDescent="0.25">
      <c r="A2635" t="s">
        <v>5281</v>
      </c>
      <c r="B2635" t="s">
        <v>5282</v>
      </c>
      <c r="C2635" t="s">
        <v>11</v>
      </c>
      <c r="D2635" s="1">
        <v>1495</v>
      </c>
      <c r="E2635" t="s">
        <v>36</v>
      </c>
      <c r="F2635" t="s">
        <v>36</v>
      </c>
      <c r="G2635" t="s">
        <v>36</v>
      </c>
      <c r="H2635" t="s">
        <v>36</v>
      </c>
      <c r="I2635" t="s">
        <v>2819</v>
      </c>
      <c r="J2635" s="4" t="str">
        <f t="shared" si="82"/>
        <v>na</v>
      </c>
      <c r="K2635" s="4">
        <f t="shared" si="83"/>
        <v>0</v>
      </c>
      <c r="L2635" t="s">
        <v>14078</v>
      </c>
    </row>
    <row r="2636" spans="1:12" x14ac:dyDescent="0.25">
      <c r="A2636" t="s">
        <v>5283</v>
      </c>
      <c r="B2636" t="s">
        <v>5284</v>
      </c>
      <c r="C2636" t="s">
        <v>15</v>
      </c>
      <c r="D2636" s="1">
        <v>1490</v>
      </c>
      <c r="E2636">
        <v>9.2479999999999993</v>
      </c>
      <c r="F2636">
        <v>1.1399999999999999</v>
      </c>
      <c r="G2636">
        <v>0.66800000000000004</v>
      </c>
      <c r="H2636">
        <v>7.9109999999999996</v>
      </c>
      <c r="I2636" t="s">
        <v>2819</v>
      </c>
      <c r="J2636" s="4" t="str">
        <f t="shared" si="82"/>
        <v>na</v>
      </c>
      <c r="K2636" s="4">
        <f t="shared" si="83"/>
        <v>0</v>
      </c>
      <c r="L2636" t="s">
        <v>14079</v>
      </c>
    </row>
    <row r="2637" spans="1:12" x14ac:dyDescent="0.25">
      <c r="A2637" t="s">
        <v>5285</v>
      </c>
      <c r="B2637" t="s">
        <v>5286</v>
      </c>
      <c r="C2637" t="s">
        <v>132</v>
      </c>
      <c r="D2637" s="1">
        <v>1489</v>
      </c>
      <c r="E2637">
        <v>18.565000000000001</v>
      </c>
      <c r="F2637">
        <v>4.5389999999999997</v>
      </c>
      <c r="G2637">
        <v>3.411</v>
      </c>
      <c r="H2637">
        <v>14.942</v>
      </c>
      <c r="I2637" t="s">
        <v>2819</v>
      </c>
      <c r="J2637" s="4" t="str">
        <f t="shared" si="82"/>
        <v>na</v>
      </c>
      <c r="K2637" s="4">
        <f t="shared" si="83"/>
        <v>0</v>
      </c>
      <c r="L2637" t="s">
        <v>14080</v>
      </c>
    </row>
    <row r="2638" spans="1:12" x14ac:dyDescent="0.25">
      <c r="A2638" t="s">
        <v>5287</v>
      </c>
      <c r="B2638" t="s">
        <v>5288</v>
      </c>
      <c r="C2638" t="s">
        <v>15</v>
      </c>
      <c r="D2638" s="1">
        <v>1488</v>
      </c>
      <c r="E2638">
        <v>6.4809999999999999</v>
      </c>
      <c r="F2638">
        <v>1.677</v>
      </c>
      <c r="G2638">
        <v>0.79200000000000004</v>
      </c>
      <c r="H2638">
        <v>4.7329999999999997</v>
      </c>
      <c r="I2638" t="s">
        <v>2819</v>
      </c>
      <c r="J2638" s="4" t="str">
        <f t="shared" si="82"/>
        <v>na</v>
      </c>
      <c r="K2638" s="4">
        <f t="shared" si="83"/>
        <v>0</v>
      </c>
      <c r="L2638" t="s">
        <v>14081</v>
      </c>
    </row>
    <row r="2639" spans="1:12" x14ac:dyDescent="0.25">
      <c r="A2639" t="s">
        <v>5289</v>
      </c>
      <c r="B2639" t="s">
        <v>5290</v>
      </c>
      <c r="C2639" t="s">
        <v>58</v>
      </c>
      <c r="D2639" s="1">
        <v>1485</v>
      </c>
      <c r="E2639">
        <v>6.82</v>
      </c>
      <c r="F2639">
        <v>2.5979999999999999</v>
      </c>
      <c r="G2639">
        <v>0.83799999999999997</v>
      </c>
      <c r="H2639">
        <v>6.0449999999999999</v>
      </c>
      <c r="I2639" t="s">
        <v>2819</v>
      </c>
      <c r="J2639" s="4" t="str">
        <f t="shared" si="82"/>
        <v>na</v>
      </c>
      <c r="K2639" s="4">
        <f t="shared" si="83"/>
        <v>0</v>
      </c>
      <c r="L2639" t="s">
        <v>14082</v>
      </c>
    </row>
    <row r="2640" spans="1:12" x14ac:dyDescent="0.25">
      <c r="A2640" t="s">
        <v>5291</v>
      </c>
      <c r="B2640" t="s">
        <v>5292</v>
      </c>
      <c r="C2640" t="s">
        <v>35</v>
      </c>
      <c r="D2640" s="1">
        <v>1485</v>
      </c>
      <c r="E2640">
        <v>10.018000000000001</v>
      </c>
      <c r="F2640">
        <v>1.7629999999999999</v>
      </c>
      <c r="G2640">
        <v>3.5779999999999998</v>
      </c>
      <c r="H2640" t="s">
        <v>36</v>
      </c>
      <c r="I2640" t="s">
        <v>2819</v>
      </c>
      <c r="J2640" s="4" t="str">
        <f t="shared" si="82"/>
        <v>na</v>
      </c>
      <c r="K2640" s="4">
        <f t="shared" si="83"/>
        <v>0</v>
      </c>
      <c r="L2640" t="s">
        <v>14083</v>
      </c>
    </row>
    <row r="2641" spans="1:12" x14ac:dyDescent="0.25">
      <c r="A2641" t="s">
        <v>5293</v>
      </c>
      <c r="B2641" t="s">
        <v>5294</v>
      </c>
      <c r="C2641" t="s">
        <v>35</v>
      </c>
      <c r="D2641" s="1">
        <v>1475</v>
      </c>
      <c r="E2641" t="s">
        <v>36</v>
      </c>
      <c r="F2641">
        <v>1.718</v>
      </c>
      <c r="G2641" t="s">
        <v>36</v>
      </c>
      <c r="H2641" t="s">
        <v>36</v>
      </c>
      <c r="I2641" t="s">
        <v>2819</v>
      </c>
      <c r="J2641" s="4" t="str">
        <f t="shared" si="82"/>
        <v>na</v>
      </c>
      <c r="K2641" s="4">
        <f t="shared" si="83"/>
        <v>0</v>
      </c>
      <c r="L2641" t="s">
        <v>14084</v>
      </c>
    </row>
    <row r="2642" spans="1:12" x14ac:dyDescent="0.25">
      <c r="A2642" t="s">
        <v>5295</v>
      </c>
      <c r="B2642" t="s">
        <v>5296</v>
      </c>
      <c r="C2642" t="s">
        <v>35</v>
      </c>
      <c r="D2642" s="1">
        <v>1473</v>
      </c>
      <c r="E2642">
        <v>7.48</v>
      </c>
      <c r="F2642">
        <v>0.65600000000000003</v>
      </c>
      <c r="G2642">
        <v>1.99</v>
      </c>
      <c r="H2642" t="s">
        <v>36</v>
      </c>
      <c r="I2642" t="s">
        <v>2819</v>
      </c>
      <c r="J2642" s="4" t="str">
        <f t="shared" si="82"/>
        <v>na</v>
      </c>
      <c r="K2642" s="4">
        <f t="shared" si="83"/>
        <v>0</v>
      </c>
      <c r="L2642" t="s">
        <v>14085</v>
      </c>
    </row>
    <row r="2643" spans="1:12" x14ac:dyDescent="0.25">
      <c r="A2643" t="s">
        <v>5297</v>
      </c>
      <c r="B2643" t="s">
        <v>5298</v>
      </c>
      <c r="C2643" t="s">
        <v>35</v>
      </c>
      <c r="D2643" s="1">
        <v>1473</v>
      </c>
      <c r="E2643">
        <v>7.8810000000000002</v>
      </c>
      <c r="F2643">
        <v>0.91400000000000003</v>
      </c>
      <c r="G2643">
        <v>2.274</v>
      </c>
      <c r="H2643" t="s">
        <v>36</v>
      </c>
      <c r="I2643" t="s">
        <v>2819</v>
      </c>
      <c r="J2643" s="4" t="str">
        <f t="shared" si="82"/>
        <v>na</v>
      </c>
      <c r="K2643" s="4">
        <f t="shared" si="83"/>
        <v>0</v>
      </c>
      <c r="L2643" t="s">
        <v>14086</v>
      </c>
    </row>
    <row r="2644" spans="1:12" x14ac:dyDescent="0.25">
      <c r="A2644" t="s">
        <v>5299</v>
      </c>
      <c r="B2644" t="s">
        <v>5300</v>
      </c>
      <c r="C2644" t="s">
        <v>24</v>
      </c>
      <c r="D2644" s="1">
        <v>1472</v>
      </c>
      <c r="E2644">
        <v>16.506</v>
      </c>
      <c r="F2644">
        <v>0.82499999999999996</v>
      </c>
      <c r="G2644">
        <v>0.92300000000000004</v>
      </c>
      <c r="H2644">
        <v>8.6560000000000006</v>
      </c>
      <c r="I2644" t="s">
        <v>2819</v>
      </c>
      <c r="J2644" s="4" t="str">
        <f t="shared" si="82"/>
        <v>na</v>
      </c>
      <c r="K2644" s="4">
        <f t="shared" si="83"/>
        <v>0</v>
      </c>
      <c r="L2644" t="s">
        <v>14087</v>
      </c>
    </row>
    <row r="2645" spans="1:12" x14ac:dyDescent="0.25">
      <c r="A2645" t="s">
        <v>5301</v>
      </c>
      <c r="B2645" t="s">
        <v>5302</v>
      </c>
      <c r="C2645" t="s">
        <v>58</v>
      </c>
      <c r="D2645" s="1">
        <v>1471</v>
      </c>
      <c r="E2645">
        <v>19.864000000000001</v>
      </c>
      <c r="F2645">
        <v>0.33800000000000002</v>
      </c>
      <c r="G2645">
        <v>0.1</v>
      </c>
      <c r="H2645">
        <v>4.319</v>
      </c>
      <c r="I2645" t="s">
        <v>2819</v>
      </c>
      <c r="J2645" s="4" t="str">
        <f t="shared" si="82"/>
        <v>na</v>
      </c>
      <c r="K2645" s="4">
        <f t="shared" si="83"/>
        <v>0</v>
      </c>
      <c r="L2645" t="s">
        <v>14088</v>
      </c>
    </row>
    <row r="2646" spans="1:12" x14ac:dyDescent="0.25">
      <c r="A2646" t="s">
        <v>5303</v>
      </c>
      <c r="B2646" t="s">
        <v>5304</v>
      </c>
      <c r="C2646" t="s">
        <v>11</v>
      </c>
      <c r="D2646" s="1">
        <v>1468</v>
      </c>
      <c r="E2646">
        <v>7.9109999999999996</v>
      </c>
      <c r="F2646">
        <v>0.77400000000000002</v>
      </c>
      <c r="G2646">
        <v>0.04</v>
      </c>
      <c r="H2646">
        <v>4.88</v>
      </c>
      <c r="I2646" t="s">
        <v>2819</v>
      </c>
      <c r="J2646" s="4" t="str">
        <f t="shared" si="82"/>
        <v>na</v>
      </c>
      <c r="K2646" s="4">
        <f t="shared" si="83"/>
        <v>0</v>
      </c>
      <c r="L2646" t="s">
        <v>14089</v>
      </c>
    </row>
    <row r="2647" spans="1:12" x14ac:dyDescent="0.25">
      <c r="A2647" t="s">
        <v>5305</v>
      </c>
      <c r="B2647" t="s">
        <v>5306</v>
      </c>
      <c r="C2647" t="s">
        <v>15</v>
      </c>
      <c r="D2647" s="1">
        <v>1465</v>
      </c>
      <c r="E2647">
        <v>10.241</v>
      </c>
      <c r="F2647">
        <v>0.94099999999999995</v>
      </c>
      <c r="G2647">
        <v>0.22600000000000001</v>
      </c>
      <c r="H2647">
        <v>7.2169999999999996</v>
      </c>
      <c r="I2647" t="s">
        <v>2819</v>
      </c>
      <c r="J2647" s="4" t="str">
        <f t="shared" si="82"/>
        <v>na</v>
      </c>
      <c r="K2647" s="4">
        <f t="shared" si="83"/>
        <v>0</v>
      </c>
      <c r="L2647" t="s">
        <v>14090</v>
      </c>
    </row>
    <row r="2648" spans="1:12" x14ac:dyDescent="0.25">
      <c r="A2648" t="s">
        <v>5307</v>
      </c>
      <c r="B2648" t="s">
        <v>5308</v>
      </c>
      <c r="C2648" t="s">
        <v>35</v>
      </c>
      <c r="D2648" s="1">
        <v>1464</v>
      </c>
      <c r="E2648">
        <v>9.8279999999999994</v>
      </c>
      <c r="F2648">
        <v>0.88500000000000001</v>
      </c>
      <c r="G2648">
        <v>2.1120000000000001</v>
      </c>
      <c r="H2648" t="s">
        <v>36</v>
      </c>
      <c r="I2648" t="s">
        <v>2819</v>
      </c>
      <c r="J2648" s="4" t="str">
        <f t="shared" si="82"/>
        <v>na</v>
      </c>
      <c r="K2648" s="4">
        <f t="shared" si="83"/>
        <v>0</v>
      </c>
      <c r="L2648" t="s">
        <v>14091</v>
      </c>
    </row>
    <row r="2649" spans="1:12" x14ac:dyDescent="0.25">
      <c r="A2649" t="s">
        <v>5309</v>
      </c>
      <c r="B2649" t="s">
        <v>5310</v>
      </c>
      <c r="C2649" t="s">
        <v>15</v>
      </c>
      <c r="D2649" s="1">
        <v>1461</v>
      </c>
      <c r="E2649">
        <v>30.498000000000001</v>
      </c>
      <c r="F2649">
        <v>2.1339999999999999</v>
      </c>
      <c r="G2649">
        <v>2.4470000000000001</v>
      </c>
      <c r="H2649">
        <v>6.298</v>
      </c>
      <c r="I2649" t="s">
        <v>2819</v>
      </c>
      <c r="J2649" s="4" t="str">
        <f t="shared" si="82"/>
        <v>na</v>
      </c>
      <c r="K2649" s="4">
        <f t="shared" si="83"/>
        <v>0</v>
      </c>
      <c r="L2649" t="s">
        <v>14092</v>
      </c>
    </row>
    <row r="2650" spans="1:12" x14ac:dyDescent="0.25">
      <c r="A2650" t="s">
        <v>5311</v>
      </c>
      <c r="B2650" t="s">
        <v>5312</v>
      </c>
      <c r="C2650" t="s">
        <v>15</v>
      </c>
      <c r="D2650" s="1">
        <v>1459</v>
      </c>
      <c r="E2650">
        <v>12.587999999999999</v>
      </c>
      <c r="F2650">
        <v>1.347</v>
      </c>
      <c r="G2650">
        <v>0.38600000000000001</v>
      </c>
      <c r="H2650">
        <v>5.77</v>
      </c>
      <c r="I2650" t="s">
        <v>2819</v>
      </c>
      <c r="J2650" s="4" t="str">
        <f t="shared" si="82"/>
        <v>na</v>
      </c>
      <c r="K2650" s="4">
        <f t="shared" si="83"/>
        <v>0</v>
      </c>
      <c r="L2650" t="s">
        <v>14093</v>
      </c>
    </row>
    <row r="2651" spans="1:12" x14ac:dyDescent="0.25">
      <c r="A2651" t="s">
        <v>5313</v>
      </c>
      <c r="B2651" t="s">
        <v>5314</v>
      </c>
      <c r="C2651" t="s">
        <v>30</v>
      </c>
      <c r="D2651" s="1">
        <v>1458</v>
      </c>
      <c r="E2651">
        <v>77.956999999999994</v>
      </c>
      <c r="F2651">
        <v>2.1539999999999999</v>
      </c>
      <c r="G2651">
        <v>5.258</v>
      </c>
      <c r="H2651" t="s">
        <v>36</v>
      </c>
      <c r="I2651" t="s">
        <v>2819</v>
      </c>
      <c r="J2651" s="4" t="str">
        <f t="shared" si="82"/>
        <v>na</v>
      </c>
      <c r="K2651" s="4">
        <f t="shared" si="83"/>
        <v>0</v>
      </c>
      <c r="L2651" t="s">
        <v>14094</v>
      </c>
    </row>
    <row r="2652" spans="1:12" x14ac:dyDescent="0.25">
      <c r="A2652" t="s">
        <v>5315</v>
      </c>
      <c r="B2652" t="s">
        <v>5316</v>
      </c>
      <c r="C2652" t="s">
        <v>58</v>
      </c>
      <c r="D2652" s="1">
        <v>1458</v>
      </c>
      <c r="E2652">
        <v>18.797999999999998</v>
      </c>
      <c r="F2652">
        <v>3.0350000000000001</v>
      </c>
      <c r="G2652">
        <v>0.495</v>
      </c>
      <c r="H2652">
        <v>7.0659999999999998</v>
      </c>
      <c r="I2652" t="s">
        <v>2819</v>
      </c>
      <c r="J2652" s="4" t="str">
        <f t="shared" si="82"/>
        <v>na</v>
      </c>
      <c r="K2652" s="4">
        <f t="shared" si="83"/>
        <v>0</v>
      </c>
      <c r="L2652" t="s">
        <v>14095</v>
      </c>
    </row>
    <row r="2653" spans="1:12" x14ac:dyDescent="0.25">
      <c r="A2653" t="s">
        <v>5317</v>
      </c>
      <c r="B2653" t="s">
        <v>5318</v>
      </c>
      <c r="C2653" t="s">
        <v>132</v>
      </c>
      <c r="D2653" s="1">
        <v>1452</v>
      </c>
      <c r="E2653" t="s">
        <v>36</v>
      </c>
      <c r="F2653">
        <v>9.734</v>
      </c>
      <c r="G2653">
        <v>4.8639999999999999</v>
      </c>
      <c r="H2653" t="s">
        <v>36</v>
      </c>
      <c r="I2653" t="s">
        <v>2819</v>
      </c>
      <c r="J2653" s="4" t="str">
        <f t="shared" si="82"/>
        <v>na</v>
      </c>
      <c r="K2653" s="4">
        <f t="shared" si="83"/>
        <v>0</v>
      </c>
      <c r="L2653" t="s">
        <v>14096</v>
      </c>
    </row>
    <row r="2654" spans="1:12" x14ac:dyDescent="0.25">
      <c r="A2654" t="s">
        <v>5319</v>
      </c>
      <c r="B2654" t="s">
        <v>5320</v>
      </c>
      <c r="C2654" t="s">
        <v>18</v>
      </c>
      <c r="D2654" s="1">
        <v>1441</v>
      </c>
      <c r="E2654">
        <v>5.8639999999999999</v>
      </c>
      <c r="F2654">
        <v>1.004</v>
      </c>
      <c r="G2654">
        <v>0.436</v>
      </c>
      <c r="H2654">
        <v>4.5449999999999999</v>
      </c>
      <c r="I2654" t="s">
        <v>2819</v>
      </c>
      <c r="J2654" s="4" t="str">
        <f t="shared" si="82"/>
        <v>na</v>
      </c>
      <c r="K2654" s="4">
        <f t="shared" si="83"/>
        <v>0</v>
      </c>
      <c r="L2654" t="s">
        <v>14097</v>
      </c>
    </row>
    <row r="2655" spans="1:12" x14ac:dyDescent="0.25">
      <c r="A2655" t="s">
        <v>5321</v>
      </c>
      <c r="B2655" t="s">
        <v>5322</v>
      </c>
      <c r="C2655" t="s">
        <v>132</v>
      </c>
      <c r="D2655" s="1">
        <v>1439</v>
      </c>
      <c r="E2655">
        <v>28.675999999999998</v>
      </c>
      <c r="F2655">
        <v>5.7779999999999996</v>
      </c>
      <c r="G2655">
        <v>4.0069999999999997</v>
      </c>
      <c r="H2655">
        <v>15.292999999999999</v>
      </c>
      <c r="I2655" t="s">
        <v>2819</v>
      </c>
      <c r="J2655" s="4" t="str">
        <f t="shared" si="82"/>
        <v>na</v>
      </c>
      <c r="K2655" s="4">
        <f t="shared" si="83"/>
        <v>0</v>
      </c>
      <c r="L2655" t="s">
        <v>14098</v>
      </c>
    </row>
    <row r="2656" spans="1:12" x14ac:dyDescent="0.25">
      <c r="A2656" t="s">
        <v>5323</v>
      </c>
      <c r="B2656" t="s">
        <v>5324</v>
      </c>
      <c r="C2656" t="s">
        <v>15</v>
      </c>
      <c r="D2656" s="1">
        <v>1438</v>
      </c>
      <c r="E2656">
        <v>6.4219999999999997</v>
      </c>
      <c r="F2656">
        <v>1.7190000000000001</v>
      </c>
      <c r="G2656">
        <v>0.53500000000000003</v>
      </c>
      <c r="H2656">
        <v>5.7110000000000003</v>
      </c>
      <c r="I2656" t="s">
        <v>2819</v>
      </c>
      <c r="J2656" s="4" t="str">
        <f t="shared" si="82"/>
        <v>na</v>
      </c>
      <c r="K2656" s="4">
        <f t="shared" si="83"/>
        <v>0</v>
      </c>
      <c r="L2656" t="s">
        <v>14099</v>
      </c>
    </row>
    <row r="2657" spans="1:12" x14ac:dyDescent="0.25">
      <c r="A2657" t="s">
        <v>5325</v>
      </c>
      <c r="B2657" t="s">
        <v>5326</v>
      </c>
      <c r="C2657" t="s">
        <v>132</v>
      </c>
      <c r="D2657" s="1">
        <v>1435</v>
      </c>
      <c r="E2657" t="s">
        <v>36</v>
      </c>
      <c r="F2657">
        <v>3.2930000000000001</v>
      </c>
      <c r="G2657">
        <v>4.915</v>
      </c>
      <c r="H2657">
        <v>125.929</v>
      </c>
      <c r="I2657" t="s">
        <v>2819</v>
      </c>
      <c r="J2657" s="4" t="str">
        <f t="shared" si="82"/>
        <v>na</v>
      </c>
      <c r="K2657" s="4">
        <f t="shared" si="83"/>
        <v>0</v>
      </c>
      <c r="L2657" t="s">
        <v>14100</v>
      </c>
    </row>
    <row r="2658" spans="1:12" x14ac:dyDescent="0.25">
      <c r="A2658" t="s">
        <v>5327</v>
      </c>
      <c r="B2658" t="s">
        <v>5328</v>
      </c>
      <c r="C2658" t="s">
        <v>132</v>
      </c>
      <c r="D2658" s="1">
        <v>1434</v>
      </c>
      <c r="E2658">
        <v>52.448999999999998</v>
      </c>
      <c r="F2658">
        <v>1.1319999999999999</v>
      </c>
      <c r="G2658">
        <v>2.536</v>
      </c>
      <c r="H2658">
        <v>127.205</v>
      </c>
      <c r="I2658" t="s">
        <v>2819</v>
      </c>
      <c r="J2658" s="4" t="str">
        <f t="shared" si="82"/>
        <v>na</v>
      </c>
      <c r="K2658" s="4">
        <f t="shared" si="83"/>
        <v>0</v>
      </c>
      <c r="L2658" t="s">
        <v>14101</v>
      </c>
    </row>
    <row r="2659" spans="1:12" x14ac:dyDescent="0.25">
      <c r="A2659" t="s">
        <v>5329</v>
      </c>
      <c r="B2659" t="s">
        <v>5330</v>
      </c>
      <c r="C2659" t="s">
        <v>58</v>
      </c>
      <c r="D2659" s="1">
        <v>1427</v>
      </c>
      <c r="E2659">
        <v>7.39</v>
      </c>
      <c r="F2659">
        <v>0.98</v>
      </c>
      <c r="G2659">
        <v>0.36399999999999999</v>
      </c>
      <c r="H2659">
        <v>3.621</v>
      </c>
      <c r="I2659" t="s">
        <v>2819</v>
      </c>
      <c r="J2659" s="4" t="str">
        <f t="shared" si="82"/>
        <v>na</v>
      </c>
      <c r="K2659" s="4">
        <f t="shared" si="83"/>
        <v>0</v>
      </c>
      <c r="L2659" t="s">
        <v>14102</v>
      </c>
    </row>
    <row r="2660" spans="1:12" x14ac:dyDescent="0.25">
      <c r="A2660" t="s">
        <v>5331</v>
      </c>
      <c r="B2660" t="s">
        <v>5332</v>
      </c>
      <c r="C2660" t="s">
        <v>30</v>
      </c>
      <c r="D2660" s="1">
        <v>1421</v>
      </c>
      <c r="E2660" t="s">
        <v>36</v>
      </c>
      <c r="F2660">
        <v>25.715</v>
      </c>
      <c r="G2660">
        <v>29.972000000000001</v>
      </c>
      <c r="H2660" t="s">
        <v>36</v>
      </c>
      <c r="I2660" t="s">
        <v>2819</v>
      </c>
      <c r="J2660" s="4" t="str">
        <f t="shared" si="82"/>
        <v>na</v>
      </c>
      <c r="K2660" s="4">
        <f t="shared" si="83"/>
        <v>0</v>
      </c>
      <c r="L2660" t="s">
        <v>14103</v>
      </c>
    </row>
    <row r="2661" spans="1:12" x14ac:dyDescent="0.25">
      <c r="A2661" t="s">
        <v>5333</v>
      </c>
      <c r="B2661" t="s">
        <v>5334</v>
      </c>
      <c r="C2661" t="s">
        <v>30</v>
      </c>
      <c r="D2661" s="1">
        <v>1420</v>
      </c>
      <c r="E2661" t="s">
        <v>36</v>
      </c>
      <c r="F2661">
        <v>5.8979999999999997</v>
      </c>
      <c r="G2661" t="s">
        <v>36</v>
      </c>
      <c r="H2661" t="s">
        <v>36</v>
      </c>
      <c r="I2661" t="s">
        <v>2819</v>
      </c>
      <c r="J2661" s="4" t="str">
        <f t="shared" si="82"/>
        <v>na</v>
      </c>
      <c r="K2661" s="4">
        <f t="shared" si="83"/>
        <v>0</v>
      </c>
      <c r="L2661" t="s">
        <v>14104</v>
      </c>
    </row>
    <row r="2662" spans="1:12" x14ac:dyDescent="0.25">
      <c r="A2662" t="s">
        <v>5335</v>
      </c>
      <c r="B2662" t="s">
        <v>5336</v>
      </c>
      <c r="C2662" t="s">
        <v>24</v>
      </c>
      <c r="D2662" s="1">
        <v>1419</v>
      </c>
      <c r="E2662">
        <v>6.72</v>
      </c>
      <c r="F2662">
        <v>1.381</v>
      </c>
      <c r="G2662">
        <v>0.44800000000000001</v>
      </c>
      <c r="H2662">
        <v>5.7450000000000001</v>
      </c>
      <c r="I2662" t="s">
        <v>2819</v>
      </c>
      <c r="J2662" s="4" t="str">
        <f t="shared" si="82"/>
        <v>na</v>
      </c>
      <c r="K2662" s="4">
        <f t="shared" si="83"/>
        <v>0</v>
      </c>
      <c r="L2662" t="s">
        <v>14105</v>
      </c>
    </row>
    <row r="2663" spans="1:12" x14ac:dyDescent="0.25">
      <c r="A2663" t="s">
        <v>5337</v>
      </c>
      <c r="B2663" t="s">
        <v>5338</v>
      </c>
      <c r="C2663" t="s">
        <v>24</v>
      </c>
      <c r="D2663" s="1">
        <v>1400</v>
      </c>
      <c r="E2663">
        <v>6.0410000000000004</v>
      </c>
      <c r="F2663">
        <v>2.637</v>
      </c>
      <c r="G2663">
        <v>1.085</v>
      </c>
      <c r="H2663">
        <v>6.7050000000000001</v>
      </c>
      <c r="I2663" t="s">
        <v>2819</v>
      </c>
      <c r="J2663" s="4" t="str">
        <f t="shared" si="82"/>
        <v>na</v>
      </c>
      <c r="K2663" s="4">
        <f t="shared" si="83"/>
        <v>0</v>
      </c>
      <c r="L2663" t="s">
        <v>14106</v>
      </c>
    </row>
    <row r="2664" spans="1:12" x14ac:dyDescent="0.25">
      <c r="A2664" t="s">
        <v>5339</v>
      </c>
      <c r="B2664" t="s">
        <v>5340</v>
      </c>
      <c r="C2664" t="s">
        <v>132</v>
      </c>
      <c r="D2664" s="1">
        <v>1399</v>
      </c>
      <c r="E2664" t="s">
        <v>36</v>
      </c>
      <c r="F2664">
        <v>8.3529999999999998</v>
      </c>
      <c r="G2664">
        <v>5.1980000000000004</v>
      </c>
      <c r="H2664" t="s">
        <v>36</v>
      </c>
      <c r="I2664" t="s">
        <v>2819</v>
      </c>
      <c r="J2664" s="4" t="str">
        <f t="shared" si="82"/>
        <v>na</v>
      </c>
      <c r="K2664" s="4">
        <f t="shared" si="83"/>
        <v>0</v>
      </c>
      <c r="L2664" t="s">
        <v>14107</v>
      </c>
    </row>
    <row r="2665" spans="1:12" x14ac:dyDescent="0.25">
      <c r="A2665" t="s">
        <v>5341</v>
      </c>
      <c r="B2665" t="s">
        <v>5342</v>
      </c>
      <c r="C2665" t="s">
        <v>132</v>
      </c>
      <c r="D2665" s="1">
        <v>1399</v>
      </c>
      <c r="E2665" t="s">
        <v>36</v>
      </c>
      <c r="F2665">
        <v>1.964</v>
      </c>
      <c r="G2665">
        <v>2.3540000000000001</v>
      </c>
      <c r="H2665" t="s">
        <v>36</v>
      </c>
      <c r="I2665" t="s">
        <v>2819</v>
      </c>
      <c r="J2665" s="4" t="str">
        <f t="shared" si="82"/>
        <v>na</v>
      </c>
      <c r="K2665" s="4">
        <f t="shared" si="83"/>
        <v>0</v>
      </c>
      <c r="L2665" t="s">
        <v>14108</v>
      </c>
    </row>
    <row r="2666" spans="1:12" x14ac:dyDescent="0.25">
      <c r="A2666" t="s">
        <v>5343</v>
      </c>
      <c r="B2666" t="s">
        <v>5344</v>
      </c>
      <c r="C2666" t="s">
        <v>35</v>
      </c>
      <c r="D2666" s="1">
        <v>1398</v>
      </c>
      <c r="E2666">
        <v>14.047000000000001</v>
      </c>
      <c r="F2666">
        <v>1.48</v>
      </c>
      <c r="G2666">
        <v>1.2490000000000001</v>
      </c>
      <c r="H2666">
        <v>0.58099999999999996</v>
      </c>
      <c r="I2666" t="s">
        <v>2819</v>
      </c>
      <c r="J2666" s="4" t="str">
        <f t="shared" si="82"/>
        <v>na</v>
      </c>
      <c r="K2666" s="4">
        <f t="shared" si="83"/>
        <v>0</v>
      </c>
      <c r="L2666" t="s">
        <v>14109</v>
      </c>
    </row>
    <row r="2667" spans="1:12" x14ac:dyDescent="0.25">
      <c r="A2667" t="s">
        <v>5345</v>
      </c>
      <c r="B2667" t="s">
        <v>5346</v>
      </c>
      <c r="C2667" t="s">
        <v>132</v>
      </c>
      <c r="D2667" s="1">
        <v>1398</v>
      </c>
      <c r="E2667">
        <v>8.1750000000000007</v>
      </c>
      <c r="F2667">
        <v>1.2050000000000001</v>
      </c>
      <c r="G2667">
        <v>0.182</v>
      </c>
      <c r="H2667">
        <v>7.2130000000000001</v>
      </c>
      <c r="I2667" t="s">
        <v>2819</v>
      </c>
      <c r="J2667" s="4" t="str">
        <f t="shared" si="82"/>
        <v>na</v>
      </c>
      <c r="K2667" s="4">
        <f t="shared" si="83"/>
        <v>0</v>
      </c>
      <c r="L2667" t="s">
        <v>14110</v>
      </c>
    </row>
    <row r="2668" spans="1:12" x14ac:dyDescent="0.25">
      <c r="A2668" t="s">
        <v>5347</v>
      </c>
      <c r="B2668" t="s">
        <v>5348</v>
      </c>
      <c r="C2668" t="s">
        <v>132</v>
      </c>
      <c r="D2668" s="1">
        <v>1397</v>
      </c>
      <c r="E2668">
        <v>8.8239999999999998</v>
      </c>
      <c r="F2668">
        <v>2.0329999999999999</v>
      </c>
      <c r="G2668">
        <v>1.0589999999999999</v>
      </c>
      <c r="H2668">
        <v>5.9429999999999996</v>
      </c>
      <c r="I2668" t="s">
        <v>2819</v>
      </c>
      <c r="J2668" s="4" t="str">
        <f t="shared" si="82"/>
        <v>na</v>
      </c>
      <c r="K2668" s="4">
        <f t="shared" si="83"/>
        <v>0</v>
      </c>
      <c r="L2668" t="s">
        <v>14111</v>
      </c>
    </row>
    <row r="2669" spans="1:12" x14ac:dyDescent="0.25">
      <c r="A2669" t="s">
        <v>5349</v>
      </c>
      <c r="B2669" t="s">
        <v>5350</v>
      </c>
      <c r="C2669" t="s">
        <v>30</v>
      </c>
      <c r="D2669" s="1">
        <v>1395</v>
      </c>
      <c r="E2669">
        <v>134.36099999999999</v>
      </c>
      <c r="F2669">
        <v>8.6959999999999997</v>
      </c>
      <c r="G2669">
        <v>9.1910000000000007</v>
      </c>
      <c r="H2669">
        <v>70.182000000000002</v>
      </c>
      <c r="I2669" t="s">
        <v>2819</v>
      </c>
      <c r="J2669" s="4" t="str">
        <f t="shared" si="82"/>
        <v>na</v>
      </c>
      <c r="K2669" s="4">
        <f t="shared" si="83"/>
        <v>0</v>
      </c>
      <c r="L2669" t="s">
        <v>14112</v>
      </c>
    </row>
    <row r="2670" spans="1:12" x14ac:dyDescent="0.25">
      <c r="A2670" t="s">
        <v>5351</v>
      </c>
      <c r="B2670" t="s">
        <v>5352</v>
      </c>
      <c r="C2670" t="s">
        <v>30</v>
      </c>
      <c r="D2670" s="1">
        <v>1394</v>
      </c>
      <c r="E2670" t="s">
        <v>36</v>
      </c>
      <c r="F2670">
        <v>3.6669999999999998</v>
      </c>
      <c r="G2670">
        <v>5.9420000000000002</v>
      </c>
      <c r="H2670" t="s">
        <v>36</v>
      </c>
      <c r="I2670" t="s">
        <v>2819</v>
      </c>
      <c r="J2670" s="4" t="str">
        <f t="shared" si="82"/>
        <v>na</v>
      </c>
      <c r="K2670" s="4">
        <f t="shared" si="83"/>
        <v>0</v>
      </c>
      <c r="L2670" t="s">
        <v>14113</v>
      </c>
    </row>
    <row r="2671" spans="1:12" x14ac:dyDescent="0.25">
      <c r="A2671" t="s">
        <v>5353</v>
      </c>
      <c r="B2671" t="s">
        <v>5354</v>
      </c>
      <c r="C2671" t="s">
        <v>15</v>
      </c>
      <c r="D2671" s="1">
        <v>1392</v>
      </c>
      <c r="E2671">
        <v>16.062999999999999</v>
      </c>
      <c r="F2671">
        <v>2.387</v>
      </c>
      <c r="G2671">
        <v>0.98899999999999999</v>
      </c>
      <c r="H2671">
        <v>7.1239999999999997</v>
      </c>
      <c r="I2671" t="s">
        <v>2819</v>
      </c>
      <c r="J2671" s="4" t="str">
        <f t="shared" si="82"/>
        <v>na</v>
      </c>
      <c r="K2671" s="4">
        <f t="shared" si="83"/>
        <v>0</v>
      </c>
      <c r="L2671" t="s">
        <v>14114</v>
      </c>
    </row>
    <row r="2672" spans="1:12" x14ac:dyDescent="0.25">
      <c r="A2672" t="s">
        <v>5355</v>
      </c>
      <c r="B2672" t="s">
        <v>5356</v>
      </c>
      <c r="C2672" t="s">
        <v>35</v>
      </c>
      <c r="D2672" s="1">
        <v>1390</v>
      </c>
      <c r="E2672">
        <v>15.93</v>
      </c>
      <c r="F2672">
        <v>0.88600000000000001</v>
      </c>
      <c r="G2672">
        <v>0.98499999999999999</v>
      </c>
      <c r="H2672" t="s">
        <v>36</v>
      </c>
      <c r="I2672" t="s">
        <v>2819</v>
      </c>
      <c r="J2672" s="4" t="str">
        <f t="shared" si="82"/>
        <v>na</v>
      </c>
      <c r="K2672" s="4">
        <f t="shared" si="83"/>
        <v>0</v>
      </c>
      <c r="L2672" t="s">
        <v>14115</v>
      </c>
    </row>
    <row r="2673" spans="1:12" x14ac:dyDescent="0.25">
      <c r="A2673" t="s">
        <v>5357</v>
      </c>
      <c r="B2673" t="s">
        <v>5358</v>
      </c>
      <c r="C2673" t="s">
        <v>30</v>
      </c>
      <c r="D2673" s="1">
        <v>1390</v>
      </c>
      <c r="E2673">
        <v>17.2</v>
      </c>
      <c r="F2673">
        <v>1.9419999999999999</v>
      </c>
      <c r="G2673">
        <v>1.3680000000000001</v>
      </c>
      <c r="H2673">
        <v>20.631</v>
      </c>
      <c r="I2673" t="s">
        <v>2819</v>
      </c>
      <c r="J2673" s="4" t="str">
        <f t="shared" si="82"/>
        <v>na</v>
      </c>
      <c r="K2673" s="4">
        <f t="shared" si="83"/>
        <v>0</v>
      </c>
      <c r="L2673" t="s">
        <v>14116</v>
      </c>
    </row>
    <row r="2674" spans="1:12" x14ac:dyDescent="0.25">
      <c r="A2674" t="s">
        <v>5359</v>
      </c>
      <c r="B2674" t="s">
        <v>5360</v>
      </c>
      <c r="C2674" t="s">
        <v>35</v>
      </c>
      <c r="D2674" s="1">
        <v>1389</v>
      </c>
      <c r="E2674">
        <v>7.8970000000000002</v>
      </c>
      <c r="F2674">
        <v>0.78100000000000003</v>
      </c>
      <c r="G2674">
        <v>2.3460000000000001</v>
      </c>
      <c r="H2674" t="s">
        <v>36</v>
      </c>
      <c r="I2674" t="s">
        <v>2819</v>
      </c>
      <c r="J2674" s="4" t="str">
        <f t="shared" si="82"/>
        <v>na</v>
      </c>
      <c r="K2674" s="4">
        <f t="shared" si="83"/>
        <v>0</v>
      </c>
      <c r="L2674" t="s">
        <v>14117</v>
      </c>
    </row>
    <row r="2675" spans="1:12" x14ac:dyDescent="0.25">
      <c r="A2675" t="s">
        <v>5361</v>
      </c>
      <c r="B2675" t="s">
        <v>5362</v>
      </c>
      <c r="C2675" t="s">
        <v>15</v>
      </c>
      <c r="D2675" s="1">
        <v>1387</v>
      </c>
      <c r="E2675">
        <v>16.584</v>
      </c>
      <c r="F2675">
        <v>2.1110000000000002</v>
      </c>
      <c r="G2675">
        <v>1.3260000000000001</v>
      </c>
      <c r="H2675">
        <v>10.132999999999999</v>
      </c>
      <c r="I2675" t="s">
        <v>2819</v>
      </c>
      <c r="J2675" s="4" t="str">
        <f t="shared" si="82"/>
        <v>na</v>
      </c>
      <c r="K2675" s="4">
        <f t="shared" si="83"/>
        <v>0</v>
      </c>
      <c r="L2675" t="s">
        <v>14118</v>
      </c>
    </row>
    <row r="2676" spans="1:12" x14ac:dyDescent="0.25">
      <c r="A2676" t="s">
        <v>5363</v>
      </c>
      <c r="B2676" t="s">
        <v>5364</v>
      </c>
      <c r="C2676" t="s">
        <v>15</v>
      </c>
      <c r="D2676" s="1">
        <v>1383</v>
      </c>
      <c r="E2676">
        <v>20.939</v>
      </c>
      <c r="F2676">
        <v>0.56999999999999995</v>
      </c>
      <c r="G2676">
        <v>0.155</v>
      </c>
      <c r="H2676">
        <v>4.22</v>
      </c>
      <c r="I2676" t="s">
        <v>2819</v>
      </c>
      <c r="J2676" s="4" t="str">
        <f t="shared" si="82"/>
        <v>na</v>
      </c>
      <c r="K2676" s="4">
        <f t="shared" si="83"/>
        <v>0</v>
      </c>
      <c r="L2676" t="s">
        <v>14119</v>
      </c>
    </row>
    <row r="2677" spans="1:12" x14ac:dyDescent="0.25">
      <c r="A2677" t="s">
        <v>5365</v>
      </c>
      <c r="B2677" t="s">
        <v>5366</v>
      </c>
      <c r="C2677" t="s">
        <v>21</v>
      </c>
      <c r="D2677" s="1">
        <v>1382</v>
      </c>
      <c r="E2677">
        <v>20.106000000000002</v>
      </c>
      <c r="F2677">
        <v>0.80500000000000005</v>
      </c>
      <c r="G2677">
        <v>0.31</v>
      </c>
      <c r="H2677">
        <v>7.0629999999999997</v>
      </c>
      <c r="I2677" t="s">
        <v>2819</v>
      </c>
      <c r="J2677" s="4" t="str">
        <f t="shared" si="82"/>
        <v>na</v>
      </c>
      <c r="K2677" s="4">
        <f t="shared" si="83"/>
        <v>0</v>
      </c>
      <c r="L2677" t="s">
        <v>14120</v>
      </c>
    </row>
    <row r="2678" spans="1:12" x14ac:dyDescent="0.25">
      <c r="A2678" t="s">
        <v>5367</v>
      </c>
      <c r="B2678" t="s">
        <v>5368</v>
      </c>
      <c r="C2678" t="s">
        <v>18</v>
      </c>
      <c r="D2678" s="1">
        <v>1380</v>
      </c>
      <c r="E2678">
        <v>2.77</v>
      </c>
      <c r="F2678">
        <v>2.0720000000000001</v>
      </c>
      <c r="G2678">
        <v>0.45600000000000002</v>
      </c>
      <c r="H2678">
        <v>5.5819999999999999</v>
      </c>
      <c r="I2678" t="s">
        <v>2819</v>
      </c>
      <c r="J2678" s="4" t="str">
        <f t="shared" si="82"/>
        <v>na</v>
      </c>
      <c r="K2678" s="4">
        <f t="shared" si="83"/>
        <v>0</v>
      </c>
      <c r="L2678" t="s">
        <v>14121</v>
      </c>
    </row>
    <row r="2679" spans="1:12" x14ac:dyDescent="0.25">
      <c r="A2679" t="s">
        <v>5369</v>
      </c>
      <c r="B2679" t="s">
        <v>5370</v>
      </c>
      <c r="C2679" t="s">
        <v>24</v>
      </c>
      <c r="D2679" s="1">
        <v>1377</v>
      </c>
      <c r="E2679">
        <v>9.0670000000000002</v>
      </c>
      <c r="F2679">
        <v>1.127</v>
      </c>
      <c r="G2679">
        <v>0.47599999999999998</v>
      </c>
      <c r="H2679">
        <v>9.0830000000000002</v>
      </c>
      <c r="I2679" t="s">
        <v>2819</v>
      </c>
      <c r="J2679" s="4" t="str">
        <f t="shared" si="82"/>
        <v>na</v>
      </c>
      <c r="K2679" s="4">
        <f t="shared" si="83"/>
        <v>0</v>
      </c>
      <c r="L2679" t="s">
        <v>14122</v>
      </c>
    </row>
    <row r="2680" spans="1:12" x14ac:dyDescent="0.25">
      <c r="A2680" t="s">
        <v>5371</v>
      </c>
      <c r="B2680" t="s">
        <v>5372</v>
      </c>
      <c r="C2680" t="s">
        <v>35</v>
      </c>
      <c r="D2680" s="1">
        <v>1376</v>
      </c>
      <c r="E2680">
        <v>11.456</v>
      </c>
      <c r="F2680">
        <v>1.2270000000000001</v>
      </c>
      <c r="G2680">
        <v>2.694</v>
      </c>
      <c r="H2680" t="s">
        <v>36</v>
      </c>
      <c r="I2680" t="s">
        <v>2819</v>
      </c>
      <c r="J2680" s="4" t="str">
        <f t="shared" si="82"/>
        <v>na</v>
      </c>
      <c r="K2680" s="4">
        <f t="shared" si="83"/>
        <v>0</v>
      </c>
      <c r="L2680" t="s">
        <v>14123</v>
      </c>
    </row>
    <row r="2681" spans="1:12" x14ac:dyDescent="0.25">
      <c r="A2681" t="s">
        <v>5373</v>
      </c>
      <c r="B2681" t="s">
        <v>5374</v>
      </c>
      <c r="C2681" t="s">
        <v>58</v>
      </c>
      <c r="D2681" s="1">
        <v>1375</v>
      </c>
      <c r="E2681">
        <v>6.4409999999999998</v>
      </c>
      <c r="F2681">
        <v>0.73699999999999999</v>
      </c>
      <c r="G2681">
        <v>0.25700000000000001</v>
      </c>
      <c r="H2681">
        <v>8.9610000000000003</v>
      </c>
      <c r="I2681" t="s">
        <v>2819</v>
      </c>
      <c r="J2681" s="4" t="str">
        <f t="shared" si="82"/>
        <v>na</v>
      </c>
      <c r="K2681" s="4">
        <f t="shared" si="83"/>
        <v>0</v>
      </c>
      <c r="L2681" t="s">
        <v>14124</v>
      </c>
    </row>
    <row r="2682" spans="1:12" x14ac:dyDescent="0.25">
      <c r="A2682" t="s">
        <v>5375</v>
      </c>
      <c r="B2682" t="s">
        <v>5376</v>
      </c>
      <c r="C2682" t="s">
        <v>132</v>
      </c>
      <c r="D2682" s="1">
        <v>1375</v>
      </c>
      <c r="E2682">
        <v>22.358000000000001</v>
      </c>
      <c r="F2682">
        <v>1.8049999999999999</v>
      </c>
      <c r="G2682">
        <v>4.4169999999999998</v>
      </c>
      <c r="H2682">
        <v>7.9340000000000002</v>
      </c>
      <c r="I2682" t="s">
        <v>2819</v>
      </c>
      <c r="J2682" s="4" t="str">
        <f t="shared" si="82"/>
        <v>na</v>
      </c>
      <c r="K2682" s="4">
        <f t="shared" si="83"/>
        <v>0</v>
      </c>
      <c r="L2682" t="s">
        <v>14125</v>
      </c>
    </row>
    <row r="2683" spans="1:12" x14ac:dyDescent="0.25">
      <c r="A2683" t="s">
        <v>5377</v>
      </c>
      <c r="B2683" t="s">
        <v>5378</v>
      </c>
      <c r="C2683" t="s">
        <v>21</v>
      </c>
      <c r="D2683" s="1">
        <v>1368</v>
      </c>
      <c r="E2683">
        <v>17.702000000000002</v>
      </c>
      <c r="F2683">
        <v>1.492</v>
      </c>
      <c r="G2683">
        <v>0.61499999999999999</v>
      </c>
      <c r="H2683">
        <v>8.41</v>
      </c>
      <c r="I2683" t="s">
        <v>2819</v>
      </c>
      <c r="J2683" s="4" t="str">
        <f t="shared" si="82"/>
        <v>na</v>
      </c>
      <c r="K2683" s="4">
        <f t="shared" si="83"/>
        <v>0</v>
      </c>
      <c r="L2683" t="s">
        <v>14126</v>
      </c>
    </row>
    <row r="2684" spans="1:12" x14ac:dyDescent="0.25">
      <c r="A2684" t="s">
        <v>5379</v>
      </c>
      <c r="B2684" t="s">
        <v>5380</v>
      </c>
      <c r="C2684" t="s">
        <v>21</v>
      </c>
      <c r="D2684" s="1">
        <v>1368</v>
      </c>
      <c r="E2684">
        <v>17.702000000000002</v>
      </c>
      <c r="F2684">
        <v>1.492</v>
      </c>
      <c r="G2684">
        <v>0.61499999999999999</v>
      </c>
      <c r="H2684">
        <v>8.41</v>
      </c>
      <c r="I2684" t="s">
        <v>2819</v>
      </c>
      <c r="J2684" s="4" t="str">
        <f t="shared" si="82"/>
        <v>na</v>
      </c>
      <c r="K2684" s="4">
        <f t="shared" si="83"/>
        <v>0</v>
      </c>
      <c r="L2684" t="s">
        <v>14127</v>
      </c>
    </row>
    <row r="2685" spans="1:12" x14ac:dyDescent="0.25">
      <c r="A2685" t="s">
        <v>5381</v>
      </c>
      <c r="B2685" t="s">
        <v>5382</v>
      </c>
      <c r="C2685" t="s">
        <v>30</v>
      </c>
      <c r="D2685" s="1">
        <v>1367</v>
      </c>
      <c r="E2685" t="s">
        <v>36</v>
      </c>
      <c r="F2685">
        <v>3.9710000000000001</v>
      </c>
      <c r="G2685" t="s">
        <v>36</v>
      </c>
      <c r="H2685" t="s">
        <v>36</v>
      </c>
      <c r="I2685" t="s">
        <v>2819</v>
      </c>
      <c r="J2685" s="4" t="str">
        <f t="shared" si="82"/>
        <v>na</v>
      </c>
      <c r="K2685" s="4">
        <f t="shared" si="83"/>
        <v>0</v>
      </c>
      <c r="L2685" t="s">
        <v>14128</v>
      </c>
    </row>
    <row r="2686" spans="1:12" x14ac:dyDescent="0.25">
      <c r="A2686" t="s">
        <v>5383</v>
      </c>
      <c r="B2686" t="s">
        <v>5384</v>
      </c>
      <c r="C2686" t="s">
        <v>15</v>
      </c>
      <c r="D2686" s="1">
        <v>1365</v>
      </c>
      <c r="E2686">
        <v>4.1040000000000001</v>
      </c>
      <c r="F2686">
        <v>0.629</v>
      </c>
      <c r="G2686">
        <v>0.46600000000000003</v>
      </c>
      <c r="H2686">
        <v>4.2649999999999997</v>
      </c>
      <c r="I2686" t="s">
        <v>2819</v>
      </c>
      <c r="J2686" s="4" t="str">
        <f t="shared" si="82"/>
        <v>na</v>
      </c>
      <c r="K2686" s="4">
        <f t="shared" si="83"/>
        <v>0</v>
      </c>
      <c r="L2686" t="s">
        <v>14129</v>
      </c>
    </row>
    <row r="2687" spans="1:12" x14ac:dyDescent="0.25">
      <c r="A2687" t="s">
        <v>5385</v>
      </c>
      <c r="B2687" t="s">
        <v>5386</v>
      </c>
      <c r="C2687" t="s">
        <v>15</v>
      </c>
      <c r="D2687" s="1">
        <v>1362</v>
      </c>
      <c r="E2687">
        <v>8.2230000000000008</v>
      </c>
      <c r="F2687">
        <v>1.073</v>
      </c>
      <c r="G2687">
        <v>0.66700000000000004</v>
      </c>
      <c r="H2687">
        <v>4.05</v>
      </c>
      <c r="I2687" t="s">
        <v>2819</v>
      </c>
      <c r="J2687" s="4" t="str">
        <f t="shared" si="82"/>
        <v>na</v>
      </c>
      <c r="K2687" s="4">
        <f t="shared" si="83"/>
        <v>0</v>
      </c>
      <c r="L2687" t="s">
        <v>14130</v>
      </c>
    </row>
    <row r="2688" spans="1:12" x14ac:dyDescent="0.25">
      <c r="A2688" t="s">
        <v>5387</v>
      </c>
      <c r="B2688" t="s">
        <v>5388</v>
      </c>
      <c r="C2688" t="s">
        <v>58</v>
      </c>
      <c r="D2688" s="1">
        <v>1361</v>
      </c>
      <c r="E2688">
        <v>5.4930000000000003</v>
      </c>
      <c r="F2688">
        <v>1.089</v>
      </c>
      <c r="G2688">
        <v>0.32</v>
      </c>
      <c r="H2688">
        <v>3.33</v>
      </c>
      <c r="I2688" t="s">
        <v>2819</v>
      </c>
      <c r="J2688" s="4" t="str">
        <f t="shared" si="82"/>
        <v>na</v>
      </c>
      <c r="K2688" s="4">
        <f t="shared" si="83"/>
        <v>0</v>
      </c>
      <c r="L2688" t="s">
        <v>14131</v>
      </c>
    </row>
    <row r="2689" spans="1:12" x14ac:dyDescent="0.25">
      <c r="A2689" t="s">
        <v>5389</v>
      </c>
      <c r="B2689" t="s">
        <v>5390</v>
      </c>
      <c r="C2689" t="s">
        <v>21</v>
      </c>
      <c r="D2689" s="1">
        <v>1360</v>
      </c>
      <c r="E2689">
        <v>6.8419999999999996</v>
      </c>
      <c r="F2689">
        <v>1.0089999999999999</v>
      </c>
      <c r="G2689">
        <v>0.63400000000000001</v>
      </c>
      <c r="H2689" t="s">
        <v>36</v>
      </c>
      <c r="I2689" t="s">
        <v>2819</v>
      </c>
      <c r="J2689" s="4" t="str">
        <f t="shared" si="82"/>
        <v>na</v>
      </c>
      <c r="K2689" s="4">
        <f t="shared" si="83"/>
        <v>0</v>
      </c>
      <c r="L2689" t="s">
        <v>14132</v>
      </c>
    </row>
    <row r="2690" spans="1:12" x14ac:dyDescent="0.25">
      <c r="A2690" t="s">
        <v>5391</v>
      </c>
      <c r="B2690" t="s">
        <v>5392</v>
      </c>
      <c r="C2690" t="s">
        <v>58</v>
      </c>
      <c r="D2690" s="1">
        <v>1357</v>
      </c>
      <c r="E2690">
        <v>16.544</v>
      </c>
      <c r="F2690">
        <v>2.2799999999999998</v>
      </c>
      <c r="G2690">
        <v>1.292</v>
      </c>
      <c r="H2690">
        <v>11.193</v>
      </c>
      <c r="I2690" t="s">
        <v>2819</v>
      </c>
      <c r="J2690" s="4" t="str">
        <f t="shared" ref="J2690:J2753" si="84">IF(AND(I2690=selected_country_code,C2690= selected_sector_code),D2690,"na")</f>
        <v>na</v>
      </c>
      <c r="K2690" s="4">
        <f t="shared" si="83"/>
        <v>0</v>
      </c>
      <c r="L2690" t="s">
        <v>14133</v>
      </c>
    </row>
    <row r="2691" spans="1:12" x14ac:dyDescent="0.25">
      <c r="A2691" t="s">
        <v>5393</v>
      </c>
      <c r="B2691" t="s">
        <v>5394</v>
      </c>
      <c r="C2691" t="s">
        <v>30</v>
      </c>
      <c r="D2691" s="1">
        <v>1354</v>
      </c>
      <c r="E2691" t="s">
        <v>36</v>
      </c>
      <c r="F2691">
        <v>9.6590000000000007</v>
      </c>
      <c r="G2691">
        <v>16.28</v>
      </c>
      <c r="H2691" t="s">
        <v>36</v>
      </c>
      <c r="I2691" t="s">
        <v>2819</v>
      </c>
      <c r="J2691" s="4" t="str">
        <f t="shared" si="84"/>
        <v>na</v>
      </c>
      <c r="K2691" s="4">
        <f t="shared" ref="K2691:K2754" si="85">IFERROR(RANK(J2691,$J$2:$J$5711,0),0)</f>
        <v>0</v>
      </c>
      <c r="L2691" t="s">
        <v>14134</v>
      </c>
    </row>
    <row r="2692" spans="1:12" x14ac:dyDescent="0.25">
      <c r="A2692" t="s">
        <v>5395</v>
      </c>
      <c r="B2692" t="s">
        <v>5396</v>
      </c>
      <c r="C2692" t="s">
        <v>132</v>
      </c>
      <c r="D2692" s="1">
        <v>1354</v>
      </c>
      <c r="E2692">
        <v>15.295</v>
      </c>
      <c r="F2692">
        <v>3.4159999999999999</v>
      </c>
      <c r="G2692">
        <v>1.325</v>
      </c>
      <c r="H2692">
        <v>7.5350000000000001</v>
      </c>
      <c r="I2692" t="s">
        <v>2819</v>
      </c>
      <c r="J2692" s="4" t="str">
        <f t="shared" si="84"/>
        <v>na</v>
      </c>
      <c r="K2692" s="4">
        <f t="shared" si="85"/>
        <v>0</v>
      </c>
      <c r="L2692" t="s">
        <v>14135</v>
      </c>
    </row>
    <row r="2693" spans="1:12" x14ac:dyDescent="0.25">
      <c r="A2693" t="s">
        <v>5397</v>
      </c>
      <c r="B2693" t="s">
        <v>5398</v>
      </c>
      <c r="C2693" t="s">
        <v>24</v>
      </c>
      <c r="D2693" s="1">
        <v>1353</v>
      </c>
      <c r="E2693">
        <v>13.288</v>
      </c>
      <c r="F2693">
        <v>0.92</v>
      </c>
      <c r="G2693">
        <v>0.58499999999999996</v>
      </c>
      <c r="H2693">
        <v>6.5289999999999999</v>
      </c>
      <c r="I2693" t="s">
        <v>2819</v>
      </c>
      <c r="J2693" s="4" t="str">
        <f t="shared" si="84"/>
        <v>na</v>
      </c>
      <c r="K2693" s="4">
        <f t="shared" si="85"/>
        <v>0</v>
      </c>
      <c r="L2693" t="s">
        <v>14136</v>
      </c>
    </row>
    <row r="2694" spans="1:12" x14ac:dyDescent="0.25">
      <c r="A2694" t="s">
        <v>5399</v>
      </c>
      <c r="B2694" t="s">
        <v>5400</v>
      </c>
      <c r="C2694" t="s">
        <v>24</v>
      </c>
      <c r="D2694" s="1">
        <v>1350</v>
      </c>
      <c r="E2694">
        <v>8.1850000000000005</v>
      </c>
      <c r="F2694">
        <v>1.6</v>
      </c>
      <c r="G2694">
        <v>0.39300000000000002</v>
      </c>
      <c r="H2694">
        <v>14.430999999999999</v>
      </c>
      <c r="I2694" t="s">
        <v>2819</v>
      </c>
      <c r="J2694" s="4" t="str">
        <f t="shared" si="84"/>
        <v>na</v>
      </c>
      <c r="K2694" s="4">
        <f t="shared" si="85"/>
        <v>0</v>
      </c>
      <c r="L2694" t="s">
        <v>14137</v>
      </c>
    </row>
    <row r="2695" spans="1:12" x14ac:dyDescent="0.25">
      <c r="A2695" t="s">
        <v>5401</v>
      </c>
      <c r="B2695" t="s">
        <v>5402</v>
      </c>
      <c r="C2695" t="s">
        <v>15</v>
      </c>
      <c r="D2695" s="1">
        <v>1349</v>
      </c>
      <c r="E2695">
        <v>7.5519999999999996</v>
      </c>
      <c r="F2695">
        <v>1.196</v>
      </c>
      <c r="G2695">
        <v>0.59199999999999997</v>
      </c>
      <c r="H2695">
        <v>13.888</v>
      </c>
      <c r="I2695" t="s">
        <v>2819</v>
      </c>
      <c r="J2695" s="4" t="str">
        <f t="shared" si="84"/>
        <v>na</v>
      </c>
      <c r="K2695" s="4">
        <f t="shared" si="85"/>
        <v>0</v>
      </c>
      <c r="L2695" t="s">
        <v>14138</v>
      </c>
    </row>
    <row r="2696" spans="1:12" x14ac:dyDescent="0.25">
      <c r="A2696" t="s">
        <v>5403</v>
      </c>
      <c r="B2696" t="s">
        <v>5404</v>
      </c>
      <c r="C2696" t="s">
        <v>30</v>
      </c>
      <c r="D2696" s="1">
        <v>1345</v>
      </c>
      <c r="E2696">
        <v>25.946000000000002</v>
      </c>
      <c r="F2696">
        <v>2.476</v>
      </c>
      <c r="G2696">
        <v>2.2890000000000001</v>
      </c>
      <c r="H2696">
        <v>19.201000000000001</v>
      </c>
      <c r="I2696" t="s">
        <v>2819</v>
      </c>
      <c r="J2696" s="4" t="str">
        <f t="shared" si="84"/>
        <v>na</v>
      </c>
      <c r="K2696" s="4">
        <f t="shared" si="85"/>
        <v>0</v>
      </c>
      <c r="L2696" t="s">
        <v>14139</v>
      </c>
    </row>
    <row r="2697" spans="1:12" x14ac:dyDescent="0.25">
      <c r="A2697" t="s">
        <v>5405</v>
      </c>
      <c r="B2697" t="s">
        <v>5406</v>
      </c>
      <c r="C2697" t="s">
        <v>35</v>
      </c>
      <c r="D2697" s="1">
        <v>1345</v>
      </c>
      <c r="E2697" s="2">
        <v>2120.8989999999999</v>
      </c>
      <c r="F2697">
        <v>5.9640000000000004</v>
      </c>
      <c r="G2697">
        <v>10.551</v>
      </c>
      <c r="H2697" t="s">
        <v>36</v>
      </c>
      <c r="I2697" t="s">
        <v>2819</v>
      </c>
      <c r="J2697" s="4" t="str">
        <f t="shared" si="84"/>
        <v>na</v>
      </c>
      <c r="K2697" s="4">
        <f t="shared" si="85"/>
        <v>0</v>
      </c>
      <c r="L2697" t="s">
        <v>14140</v>
      </c>
    </row>
    <row r="2698" spans="1:12" x14ac:dyDescent="0.25">
      <c r="A2698" t="s">
        <v>5407</v>
      </c>
      <c r="B2698" t="s">
        <v>5408</v>
      </c>
      <c r="C2698" t="s">
        <v>27</v>
      </c>
      <c r="D2698" s="1">
        <v>1343</v>
      </c>
      <c r="E2698">
        <v>21.501999999999999</v>
      </c>
      <c r="F2698">
        <v>2.391</v>
      </c>
      <c r="G2698">
        <v>2.3010000000000002</v>
      </c>
      <c r="H2698">
        <v>12.840999999999999</v>
      </c>
      <c r="I2698" t="s">
        <v>2819</v>
      </c>
      <c r="J2698" s="4" t="str">
        <f t="shared" si="84"/>
        <v>na</v>
      </c>
      <c r="K2698" s="4">
        <f t="shared" si="85"/>
        <v>0</v>
      </c>
      <c r="L2698" t="s">
        <v>14141</v>
      </c>
    </row>
    <row r="2699" spans="1:12" x14ac:dyDescent="0.25">
      <c r="A2699" t="s">
        <v>5409</v>
      </c>
      <c r="B2699" t="s">
        <v>5410</v>
      </c>
      <c r="C2699" t="s">
        <v>18</v>
      </c>
      <c r="D2699" s="1">
        <v>1339</v>
      </c>
      <c r="E2699">
        <v>33.286000000000001</v>
      </c>
      <c r="F2699">
        <v>1.758</v>
      </c>
      <c r="G2699">
        <v>1.3640000000000001</v>
      </c>
      <c r="H2699">
        <v>8.2159999999999993</v>
      </c>
      <c r="I2699" t="s">
        <v>2819</v>
      </c>
      <c r="J2699" s="4" t="str">
        <f t="shared" si="84"/>
        <v>na</v>
      </c>
      <c r="K2699" s="4">
        <f t="shared" si="85"/>
        <v>0</v>
      </c>
      <c r="L2699" t="s">
        <v>14142</v>
      </c>
    </row>
    <row r="2700" spans="1:12" x14ac:dyDescent="0.25">
      <c r="A2700" t="s">
        <v>5411</v>
      </c>
      <c r="B2700" t="s">
        <v>5412</v>
      </c>
      <c r="C2700" t="s">
        <v>30</v>
      </c>
      <c r="D2700" s="1">
        <v>1334</v>
      </c>
      <c r="E2700">
        <v>110.148</v>
      </c>
      <c r="F2700">
        <v>3.746</v>
      </c>
      <c r="G2700">
        <v>3.13</v>
      </c>
      <c r="H2700">
        <v>38.387</v>
      </c>
      <c r="I2700" t="s">
        <v>2819</v>
      </c>
      <c r="J2700" s="4" t="str">
        <f t="shared" si="84"/>
        <v>na</v>
      </c>
      <c r="K2700" s="4">
        <f t="shared" si="85"/>
        <v>0</v>
      </c>
      <c r="L2700" t="s">
        <v>14143</v>
      </c>
    </row>
    <row r="2701" spans="1:12" x14ac:dyDescent="0.25">
      <c r="A2701" t="s">
        <v>5413</v>
      </c>
      <c r="B2701" t="s">
        <v>5414</v>
      </c>
      <c r="C2701" t="s">
        <v>58</v>
      </c>
      <c r="D2701" s="1">
        <v>1332</v>
      </c>
      <c r="E2701">
        <v>14.733000000000001</v>
      </c>
      <c r="F2701">
        <v>1.784</v>
      </c>
      <c r="G2701">
        <v>1.056</v>
      </c>
      <c r="H2701">
        <v>9.3369999999999997</v>
      </c>
      <c r="I2701" t="s">
        <v>2819</v>
      </c>
      <c r="J2701" s="4" t="str">
        <f t="shared" si="84"/>
        <v>na</v>
      </c>
      <c r="K2701" s="4">
        <f t="shared" si="85"/>
        <v>0</v>
      </c>
      <c r="L2701" t="s">
        <v>14144</v>
      </c>
    </row>
    <row r="2702" spans="1:12" x14ac:dyDescent="0.25">
      <c r="A2702" t="s">
        <v>5415</v>
      </c>
      <c r="B2702" t="s">
        <v>5416</v>
      </c>
      <c r="C2702" t="s">
        <v>58</v>
      </c>
      <c r="D2702" s="1">
        <v>1328</v>
      </c>
      <c r="E2702">
        <v>18.466000000000001</v>
      </c>
      <c r="F2702">
        <v>5.3120000000000003</v>
      </c>
      <c r="G2702">
        <v>0.871</v>
      </c>
      <c r="H2702">
        <v>8.1080000000000005</v>
      </c>
      <c r="I2702" t="s">
        <v>2819</v>
      </c>
      <c r="J2702" s="4" t="str">
        <f t="shared" si="84"/>
        <v>na</v>
      </c>
      <c r="K2702" s="4">
        <f t="shared" si="85"/>
        <v>0</v>
      </c>
      <c r="L2702" t="s">
        <v>14145</v>
      </c>
    </row>
    <row r="2703" spans="1:12" x14ac:dyDescent="0.25">
      <c r="A2703" t="s">
        <v>5417</v>
      </c>
      <c r="B2703" t="s">
        <v>5418</v>
      </c>
      <c r="C2703" t="s">
        <v>35</v>
      </c>
      <c r="D2703" s="1">
        <v>1327</v>
      </c>
      <c r="E2703">
        <v>6.016</v>
      </c>
      <c r="F2703">
        <v>0.63</v>
      </c>
      <c r="G2703">
        <v>0.74099999999999999</v>
      </c>
      <c r="H2703" t="s">
        <v>36</v>
      </c>
      <c r="I2703" t="s">
        <v>2819</v>
      </c>
      <c r="J2703" s="4" t="str">
        <f t="shared" si="84"/>
        <v>na</v>
      </c>
      <c r="K2703" s="4">
        <f t="shared" si="85"/>
        <v>0</v>
      </c>
      <c r="L2703" t="s">
        <v>14146</v>
      </c>
    </row>
    <row r="2704" spans="1:12" x14ac:dyDescent="0.25">
      <c r="A2704" t="s">
        <v>5419</v>
      </c>
      <c r="B2704" t="s">
        <v>5420</v>
      </c>
      <c r="C2704" t="s">
        <v>132</v>
      </c>
      <c r="D2704" s="1">
        <v>1327</v>
      </c>
      <c r="E2704">
        <v>21.872</v>
      </c>
      <c r="F2704">
        <v>1.0229999999999999</v>
      </c>
      <c r="G2704">
        <v>1.5329999999999999</v>
      </c>
      <c r="H2704">
        <v>10.172000000000001</v>
      </c>
      <c r="I2704" t="s">
        <v>2819</v>
      </c>
      <c r="J2704" s="4" t="str">
        <f t="shared" si="84"/>
        <v>na</v>
      </c>
      <c r="K2704" s="4">
        <f t="shared" si="85"/>
        <v>0</v>
      </c>
      <c r="L2704" t="s">
        <v>14147</v>
      </c>
    </row>
    <row r="2705" spans="1:12" x14ac:dyDescent="0.25">
      <c r="A2705" t="s">
        <v>5421</v>
      </c>
      <c r="B2705" t="s">
        <v>5422</v>
      </c>
      <c r="C2705" t="s">
        <v>15</v>
      </c>
      <c r="D2705" s="1">
        <v>1327</v>
      </c>
      <c r="E2705">
        <v>38.299999999999997</v>
      </c>
      <c r="F2705">
        <v>2.7029999999999998</v>
      </c>
      <c r="G2705">
        <v>4.1070000000000002</v>
      </c>
      <c r="H2705">
        <v>24.31</v>
      </c>
      <c r="I2705" t="s">
        <v>2819</v>
      </c>
      <c r="J2705" s="4" t="str">
        <f t="shared" si="84"/>
        <v>na</v>
      </c>
      <c r="K2705" s="4">
        <f t="shared" si="85"/>
        <v>0</v>
      </c>
      <c r="L2705" t="s">
        <v>14148</v>
      </c>
    </row>
    <row r="2706" spans="1:12" x14ac:dyDescent="0.25">
      <c r="A2706" t="s">
        <v>5423</v>
      </c>
      <c r="B2706" t="s">
        <v>5424</v>
      </c>
      <c r="C2706" t="s">
        <v>30</v>
      </c>
      <c r="D2706" s="1">
        <v>1326</v>
      </c>
      <c r="E2706" t="s">
        <v>36</v>
      </c>
      <c r="F2706" t="s">
        <v>36</v>
      </c>
      <c r="G2706" t="s">
        <v>36</v>
      </c>
      <c r="H2706" t="s">
        <v>36</v>
      </c>
      <c r="I2706" t="s">
        <v>2819</v>
      </c>
      <c r="J2706" s="4" t="str">
        <f t="shared" si="84"/>
        <v>na</v>
      </c>
      <c r="K2706" s="4">
        <f t="shared" si="85"/>
        <v>0</v>
      </c>
      <c r="L2706" t="s">
        <v>14149</v>
      </c>
    </row>
    <row r="2707" spans="1:12" x14ac:dyDescent="0.25">
      <c r="A2707" t="s">
        <v>5425</v>
      </c>
      <c r="B2707" t="s">
        <v>5426</v>
      </c>
      <c r="C2707" t="s">
        <v>11</v>
      </c>
      <c r="D2707" s="1">
        <v>1326</v>
      </c>
      <c r="E2707" t="s">
        <v>36</v>
      </c>
      <c r="F2707" t="s">
        <v>36</v>
      </c>
      <c r="G2707" t="s">
        <v>36</v>
      </c>
      <c r="H2707" t="s">
        <v>36</v>
      </c>
      <c r="I2707" t="s">
        <v>2819</v>
      </c>
      <c r="J2707" s="4" t="str">
        <f t="shared" si="84"/>
        <v>na</v>
      </c>
      <c r="K2707" s="4">
        <f t="shared" si="85"/>
        <v>0</v>
      </c>
      <c r="L2707" t="s">
        <v>14150</v>
      </c>
    </row>
    <row r="2708" spans="1:12" x14ac:dyDescent="0.25">
      <c r="A2708" t="s">
        <v>5427</v>
      </c>
      <c r="B2708" t="s">
        <v>5428</v>
      </c>
      <c r="C2708" t="s">
        <v>21</v>
      </c>
      <c r="D2708" s="1">
        <v>1326</v>
      </c>
      <c r="E2708">
        <v>14.497</v>
      </c>
      <c r="F2708">
        <v>0.89200000000000002</v>
      </c>
      <c r="G2708">
        <v>1.226</v>
      </c>
      <c r="H2708">
        <v>12.196999999999999</v>
      </c>
      <c r="I2708" t="s">
        <v>2819</v>
      </c>
      <c r="J2708" s="4" t="str">
        <f t="shared" si="84"/>
        <v>na</v>
      </c>
      <c r="K2708" s="4">
        <f t="shared" si="85"/>
        <v>0</v>
      </c>
      <c r="L2708" t="s">
        <v>14151</v>
      </c>
    </row>
    <row r="2709" spans="1:12" x14ac:dyDescent="0.25">
      <c r="A2709" t="s">
        <v>5429</v>
      </c>
      <c r="B2709" t="s">
        <v>5430</v>
      </c>
      <c r="C2709" t="s">
        <v>21</v>
      </c>
      <c r="D2709" s="1">
        <v>1322</v>
      </c>
      <c r="E2709">
        <v>16.236000000000001</v>
      </c>
      <c r="F2709" t="s">
        <v>36</v>
      </c>
      <c r="G2709">
        <v>0.83299999999999996</v>
      </c>
      <c r="H2709">
        <v>9.0090000000000003</v>
      </c>
      <c r="I2709" t="s">
        <v>2819</v>
      </c>
      <c r="J2709" s="4" t="str">
        <f t="shared" si="84"/>
        <v>na</v>
      </c>
      <c r="K2709" s="4">
        <f t="shared" si="85"/>
        <v>0</v>
      </c>
      <c r="L2709" t="s">
        <v>14152</v>
      </c>
    </row>
    <row r="2710" spans="1:12" x14ac:dyDescent="0.25">
      <c r="A2710" t="s">
        <v>5431</v>
      </c>
      <c r="B2710" t="s">
        <v>5432</v>
      </c>
      <c r="C2710" t="s">
        <v>35</v>
      </c>
      <c r="D2710" s="1">
        <v>1322</v>
      </c>
      <c r="E2710">
        <v>7.5609999999999999</v>
      </c>
      <c r="F2710">
        <v>1.2350000000000001</v>
      </c>
      <c r="G2710">
        <v>1.5580000000000001</v>
      </c>
      <c r="H2710">
        <v>5.97</v>
      </c>
      <c r="I2710" t="s">
        <v>2819</v>
      </c>
      <c r="J2710" s="4" t="str">
        <f t="shared" si="84"/>
        <v>na</v>
      </c>
      <c r="K2710" s="4">
        <f t="shared" si="85"/>
        <v>0</v>
      </c>
      <c r="L2710" t="s">
        <v>14153</v>
      </c>
    </row>
    <row r="2711" spans="1:12" x14ac:dyDescent="0.25">
      <c r="A2711" t="s">
        <v>5433</v>
      </c>
      <c r="B2711" t="s">
        <v>5434</v>
      </c>
      <c r="C2711" t="s">
        <v>15</v>
      </c>
      <c r="D2711" s="1">
        <v>1319</v>
      </c>
      <c r="E2711">
        <v>19.018000000000001</v>
      </c>
      <c r="F2711">
        <v>2.625</v>
      </c>
      <c r="G2711">
        <v>0.86</v>
      </c>
      <c r="H2711">
        <v>11.269</v>
      </c>
      <c r="I2711" t="s">
        <v>2819</v>
      </c>
      <c r="J2711" s="4" t="str">
        <f t="shared" si="84"/>
        <v>na</v>
      </c>
      <c r="K2711" s="4">
        <f t="shared" si="85"/>
        <v>0</v>
      </c>
      <c r="L2711" t="s">
        <v>14154</v>
      </c>
    </row>
    <row r="2712" spans="1:12" x14ac:dyDescent="0.25">
      <c r="A2712" t="s">
        <v>5435</v>
      </c>
      <c r="B2712" t="s">
        <v>5436</v>
      </c>
      <c r="C2712" t="s">
        <v>15</v>
      </c>
      <c r="D2712" s="1">
        <v>1313</v>
      </c>
      <c r="E2712">
        <v>41.723999999999997</v>
      </c>
      <c r="F2712">
        <v>3.1509999999999998</v>
      </c>
      <c r="G2712">
        <v>0.96899999999999997</v>
      </c>
      <c r="H2712">
        <v>11.423999999999999</v>
      </c>
      <c r="I2712" t="s">
        <v>2819</v>
      </c>
      <c r="J2712" s="4" t="str">
        <f t="shared" si="84"/>
        <v>na</v>
      </c>
      <c r="K2712" s="4">
        <f t="shared" si="85"/>
        <v>0</v>
      </c>
      <c r="L2712" t="s">
        <v>14155</v>
      </c>
    </row>
    <row r="2713" spans="1:12" x14ac:dyDescent="0.25">
      <c r="A2713" t="s">
        <v>5437</v>
      </c>
      <c r="B2713" t="s">
        <v>5438</v>
      </c>
      <c r="C2713" t="s">
        <v>58</v>
      </c>
      <c r="D2713" s="1">
        <v>1312</v>
      </c>
      <c r="E2713">
        <v>9.7230000000000008</v>
      </c>
      <c r="F2713">
        <v>1.014</v>
      </c>
      <c r="G2713">
        <v>1.1970000000000001</v>
      </c>
      <c r="H2713">
        <v>7.4329999999999998</v>
      </c>
      <c r="I2713" t="s">
        <v>2819</v>
      </c>
      <c r="J2713" s="4" t="str">
        <f t="shared" si="84"/>
        <v>na</v>
      </c>
      <c r="K2713" s="4">
        <f t="shared" si="85"/>
        <v>0</v>
      </c>
      <c r="L2713" t="s">
        <v>14156</v>
      </c>
    </row>
    <row r="2714" spans="1:12" x14ac:dyDescent="0.25">
      <c r="A2714" t="s">
        <v>5439</v>
      </c>
      <c r="B2714" t="s">
        <v>5440</v>
      </c>
      <c r="C2714" t="s">
        <v>15</v>
      </c>
      <c r="D2714" s="1">
        <v>1308</v>
      </c>
      <c r="E2714">
        <v>39.771999999999998</v>
      </c>
      <c r="F2714">
        <v>1.373</v>
      </c>
      <c r="G2714">
        <v>0.85699999999999998</v>
      </c>
      <c r="H2714">
        <v>12.396000000000001</v>
      </c>
      <c r="I2714" t="s">
        <v>2819</v>
      </c>
      <c r="J2714" s="4" t="str">
        <f t="shared" si="84"/>
        <v>na</v>
      </c>
      <c r="K2714" s="4">
        <f t="shared" si="85"/>
        <v>0</v>
      </c>
      <c r="L2714" t="s">
        <v>14157</v>
      </c>
    </row>
    <row r="2715" spans="1:12" x14ac:dyDescent="0.25">
      <c r="A2715" t="s">
        <v>5441</v>
      </c>
      <c r="B2715" t="s">
        <v>5442</v>
      </c>
      <c r="C2715" t="s">
        <v>15</v>
      </c>
      <c r="D2715" s="1">
        <v>1303</v>
      </c>
      <c r="E2715">
        <v>42.42</v>
      </c>
      <c r="F2715">
        <v>1.996</v>
      </c>
      <c r="G2715">
        <v>1.125</v>
      </c>
      <c r="H2715">
        <v>10.244</v>
      </c>
      <c r="I2715" t="s">
        <v>2819</v>
      </c>
      <c r="J2715" s="4" t="str">
        <f t="shared" si="84"/>
        <v>na</v>
      </c>
      <c r="K2715" s="4">
        <f t="shared" si="85"/>
        <v>0</v>
      </c>
      <c r="L2715" t="s">
        <v>14158</v>
      </c>
    </row>
    <row r="2716" spans="1:12" x14ac:dyDescent="0.25">
      <c r="A2716" t="s">
        <v>5443</v>
      </c>
      <c r="B2716" t="s">
        <v>5444</v>
      </c>
      <c r="C2716" t="s">
        <v>58</v>
      </c>
      <c r="D2716" s="1">
        <v>1301</v>
      </c>
      <c r="E2716">
        <v>50.573</v>
      </c>
      <c r="F2716">
        <v>2.964</v>
      </c>
      <c r="G2716">
        <v>0.74</v>
      </c>
      <c r="H2716">
        <v>30.526</v>
      </c>
      <c r="I2716" t="s">
        <v>2819</v>
      </c>
      <c r="J2716" s="4" t="str">
        <f t="shared" si="84"/>
        <v>na</v>
      </c>
      <c r="K2716" s="4">
        <f t="shared" si="85"/>
        <v>0</v>
      </c>
      <c r="L2716" t="s">
        <v>14159</v>
      </c>
    </row>
    <row r="2717" spans="1:12" x14ac:dyDescent="0.25">
      <c r="A2717" t="s">
        <v>5445</v>
      </c>
      <c r="B2717" t="s">
        <v>5446</v>
      </c>
      <c r="C2717" t="s">
        <v>30</v>
      </c>
      <c r="D2717" s="1">
        <v>1296</v>
      </c>
      <c r="E2717" t="s">
        <v>36</v>
      </c>
      <c r="F2717">
        <v>10.257</v>
      </c>
      <c r="G2717" t="s">
        <v>36</v>
      </c>
      <c r="H2717" t="s">
        <v>36</v>
      </c>
      <c r="I2717" t="s">
        <v>2819</v>
      </c>
      <c r="J2717" s="4" t="str">
        <f t="shared" si="84"/>
        <v>na</v>
      </c>
      <c r="K2717" s="4">
        <f t="shared" si="85"/>
        <v>0</v>
      </c>
      <c r="L2717" t="s">
        <v>14160</v>
      </c>
    </row>
    <row r="2718" spans="1:12" x14ac:dyDescent="0.25">
      <c r="A2718" t="s">
        <v>5447</v>
      </c>
      <c r="B2718" t="s">
        <v>5448</v>
      </c>
      <c r="C2718" t="s">
        <v>15</v>
      </c>
      <c r="D2718" s="1">
        <v>1294</v>
      </c>
      <c r="E2718">
        <v>12.367000000000001</v>
      </c>
      <c r="F2718">
        <v>2.0099999999999998</v>
      </c>
      <c r="G2718">
        <v>0.52100000000000002</v>
      </c>
      <c r="H2718">
        <v>6.7619999999999996</v>
      </c>
      <c r="I2718" t="s">
        <v>2819</v>
      </c>
      <c r="J2718" s="4" t="str">
        <f t="shared" si="84"/>
        <v>na</v>
      </c>
      <c r="K2718" s="4">
        <f t="shared" si="85"/>
        <v>0</v>
      </c>
      <c r="L2718" t="s">
        <v>14161</v>
      </c>
    </row>
    <row r="2719" spans="1:12" x14ac:dyDescent="0.25">
      <c r="A2719" t="s">
        <v>5449</v>
      </c>
      <c r="B2719" t="s">
        <v>5450</v>
      </c>
      <c r="C2719" t="s">
        <v>15</v>
      </c>
      <c r="D2719" s="1">
        <v>1287</v>
      </c>
      <c r="E2719">
        <v>11.308999999999999</v>
      </c>
      <c r="F2719">
        <v>1.593</v>
      </c>
      <c r="G2719">
        <v>0.58199999999999996</v>
      </c>
      <c r="H2719">
        <v>6.8840000000000003</v>
      </c>
      <c r="I2719" t="s">
        <v>2819</v>
      </c>
      <c r="J2719" s="4" t="str">
        <f t="shared" si="84"/>
        <v>na</v>
      </c>
      <c r="K2719" s="4">
        <f t="shared" si="85"/>
        <v>0</v>
      </c>
      <c r="L2719" t="s">
        <v>14162</v>
      </c>
    </row>
    <row r="2720" spans="1:12" x14ac:dyDescent="0.25">
      <c r="A2720" t="s">
        <v>5451</v>
      </c>
      <c r="B2720" t="s">
        <v>5452</v>
      </c>
      <c r="C2720" t="s">
        <v>30</v>
      </c>
      <c r="D2720" s="1">
        <v>1286</v>
      </c>
      <c r="E2720" t="s">
        <v>36</v>
      </c>
      <c r="F2720">
        <v>4.3159999999999998</v>
      </c>
      <c r="G2720">
        <v>279.66300000000001</v>
      </c>
      <c r="H2720" t="s">
        <v>36</v>
      </c>
      <c r="I2720" t="s">
        <v>2819</v>
      </c>
      <c r="J2720" s="4" t="str">
        <f t="shared" si="84"/>
        <v>na</v>
      </c>
      <c r="K2720" s="4">
        <f t="shared" si="85"/>
        <v>0</v>
      </c>
      <c r="L2720" t="s">
        <v>14163</v>
      </c>
    </row>
    <row r="2721" spans="1:12" x14ac:dyDescent="0.25">
      <c r="A2721" t="s">
        <v>5453</v>
      </c>
      <c r="B2721" t="s">
        <v>5454</v>
      </c>
      <c r="C2721" t="s">
        <v>21</v>
      </c>
      <c r="D2721" s="1">
        <v>1279</v>
      </c>
      <c r="E2721">
        <v>13.428000000000001</v>
      </c>
      <c r="F2721">
        <v>3.6539999999999999</v>
      </c>
      <c r="G2721">
        <v>1.2669999999999999</v>
      </c>
      <c r="H2721">
        <v>6.2949999999999999</v>
      </c>
      <c r="I2721" t="s">
        <v>2819</v>
      </c>
      <c r="J2721" s="4" t="str">
        <f t="shared" si="84"/>
        <v>na</v>
      </c>
      <c r="K2721" s="4">
        <f t="shared" si="85"/>
        <v>0</v>
      </c>
      <c r="L2721" t="s">
        <v>14164</v>
      </c>
    </row>
    <row r="2722" spans="1:12" x14ac:dyDescent="0.25">
      <c r="A2722" t="s">
        <v>5455</v>
      </c>
      <c r="B2722" t="s">
        <v>5456</v>
      </c>
      <c r="C2722" t="s">
        <v>132</v>
      </c>
      <c r="D2722" s="1">
        <v>1279</v>
      </c>
      <c r="E2722" t="s">
        <v>36</v>
      </c>
      <c r="F2722">
        <v>1.304</v>
      </c>
      <c r="G2722">
        <v>5.5940000000000003</v>
      </c>
      <c r="H2722" t="s">
        <v>36</v>
      </c>
      <c r="I2722" t="s">
        <v>2819</v>
      </c>
      <c r="J2722" s="4" t="str">
        <f t="shared" si="84"/>
        <v>na</v>
      </c>
      <c r="K2722" s="4">
        <f t="shared" si="85"/>
        <v>0</v>
      </c>
      <c r="L2722" t="s">
        <v>14165</v>
      </c>
    </row>
    <row r="2723" spans="1:12" x14ac:dyDescent="0.25">
      <c r="A2723" t="s">
        <v>5457</v>
      </c>
      <c r="B2723" t="s">
        <v>5458</v>
      </c>
      <c r="C2723" t="s">
        <v>58</v>
      </c>
      <c r="D2723" s="1">
        <v>1278</v>
      </c>
      <c r="E2723">
        <v>5.7670000000000003</v>
      </c>
      <c r="F2723">
        <v>0.77100000000000002</v>
      </c>
      <c r="G2723">
        <v>0.26700000000000002</v>
      </c>
      <c r="H2723">
        <v>6.5049999999999999</v>
      </c>
      <c r="I2723" t="s">
        <v>2819</v>
      </c>
      <c r="J2723" s="4" t="str">
        <f t="shared" si="84"/>
        <v>na</v>
      </c>
      <c r="K2723" s="4">
        <f t="shared" si="85"/>
        <v>0</v>
      </c>
      <c r="L2723" t="s">
        <v>14166</v>
      </c>
    </row>
    <row r="2724" spans="1:12" x14ac:dyDescent="0.25">
      <c r="A2724" t="s">
        <v>5459</v>
      </c>
      <c r="B2724" t="s">
        <v>5460</v>
      </c>
      <c r="C2724" t="s">
        <v>35</v>
      </c>
      <c r="D2724" s="1">
        <v>1275</v>
      </c>
      <c r="E2724">
        <v>11.332000000000001</v>
      </c>
      <c r="F2724">
        <v>1.248</v>
      </c>
      <c r="G2724">
        <v>0.38500000000000001</v>
      </c>
      <c r="H2724">
        <v>7.4489999999999998</v>
      </c>
      <c r="I2724" t="s">
        <v>2819</v>
      </c>
      <c r="J2724" s="4" t="str">
        <f t="shared" si="84"/>
        <v>na</v>
      </c>
      <c r="K2724" s="4">
        <f t="shared" si="85"/>
        <v>0</v>
      </c>
      <c r="L2724" t="s">
        <v>14167</v>
      </c>
    </row>
    <row r="2725" spans="1:12" x14ac:dyDescent="0.25">
      <c r="A2725" t="s">
        <v>5461</v>
      </c>
      <c r="B2725" t="s">
        <v>5462</v>
      </c>
      <c r="C2725" t="s">
        <v>132</v>
      </c>
      <c r="D2725" s="1">
        <v>1272</v>
      </c>
      <c r="E2725" t="s">
        <v>36</v>
      </c>
      <c r="F2725">
        <v>6.3209999999999997</v>
      </c>
      <c r="G2725">
        <v>4.1079999999999997</v>
      </c>
      <c r="H2725" t="s">
        <v>36</v>
      </c>
      <c r="I2725" t="s">
        <v>2819</v>
      </c>
      <c r="J2725" s="4" t="str">
        <f t="shared" si="84"/>
        <v>na</v>
      </c>
      <c r="K2725" s="4">
        <f t="shared" si="85"/>
        <v>0</v>
      </c>
      <c r="L2725" t="s">
        <v>14168</v>
      </c>
    </row>
    <row r="2726" spans="1:12" x14ac:dyDescent="0.25">
      <c r="A2726" t="s">
        <v>5463</v>
      </c>
      <c r="B2726" t="s">
        <v>5464</v>
      </c>
      <c r="C2726" t="s">
        <v>35</v>
      </c>
      <c r="D2726" s="1">
        <v>1271</v>
      </c>
      <c r="E2726">
        <v>14.731999999999999</v>
      </c>
      <c r="F2726">
        <v>1.087</v>
      </c>
      <c r="G2726">
        <v>1.2350000000000001</v>
      </c>
      <c r="H2726">
        <v>13.154</v>
      </c>
      <c r="I2726" t="s">
        <v>2819</v>
      </c>
      <c r="J2726" s="4" t="str">
        <f t="shared" si="84"/>
        <v>na</v>
      </c>
      <c r="K2726" s="4">
        <f t="shared" si="85"/>
        <v>0</v>
      </c>
      <c r="L2726" t="s">
        <v>14169</v>
      </c>
    </row>
    <row r="2727" spans="1:12" x14ac:dyDescent="0.25">
      <c r="A2727" t="s">
        <v>5465</v>
      </c>
      <c r="B2727" t="s">
        <v>5466</v>
      </c>
      <c r="C2727" t="s">
        <v>132</v>
      </c>
      <c r="D2727" s="1">
        <v>1268</v>
      </c>
      <c r="E2727" t="s">
        <v>36</v>
      </c>
      <c r="F2727">
        <v>4.1180000000000003</v>
      </c>
      <c r="G2727">
        <v>5.7380000000000004</v>
      </c>
      <c r="H2727" t="s">
        <v>36</v>
      </c>
      <c r="I2727" t="s">
        <v>2819</v>
      </c>
      <c r="J2727" s="4" t="str">
        <f t="shared" si="84"/>
        <v>na</v>
      </c>
      <c r="K2727" s="4">
        <f t="shared" si="85"/>
        <v>0</v>
      </c>
      <c r="L2727" t="s">
        <v>14170</v>
      </c>
    </row>
    <row r="2728" spans="1:12" x14ac:dyDescent="0.25">
      <c r="A2728" t="s">
        <v>5467</v>
      </c>
      <c r="B2728" t="s">
        <v>5468</v>
      </c>
      <c r="C2728" t="s">
        <v>30</v>
      </c>
      <c r="D2728" s="1">
        <v>1263</v>
      </c>
      <c r="E2728" t="s">
        <v>36</v>
      </c>
      <c r="F2728">
        <v>8.0510000000000002</v>
      </c>
      <c r="G2728">
        <v>49.029000000000003</v>
      </c>
      <c r="H2728" t="s">
        <v>36</v>
      </c>
      <c r="I2728" t="s">
        <v>2819</v>
      </c>
      <c r="J2728" s="4" t="str">
        <f t="shared" si="84"/>
        <v>na</v>
      </c>
      <c r="K2728" s="4">
        <f t="shared" si="85"/>
        <v>0</v>
      </c>
      <c r="L2728" t="s">
        <v>14171</v>
      </c>
    </row>
    <row r="2729" spans="1:12" x14ac:dyDescent="0.25">
      <c r="A2729" t="s">
        <v>5469</v>
      </c>
      <c r="B2729" t="s">
        <v>5470</v>
      </c>
      <c r="C2729" t="s">
        <v>24</v>
      </c>
      <c r="D2729" s="1">
        <v>1259</v>
      </c>
      <c r="E2729">
        <v>19.454000000000001</v>
      </c>
      <c r="F2729">
        <v>2.3759999999999999</v>
      </c>
      <c r="G2729">
        <v>0.84399999999999997</v>
      </c>
      <c r="H2729">
        <v>8.0470000000000006</v>
      </c>
      <c r="I2729" t="s">
        <v>2819</v>
      </c>
      <c r="J2729" s="4" t="str">
        <f t="shared" si="84"/>
        <v>na</v>
      </c>
      <c r="K2729" s="4">
        <f t="shared" si="85"/>
        <v>0</v>
      </c>
      <c r="L2729" t="s">
        <v>14172</v>
      </c>
    </row>
    <row r="2730" spans="1:12" x14ac:dyDescent="0.25">
      <c r="A2730" t="s">
        <v>5471</v>
      </c>
      <c r="B2730" t="s">
        <v>5472</v>
      </c>
      <c r="C2730" t="s">
        <v>30</v>
      </c>
      <c r="D2730" s="1">
        <v>1258</v>
      </c>
      <c r="E2730" t="s">
        <v>36</v>
      </c>
      <c r="F2730">
        <v>2.7839999999999998</v>
      </c>
      <c r="G2730">
        <v>35.387</v>
      </c>
      <c r="H2730" t="s">
        <v>36</v>
      </c>
      <c r="I2730" t="s">
        <v>2819</v>
      </c>
      <c r="J2730" s="4" t="str">
        <f t="shared" si="84"/>
        <v>na</v>
      </c>
      <c r="K2730" s="4">
        <f t="shared" si="85"/>
        <v>0</v>
      </c>
      <c r="L2730" t="s">
        <v>14173</v>
      </c>
    </row>
    <row r="2731" spans="1:12" x14ac:dyDescent="0.25">
      <c r="A2731" t="s">
        <v>5473</v>
      </c>
      <c r="B2731" t="s">
        <v>5474</v>
      </c>
      <c r="C2731" t="s">
        <v>58</v>
      </c>
      <c r="D2731" s="1">
        <v>1258</v>
      </c>
      <c r="E2731">
        <v>6.7130000000000001</v>
      </c>
      <c r="F2731">
        <v>1.625</v>
      </c>
      <c r="G2731">
        <v>0.57199999999999995</v>
      </c>
      <c r="H2731">
        <v>8.9039999999999999</v>
      </c>
      <c r="I2731" t="s">
        <v>2819</v>
      </c>
      <c r="J2731" s="4" t="str">
        <f t="shared" si="84"/>
        <v>na</v>
      </c>
      <c r="K2731" s="4">
        <f t="shared" si="85"/>
        <v>0</v>
      </c>
      <c r="L2731" t="s">
        <v>14174</v>
      </c>
    </row>
    <row r="2732" spans="1:12" x14ac:dyDescent="0.25">
      <c r="A2732" t="s">
        <v>5475</v>
      </c>
      <c r="B2732" t="s">
        <v>5476</v>
      </c>
      <c r="C2732" t="s">
        <v>30</v>
      </c>
      <c r="D2732" s="1">
        <v>1257</v>
      </c>
      <c r="E2732">
        <v>28.931000000000001</v>
      </c>
      <c r="F2732">
        <v>3.4260000000000002</v>
      </c>
      <c r="G2732">
        <v>2.8479999999999999</v>
      </c>
      <c r="H2732">
        <v>13.794</v>
      </c>
      <c r="I2732" t="s">
        <v>2819</v>
      </c>
      <c r="J2732" s="4" t="str">
        <f t="shared" si="84"/>
        <v>na</v>
      </c>
      <c r="K2732" s="4">
        <f t="shared" si="85"/>
        <v>0</v>
      </c>
      <c r="L2732" t="s">
        <v>14175</v>
      </c>
    </row>
    <row r="2733" spans="1:12" x14ac:dyDescent="0.25">
      <c r="A2733" t="s">
        <v>5477</v>
      </c>
      <c r="B2733" t="s">
        <v>5478</v>
      </c>
      <c r="C2733" t="s">
        <v>35</v>
      </c>
      <c r="D2733" s="1">
        <v>1251</v>
      </c>
      <c r="E2733" t="s">
        <v>36</v>
      </c>
      <c r="F2733">
        <v>0.82799999999999996</v>
      </c>
      <c r="G2733">
        <v>1.25</v>
      </c>
      <c r="H2733" t="s">
        <v>36</v>
      </c>
      <c r="I2733" t="s">
        <v>2819</v>
      </c>
      <c r="J2733" s="4" t="str">
        <f t="shared" si="84"/>
        <v>na</v>
      </c>
      <c r="K2733" s="4">
        <f t="shared" si="85"/>
        <v>0</v>
      </c>
      <c r="L2733" t="s">
        <v>14176</v>
      </c>
    </row>
    <row r="2734" spans="1:12" x14ac:dyDescent="0.25">
      <c r="A2734" t="s">
        <v>5479</v>
      </c>
      <c r="B2734" t="s">
        <v>5480</v>
      </c>
      <c r="C2734" t="s">
        <v>15</v>
      </c>
      <c r="D2734" s="1">
        <v>1248</v>
      </c>
      <c r="E2734">
        <v>6.9509999999999996</v>
      </c>
      <c r="F2734">
        <v>1.286</v>
      </c>
      <c r="G2734">
        <v>0.34200000000000003</v>
      </c>
      <c r="H2734">
        <v>3.8180000000000001</v>
      </c>
      <c r="I2734" t="s">
        <v>2819</v>
      </c>
      <c r="J2734" s="4" t="str">
        <f t="shared" si="84"/>
        <v>na</v>
      </c>
      <c r="K2734" s="4">
        <f t="shared" si="85"/>
        <v>0</v>
      </c>
      <c r="L2734" t="s">
        <v>14177</v>
      </c>
    </row>
    <row r="2735" spans="1:12" x14ac:dyDescent="0.25">
      <c r="A2735" t="s">
        <v>5481</v>
      </c>
      <c r="B2735" t="s">
        <v>5482</v>
      </c>
      <c r="C2735" t="s">
        <v>30</v>
      </c>
      <c r="D2735" s="1">
        <v>1246</v>
      </c>
      <c r="E2735">
        <v>12.382999999999999</v>
      </c>
      <c r="F2735">
        <v>3.355</v>
      </c>
      <c r="G2735">
        <v>4.0549999999999997</v>
      </c>
      <c r="H2735">
        <v>8.093</v>
      </c>
      <c r="I2735" t="s">
        <v>2819</v>
      </c>
      <c r="J2735" s="4" t="str">
        <f t="shared" si="84"/>
        <v>na</v>
      </c>
      <c r="K2735" s="4">
        <f t="shared" si="85"/>
        <v>0</v>
      </c>
      <c r="L2735" t="s">
        <v>14178</v>
      </c>
    </row>
    <row r="2736" spans="1:12" x14ac:dyDescent="0.25">
      <c r="A2736" t="s">
        <v>5483</v>
      </c>
      <c r="B2736" t="s">
        <v>5484</v>
      </c>
      <c r="C2736" t="s">
        <v>15</v>
      </c>
      <c r="D2736" s="1">
        <v>1243</v>
      </c>
      <c r="E2736">
        <v>15.76</v>
      </c>
      <c r="F2736">
        <v>1.96</v>
      </c>
      <c r="G2736">
        <v>2.1760000000000002</v>
      </c>
      <c r="H2736">
        <v>6.5860000000000003</v>
      </c>
      <c r="I2736" t="s">
        <v>2819</v>
      </c>
      <c r="J2736" s="4" t="str">
        <f t="shared" si="84"/>
        <v>na</v>
      </c>
      <c r="K2736" s="4">
        <f t="shared" si="85"/>
        <v>0</v>
      </c>
      <c r="L2736" t="s">
        <v>14179</v>
      </c>
    </row>
    <row r="2737" spans="1:12" x14ac:dyDescent="0.25">
      <c r="A2737" t="s">
        <v>5485</v>
      </c>
      <c r="B2737" t="s">
        <v>5486</v>
      </c>
      <c r="C2737" t="s">
        <v>18</v>
      </c>
      <c r="D2737" s="1">
        <v>1236</v>
      </c>
      <c r="E2737">
        <v>107.58</v>
      </c>
      <c r="F2737">
        <v>0.46200000000000002</v>
      </c>
      <c r="G2737">
        <v>0.33</v>
      </c>
      <c r="H2737">
        <v>22.448</v>
      </c>
      <c r="I2737" t="s">
        <v>2819</v>
      </c>
      <c r="J2737" s="4" t="str">
        <f t="shared" si="84"/>
        <v>na</v>
      </c>
      <c r="K2737" s="4">
        <f t="shared" si="85"/>
        <v>0</v>
      </c>
      <c r="L2737" t="s">
        <v>14180</v>
      </c>
    </row>
    <row r="2738" spans="1:12" x14ac:dyDescent="0.25">
      <c r="A2738" t="s">
        <v>5487</v>
      </c>
      <c r="B2738" t="s">
        <v>5488</v>
      </c>
      <c r="C2738" t="s">
        <v>18</v>
      </c>
      <c r="D2738" s="1">
        <v>1236</v>
      </c>
      <c r="E2738">
        <v>107.58</v>
      </c>
      <c r="F2738">
        <v>0.46200000000000002</v>
      </c>
      <c r="G2738">
        <v>0.33</v>
      </c>
      <c r="H2738">
        <v>22.448</v>
      </c>
      <c r="I2738" t="s">
        <v>2819</v>
      </c>
      <c r="J2738" s="4" t="str">
        <f t="shared" si="84"/>
        <v>na</v>
      </c>
      <c r="K2738" s="4">
        <f t="shared" si="85"/>
        <v>0</v>
      </c>
      <c r="L2738" t="s">
        <v>14181</v>
      </c>
    </row>
    <row r="2739" spans="1:12" x14ac:dyDescent="0.25">
      <c r="A2739" t="s">
        <v>5489</v>
      </c>
      <c r="B2739" t="s">
        <v>5490</v>
      </c>
      <c r="C2739" t="s">
        <v>58</v>
      </c>
      <c r="D2739" s="1">
        <v>1236</v>
      </c>
      <c r="E2739">
        <v>5.6360000000000001</v>
      </c>
      <c r="F2739">
        <v>0.57299999999999995</v>
      </c>
      <c r="G2739">
        <v>0.42</v>
      </c>
      <c r="H2739">
        <v>7.71</v>
      </c>
      <c r="I2739" t="s">
        <v>2819</v>
      </c>
      <c r="J2739" s="4" t="str">
        <f t="shared" si="84"/>
        <v>na</v>
      </c>
      <c r="K2739" s="4">
        <f t="shared" si="85"/>
        <v>0</v>
      </c>
      <c r="L2739" t="s">
        <v>14182</v>
      </c>
    </row>
    <row r="2740" spans="1:12" x14ac:dyDescent="0.25">
      <c r="A2740" t="s">
        <v>5491</v>
      </c>
      <c r="B2740" t="s">
        <v>5492</v>
      </c>
      <c r="C2740" t="s">
        <v>35</v>
      </c>
      <c r="D2740" s="1">
        <v>1236</v>
      </c>
      <c r="E2740">
        <v>5.86</v>
      </c>
      <c r="F2740">
        <v>0.67400000000000004</v>
      </c>
      <c r="G2740">
        <v>1.681</v>
      </c>
      <c r="H2740" t="s">
        <v>36</v>
      </c>
      <c r="I2740" t="s">
        <v>2819</v>
      </c>
      <c r="J2740" s="4" t="str">
        <f t="shared" si="84"/>
        <v>na</v>
      </c>
      <c r="K2740" s="4">
        <f t="shared" si="85"/>
        <v>0</v>
      </c>
      <c r="L2740" t="s">
        <v>14183</v>
      </c>
    </row>
    <row r="2741" spans="1:12" x14ac:dyDescent="0.25">
      <c r="A2741" t="s">
        <v>5493</v>
      </c>
      <c r="B2741" t="s">
        <v>5494</v>
      </c>
      <c r="C2741" t="s">
        <v>35</v>
      </c>
      <c r="D2741" s="1">
        <v>1235</v>
      </c>
      <c r="E2741">
        <v>8.7620000000000005</v>
      </c>
      <c r="F2741">
        <v>0.753</v>
      </c>
      <c r="G2741">
        <v>1.8160000000000001</v>
      </c>
      <c r="H2741" t="s">
        <v>36</v>
      </c>
      <c r="I2741" t="s">
        <v>2819</v>
      </c>
      <c r="J2741" s="4" t="str">
        <f t="shared" si="84"/>
        <v>na</v>
      </c>
      <c r="K2741" s="4">
        <f t="shared" si="85"/>
        <v>0</v>
      </c>
      <c r="L2741" t="s">
        <v>14184</v>
      </c>
    </row>
    <row r="2742" spans="1:12" x14ac:dyDescent="0.25">
      <c r="A2742" t="s">
        <v>5495</v>
      </c>
      <c r="B2742" t="s">
        <v>5496</v>
      </c>
      <c r="C2742" t="s">
        <v>58</v>
      </c>
      <c r="D2742" s="1">
        <v>1231</v>
      </c>
      <c r="E2742">
        <v>9.6150000000000002</v>
      </c>
      <c r="F2742">
        <v>9.3219999999999992</v>
      </c>
      <c r="G2742">
        <v>1.0309999999999999</v>
      </c>
      <c r="H2742">
        <v>7.1189999999999998</v>
      </c>
      <c r="I2742" t="s">
        <v>2819</v>
      </c>
      <c r="J2742" s="4" t="str">
        <f t="shared" si="84"/>
        <v>na</v>
      </c>
      <c r="K2742" s="4">
        <f t="shared" si="85"/>
        <v>0</v>
      </c>
      <c r="L2742" t="s">
        <v>14185</v>
      </c>
    </row>
    <row r="2743" spans="1:12" x14ac:dyDescent="0.25">
      <c r="A2743" t="s">
        <v>5497</v>
      </c>
      <c r="B2743" t="s">
        <v>5498</v>
      </c>
      <c r="C2743" t="s">
        <v>58</v>
      </c>
      <c r="D2743" s="1">
        <v>1229</v>
      </c>
      <c r="E2743">
        <v>15.798</v>
      </c>
      <c r="F2743">
        <v>1.8839999999999999</v>
      </c>
      <c r="G2743">
        <v>1.004</v>
      </c>
      <c r="H2743">
        <v>7.8220000000000001</v>
      </c>
      <c r="I2743" t="s">
        <v>2819</v>
      </c>
      <c r="J2743" s="4" t="str">
        <f t="shared" si="84"/>
        <v>na</v>
      </c>
      <c r="K2743" s="4">
        <f t="shared" si="85"/>
        <v>0</v>
      </c>
      <c r="L2743" t="s">
        <v>14186</v>
      </c>
    </row>
    <row r="2744" spans="1:12" x14ac:dyDescent="0.25">
      <c r="A2744" t="s">
        <v>5499</v>
      </c>
      <c r="B2744" t="s">
        <v>5500</v>
      </c>
      <c r="C2744" t="s">
        <v>30</v>
      </c>
      <c r="D2744" s="1">
        <v>1227</v>
      </c>
      <c r="E2744" t="s">
        <v>36</v>
      </c>
      <c r="F2744">
        <v>4.9109999999999996</v>
      </c>
      <c r="G2744">
        <v>4.9889999999999999</v>
      </c>
      <c r="H2744" t="s">
        <v>36</v>
      </c>
      <c r="I2744" t="s">
        <v>2819</v>
      </c>
      <c r="J2744" s="4" t="str">
        <f t="shared" si="84"/>
        <v>na</v>
      </c>
      <c r="K2744" s="4">
        <f t="shared" si="85"/>
        <v>0</v>
      </c>
      <c r="L2744" t="s">
        <v>14187</v>
      </c>
    </row>
    <row r="2745" spans="1:12" x14ac:dyDescent="0.25">
      <c r="A2745" t="s">
        <v>5501</v>
      </c>
      <c r="B2745" t="s">
        <v>5502</v>
      </c>
      <c r="C2745" t="s">
        <v>15</v>
      </c>
      <c r="D2745" s="1">
        <v>1222</v>
      </c>
      <c r="E2745">
        <v>16.963999999999999</v>
      </c>
      <c r="F2745">
        <v>1.7110000000000001</v>
      </c>
      <c r="G2745">
        <v>0.82499999999999996</v>
      </c>
      <c r="H2745">
        <v>9.24</v>
      </c>
      <c r="I2745" t="s">
        <v>2819</v>
      </c>
      <c r="J2745" s="4" t="str">
        <f t="shared" si="84"/>
        <v>na</v>
      </c>
      <c r="K2745" s="4">
        <f t="shared" si="85"/>
        <v>0</v>
      </c>
      <c r="L2745" t="s">
        <v>14188</v>
      </c>
    </row>
    <row r="2746" spans="1:12" x14ac:dyDescent="0.25">
      <c r="A2746" t="s">
        <v>5503</v>
      </c>
      <c r="B2746" t="s">
        <v>5504</v>
      </c>
      <c r="C2746" t="s">
        <v>15</v>
      </c>
      <c r="D2746" s="1">
        <v>1220</v>
      </c>
      <c r="E2746">
        <v>51.1</v>
      </c>
      <c r="F2746">
        <v>1.2549999999999999</v>
      </c>
      <c r="G2746">
        <v>1.387</v>
      </c>
      <c r="H2746" t="s">
        <v>36</v>
      </c>
      <c r="I2746" t="s">
        <v>2819</v>
      </c>
      <c r="J2746" s="4" t="str">
        <f t="shared" si="84"/>
        <v>na</v>
      </c>
      <c r="K2746" s="4">
        <f t="shared" si="85"/>
        <v>0</v>
      </c>
      <c r="L2746" t="s">
        <v>14189</v>
      </c>
    </row>
    <row r="2747" spans="1:12" x14ac:dyDescent="0.25">
      <c r="A2747" t="s">
        <v>5505</v>
      </c>
      <c r="B2747" t="s">
        <v>5506</v>
      </c>
      <c r="C2747" t="s">
        <v>24</v>
      </c>
      <c r="D2747" s="1">
        <v>1218</v>
      </c>
      <c r="E2747" t="s">
        <v>36</v>
      </c>
      <c r="F2747">
        <v>0.29599999999999999</v>
      </c>
      <c r="G2747">
        <v>0.11700000000000001</v>
      </c>
      <c r="H2747">
        <v>6.3449999999999998</v>
      </c>
      <c r="I2747" t="s">
        <v>2819</v>
      </c>
      <c r="J2747" s="4" t="str">
        <f t="shared" si="84"/>
        <v>na</v>
      </c>
      <c r="K2747" s="4">
        <f t="shared" si="85"/>
        <v>0</v>
      </c>
      <c r="L2747" t="s">
        <v>14190</v>
      </c>
    </row>
    <row r="2748" spans="1:12" x14ac:dyDescent="0.25">
      <c r="A2748" t="s">
        <v>5507</v>
      </c>
      <c r="B2748" t="s">
        <v>5508</v>
      </c>
      <c r="C2748" t="s">
        <v>30</v>
      </c>
      <c r="D2748" s="1">
        <v>1215</v>
      </c>
      <c r="E2748" t="s">
        <v>36</v>
      </c>
      <c r="F2748">
        <v>2.5659999999999998</v>
      </c>
      <c r="G2748">
        <v>3.55</v>
      </c>
      <c r="H2748">
        <v>45.533000000000001</v>
      </c>
      <c r="I2748" t="s">
        <v>2819</v>
      </c>
      <c r="J2748" s="4" t="str">
        <f t="shared" si="84"/>
        <v>na</v>
      </c>
      <c r="K2748" s="4">
        <f t="shared" si="85"/>
        <v>0</v>
      </c>
      <c r="L2748" t="s">
        <v>14191</v>
      </c>
    </row>
    <row r="2749" spans="1:12" x14ac:dyDescent="0.25">
      <c r="A2749" t="s">
        <v>5509</v>
      </c>
      <c r="B2749" t="s">
        <v>5510</v>
      </c>
      <c r="C2749" t="s">
        <v>35</v>
      </c>
      <c r="D2749" s="1">
        <v>1214</v>
      </c>
      <c r="E2749">
        <v>10.595000000000001</v>
      </c>
      <c r="F2749">
        <v>0.89600000000000002</v>
      </c>
      <c r="G2749">
        <v>2.3039999999999998</v>
      </c>
      <c r="H2749" t="s">
        <v>36</v>
      </c>
      <c r="I2749" t="s">
        <v>2819</v>
      </c>
      <c r="J2749" s="4" t="str">
        <f t="shared" si="84"/>
        <v>na</v>
      </c>
      <c r="K2749" s="4">
        <f t="shared" si="85"/>
        <v>0</v>
      </c>
      <c r="L2749" t="s">
        <v>14192</v>
      </c>
    </row>
    <row r="2750" spans="1:12" x14ac:dyDescent="0.25">
      <c r="A2750" t="s">
        <v>5511</v>
      </c>
      <c r="B2750" t="s">
        <v>5512</v>
      </c>
      <c r="C2750" t="s">
        <v>21</v>
      </c>
      <c r="D2750" s="1">
        <v>1213</v>
      </c>
      <c r="E2750">
        <v>7.0229999999999997</v>
      </c>
      <c r="F2750">
        <v>1.387</v>
      </c>
      <c r="G2750">
        <v>0.501</v>
      </c>
      <c r="H2750">
        <v>3.5339999999999998</v>
      </c>
      <c r="I2750" t="s">
        <v>2819</v>
      </c>
      <c r="J2750" s="4" t="str">
        <f t="shared" si="84"/>
        <v>na</v>
      </c>
      <c r="K2750" s="4">
        <f t="shared" si="85"/>
        <v>0</v>
      </c>
      <c r="L2750" t="s">
        <v>14193</v>
      </c>
    </row>
    <row r="2751" spans="1:12" x14ac:dyDescent="0.25">
      <c r="A2751" t="s">
        <v>5513</v>
      </c>
      <c r="B2751" t="s">
        <v>5514</v>
      </c>
      <c r="C2751" t="s">
        <v>30</v>
      </c>
      <c r="D2751" s="1">
        <v>1213</v>
      </c>
      <c r="E2751" t="s">
        <v>36</v>
      </c>
      <c r="F2751">
        <v>245.5</v>
      </c>
      <c r="G2751">
        <v>198.17099999999999</v>
      </c>
      <c r="H2751" t="s">
        <v>36</v>
      </c>
      <c r="I2751" t="s">
        <v>2819</v>
      </c>
      <c r="J2751" s="4" t="str">
        <f t="shared" si="84"/>
        <v>na</v>
      </c>
      <c r="K2751" s="4">
        <f t="shared" si="85"/>
        <v>0</v>
      </c>
      <c r="L2751" t="s">
        <v>14194</v>
      </c>
    </row>
    <row r="2752" spans="1:12" x14ac:dyDescent="0.25">
      <c r="A2752" t="s">
        <v>5515</v>
      </c>
      <c r="B2752" t="s">
        <v>5516</v>
      </c>
      <c r="C2752" t="s">
        <v>24</v>
      </c>
      <c r="D2752" s="1">
        <v>1213</v>
      </c>
      <c r="E2752">
        <v>7.3540000000000001</v>
      </c>
      <c r="F2752">
        <v>0.51600000000000001</v>
      </c>
      <c r="G2752">
        <v>0.253</v>
      </c>
      <c r="H2752">
        <v>4.5199999999999996</v>
      </c>
      <c r="I2752" t="s">
        <v>2819</v>
      </c>
      <c r="J2752" s="4" t="str">
        <f t="shared" si="84"/>
        <v>na</v>
      </c>
      <c r="K2752" s="4">
        <f t="shared" si="85"/>
        <v>0</v>
      </c>
      <c r="L2752" t="s">
        <v>14195</v>
      </c>
    </row>
    <row r="2753" spans="1:12" x14ac:dyDescent="0.25">
      <c r="A2753" t="s">
        <v>5517</v>
      </c>
      <c r="B2753" t="s">
        <v>5518</v>
      </c>
      <c r="C2753" t="s">
        <v>15</v>
      </c>
      <c r="D2753" s="1">
        <v>1211</v>
      </c>
      <c r="E2753">
        <v>13.430999999999999</v>
      </c>
      <c r="F2753">
        <v>2.0329999999999999</v>
      </c>
      <c r="G2753">
        <v>1.2230000000000001</v>
      </c>
      <c r="H2753">
        <v>8.375</v>
      </c>
      <c r="I2753" t="s">
        <v>2819</v>
      </c>
      <c r="J2753" s="4" t="str">
        <f t="shared" si="84"/>
        <v>na</v>
      </c>
      <c r="K2753" s="4">
        <f t="shared" si="85"/>
        <v>0</v>
      </c>
      <c r="L2753" t="s">
        <v>14196</v>
      </c>
    </row>
    <row r="2754" spans="1:12" x14ac:dyDescent="0.25">
      <c r="A2754" t="s">
        <v>5519</v>
      </c>
      <c r="B2754" t="s">
        <v>5520</v>
      </c>
      <c r="C2754" t="s">
        <v>58</v>
      </c>
      <c r="D2754" s="1">
        <v>1210</v>
      </c>
      <c r="E2754">
        <v>6.7190000000000003</v>
      </c>
      <c r="F2754">
        <v>1.4330000000000001</v>
      </c>
      <c r="G2754">
        <v>0.60499999999999998</v>
      </c>
      <c r="H2754">
        <v>8.1419999999999995</v>
      </c>
      <c r="I2754" t="s">
        <v>2819</v>
      </c>
      <c r="J2754" s="4" t="str">
        <f t="shared" ref="J2754:J2817" si="86">IF(AND(I2754=selected_country_code,C2754= selected_sector_code),D2754,"na")</f>
        <v>na</v>
      </c>
      <c r="K2754" s="4">
        <f t="shared" si="85"/>
        <v>0</v>
      </c>
      <c r="L2754" t="s">
        <v>14197</v>
      </c>
    </row>
    <row r="2755" spans="1:12" x14ac:dyDescent="0.25">
      <c r="A2755" t="s">
        <v>5521</v>
      </c>
      <c r="B2755" t="s">
        <v>5522</v>
      </c>
      <c r="C2755" t="s">
        <v>45</v>
      </c>
      <c r="D2755" s="1">
        <v>1208</v>
      </c>
      <c r="E2755">
        <v>7.99</v>
      </c>
      <c r="F2755">
        <v>1.466</v>
      </c>
      <c r="G2755">
        <v>0.41099999999999998</v>
      </c>
      <c r="H2755">
        <v>9.1370000000000005</v>
      </c>
      <c r="I2755" t="s">
        <v>2819</v>
      </c>
      <c r="J2755" s="4" t="str">
        <f t="shared" si="86"/>
        <v>na</v>
      </c>
      <c r="K2755" s="4">
        <f t="shared" ref="K2755:K2818" si="87">IFERROR(RANK(J2755,$J$2:$J$5711,0),0)</f>
        <v>0</v>
      </c>
      <c r="L2755" t="s">
        <v>14198</v>
      </c>
    </row>
    <row r="2756" spans="1:12" x14ac:dyDescent="0.25">
      <c r="A2756" t="s">
        <v>5523</v>
      </c>
      <c r="B2756" t="s">
        <v>5524</v>
      </c>
      <c r="C2756" t="s">
        <v>15</v>
      </c>
      <c r="D2756" s="1">
        <v>1206</v>
      </c>
      <c r="E2756">
        <v>10.601000000000001</v>
      </c>
      <c r="F2756">
        <v>2.0630000000000002</v>
      </c>
      <c r="G2756">
        <v>0.46400000000000002</v>
      </c>
      <c r="H2756">
        <v>6.117</v>
      </c>
      <c r="I2756" t="s">
        <v>2819</v>
      </c>
      <c r="J2756" s="4" t="str">
        <f t="shared" si="86"/>
        <v>na</v>
      </c>
      <c r="K2756" s="4">
        <f t="shared" si="87"/>
        <v>0</v>
      </c>
      <c r="L2756" t="s">
        <v>14199</v>
      </c>
    </row>
    <row r="2757" spans="1:12" x14ac:dyDescent="0.25">
      <c r="A2757" t="s">
        <v>5525</v>
      </c>
      <c r="B2757" t="s">
        <v>5526</v>
      </c>
      <c r="C2757" t="s">
        <v>30</v>
      </c>
      <c r="D2757" s="1">
        <v>1204</v>
      </c>
      <c r="E2757" t="s">
        <v>36</v>
      </c>
      <c r="F2757">
        <v>3.7389999999999999</v>
      </c>
      <c r="G2757" t="s">
        <v>36</v>
      </c>
      <c r="H2757" t="s">
        <v>36</v>
      </c>
      <c r="I2757" t="s">
        <v>2819</v>
      </c>
      <c r="J2757" s="4" t="str">
        <f t="shared" si="86"/>
        <v>na</v>
      </c>
      <c r="K2757" s="4">
        <f t="shared" si="87"/>
        <v>0</v>
      </c>
      <c r="L2757" t="s">
        <v>14200</v>
      </c>
    </row>
    <row r="2758" spans="1:12" x14ac:dyDescent="0.25">
      <c r="A2758" t="s">
        <v>5527</v>
      </c>
      <c r="B2758" t="s">
        <v>5528</v>
      </c>
      <c r="C2758" t="s">
        <v>58</v>
      </c>
      <c r="D2758" s="1">
        <v>1201</v>
      </c>
      <c r="E2758">
        <v>20.097999999999999</v>
      </c>
      <c r="F2758">
        <v>2.02</v>
      </c>
      <c r="G2758">
        <v>7.2999999999999995E-2</v>
      </c>
      <c r="H2758">
        <v>8.7810000000000006</v>
      </c>
      <c r="I2758" t="s">
        <v>2819</v>
      </c>
      <c r="J2758" s="4" t="str">
        <f t="shared" si="86"/>
        <v>na</v>
      </c>
      <c r="K2758" s="4">
        <f t="shared" si="87"/>
        <v>0</v>
      </c>
      <c r="L2758" t="s">
        <v>14201</v>
      </c>
    </row>
    <row r="2759" spans="1:12" x14ac:dyDescent="0.25">
      <c r="A2759" t="s">
        <v>5529</v>
      </c>
      <c r="B2759" t="s">
        <v>5530</v>
      </c>
      <c r="C2759" t="s">
        <v>24</v>
      </c>
      <c r="D2759" s="1">
        <v>1200</v>
      </c>
      <c r="E2759">
        <v>20.597999999999999</v>
      </c>
      <c r="F2759">
        <v>2.2269999999999999</v>
      </c>
      <c r="G2759">
        <v>1.18</v>
      </c>
      <c r="H2759">
        <v>8.5180000000000007</v>
      </c>
      <c r="I2759" t="s">
        <v>2819</v>
      </c>
      <c r="J2759" s="4" t="str">
        <f t="shared" si="86"/>
        <v>na</v>
      </c>
      <c r="K2759" s="4">
        <f t="shared" si="87"/>
        <v>0</v>
      </c>
      <c r="L2759" t="s">
        <v>14202</v>
      </c>
    </row>
    <row r="2760" spans="1:12" x14ac:dyDescent="0.25">
      <c r="A2760" t="s">
        <v>5531</v>
      </c>
      <c r="B2760" t="s">
        <v>5532</v>
      </c>
      <c r="C2760" t="s">
        <v>30</v>
      </c>
      <c r="D2760" s="1">
        <v>1200</v>
      </c>
      <c r="E2760" t="s">
        <v>36</v>
      </c>
      <c r="F2760" t="s">
        <v>36</v>
      </c>
      <c r="G2760" t="s">
        <v>36</v>
      </c>
      <c r="H2760" t="s">
        <v>36</v>
      </c>
      <c r="I2760" t="s">
        <v>2819</v>
      </c>
      <c r="J2760" s="4" t="str">
        <f t="shared" si="86"/>
        <v>na</v>
      </c>
      <c r="K2760" s="4">
        <f t="shared" si="87"/>
        <v>0</v>
      </c>
      <c r="L2760" t="s">
        <v>14203</v>
      </c>
    </row>
    <row r="2761" spans="1:12" x14ac:dyDescent="0.25">
      <c r="A2761" t="s">
        <v>5533</v>
      </c>
      <c r="B2761" t="s">
        <v>5534</v>
      </c>
      <c r="C2761" t="s">
        <v>30</v>
      </c>
      <c r="D2761" s="1">
        <v>1197</v>
      </c>
      <c r="E2761" t="s">
        <v>36</v>
      </c>
      <c r="F2761">
        <v>8.3539999999999992</v>
      </c>
      <c r="G2761">
        <v>4.34</v>
      </c>
      <c r="H2761" t="s">
        <v>36</v>
      </c>
      <c r="I2761" t="s">
        <v>2819</v>
      </c>
      <c r="J2761" s="4" t="str">
        <f t="shared" si="86"/>
        <v>na</v>
      </c>
      <c r="K2761" s="4">
        <f t="shared" si="87"/>
        <v>0</v>
      </c>
      <c r="L2761" t="s">
        <v>14204</v>
      </c>
    </row>
    <row r="2762" spans="1:12" x14ac:dyDescent="0.25">
      <c r="A2762" t="s">
        <v>5535</v>
      </c>
      <c r="B2762" t="s">
        <v>5536</v>
      </c>
      <c r="C2762" t="s">
        <v>30</v>
      </c>
      <c r="D2762" s="1">
        <v>1197</v>
      </c>
      <c r="E2762">
        <v>36.506</v>
      </c>
      <c r="F2762">
        <v>0.94499999999999995</v>
      </c>
      <c r="G2762">
        <v>1.7110000000000001</v>
      </c>
      <c r="H2762" t="s">
        <v>36</v>
      </c>
      <c r="I2762" t="s">
        <v>2819</v>
      </c>
      <c r="J2762" s="4" t="str">
        <f t="shared" si="86"/>
        <v>na</v>
      </c>
      <c r="K2762" s="4">
        <f t="shared" si="87"/>
        <v>0</v>
      </c>
      <c r="L2762" t="s">
        <v>14205</v>
      </c>
    </row>
    <row r="2763" spans="1:12" x14ac:dyDescent="0.25">
      <c r="A2763" t="s">
        <v>5537</v>
      </c>
      <c r="B2763" t="s">
        <v>5538</v>
      </c>
      <c r="C2763" t="s">
        <v>132</v>
      </c>
      <c r="D2763" s="1">
        <v>1196</v>
      </c>
      <c r="E2763" t="s">
        <v>36</v>
      </c>
      <c r="F2763">
        <v>4.0750000000000002</v>
      </c>
      <c r="G2763">
        <v>2.5390000000000001</v>
      </c>
      <c r="H2763" t="s">
        <v>36</v>
      </c>
      <c r="I2763" t="s">
        <v>2819</v>
      </c>
      <c r="J2763" s="4" t="str">
        <f t="shared" si="86"/>
        <v>na</v>
      </c>
      <c r="K2763" s="4">
        <f t="shared" si="87"/>
        <v>0</v>
      </c>
      <c r="L2763" t="s">
        <v>14206</v>
      </c>
    </row>
    <row r="2764" spans="1:12" x14ac:dyDescent="0.25">
      <c r="A2764" t="s">
        <v>5539</v>
      </c>
      <c r="B2764" t="s">
        <v>5540</v>
      </c>
      <c r="C2764" t="s">
        <v>15</v>
      </c>
      <c r="D2764" s="1">
        <v>1195</v>
      </c>
      <c r="E2764" t="s">
        <v>36</v>
      </c>
      <c r="F2764">
        <v>13.409000000000001</v>
      </c>
      <c r="G2764">
        <v>4.0359999999999996</v>
      </c>
      <c r="H2764" t="s">
        <v>36</v>
      </c>
      <c r="I2764" t="s">
        <v>2819</v>
      </c>
      <c r="J2764" s="4" t="str">
        <f t="shared" si="86"/>
        <v>na</v>
      </c>
      <c r="K2764" s="4">
        <f t="shared" si="87"/>
        <v>0</v>
      </c>
      <c r="L2764" t="s">
        <v>14207</v>
      </c>
    </row>
    <row r="2765" spans="1:12" x14ac:dyDescent="0.25">
      <c r="A2765" t="s">
        <v>5541</v>
      </c>
      <c r="B2765" t="s">
        <v>5542</v>
      </c>
      <c r="C2765" t="s">
        <v>18</v>
      </c>
      <c r="D2765" s="1">
        <v>1194</v>
      </c>
      <c r="E2765">
        <v>12.942</v>
      </c>
      <c r="F2765">
        <v>0.81200000000000006</v>
      </c>
      <c r="G2765">
        <v>0.56000000000000005</v>
      </c>
      <c r="H2765">
        <v>7.9710000000000001</v>
      </c>
      <c r="I2765" t="s">
        <v>2819</v>
      </c>
      <c r="J2765" s="4" t="str">
        <f t="shared" si="86"/>
        <v>na</v>
      </c>
      <c r="K2765" s="4">
        <f t="shared" si="87"/>
        <v>0</v>
      </c>
      <c r="L2765" t="s">
        <v>14208</v>
      </c>
    </row>
    <row r="2766" spans="1:12" x14ac:dyDescent="0.25">
      <c r="A2766" t="s">
        <v>5543</v>
      </c>
      <c r="B2766" t="s">
        <v>5544</v>
      </c>
      <c r="C2766" t="s">
        <v>18</v>
      </c>
      <c r="D2766" s="1">
        <v>1194</v>
      </c>
      <c r="E2766">
        <v>12.942</v>
      </c>
      <c r="F2766">
        <v>0.81200000000000006</v>
      </c>
      <c r="G2766">
        <v>0.56000000000000005</v>
      </c>
      <c r="H2766">
        <v>7.9710000000000001</v>
      </c>
      <c r="I2766" t="s">
        <v>2819</v>
      </c>
      <c r="J2766" s="4" t="str">
        <f t="shared" si="86"/>
        <v>na</v>
      </c>
      <c r="K2766" s="4">
        <f t="shared" si="87"/>
        <v>0</v>
      </c>
      <c r="L2766" t="s">
        <v>14209</v>
      </c>
    </row>
    <row r="2767" spans="1:12" x14ac:dyDescent="0.25">
      <c r="A2767" t="s">
        <v>5545</v>
      </c>
      <c r="B2767" t="s">
        <v>5546</v>
      </c>
      <c r="C2767" t="s">
        <v>35</v>
      </c>
      <c r="D2767" s="1">
        <v>1185</v>
      </c>
      <c r="E2767">
        <v>7.27</v>
      </c>
      <c r="F2767">
        <v>0.56000000000000005</v>
      </c>
      <c r="G2767">
        <v>1.748</v>
      </c>
      <c r="H2767" t="s">
        <v>36</v>
      </c>
      <c r="I2767" t="s">
        <v>2819</v>
      </c>
      <c r="J2767" s="4" t="str">
        <f t="shared" si="86"/>
        <v>na</v>
      </c>
      <c r="K2767" s="4">
        <f t="shared" si="87"/>
        <v>0</v>
      </c>
      <c r="L2767" t="s">
        <v>14210</v>
      </c>
    </row>
    <row r="2768" spans="1:12" x14ac:dyDescent="0.25">
      <c r="A2768" t="s">
        <v>5547</v>
      </c>
      <c r="B2768" t="s">
        <v>5548</v>
      </c>
      <c r="C2768" t="s">
        <v>132</v>
      </c>
      <c r="D2768" s="1">
        <v>1183</v>
      </c>
      <c r="E2768">
        <v>16.222000000000001</v>
      </c>
      <c r="F2768">
        <v>2.117</v>
      </c>
      <c r="G2768">
        <v>0.98199999999999998</v>
      </c>
      <c r="H2768">
        <v>8.2669999999999995</v>
      </c>
      <c r="I2768" t="s">
        <v>2819</v>
      </c>
      <c r="J2768" s="4" t="str">
        <f t="shared" si="86"/>
        <v>na</v>
      </c>
      <c r="K2768" s="4">
        <f t="shared" si="87"/>
        <v>0</v>
      </c>
      <c r="L2768" t="s">
        <v>14211</v>
      </c>
    </row>
    <row r="2769" spans="1:12" x14ac:dyDescent="0.25">
      <c r="A2769" t="s">
        <v>5549</v>
      </c>
      <c r="B2769" t="s">
        <v>5550</v>
      </c>
      <c r="C2769" t="s">
        <v>58</v>
      </c>
      <c r="D2769" s="1">
        <v>1181</v>
      </c>
      <c r="E2769">
        <v>6.4279999999999999</v>
      </c>
      <c r="F2769" t="s">
        <v>36</v>
      </c>
      <c r="G2769">
        <v>0.79100000000000004</v>
      </c>
      <c r="H2769">
        <v>6.9470000000000001</v>
      </c>
      <c r="I2769" t="s">
        <v>2819</v>
      </c>
      <c r="J2769" s="4" t="str">
        <f t="shared" si="86"/>
        <v>na</v>
      </c>
      <c r="K2769" s="4">
        <f t="shared" si="87"/>
        <v>0</v>
      </c>
      <c r="L2769" t="s">
        <v>14212</v>
      </c>
    </row>
    <row r="2770" spans="1:12" x14ac:dyDescent="0.25">
      <c r="A2770" t="s">
        <v>5551</v>
      </c>
      <c r="B2770" t="s">
        <v>5552</v>
      </c>
      <c r="C2770" t="s">
        <v>35</v>
      </c>
      <c r="D2770" s="1">
        <v>1179</v>
      </c>
      <c r="E2770">
        <v>44.999000000000002</v>
      </c>
      <c r="F2770">
        <v>1.2270000000000001</v>
      </c>
      <c r="G2770">
        <v>0.83199999999999996</v>
      </c>
      <c r="H2770" t="s">
        <v>36</v>
      </c>
      <c r="I2770" t="s">
        <v>2819</v>
      </c>
      <c r="J2770" s="4" t="str">
        <f t="shared" si="86"/>
        <v>na</v>
      </c>
      <c r="K2770" s="4">
        <f t="shared" si="87"/>
        <v>0</v>
      </c>
      <c r="L2770" t="s">
        <v>14213</v>
      </c>
    </row>
    <row r="2771" spans="1:12" x14ac:dyDescent="0.25">
      <c r="A2771" t="s">
        <v>5553</v>
      </c>
      <c r="B2771" t="s">
        <v>5554</v>
      </c>
      <c r="C2771" t="s">
        <v>35</v>
      </c>
      <c r="D2771" s="1">
        <v>1178</v>
      </c>
      <c r="E2771">
        <v>14.760999999999999</v>
      </c>
      <c r="F2771">
        <v>1.458</v>
      </c>
      <c r="G2771">
        <v>1.327</v>
      </c>
      <c r="H2771" t="s">
        <v>36</v>
      </c>
      <c r="I2771" t="s">
        <v>2819</v>
      </c>
      <c r="J2771" s="4" t="str">
        <f t="shared" si="86"/>
        <v>na</v>
      </c>
      <c r="K2771" s="4">
        <f t="shared" si="87"/>
        <v>0</v>
      </c>
      <c r="L2771" t="s">
        <v>14214</v>
      </c>
    </row>
    <row r="2772" spans="1:12" x14ac:dyDescent="0.25">
      <c r="A2772" t="s">
        <v>5555</v>
      </c>
      <c r="B2772" t="s">
        <v>5556</v>
      </c>
      <c r="C2772" t="s">
        <v>58</v>
      </c>
      <c r="D2772" s="1">
        <v>1178</v>
      </c>
      <c r="E2772">
        <v>10.945</v>
      </c>
      <c r="F2772">
        <v>1.0509999999999999</v>
      </c>
      <c r="G2772">
        <v>0.46500000000000002</v>
      </c>
      <c r="H2772">
        <v>5.6820000000000004</v>
      </c>
      <c r="I2772" t="s">
        <v>2819</v>
      </c>
      <c r="J2772" s="4" t="str">
        <f t="shared" si="86"/>
        <v>na</v>
      </c>
      <c r="K2772" s="4">
        <f t="shared" si="87"/>
        <v>0</v>
      </c>
      <c r="L2772" t="s">
        <v>14215</v>
      </c>
    </row>
    <row r="2773" spans="1:12" x14ac:dyDescent="0.25">
      <c r="A2773" t="s">
        <v>5557</v>
      </c>
      <c r="B2773" t="s">
        <v>5558</v>
      </c>
      <c r="C2773" t="s">
        <v>35</v>
      </c>
      <c r="D2773" s="1">
        <v>1173</v>
      </c>
      <c r="E2773">
        <v>7.6180000000000003</v>
      </c>
      <c r="F2773">
        <v>0.745</v>
      </c>
      <c r="G2773">
        <v>1.9059999999999999</v>
      </c>
      <c r="H2773" t="s">
        <v>36</v>
      </c>
      <c r="I2773" t="s">
        <v>2819</v>
      </c>
      <c r="J2773" s="4" t="str">
        <f t="shared" si="86"/>
        <v>na</v>
      </c>
      <c r="K2773" s="4">
        <f t="shared" si="87"/>
        <v>0</v>
      </c>
      <c r="L2773" t="s">
        <v>14216</v>
      </c>
    </row>
    <row r="2774" spans="1:12" x14ac:dyDescent="0.25">
      <c r="A2774" t="s">
        <v>5559</v>
      </c>
      <c r="B2774" t="s">
        <v>5560</v>
      </c>
      <c r="C2774" t="s">
        <v>58</v>
      </c>
      <c r="D2774" s="1">
        <v>1173</v>
      </c>
      <c r="E2774">
        <v>2.7290000000000001</v>
      </c>
      <c r="F2774">
        <v>0.624</v>
      </c>
      <c r="G2774">
        <v>0.13600000000000001</v>
      </c>
      <c r="H2774">
        <v>5.0810000000000004</v>
      </c>
      <c r="I2774" t="s">
        <v>2819</v>
      </c>
      <c r="J2774" s="4" t="str">
        <f t="shared" si="86"/>
        <v>na</v>
      </c>
      <c r="K2774" s="4">
        <f t="shared" si="87"/>
        <v>0</v>
      </c>
      <c r="L2774" t="s">
        <v>14217</v>
      </c>
    </row>
    <row r="2775" spans="1:12" x14ac:dyDescent="0.25">
      <c r="A2775" t="s">
        <v>5561</v>
      </c>
      <c r="B2775" t="s">
        <v>5562</v>
      </c>
      <c r="C2775" t="s">
        <v>35</v>
      </c>
      <c r="D2775" s="1">
        <v>1169</v>
      </c>
      <c r="E2775">
        <v>11.086</v>
      </c>
      <c r="F2775">
        <v>1.212</v>
      </c>
      <c r="G2775">
        <v>2.5510000000000002</v>
      </c>
      <c r="H2775" t="s">
        <v>36</v>
      </c>
      <c r="I2775" t="s">
        <v>2819</v>
      </c>
      <c r="J2775" s="4" t="str">
        <f t="shared" si="86"/>
        <v>na</v>
      </c>
      <c r="K2775" s="4">
        <f t="shared" si="87"/>
        <v>0</v>
      </c>
      <c r="L2775" t="s">
        <v>14218</v>
      </c>
    </row>
    <row r="2776" spans="1:12" x14ac:dyDescent="0.25">
      <c r="A2776" t="s">
        <v>5563</v>
      </c>
      <c r="B2776" t="s">
        <v>5564</v>
      </c>
      <c r="C2776" t="s">
        <v>45</v>
      </c>
      <c r="D2776" s="1">
        <v>1166</v>
      </c>
      <c r="E2776">
        <v>15.236000000000001</v>
      </c>
      <c r="F2776">
        <v>2.35</v>
      </c>
      <c r="G2776">
        <v>1.452</v>
      </c>
      <c r="H2776">
        <v>6.8159999999999998</v>
      </c>
      <c r="I2776" t="s">
        <v>2819</v>
      </c>
      <c r="J2776" s="4" t="str">
        <f t="shared" si="86"/>
        <v>na</v>
      </c>
      <c r="K2776" s="4">
        <f t="shared" si="87"/>
        <v>0</v>
      </c>
      <c r="L2776" t="s">
        <v>14219</v>
      </c>
    </row>
    <row r="2777" spans="1:12" x14ac:dyDescent="0.25">
      <c r="A2777" t="s">
        <v>5565</v>
      </c>
      <c r="B2777" t="s">
        <v>5566</v>
      </c>
      <c r="C2777" t="s">
        <v>58</v>
      </c>
      <c r="D2777" s="1">
        <v>1165</v>
      </c>
      <c r="E2777">
        <v>9.8149999999999995</v>
      </c>
      <c r="F2777">
        <v>2.3260000000000001</v>
      </c>
      <c r="G2777">
        <v>0.372</v>
      </c>
      <c r="H2777">
        <v>10.016</v>
      </c>
      <c r="I2777" t="s">
        <v>2819</v>
      </c>
      <c r="J2777" s="4" t="str">
        <f t="shared" si="86"/>
        <v>na</v>
      </c>
      <c r="K2777" s="4">
        <f t="shared" si="87"/>
        <v>0</v>
      </c>
      <c r="L2777" t="s">
        <v>14220</v>
      </c>
    </row>
    <row r="2778" spans="1:12" x14ac:dyDescent="0.25">
      <c r="A2778" t="s">
        <v>5567</v>
      </c>
      <c r="B2778" t="s">
        <v>5568</v>
      </c>
      <c r="C2778" t="s">
        <v>15</v>
      </c>
      <c r="D2778" s="1">
        <v>1161</v>
      </c>
      <c r="E2778">
        <v>13.536</v>
      </c>
      <c r="F2778">
        <v>1.373</v>
      </c>
      <c r="G2778">
        <v>1.887</v>
      </c>
      <c r="H2778">
        <v>8.9030000000000005</v>
      </c>
      <c r="I2778" t="s">
        <v>2819</v>
      </c>
      <c r="J2778" s="4" t="str">
        <f t="shared" si="86"/>
        <v>na</v>
      </c>
      <c r="K2778" s="4">
        <f t="shared" si="87"/>
        <v>0</v>
      </c>
      <c r="L2778" t="s">
        <v>14221</v>
      </c>
    </row>
    <row r="2779" spans="1:12" x14ac:dyDescent="0.25">
      <c r="A2779" t="s">
        <v>5569</v>
      </c>
      <c r="B2779" t="s">
        <v>5570</v>
      </c>
      <c r="C2779" t="s">
        <v>15</v>
      </c>
      <c r="D2779" s="1">
        <v>1161</v>
      </c>
      <c r="E2779" t="s">
        <v>36</v>
      </c>
      <c r="F2779">
        <v>3.0760000000000001</v>
      </c>
      <c r="G2779">
        <v>0.61899999999999999</v>
      </c>
      <c r="H2779">
        <v>11.324</v>
      </c>
      <c r="I2779" t="s">
        <v>2819</v>
      </c>
      <c r="J2779" s="4" t="str">
        <f t="shared" si="86"/>
        <v>na</v>
      </c>
      <c r="K2779" s="4">
        <f t="shared" si="87"/>
        <v>0</v>
      </c>
      <c r="L2779" t="s">
        <v>14222</v>
      </c>
    </row>
    <row r="2780" spans="1:12" x14ac:dyDescent="0.25">
      <c r="A2780" t="s">
        <v>5571</v>
      </c>
      <c r="B2780" t="s">
        <v>5572</v>
      </c>
      <c r="C2780" t="s">
        <v>30</v>
      </c>
      <c r="D2780" s="1">
        <v>1158</v>
      </c>
      <c r="E2780" t="s">
        <v>36</v>
      </c>
      <c r="F2780">
        <v>9.68</v>
      </c>
      <c r="G2780">
        <v>15.475</v>
      </c>
      <c r="H2780" t="s">
        <v>36</v>
      </c>
      <c r="I2780" t="s">
        <v>2819</v>
      </c>
      <c r="J2780" s="4" t="str">
        <f t="shared" si="86"/>
        <v>na</v>
      </c>
      <c r="K2780" s="4">
        <f t="shared" si="87"/>
        <v>0</v>
      </c>
      <c r="L2780" t="s">
        <v>14223</v>
      </c>
    </row>
    <row r="2781" spans="1:12" x14ac:dyDescent="0.25">
      <c r="A2781" t="s">
        <v>5573</v>
      </c>
      <c r="B2781" t="s">
        <v>5574</v>
      </c>
      <c r="C2781" t="s">
        <v>58</v>
      </c>
      <c r="D2781" s="1">
        <v>1158</v>
      </c>
      <c r="E2781">
        <v>6.093</v>
      </c>
      <c r="F2781">
        <v>16.652000000000001</v>
      </c>
      <c r="G2781">
        <v>0.45100000000000001</v>
      </c>
      <c r="H2781">
        <v>8.6809999999999992</v>
      </c>
      <c r="I2781" t="s">
        <v>2819</v>
      </c>
      <c r="J2781" s="4" t="str">
        <f t="shared" si="86"/>
        <v>na</v>
      </c>
      <c r="K2781" s="4">
        <f t="shared" si="87"/>
        <v>0</v>
      </c>
      <c r="L2781" t="s">
        <v>14224</v>
      </c>
    </row>
    <row r="2782" spans="1:12" x14ac:dyDescent="0.25">
      <c r="A2782" t="s">
        <v>5575</v>
      </c>
      <c r="B2782" t="s">
        <v>5576</v>
      </c>
      <c r="C2782" t="s">
        <v>30</v>
      </c>
      <c r="D2782" s="1">
        <v>1157</v>
      </c>
      <c r="E2782" t="s">
        <v>36</v>
      </c>
      <c r="F2782">
        <v>4.3769999999999998</v>
      </c>
      <c r="G2782" t="s">
        <v>36</v>
      </c>
      <c r="H2782" t="s">
        <v>36</v>
      </c>
      <c r="I2782" t="s">
        <v>2819</v>
      </c>
      <c r="J2782" s="4" t="str">
        <f t="shared" si="86"/>
        <v>na</v>
      </c>
      <c r="K2782" s="4">
        <f t="shared" si="87"/>
        <v>0</v>
      </c>
      <c r="L2782" t="s">
        <v>14225</v>
      </c>
    </row>
    <row r="2783" spans="1:12" x14ac:dyDescent="0.25">
      <c r="A2783" t="s">
        <v>5577</v>
      </c>
      <c r="B2783" t="s">
        <v>5578</v>
      </c>
      <c r="C2783" t="s">
        <v>35</v>
      </c>
      <c r="D2783" s="1">
        <v>1154</v>
      </c>
      <c r="E2783">
        <v>3.875</v>
      </c>
      <c r="F2783">
        <v>0.60299999999999998</v>
      </c>
      <c r="G2783">
        <v>1.9370000000000001</v>
      </c>
      <c r="H2783" t="s">
        <v>36</v>
      </c>
      <c r="I2783" t="s">
        <v>2819</v>
      </c>
      <c r="J2783" s="4" t="str">
        <f t="shared" si="86"/>
        <v>na</v>
      </c>
      <c r="K2783" s="4">
        <f t="shared" si="87"/>
        <v>0</v>
      </c>
      <c r="L2783" t="s">
        <v>14226</v>
      </c>
    </row>
    <row r="2784" spans="1:12" x14ac:dyDescent="0.25">
      <c r="A2784" t="s">
        <v>5579</v>
      </c>
      <c r="B2784" t="s">
        <v>5580</v>
      </c>
      <c r="C2784" t="s">
        <v>30</v>
      </c>
      <c r="D2784" s="1">
        <v>1152</v>
      </c>
      <c r="E2784" t="s">
        <v>36</v>
      </c>
      <c r="F2784">
        <v>4.8</v>
      </c>
      <c r="G2784">
        <v>8.8350000000000009</v>
      </c>
      <c r="H2784" t="s">
        <v>36</v>
      </c>
      <c r="I2784" t="s">
        <v>2819</v>
      </c>
      <c r="J2784" s="4" t="str">
        <f t="shared" si="86"/>
        <v>na</v>
      </c>
      <c r="K2784" s="4">
        <f t="shared" si="87"/>
        <v>0</v>
      </c>
      <c r="L2784" t="s">
        <v>14227</v>
      </c>
    </row>
    <row r="2785" spans="1:12" x14ac:dyDescent="0.25">
      <c r="A2785" t="s">
        <v>5581</v>
      </c>
      <c r="B2785" t="s">
        <v>5582</v>
      </c>
      <c r="C2785" t="s">
        <v>15</v>
      </c>
      <c r="D2785" s="1">
        <v>1151</v>
      </c>
      <c r="E2785">
        <v>8.6310000000000002</v>
      </c>
      <c r="F2785">
        <v>1.0369999999999999</v>
      </c>
      <c r="G2785">
        <v>0.20499999999999999</v>
      </c>
      <c r="H2785">
        <v>5.16</v>
      </c>
      <c r="I2785" t="s">
        <v>2819</v>
      </c>
      <c r="J2785" s="4" t="str">
        <f t="shared" si="86"/>
        <v>na</v>
      </c>
      <c r="K2785" s="4">
        <f t="shared" si="87"/>
        <v>0</v>
      </c>
      <c r="L2785" t="s">
        <v>14228</v>
      </c>
    </row>
    <row r="2786" spans="1:12" x14ac:dyDescent="0.25">
      <c r="A2786" t="s">
        <v>5583</v>
      </c>
      <c r="B2786" t="s">
        <v>5584</v>
      </c>
      <c r="C2786" t="s">
        <v>15</v>
      </c>
      <c r="D2786" s="1">
        <v>1151</v>
      </c>
      <c r="E2786">
        <v>8.6310000000000002</v>
      </c>
      <c r="F2786">
        <v>1.0369999999999999</v>
      </c>
      <c r="G2786">
        <v>0.20499999999999999</v>
      </c>
      <c r="H2786">
        <v>5.16</v>
      </c>
      <c r="I2786" t="s">
        <v>2819</v>
      </c>
      <c r="J2786" s="4" t="str">
        <f t="shared" si="86"/>
        <v>na</v>
      </c>
      <c r="K2786" s="4">
        <f t="shared" si="87"/>
        <v>0</v>
      </c>
      <c r="L2786" t="s">
        <v>14229</v>
      </c>
    </row>
    <row r="2787" spans="1:12" x14ac:dyDescent="0.25">
      <c r="A2787" t="s">
        <v>5585</v>
      </c>
      <c r="B2787" t="s">
        <v>5586</v>
      </c>
      <c r="C2787" t="s">
        <v>30</v>
      </c>
      <c r="D2787" s="1">
        <v>1148</v>
      </c>
      <c r="E2787">
        <v>13.657</v>
      </c>
      <c r="F2787">
        <v>10.875</v>
      </c>
      <c r="G2787">
        <v>3.1880000000000002</v>
      </c>
      <c r="H2787">
        <v>10.249000000000001</v>
      </c>
      <c r="I2787" t="s">
        <v>2819</v>
      </c>
      <c r="J2787" s="4" t="str">
        <f t="shared" si="86"/>
        <v>na</v>
      </c>
      <c r="K2787" s="4">
        <f t="shared" si="87"/>
        <v>0</v>
      </c>
      <c r="L2787" t="s">
        <v>14230</v>
      </c>
    </row>
    <row r="2788" spans="1:12" x14ac:dyDescent="0.25">
      <c r="A2788" t="s">
        <v>5587</v>
      </c>
      <c r="B2788" t="s">
        <v>5588</v>
      </c>
      <c r="C2788" t="s">
        <v>30</v>
      </c>
      <c r="D2788" s="1">
        <v>1145</v>
      </c>
      <c r="E2788" t="s">
        <v>36</v>
      </c>
      <c r="F2788">
        <v>6.157</v>
      </c>
      <c r="G2788">
        <v>3.7080000000000002</v>
      </c>
      <c r="H2788">
        <v>243.50899999999999</v>
      </c>
      <c r="I2788" t="s">
        <v>2819</v>
      </c>
      <c r="J2788" s="4" t="str">
        <f t="shared" si="86"/>
        <v>na</v>
      </c>
      <c r="K2788" s="4">
        <f t="shared" si="87"/>
        <v>0</v>
      </c>
      <c r="L2788" t="s">
        <v>14231</v>
      </c>
    </row>
    <row r="2789" spans="1:12" x14ac:dyDescent="0.25">
      <c r="A2789" t="s">
        <v>5589</v>
      </c>
      <c r="B2789" t="s">
        <v>5590</v>
      </c>
      <c r="C2789" t="s">
        <v>58</v>
      </c>
      <c r="D2789" s="1">
        <v>1145</v>
      </c>
      <c r="E2789">
        <v>9.4830000000000005</v>
      </c>
      <c r="F2789" t="s">
        <v>36</v>
      </c>
      <c r="G2789">
        <v>0.80700000000000005</v>
      </c>
      <c r="H2789">
        <v>7.0369999999999999</v>
      </c>
      <c r="I2789" t="s">
        <v>2819</v>
      </c>
      <c r="J2789" s="4" t="str">
        <f t="shared" si="86"/>
        <v>na</v>
      </c>
      <c r="K2789" s="4">
        <f t="shared" si="87"/>
        <v>0</v>
      </c>
      <c r="L2789" t="s">
        <v>14232</v>
      </c>
    </row>
    <row r="2790" spans="1:12" x14ac:dyDescent="0.25">
      <c r="A2790" t="s">
        <v>5591</v>
      </c>
      <c r="B2790" t="s">
        <v>5592</v>
      </c>
      <c r="C2790" t="s">
        <v>35</v>
      </c>
      <c r="D2790" s="1">
        <v>1144</v>
      </c>
      <c r="E2790">
        <v>3.6539999999999999</v>
      </c>
      <c r="F2790">
        <v>0.42699999999999999</v>
      </c>
      <c r="G2790">
        <v>0.78500000000000003</v>
      </c>
      <c r="H2790" t="s">
        <v>36</v>
      </c>
      <c r="I2790" t="s">
        <v>2819</v>
      </c>
      <c r="J2790" s="4" t="str">
        <f t="shared" si="86"/>
        <v>na</v>
      </c>
      <c r="K2790" s="4">
        <f t="shared" si="87"/>
        <v>0</v>
      </c>
      <c r="L2790" t="s">
        <v>14233</v>
      </c>
    </row>
    <row r="2791" spans="1:12" x14ac:dyDescent="0.25">
      <c r="A2791" t="s">
        <v>5593</v>
      </c>
      <c r="B2791" t="s">
        <v>5594</v>
      </c>
      <c r="C2791" t="s">
        <v>132</v>
      </c>
      <c r="D2791" s="1">
        <v>1144</v>
      </c>
      <c r="E2791">
        <v>11.217000000000001</v>
      </c>
      <c r="F2791" t="s">
        <v>36</v>
      </c>
      <c r="G2791">
        <v>0.92800000000000005</v>
      </c>
      <c r="H2791">
        <v>21.678999999999998</v>
      </c>
      <c r="I2791" t="s">
        <v>2819</v>
      </c>
      <c r="J2791" s="4" t="str">
        <f t="shared" si="86"/>
        <v>na</v>
      </c>
      <c r="K2791" s="4">
        <f t="shared" si="87"/>
        <v>0</v>
      </c>
      <c r="L2791" t="s">
        <v>14234</v>
      </c>
    </row>
    <row r="2792" spans="1:12" x14ac:dyDescent="0.25">
      <c r="A2792" t="s">
        <v>5595</v>
      </c>
      <c r="B2792" t="s">
        <v>5596</v>
      </c>
      <c r="C2792" t="s">
        <v>30</v>
      </c>
      <c r="D2792" s="1">
        <v>1142</v>
      </c>
      <c r="E2792">
        <v>31.114999999999998</v>
      </c>
      <c r="F2792">
        <v>4.8</v>
      </c>
      <c r="G2792">
        <v>7.36</v>
      </c>
      <c r="H2792">
        <v>20.88</v>
      </c>
      <c r="I2792" t="s">
        <v>2819</v>
      </c>
      <c r="J2792" s="4" t="str">
        <f t="shared" si="86"/>
        <v>na</v>
      </c>
      <c r="K2792" s="4">
        <f t="shared" si="87"/>
        <v>0</v>
      </c>
      <c r="L2792" t="s">
        <v>14235</v>
      </c>
    </row>
    <row r="2793" spans="1:12" x14ac:dyDescent="0.25">
      <c r="A2793" t="s">
        <v>5597</v>
      </c>
      <c r="B2793" t="s">
        <v>5598</v>
      </c>
      <c r="C2793" t="s">
        <v>24</v>
      </c>
      <c r="D2793" s="1">
        <v>1136</v>
      </c>
      <c r="E2793">
        <v>10.574</v>
      </c>
      <c r="F2793">
        <v>0.54400000000000004</v>
      </c>
      <c r="G2793">
        <v>0.27500000000000002</v>
      </c>
      <c r="H2793">
        <v>4.1379999999999999</v>
      </c>
      <c r="I2793" t="s">
        <v>2819</v>
      </c>
      <c r="J2793" s="4" t="str">
        <f t="shared" si="86"/>
        <v>na</v>
      </c>
      <c r="K2793" s="4">
        <f t="shared" si="87"/>
        <v>0</v>
      </c>
      <c r="L2793" t="s">
        <v>14236</v>
      </c>
    </row>
    <row r="2794" spans="1:12" x14ac:dyDescent="0.25">
      <c r="A2794" t="s">
        <v>5599</v>
      </c>
      <c r="B2794" t="s">
        <v>5600</v>
      </c>
      <c r="C2794" t="s">
        <v>58</v>
      </c>
      <c r="D2794" s="1">
        <v>1134</v>
      </c>
      <c r="E2794">
        <v>50.555999999999997</v>
      </c>
      <c r="F2794">
        <v>3.4540000000000002</v>
      </c>
      <c r="G2794">
        <v>1.732</v>
      </c>
      <c r="H2794">
        <v>12.663</v>
      </c>
      <c r="I2794" t="s">
        <v>2819</v>
      </c>
      <c r="J2794" s="4" t="str">
        <f t="shared" si="86"/>
        <v>na</v>
      </c>
      <c r="K2794" s="4">
        <f t="shared" si="87"/>
        <v>0</v>
      </c>
      <c r="L2794" t="s">
        <v>14237</v>
      </c>
    </row>
    <row r="2795" spans="1:12" x14ac:dyDescent="0.25">
      <c r="A2795" t="s">
        <v>5601</v>
      </c>
      <c r="B2795" t="s">
        <v>5602</v>
      </c>
      <c r="C2795" t="s">
        <v>15</v>
      </c>
      <c r="D2795" s="1">
        <v>1133</v>
      </c>
      <c r="E2795">
        <v>18.506</v>
      </c>
      <c r="F2795">
        <v>0.88300000000000001</v>
      </c>
      <c r="G2795">
        <v>0.45700000000000002</v>
      </c>
      <c r="H2795">
        <v>8.8379999999999992</v>
      </c>
      <c r="I2795" t="s">
        <v>2819</v>
      </c>
      <c r="J2795" s="4" t="str">
        <f t="shared" si="86"/>
        <v>na</v>
      </c>
      <c r="K2795" s="4">
        <f t="shared" si="87"/>
        <v>0</v>
      </c>
      <c r="L2795" t="s">
        <v>14238</v>
      </c>
    </row>
    <row r="2796" spans="1:12" x14ac:dyDescent="0.25">
      <c r="A2796" t="s">
        <v>5603</v>
      </c>
      <c r="B2796" t="s">
        <v>5604</v>
      </c>
      <c r="C2796" t="s">
        <v>15</v>
      </c>
      <c r="D2796" s="1">
        <v>1130</v>
      </c>
      <c r="E2796">
        <v>17.425000000000001</v>
      </c>
      <c r="F2796">
        <v>1.956</v>
      </c>
      <c r="G2796">
        <v>2.0350000000000001</v>
      </c>
      <c r="H2796">
        <v>10.728</v>
      </c>
      <c r="I2796" t="s">
        <v>2819</v>
      </c>
      <c r="J2796" s="4" t="str">
        <f t="shared" si="86"/>
        <v>na</v>
      </c>
      <c r="K2796" s="4">
        <f t="shared" si="87"/>
        <v>0</v>
      </c>
      <c r="L2796" t="s">
        <v>14239</v>
      </c>
    </row>
    <row r="2797" spans="1:12" x14ac:dyDescent="0.25">
      <c r="A2797" t="s">
        <v>5605</v>
      </c>
      <c r="B2797" t="s">
        <v>5606</v>
      </c>
      <c r="C2797" t="s">
        <v>35</v>
      </c>
      <c r="D2797" s="1">
        <v>1130</v>
      </c>
      <c r="E2797">
        <v>5.25</v>
      </c>
      <c r="F2797">
        <v>0.63200000000000001</v>
      </c>
      <c r="G2797">
        <v>0.80400000000000005</v>
      </c>
      <c r="H2797" t="s">
        <v>36</v>
      </c>
      <c r="I2797" t="s">
        <v>2819</v>
      </c>
      <c r="J2797" s="4" t="str">
        <f t="shared" si="86"/>
        <v>na</v>
      </c>
      <c r="K2797" s="4">
        <f t="shared" si="87"/>
        <v>0</v>
      </c>
      <c r="L2797" t="s">
        <v>14240</v>
      </c>
    </row>
    <row r="2798" spans="1:12" x14ac:dyDescent="0.25">
      <c r="A2798" t="s">
        <v>5607</v>
      </c>
      <c r="B2798" t="s">
        <v>5608</v>
      </c>
      <c r="C2798" t="s">
        <v>35</v>
      </c>
      <c r="D2798" s="1">
        <v>1130</v>
      </c>
      <c r="E2798">
        <v>10.272</v>
      </c>
      <c r="F2798">
        <v>0.96599999999999997</v>
      </c>
      <c r="G2798">
        <v>1.377</v>
      </c>
      <c r="H2798" t="s">
        <v>36</v>
      </c>
      <c r="I2798" t="s">
        <v>2819</v>
      </c>
      <c r="J2798" s="4" t="str">
        <f t="shared" si="86"/>
        <v>na</v>
      </c>
      <c r="K2798" s="4">
        <f t="shared" si="87"/>
        <v>0</v>
      </c>
      <c r="L2798" t="s">
        <v>14241</v>
      </c>
    </row>
    <row r="2799" spans="1:12" x14ac:dyDescent="0.25">
      <c r="A2799" t="s">
        <v>5609</v>
      </c>
      <c r="B2799" t="s">
        <v>5610</v>
      </c>
      <c r="C2799" t="s">
        <v>30</v>
      </c>
      <c r="D2799" s="1">
        <v>1127</v>
      </c>
      <c r="E2799">
        <v>7.7759999999999998</v>
      </c>
      <c r="F2799">
        <v>3.593</v>
      </c>
      <c r="G2799">
        <v>4.3099999999999996</v>
      </c>
      <c r="H2799">
        <v>4.5439999999999996</v>
      </c>
      <c r="I2799" t="s">
        <v>2819</v>
      </c>
      <c r="J2799" s="4" t="str">
        <f t="shared" si="86"/>
        <v>na</v>
      </c>
      <c r="K2799" s="4">
        <f t="shared" si="87"/>
        <v>0</v>
      </c>
      <c r="L2799" t="s">
        <v>14242</v>
      </c>
    </row>
    <row r="2800" spans="1:12" x14ac:dyDescent="0.25">
      <c r="A2800" t="s">
        <v>5611</v>
      </c>
      <c r="B2800" t="s">
        <v>5612</v>
      </c>
      <c r="C2800" t="s">
        <v>15</v>
      </c>
      <c r="D2800" s="1">
        <v>1125</v>
      </c>
      <c r="E2800">
        <v>8.7319999999999993</v>
      </c>
      <c r="F2800">
        <v>0.58099999999999996</v>
      </c>
      <c r="G2800">
        <v>0.61</v>
      </c>
      <c r="H2800">
        <v>6.8689999999999998</v>
      </c>
      <c r="I2800" t="s">
        <v>2819</v>
      </c>
      <c r="J2800" s="4" t="str">
        <f t="shared" si="86"/>
        <v>na</v>
      </c>
      <c r="K2800" s="4">
        <f t="shared" si="87"/>
        <v>0</v>
      </c>
      <c r="L2800" t="s">
        <v>14243</v>
      </c>
    </row>
    <row r="2801" spans="1:12" x14ac:dyDescent="0.25">
      <c r="A2801" t="s">
        <v>5613</v>
      </c>
      <c r="B2801" t="s">
        <v>5614</v>
      </c>
      <c r="C2801" t="s">
        <v>132</v>
      </c>
      <c r="D2801" s="1">
        <v>1124</v>
      </c>
      <c r="E2801">
        <v>21.152000000000001</v>
      </c>
      <c r="F2801">
        <v>4.7130000000000001</v>
      </c>
      <c r="G2801">
        <v>3.931</v>
      </c>
      <c r="H2801" t="s">
        <v>36</v>
      </c>
      <c r="I2801" t="s">
        <v>2819</v>
      </c>
      <c r="J2801" s="4" t="str">
        <f t="shared" si="86"/>
        <v>na</v>
      </c>
      <c r="K2801" s="4">
        <f t="shared" si="87"/>
        <v>0</v>
      </c>
      <c r="L2801" t="s">
        <v>14244</v>
      </c>
    </row>
    <row r="2802" spans="1:12" x14ac:dyDescent="0.25">
      <c r="A2802" t="s">
        <v>5615</v>
      </c>
      <c r="B2802" t="s">
        <v>5616</v>
      </c>
      <c r="C2802" t="s">
        <v>15</v>
      </c>
      <c r="D2802" s="1">
        <v>1123</v>
      </c>
      <c r="E2802">
        <v>11.93</v>
      </c>
      <c r="F2802">
        <v>1.792</v>
      </c>
      <c r="G2802">
        <v>0.52</v>
      </c>
      <c r="H2802">
        <v>6.6559999999999997</v>
      </c>
      <c r="I2802" t="s">
        <v>2819</v>
      </c>
      <c r="J2802" s="4" t="str">
        <f t="shared" si="86"/>
        <v>na</v>
      </c>
      <c r="K2802" s="4">
        <f t="shared" si="87"/>
        <v>0</v>
      </c>
      <c r="L2802" t="s">
        <v>14245</v>
      </c>
    </row>
    <row r="2803" spans="1:12" x14ac:dyDescent="0.25">
      <c r="A2803" t="s">
        <v>5617</v>
      </c>
      <c r="B2803" t="s">
        <v>5618</v>
      </c>
      <c r="C2803" t="s">
        <v>24</v>
      </c>
      <c r="D2803" s="1">
        <v>1120</v>
      </c>
      <c r="E2803">
        <v>7.7229999999999999</v>
      </c>
      <c r="F2803">
        <v>0.8</v>
      </c>
      <c r="G2803">
        <v>0.63600000000000001</v>
      </c>
      <c r="H2803">
        <v>5.8609999999999998</v>
      </c>
      <c r="I2803" t="s">
        <v>2819</v>
      </c>
      <c r="J2803" s="4" t="str">
        <f t="shared" si="86"/>
        <v>na</v>
      </c>
      <c r="K2803" s="4">
        <f t="shared" si="87"/>
        <v>0</v>
      </c>
      <c r="L2803" t="s">
        <v>14246</v>
      </c>
    </row>
    <row r="2804" spans="1:12" x14ac:dyDescent="0.25">
      <c r="A2804" t="s">
        <v>5619</v>
      </c>
      <c r="B2804" t="s">
        <v>5620</v>
      </c>
      <c r="C2804" t="s">
        <v>15</v>
      </c>
      <c r="D2804" s="1">
        <v>1116</v>
      </c>
      <c r="E2804">
        <v>15.568</v>
      </c>
      <c r="F2804">
        <v>1.6950000000000001</v>
      </c>
      <c r="G2804">
        <v>1.155</v>
      </c>
      <c r="H2804">
        <v>9.8529999999999998</v>
      </c>
      <c r="I2804" t="s">
        <v>2819</v>
      </c>
      <c r="J2804" s="4" t="str">
        <f t="shared" si="86"/>
        <v>na</v>
      </c>
      <c r="K2804" s="4">
        <f t="shared" si="87"/>
        <v>0</v>
      </c>
      <c r="L2804" t="s">
        <v>14247</v>
      </c>
    </row>
    <row r="2805" spans="1:12" x14ac:dyDescent="0.25">
      <c r="A2805" t="s">
        <v>5621</v>
      </c>
      <c r="B2805" t="s">
        <v>5622</v>
      </c>
      <c r="C2805" t="s">
        <v>35</v>
      </c>
      <c r="D2805" s="1">
        <v>1115</v>
      </c>
      <c r="E2805">
        <v>6.7939999999999996</v>
      </c>
      <c r="F2805">
        <v>0.96899999999999997</v>
      </c>
      <c r="G2805">
        <v>1.599</v>
      </c>
      <c r="H2805" t="s">
        <v>36</v>
      </c>
      <c r="I2805" t="s">
        <v>2819</v>
      </c>
      <c r="J2805" s="4" t="str">
        <f t="shared" si="86"/>
        <v>na</v>
      </c>
      <c r="K2805" s="4">
        <f t="shared" si="87"/>
        <v>0</v>
      </c>
      <c r="L2805" t="s">
        <v>14248</v>
      </c>
    </row>
    <row r="2806" spans="1:12" x14ac:dyDescent="0.25">
      <c r="A2806" t="s">
        <v>5623</v>
      </c>
      <c r="B2806" t="s">
        <v>5624</v>
      </c>
      <c r="C2806" t="s">
        <v>35</v>
      </c>
      <c r="D2806" s="1">
        <v>1112</v>
      </c>
      <c r="E2806">
        <v>12.503</v>
      </c>
      <c r="F2806">
        <v>2.5859999999999999</v>
      </c>
      <c r="G2806">
        <v>2.9950000000000001</v>
      </c>
      <c r="H2806" t="s">
        <v>36</v>
      </c>
      <c r="I2806" t="s">
        <v>2819</v>
      </c>
      <c r="J2806" s="4" t="str">
        <f t="shared" si="86"/>
        <v>na</v>
      </c>
      <c r="K2806" s="4">
        <f t="shared" si="87"/>
        <v>0</v>
      </c>
      <c r="L2806" t="s">
        <v>14249</v>
      </c>
    </row>
    <row r="2807" spans="1:12" x14ac:dyDescent="0.25">
      <c r="A2807" t="s">
        <v>5625</v>
      </c>
      <c r="B2807" t="s">
        <v>5626</v>
      </c>
      <c r="C2807" t="s">
        <v>15</v>
      </c>
      <c r="D2807" s="1">
        <v>1104</v>
      </c>
      <c r="E2807">
        <v>9.7240000000000002</v>
      </c>
      <c r="F2807">
        <v>1.1240000000000001</v>
      </c>
      <c r="G2807">
        <v>0.30399999999999999</v>
      </c>
      <c r="H2807">
        <v>5.3979999999999997</v>
      </c>
      <c r="I2807" t="s">
        <v>2819</v>
      </c>
      <c r="J2807" s="4" t="str">
        <f t="shared" si="86"/>
        <v>na</v>
      </c>
      <c r="K2807" s="4">
        <f t="shared" si="87"/>
        <v>0</v>
      </c>
      <c r="L2807" t="s">
        <v>14250</v>
      </c>
    </row>
    <row r="2808" spans="1:12" x14ac:dyDescent="0.25">
      <c r="A2808" t="s">
        <v>5627</v>
      </c>
      <c r="B2808" t="s">
        <v>5628</v>
      </c>
      <c r="C2808" t="s">
        <v>30</v>
      </c>
      <c r="D2808" s="1">
        <v>1103</v>
      </c>
      <c r="E2808">
        <v>52.034999999999997</v>
      </c>
      <c r="F2808">
        <v>3.2</v>
      </c>
      <c r="G2808">
        <v>3.0179999999999998</v>
      </c>
      <c r="H2808">
        <v>25.103999999999999</v>
      </c>
      <c r="I2808" t="s">
        <v>2819</v>
      </c>
      <c r="J2808" s="4" t="str">
        <f t="shared" si="86"/>
        <v>na</v>
      </c>
      <c r="K2808" s="4">
        <f t="shared" si="87"/>
        <v>0</v>
      </c>
      <c r="L2808" t="s">
        <v>14251</v>
      </c>
    </row>
    <row r="2809" spans="1:12" x14ac:dyDescent="0.25">
      <c r="A2809" t="s">
        <v>5629</v>
      </c>
      <c r="B2809" t="s">
        <v>5630</v>
      </c>
      <c r="C2809" t="s">
        <v>30</v>
      </c>
      <c r="D2809" s="1">
        <v>1102</v>
      </c>
      <c r="E2809" t="s">
        <v>36</v>
      </c>
      <c r="F2809">
        <v>1.464</v>
      </c>
      <c r="G2809">
        <v>10.615</v>
      </c>
      <c r="H2809">
        <v>0.82599999999999996</v>
      </c>
      <c r="I2809" t="s">
        <v>2819</v>
      </c>
      <c r="J2809" s="4" t="str">
        <f t="shared" si="86"/>
        <v>na</v>
      </c>
      <c r="K2809" s="4">
        <f t="shared" si="87"/>
        <v>0</v>
      </c>
      <c r="L2809" t="s">
        <v>14252</v>
      </c>
    </row>
    <row r="2810" spans="1:12" x14ac:dyDescent="0.25">
      <c r="A2810" t="s">
        <v>5631</v>
      </c>
      <c r="B2810" t="s">
        <v>5632</v>
      </c>
      <c r="C2810" t="s">
        <v>30</v>
      </c>
      <c r="D2810" s="1">
        <v>1101</v>
      </c>
      <c r="E2810">
        <v>151.714</v>
      </c>
      <c r="F2810" t="s">
        <v>36</v>
      </c>
      <c r="G2810">
        <v>0.64</v>
      </c>
      <c r="H2810">
        <v>15.459</v>
      </c>
      <c r="I2810" t="s">
        <v>2819</v>
      </c>
      <c r="J2810" s="4" t="str">
        <f t="shared" si="86"/>
        <v>na</v>
      </c>
      <c r="K2810" s="4">
        <f t="shared" si="87"/>
        <v>0</v>
      </c>
      <c r="L2810" t="s">
        <v>14253</v>
      </c>
    </row>
    <row r="2811" spans="1:12" x14ac:dyDescent="0.25">
      <c r="A2811" t="s">
        <v>5633</v>
      </c>
      <c r="B2811" t="s">
        <v>5634</v>
      </c>
      <c r="C2811" t="s">
        <v>132</v>
      </c>
      <c r="D2811" s="1">
        <v>1101</v>
      </c>
      <c r="E2811">
        <v>28.366</v>
      </c>
      <c r="F2811">
        <v>3.194</v>
      </c>
      <c r="G2811">
        <v>2.3969999999999998</v>
      </c>
      <c r="H2811">
        <v>8.8149999999999995</v>
      </c>
      <c r="I2811" t="s">
        <v>2819</v>
      </c>
      <c r="J2811" s="4" t="str">
        <f t="shared" si="86"/>
        <v>na</v>
      </c>
      <c r="K2811" s="4">
        <f t="shared" si="87"/>
        <v>0</v>
      </c>
      <c r="L2811" t="s">
        <v>14254</v>
      </c>
    </row>
    <row r="2812" spans="1:12" x14ac:dyDescent="0.25">
      <c r="A2812" t="s">
        <v>5635</v>
      </c>
      <c r="B2812" t="s">
        <v>5636</v>
      </c>
      <c r="C2812" t="s">
        <v>35</v>
      </c>
      <c r="D2812" s="1">
        <v>1099</v>
      </c>
      <c r="E2812">
        <v>7.8449999999999998</v>
      </c>
      <c r="F2812">
        <v>2.036</v>
      </c>
      <c r="G2812">
        <v>1.7729999999999999</v>
      </c>
      <c r="H2812">
        <v>13.622999999999999</v>
      </c>
      <c r="I2812" t="s">
        <v>2819</v>
      </c>
      <c r="J2812" s="4" t="str">
        <f t="shared" si="86"/>
        <v>na</v>
      </c>
      <c r="K2812" s="4">
        <f t="shared" si="87"/>
        <v>0</v>
      </c>
      <c r="L2812" t="s">
        <v>14255</v>
      </c>
    </row>
    <row r="2813" spans="1:12" x14ac:dyDescent="0.25">
      <c r="A2813" t="s">
        <v>5637</v>
      </c>
      <c r="B2813" t="s">
        <v>5638</v>
      </c>
      <c r="C2813" t="s">
        <v>11</v>
      </c>
      <c r="D2813" s="1">
        <v>1098</v>
      </c>
      <c r="E2813">
        <v>7.9359999999999999</v>
      </c>
      <c r="F2813">
        <v>0.51</v>
      </c>
      <c r="G2813">
        <v>0.03</v>
      </c>
      <c r="H2813">
        <v>8.6620000000000008</v>
      </c>
      <c r="I2813" t="s">
        <v>2819</v>
      </c>
      <c r="J2813" s="4" t="str">
        <f t="shared" si="86"/>
        <v>na</v>
      </c>
      <c r="K2813" s="4">
        <f t="shared" si="87"/>
        <v>0</v>
      </c>
      <c r="L2813" t="s">
        <v>14256</v>
      </c>
    </row>
    <row r="2814" spans="1:12" x14ac:dyDescent="0.25">
      <c r="A2814" t="s">
        <v>5639</v>
      </c>
      <c r="B2814" t="s">
        <v>5640</v>
      </c>
      <c r="C2814" t="s">
        <v>58</v>
      </c>
      <c r="D2814" s="1">
        <v>1095</v>
      </c>
      <c r="E2814">
        <v>4.3470000000000004</v>
      </c>
      <c r="F2814">
        <v>495.51</v>
      </c>
      <c r="G2814">
        <v>0.28799999999999998</v>
      </c>
      <c r="H2814">
        <v>5.31</v>
      </c>
      <c r="I2814" t="s">
        <v>2819</v>
      </c>
      <c r="J2814" s="4" t="str">
        <f t="shared" si="86"/>
        <v>na</v>
      </c>
      <c r="K2814" s="4">
        <f t="shared" si="87"/>
        <v>0</v>
      </c>
      <c r="L2814" t="s">
        <v>14257</v>
      </c>
    </row>
    <row r="2815" spans="1:12" x14ac:dyDescent="0.25">
      <c r="A2815" t="s">
        <v>5641</v>
      </c>
      <c r="B2815" t="s">
        <v>5642</v>
      </c>
      <c r="C2815" t="s">
        <v>30</v>
      </c>
      <c r="D2815" s="1">
        <v>1095</v>
      </c>
      <c r="E2815" t="s">
        <v>36</v>
      </c>
      <c r="F2815">
        <v>4.1340000000000003</v>
      </c>
      <c r="G2815">
        <v>49.024000000000001</v>
      </c>
      <c r="H2815" t="s">
        <v>36</v>
      </c>
      <c r="I2815" t="s">
        <v>2819</v>
      </c>
      <c r="J2815" s="4" t="str">
        <f t="shared" si="86"/>
        <v>na</v>
      </c>
      <c r="K2815" s="4">
        <f t="shared" si="87"/>
        <v>0</v>
      </c>
      <c r="L2815" t="s">
        <v>14258</v>
      </c>
    </row>
    <row r="2816" spans="1:12" x14ac:dyDescent="0.25">
      <c r="A2816" t="s">
        <v>5643</v>
      </c>
      <c r="B2816" t="s">
        <v>5644</v>
      </c>
      <c r="C2816" t="s">
        <v>30</v>
      </c>
      <c r="D2816" s="1">
        <v>1095</v>
      </c>
      <c r="E2816">
        <v>18.946000000000002</v>
      </c>
      <c r="F2816">
        <v>1.4059999999999999</v>
      </c>
      <c r="G2816">
        <v>1.0940000000000001</v>
      </c>
      <c r="H2816">
        <v>7.4889999999999999</v>
      </c>
      <c r="I2816" t="s">
        <v>2819</v>
      </c>
      <c r="J2816" s="4" t="str">
        <f t="shared" si="86"/>
        <v>na</v>
      </c>
      <c r="K2816" s="4">
        <f t="shared" si="87"/>
        <v>0</v>
      </c>
      <c r="L2816" t="s">
        <v>14259</v>
      </c>
    </row>
    <row r="2817" spans="1:12" x14ac:dyDescent="0.25">
      <c r="A2817" t="s">
        <v>5645</v>
      </c>
      <c r="B2817" t="s">
        <v>5646</v>
      </c>
      <c r="C2817" t="s">
        <v>35</v>
      </c>
      <c r="D2817" s="1">
        <v>1094</v>
      </c>
      <c r="E2817">
        <v>8.26</v>
      </c>
      <c r="F2817">
        <v>1.089</v>
      </c>
      <c r="G2817">
        <v>2.3050000000000002</v>
      </c>
      <c r="H2817" t="s">
        <v>36</v>
      </c>
      <c r="I2817" t="s">
        <v>2819</v>
      </c>
      <c r="J2817" s="4" t="str">
        <f t="shared" si="86"/>
        <v>na</v>
      </c>
      <c r="K2817" s="4">
        <f t="shared" si="87"/>
        <v>0</v>
      </c>
      <c r="L2817" t="s">
        <v>14260</v>
      </c>
    </row>
    <row r="2818" spans="1:12" x14ac:dyDescent="0.25">
      <c r="A2818" t="s">
        <v>5647</v>
      </c>
      <c r="B2818" t="s">
        <v>5648</v>
      </c>
      <c r="C2818" t="s">
        <v>35</v>
      </c>
      <c r="D2818" s="1">
        <v>1093</v>
      </c>
      <c r="E2818">
        <v>7.9889999999999999</v>
      </c>
      <c r="F2818">
        <v>0.69099999999999995</v>
      </c>
      <c r="G2818">
        <v>1.6950000000000001</v>
      </c>
      <c r="H2818" t="s">
        <v>36</v>
      </c>
      <c r="I2818" t="s">
        <v>2819</v>
      </c>
      <c r="J2818" s="4" t="str">
        <f t="shared" ref="J2818:J2881" si="88">IF(AND(I2818=selected_country_code,C2818= selected_sector_code),D2818,"na")</f>
        <v>na</v>
      </c>
      <c r="K2818" s="4">
        <f t="shared" si="87"/>
        <v>0</v>
      </c>
      <c r="L2818" t="s">
        <v>14261</v>
      </c>
    </row>
    <row r="2819" spans="1:12" x14ac:dyDescent="0.25">
      <c r="A2819" t="s">
        <v>5649</v>
      </c>
      <c r="B2819" t="s">
        <v>5650</v>
      </c>
      <c r="C2819" t="s">
        <v>15</v>
      </c>
      <c r="D2819" s="1">
        <v>1090</v>
      </c>
      <c r="E2819">
        <v>42.902999999999999</v>
      </c>
      <c r="F2819">
        <v>0.59199999999999997</v>
      </c>
      <c r="G2819">
        <v>0.154</v>
      </c>
      <c r="H2819">
        <v>10.692</v>
      </c>
      <c r="I2819" t="s">
        <v>2819</v>
      </c>
      <c r="J2819" s="4" t="str">
        <f t="shared" si="88"/>
        <v>na</v>
      </c>
      <c r="K2819" s="4">
        <f t="shared" ref="K2819:K2882" si="89">IFERROR(RANK(J2819,$J$2:$J$5711,0),0)</f>
        <v>0</v>
      </c>
      <c r="L2819" t="s">
        <v>14262</v>
      </c>
    </row>
    <row r="2820" spans="1:12" x14ac:dyDescent="0.25">
      <c r="A2820" t="s">
        <v>5651</v>
      </c>
      <c r="B2820" t="s">
        <v>5652</v>
      </c>
      <c r="C2820" t="s">
        <v>15</v>
      </c>
      <c r="D2820" s="1">
        <v>1089</v>
      </c>
      <c r="E2820">
        <v>4.7889999999999997</v>
      </c>
      <c r="F2820">
        <v>1.653</v>
      </c>
      <c r="G2820">
        <v>0.12</v>
      </c>
      <c r="H2820">
        <v>4.4450000000000003</v>
      </c>
      <c r="I2820" t="s">
        <v>2819</v>
      </c>
      <c r="J2820" s="4" t="str">
        <f t="shared" si="88"/>
        <v>na</v>
      </c>
      <c r="K2820" s="4">
        <f t="shared" si="89"/>
        <v>0</v>
      </c>
      <c r="L2820" t="s">
        <v>14263</v>
      </c>
    </row>
    <row r="2821" spans="1:12" x14ac:dyDescent="0.25">
      <c r="A2821" t="s">
        <v>5653</v>
      </c>
      <c r="B2821" t="s">
        <v>5654</v>
      </c>
      <c r="C2821" t="s">
        <v>30</v>
      </c>
      <c r="D2821" s="1">
        <v>1088</v>
      </c>
      <c r="E2821">
        <v>19.989000000000001</v>
      </c>
      <c r="F2821">
        <v>0.77600000000000002</v>
      </c>
      <c r="G2821">
        <v>0.14899999999999999</v>
      </c>
      <c r="H2821">
        <v>4.6970000000000001</v>
      </c>
      <c r="I2821" t="s">
        <v>2819</v>
      </c>
      <c r="J2821" s="4" t="str">
        <f t="shared" si="88"/>
        <v>na</v>
      </c>
      <c r="K2821" s="4">
        <f t="shared" si="89"/>
        <v>0</v>
      </c>
      <c r="L2821" t="s">
        <v>14264</v>
      </c>
    </row>
    <row r="2822" spans="1:12" x14ac:dyDescent="0.25">
      <c r="A2822" t="s">
        <v>5655</v>
      </c>
      <c r="B2822" t="s">
        <v>5656</v>
      </c>
      <c r="C2822" t="s">
        <v>35</v>
      </c>
      <c r="D2822" s="1">
        <v>1081</v>
      </c>
      <c r="E2822">
        <v>6.907</v>
      </c>
      <c r="F2822">
        <v>0.53600000000000003</v>
      </c>
      <c r="G2822">
        <v>1.9490000000000001</v>
      </c>
      <c r="H2822" t="s">
        <v>36</v>
      </c>
      <c r="I2822" t="s">
        <v>2819</v>
      </c>
      <c r="J2822" s="4" t="str">
        <f t="shared" si="88"/>
        <v>na</v>
      </c>
      <c r="K2822" s="4">
        <f t="shared" si="89"/>
        <v>0</v>
      </c>
      <c r="L2822" t="s">
        <v>14265</v>
      </c>
    </row>
    <row r="2823" spans="1:12" x14ac:dyDescent="0.25">
      <c r="A2823" t="s">
        <v>5657</v>
      </c>
      <c r="B2823" t="s">
        <v>5658</v>
      </c>
      <c r="C2823" t="s">
        <v>15</v>
      </c>
      <c r="D2823" s="1">
        <v>1081</v>
      </c>
      <c r="E2823">
        <v>3.952</v>
      </c>
      <c r="F2823">
        <v>3.2309999999999999</v>
      </c>
      <c r="G2823">
        <v>0.28299999999999997</v>
      </c>
      <c r="H2823">
        <v>5.3769999999999998</v>
      </c>
      <c r="I2823" t="s">
        <v>2819</v>
      </c>
      <c r="J2823" s="4" t="str">
        <f t="shared" si="88"/>
        <v>na</v>
      </c>
      <c r="K2823" s="4">
        <f t="shared" si="89"/>
        <v>0</v>
      </c>
      <c r="L2823" t="s">
        <v>14266</v>
      </c>
    </row>
    <row r="2824" spans="1:12" x14ac:dyDescent="0.25">
      <c r="A2824" t="s">
        <v>5659</v>
      </c>
      <c r="B2824" t="s">
        <v>5660</v>
      </c>
      <c r="C2824" t="s">
        <v>24</v>
      </c>
      <c r="D2824" s="1">
        <v>1078</v>
      </c>
      <c r="E2824">
        <v>7.1189999999999998</v>
      </c>
      <c r="F2824">
        <v>1.47</v>
      </c>
      <c r="G2824">
        <v>0.71799999999999997</v>
      </c>
      <c r="H2824">
        <v>6.9290000000000003</v>
      </c>
      <c r="I2824" t="s">
        <v>2819</v>
      </c>
      <c r="J2824" s="4" t="str">
        <f t="shared" si="88"/>
        <v>na</v>
      </c>
      <c r="K2824" s="4">
        <f t="shared" si="89"/>
        <v>0</v>
      </c>
      <c r="L2824" t="s">
        <v>14267</v>
      </c>
    </row>
    <row r="2825" spans="1:12" x14ac:dyDescent="0.25">
      <c r="A2825" t="s">
        <v>5661</v>
      </c>
      <c r="B2825" t="s">
        <v>5662</v>
      </c>
      <c r="C2825" t="s">
        <v>21</v>
      </c>
      <c r="D2825" s="1">
        <v>1076</v>
      </c>
      <c r="E2825">
        <v>11.612</v>
      </c>
      <c r="F2825">
        <v>1.3240000000000001</v>
      </c>
      <c r="G2825">
        <v>0.65700000000000003</v>
      </c>
      <c r="H2825">
        <v>10.9</v>
      </c>
      <c r="I2825" t="s">
        <v>2819</v>
      </c>
      <c r="J2825" s="4" t="str">
        <f t="shared" si="88"/>
        <v>na</v>
      </c>
      <c r="K2825" s="4">
        <f t="shared" si="89"/>
        <v>0</v>
      </c>
      <c r="L2825" t="s">
        <v>14268</v>
      </c>
    </row>
    <row r="2826" spans="1:12" x14ac:dyDescent="0.25">
      <c r="A2826" t="s">
        <v>5663</v>
      </c>
      <c r="B2826" t="s">
        <v>5664</v>
      </c>
      <c r="C2826" t="s">
        <v>30</v>
      </c>
      <c r="D2826" s="1">
        <v>1075</v>
      </c>
      <c r="E2826" t="s">
        <v>36</v>
      </c>
      <c r="F2826">
        <v>27.844999999999999</v>
      </c>
      <c r="G2826" s="2">
        <v>5691.951</v>
      </c>
      <c r="H2826" t="s">
        <v>36</v>
      </c>
      <c r="I2826" t="s">
        <v>2819</v>
      </c>
      <c r="J2826" s="4" t="str">
        <f t="shared" si="88"/>
        <v>na</v>
      </c>
      <c r="K2826" s="4">
        <f t="shared" si="89"/>
        <v>0</v>
      </c>
      <c r="L2826" t="s">
        <v>14269</v>
      </c>
    </row>
    <row r="2827" spans="1:12" x14ac:dyDescent="0.25">
      <c r="A2827" t="s">
        <v>5665</v>
      </c>
      <c r="B2827" t="s">
        <v>5666</v>
      </c>
      <c r="C2827" t="s">
        <v>15</v>
      </c>
      <c r="D2827" s="1">
        <v>1075</v>
      </c>
      <c r="E2827">
        <v>16.436</v>
      </c>
      <c r="F2827">
        <v>1.86</v>
      </c>
      <c r="G2827">
        <v>0.95199999999999996</v>
      </c>
      <c r="H2827">
        <v>11.542</v>
      </c>
      <c r="I2827" t="s">
        <v>2819</v>
      </c>
      <c r="J2827" s="4" t="str">
        <f t="shared" si="88"/>
        <v>na</v>
      </c>
      <c r="K2827" s="4">
        <f t="shared" si="89"/>
        <v>0</v>
      </c>
      <c r="L2827" t="s">
        <v>14270</v>
      </c>
    </row>
    <row r="2828" spans="1:12" x14ac:dyDescent="0.25">
      <c r="A2828" t="s">
        <v>5667</v>
      </c>
      <c r="B2828" t="s">
        <v>5668</v>
      </c>
      <c r="C2828" t="s">
        <v>11</v>
      </c>
      <c r="D2828" s="1">
        <v>1075</v>
      </c>
      <c r="E2828">
        <v>2.6459999999999999</v>
      </c>
      <c r="F2828">
        <v>0.34200000000000003</v>
      </c>
      <c r="G2828">
        <v>1.3240000000000001</v>
      </c>
      <c r="H2828" t="s">
        <v>36</v>
      </c>
      <c r="I2828" t="s">
        <v>2819</v>
      </c>
      <c r="J2828" s="4" t="str">
        <f t="shared" si="88"/>
        <v>na</v>
      </c>
      <c r="K2828" s="4">
        <f t="shared" si="89"/>
        <v>0</v>
      </c>
      <c r="L2828" t="s">
        <v>14271</v>
      </c>
    </row>
    <row r="2829" spans="1:12" x14ac:dyDescent="0.25">
      <c r="A2829" t="s">
        <v>5669</v>
      </c>
      <c r="B2829" t="s">
        <v>5670</v>
      </c>
      <c r="C2829" t="s">
        <v>58</v>
      </c>
      <c r="D2829" s="1">
        <v>1075</v>
      </c>
      <c r="E2829">
        <v>7.2839999999999998</v>
      </c>
      <c r="F2829">
        <v>5.0650000000000004</v>
      </c>
      <c r="G2829">
        <v>0.78</v>
      </c>
      <c r="H2829">
        <v>7.0590000000000002</v>
      </c>
      <c r="I2829" t="s">
        <v>2819</v>
      </c>
      <c r="J2829" s="4" t="str">
        <f t="shared" si="88"/>
        <v>na</v>
      </c>
      <c r="K2829" s="4">
        <f t="shared" si="89"/>
        <v>0</v>
      </c>
      <c r="L2829" t="s">
        <v>14272</v>
      </c>
    </row>
    <row r="2830" spans="1:12" x14ac:dyDescent="0.25">
      <c r="A2830" t="s">
        <v>5671</v>
      </c>
      <c r="B2830" t="s">
        <v>5672</v>
      </c>
      <c r="C2830" t="s">
        <v>132</v>
      </c>
      <c r="D2830" s="1">
        <v>1074</v>
      </c>
      <c r="E2830">
        <v>87.284000000000006</v>
      </c>
      <c r="F2830">
        <v>2.1150000000000002</v>
      </c>
      <c r="G2830">
        <v>2.242</v>
      </c>
      <c r="H2830">
        <v>20.238</v>
      </c>
      <c r="I2830" t="s">
        <v>2819</v>
      </c>
      <c r="J2830" s="4" t="str">
        <f t="shared" si="88"/>
        <v>na</v>
      </c>
      <c r="K2830" s="4">
        <f t="shared" si="89"/>
        <v>0</v>
      </c>
      <c r="L2830" t="s">
        <v>14273</v>
      </c>
    </row>
    <row r="2831" spans="1:12" x14ac:dyDescent="0.25">
      <c r="A2831" t="s">
        <v>5673</v>
      </c>
      <c r="B2831" t="s">
        <v>5674</v>
      </c>
      <c r="C2831" t="s">
        <v>30</v>
      </c>
      <c r="D2831" s="1">
        <v>1072</v>
      </c>
      <c r="E2831">
        <v>78.971999999999994</v>
      </c>
      <c r="F2831">
        <v>0.83299999999999996</v>
      </c>
      <c r="G2831">
        <v>0.61799999999999999</v>
      </c>
      <c r="H2831">
        <v>9.5329999999999995</v>
      </c>
      <c r="I2831" t="s">
        <v>2819</v>
      </c>
      <c r="J2831" s="4" t="str">
        <f t="shared" si="88"/>
        <v>na</v>
      </c>
      <c r="K2831" s="4">
        <f t="shared" si="89"/>
        <v>0</v>
      </c>
      <c r="L2831" t="s">
        <v>14274</v>
      </c>
    </row>
    <row r="2832" spans="1:12" x14ac:dyDescent="0.25">
      <c r="A2832" t="s">
        <v>5675</v>
      </c>
      <c r="B2832" t="s">
        <v>5676</v>
      </c>
      <c r="C2832" t="s">
        <v>11</v>
      </c>
      <c r="D2832" s="1">
        <v>1071</v>
      </c>
      <c r="E2832">
        <v>1.855</v>
      </c>
      <c r="F2832">
        <v>1.59</v>
      </c>
      <c r="G2832">
        <v>0.65700000000000003</v>
      </c>
      <c r="H2832">
        <v>32.646000000000001</v>
      </c>
      <c r="I2832" t="s">
        <v>2819</v>
      </c>
      <c r="J2832" s="4" t="str">
        <f t="shared" si="88"/>
        <v>na</v>
      </c>
      <c r="K2832" s="4">
        <f t="shared" si="89"/>
        <v>0</v>
      </c>
      <c r="L2832" t="s">
        <v>14275</v>
      </c>
    </row>
    <row r="2833" spans="1:12" x14ac:dyDescent="0.25">
      <c r="A2833" t="s">
        <v>5677</v>
      </c>
      <c r="B2833" t="s">
        <v>5678</v>
      </c>
      <c r="C2833" t="s">
        <v>18</v>
      </c>
      <c r="D2833" s="1">
        <v>1071</v>
      </c>
      <c r="E2833">
        <v>5.5739999999999998</v>
      </c>
      <c r="F2833">
        <v>19.780999999999999</v>
      </c>
      <c r="G2833">
        <v>0.41299999999999998</v>
      </c>
      <c r="H2833">
        <v>8.7379999999999995</v>
      </c>
      <c r="I2833" t="s">
        <v>2819</v>
      </c>
      <c r="J2833" s="4" t="str">
        <f t="shared" si="88"/>
        <v>na</v>
      </c>
      <c r="K2833" s="4">
        <f t="shared" si="89"/>
        <v>0</v>
      </c>
      <c r="L2833" t="s">
        <v>14276</v>
      </c>
    </row>
    <row r="2834" spans="1:12" x14ac:dyDescent="0.25">
      <c r="A2834" t="s">
        <v>5679</v>
      </c>
      <c r="B2834" t="s">
        <v>5680</v>
      </c>
      <c r="C2834" t="s">
        <v>58</v>
      </c>
      <c r="D2834" s="1">
        <v>1070</v>
      </c>
      <c r="E2834">
        <v>5.6420000000000003</v>
      </c>
      <c r="F2834">
        <v>1.6559999999999999</v>
      </c>
      <c r="G2834">
        <v>0.14699999999999999</v>
      </c>
      <c r="H2834">
        <v>7.4539999999999997</v>
      </c>
      <c r="I2834" t="s">
        <v>2819</v>
      </c>
      <c r="J2834" s="4" t="str">
        <f t="shared" si="88"/>
        <v>na</v>
      </c>
      <c r="K2834" s="4">
        <f t="shared" si="89"/>
        <v>0</v>
      </c>
      <c r="L2834" t="s">
        <v>14277</v>
      </c>
    </row>
    <row r="2835" spans="1:12" x14ac:dyDescent="0.25">
      <c r="A2835" t="s">
        <v>5681</v>
      </c>
      <c r="B2835" t="s">
        <v>5682</v>
      </c>
      <c r="C2835" t="s">
        <v>35</v>
      </c>
      <c r="D2835" s="1">
        <v>1067</v>
      </c>
      <c r="E2835">
        <v>8.7799999999999994</v>
      </c>
      <c r="F2835">
        <v>0.89800000000000002</v>
      </c>
      <c r="G2835">
        <v>2.512</v>
      </c>
      <c r="H2835" t="s">
        <v>36</v>
      </c>
      <c r="I2835" t="s">
        <v>2819</v>
      </c>
      <c r="J2835" s="4" t="str">
        <f t="shared" si="88"/>
        <v>na</v>
      </c>
      <c r="K2835" s="4">
        <f t="shared" si="89"/>
        <v>0</v>
      </c>
      <c r="L2835" t="s">
        <v>14278</v>
      </c>
    </row>
    <row r="2836" spans="1:12" x14ac:dyDescent="0.25">
      <c r="A2836" t="s">
        <v>5683</v>
      </c>
      <c r="B2836" t="s">
        <v>5684</v>
      </c>
      <c r="C2836" t="s">
        <v>15</v>
      </c>
      <c r="D2836" s="1">
        <v>1067</v>
      </c>
      <c r="E2836">
        <v>9.61</v>
      </c>
      <c r="F2836">
        <v>1.8280000000000001</v>
      </c>
      <c r="G2836">
        <v>0.48099999999999998</v>
      </c>
      <c r="H2836">
        <v>5.0039999999999996</v>
      </c>
      <c r="I2836" t="s">
        <v>2819</v>
      </c>
      <c r="J2836" s="4" t="str">
        <f t="shared" si="88"/>
        <v>na</v>
      </c>
      <c r="K2836" s="4">
        <f t="shared" si="89"/>
        <v>0</v>
      </c>
      <c r="L2836" t="s">
        <v>14279</v>
      </c>
    </row>
    <row r="2837" spans="1:12" x14ac:dyDescent="0.25">
      <c r="A2837" t="s">
        <v>5685</v>
      </c>
      <c r="B2837" t="s">
        <v>5686</v>
      </c>
      <c r="C2837" t="s">
        <v>58</v>
      </c>
      <c r="D2837" s="1">
        <v>1064</v>
      </c>
      <c r="E2837">
        <v>15.488</v>
      </c>
      <c r="F2837">
        <v>2.2429999999999999</v>
      </c>
      <c r="G2837">
        <v>1.1060000000000001</v>
      </c>
      <c r="H2837">
        <v>8.0879999999999992</v>
      </c>
      <c r="I2837" t="s">
        <v>2819</v>
      </c>
      <c r="J2837" s="4" t="str">
        <f t="shared" si="88"/>
        <v>na</v>
      </c>
      <c r="K2837" s="4">
        <f t="shared" si="89"/>
        <v>0</v>
      </c>
      <c r="L2837" t="s">
        <v>14280</v>
      </c>
    </row>
    <row r="2838" spans="1:12" x14ac:dyDescent="0.25">
      <c r="A2838" t="s">
        <v>5687</v>
      </c>
      <c r="B2838" t="s">
        <v>5688</v>
      </c>
      <c r="C2838" t="s">
        <v>15</v>
      </c>
      <c r="D2838" s="1">
        <v>1064</v>
      </c>
      <c r="E2838">
        <v>4.9779999999999998</v>
      </c>
      <c r="F2838">
        <v>1.86</v>
      </c>
      <c r="G2838">
        <v>0.54</v>
      </c>
      <c r="H2838">
        <v>173.54499999999999</v>
      </c>
      <c r="I2838" t="s">
        <v>2819</v>
      </c>
      <c r="J2838" s="4" t="str">
        <f t="shared" si="88"/>
        <v>na</v>
      </c>
      <c r="K2838" s="4">
        <f t="shared" si="89"/>
        <v>0</v>
      </c>
      <c r="L2838" t="s">
        <v>14281</v>
      </c>
    </row>
    <row r="2839" spans="1:12" x14ac:dyDescent="0.25">
      <c r="A2839" t="s">
        <v>5689</v>
      </c>
      <c r="B2839" t="s">
        <v>5690</v>
      </c>
      <c r="C2839" t="s">
        <v>15</v>
      </c>
      <c r="D2839" s="1">
        <v>1062</v>
      </c>
      <c r="E2839">
        <v>4.12</v>
      </c>
      <c r="F2839">
        <v>1.202</v>
      </c>
      <c r="G2839">
        <v>0.65200000000000002</v>
      </c>
      <c r="H2839">
        <v>8.4429999999999996</v>
      </c>
      <c r="I2839" t="s">
        <v>2819</v>
      </c>
      <c r="J2839" s="4" t="str">
        <f t="shared" si="88"/>
        <v>na</v>
      </c>
      <c r="K2839" s="4">
        <f t="shared" si="89"/>
        <v>0</v>
      </c>
      <c r="L2839" t="s">
        <v>14282</v>
      </c>
    </row>
    <row r="2840" spans="1:12" x14ac:dyDescent="0.25">
      <c r="A2840" t="s">
        <v>5691</v>
      </c>
      <c r="B2840" t="s">
        <v>5692</v>
      </c>
      <c r="C2840" t="s">
        <v>30</v>
      </c>
      <c r="D2840" s="1">
        <v>1060</v>
      </c>
      <c r="E2840" t="s">
        <v>36</v>
      </c>
      <c r="F2840">
        <v>2.5459999999999998</v>
      </c>
      <c r="G2840" t="s">
        <v>36</v>
      </c>
      <c r="H2840" t="s">
        <v>36</v>
      </c>
      <c r="I2840" t="s">
        <v>2819</v>
      </c>
      <c r="J2840" s="4" t="str">
        <f t="shared" si="88"/>
        <v>na</v>
      </c>
      <c r="K2840" s="4">
        <f t="shared" si="89"/>
        <v>0</v>
      </c>
      <c r="L2840" t="s">
        <v>14283</v>
      </c>
    </row>
    <row r="2841" spans="1:12" x14ac:dyDescent="0.25">
      <c r="A2841" t="s">
        <v>5693</v>
      </c>
      <c r="B2841" t="s">
        <v>5694</v>
      </c>
      <c r="C2841" t="s">
        <v>30</v>
      </c>
      <c r="D2841" s="1">
        <v>1056</v>
      </c>
      <c r="E2841">
        <v>33.484000000000002</v>
      </c>
      <c r="F2841">
        <v>32</v>
      </c>
      <c r="G2841">
        <v>8.1780000000000008</v>
      </c>
      <c r="H2841">
        <v>21.863</v>
      </c>
      <c r="I2841" t="s">
        <v>2819</v>
      </c>
      <c r="J2841" s="4" t="str">
        <f t="shared" si="88"/>
        <v>na</v>
      </c>
      <c r="K2841" s="4">
        <f t="shared" si="89"/>
        <v>0</v>
      </c>
      <c r="L2841" t="s">
        <v>14284</v>
      </c>
    </row>
    <row r="2842" spans="1:12" x14ac:dyDescent="0.25">
      <c r="A2842" t="s">
        <v>5695</v>
      </c>
      <c r="B2842" t="s">
        <v>5696</v>
      </c>
      <c r="C2842" t="s">
        <v>132</v>
      </c>
      <c r="D2842" s="1">
        <v>1056</v>
      </c>
      <c r="E2842">
        <v>14.16</v>
      </c>
      <c r="F2842">
        <v>1.204</v>
      </c>
      <c r="G2842">
        <v>0.65500000000000003</v>
      </c>
      <c r="H2842">
        <v>5.66</v>
      </c>
      <c r="I2842" t="s">
        <v>2819</v>
      </c>
      <c r="J2842" s="4" t="str">
        <f t="shared" si="88"/>
        <v>na</v>
      </c>
      <c r="K2842" s="4">
        <f t="shared" si="89"/>
        <v>0</v>
      </c>
      <c r="L2842" t="s">
        <v>14285</v>
      </c>
    </row>
    <row r="2843" spans="1:12" x14ac:dyDescent="0.25">
      <c r="A2843" t="s">
        <v>5697</v>
      </c>
      <c r="B2843" t="s">
        <v>5698</v>
      </c>
      <c r="C2843" t="s">
        <v>30</v>
      </c>
      <c r="D2843" s="1">
        <v>1048</v>
      </c>
      <c r="E2843">
        <v>301.29599999999999</v>
      </c>
      <c r="F2843">
        <v>0.97199999999999998</v>
      </c>
      <c r="G2843">
        <v>1.274</v>
      </c>
      <c r="H2843">
        <v>21.971</v>
      </c>
      <c r="I2843" t="s">
        <v>2819</v>
      </c>
      <c r="J2843" s="4" t="str">
        <f t="shared" si="88"/>
        <v>na</v>
      </c>
      <c r="K2843" s="4">
        <f t="shared" si="89"/>
        <v>0</v>
      </c>
      <c r="L2843" t="s">
        <v>14286</v>
      </c>
    </row>
    <row r="2844" spans="1:12" x14ac:dyDescent="0.25">
      <c r="A2844" t="s">
        <v>5699</v>
      </c>
      <c r="B2844" t="s">
        <v>5700</v>
      </c>
      <c r="C2844" t="s">
        <v>30</v>
      </c>
      <c r="D2844" s="1">
        <v>1046</v>
      </c>
      <c r="E2844" t="s">
        <v>36</v>
      </c>
      <c r="F2844">
        <v>4.5030000000000001</v>
      </c>
      <c r="G2844" s="2">
        <v>14421.147999999999</v>
      </c>
      <c r="H2844" t="s">
        <v>36</v>
      </c>
      <c r="I2844" t="s">
        <v>2819</v>
      </c>
      <c r="J2844" s="4" t="str">
        <f t="shared" si="88"/>
        <v>na</v>
      </c>
      <c r="K2844" s="4">
        <f t="shared" si="89"/>
        <v>0</v>
      </c>
      <c r="L2844" t="s">
        <v>14287</v>
      </c>
    </row>
    <row r="2845" spans="1:12" x14ac:dyDescent="0.25">
      <c r="A2845" t="s">
        <v>5701</v>
      </c>
      <c r="B2845" t="s">
        <v>5702</v>
      </c>
      <c r="C2845" t="s">
        <v>11</v>
      </c>
      <c r="D2845" s="1">
        <v>1045</v>
      </c>
      <c r="E2845">
        <v>13.692</v>
      </c>
      <c r="F2845">
        <v>0.58599999999999997</v>
      </c>
      <c r="G2845">
        <v>0.71</v>
      </c>
      <c r="H2845">
        <v>3.3039999999999998</v>
      </c>
      <c r="I2845" t="s">
        <v>2819</v>
      </c>
      <c r="J2845" s="4" t="str">
        <f t="shared" si="88"/>
        <v>na</v>
      </c>
      <c r="K2845" s="4">
        <f t="shared" si="89"/>
        <v>0</v>
      </c>
      <c r="L2845" t="s">
        <v>14288</v>
      </c>
    </row>
    <row r="2846" spans="1:12" x14ac:dyDescent="0.25">
      <c r="A2846" t="s">
        <v>5703</v>
      </c>
      <c r="B2846" t="s">
        <v>5704</v>
      </c>
      <c r="C2846" t="s">
        <v>132</v>
      </c>
      <c r="D2846" s="1">
        <v>1044</v>
      </c>
      <c r="E2846">
        <v>12.694000000000001</v>
      </c>
      <c r="F2846">
        <v>1.0289999999999999</v>
      </c>
      <c r="G2846">
        <v>0.313</v>
      </c>
      <c r="H2846">
        <v>6.0679999999999996</v>
      </c>
      <c r="I2846" t="s">
        <v>2819</v>
      </c>
      <c r="J2846" s="4" t="str">
        <f t="shared" si="88"/>
        <v>na</v>
      </c>
      <c r="K2846" s="4">
        <f t="shared" si="89"/>
        <v>0</v>
      </c>
      <c r="L2846" t="s">
        <v>14289</v>
      </c>
    </row>
    <row r="2847" spans="1:12" x14ac:dyDescent="0.25">
      <c r="A2847" t="s">
        <v>5705</v>
      </c>
      <c r="B2847" t="s">
        <v>5706</v>
      </c>
      <c r="C2847" t="s">
        <v>15</v>
      </c>
      <c r="D2847" s="1">
        <v>1044</v>
      </c>
      <c r="E2847">
        <v>23.388000000000002</v>
      </c>
      <c r="F2847">
        <v>1.772</v>
      </c>
      <c r="G2847">
        <v>1.04</v>
      </c>
      <c r="H2847">
        <v>12.252000000000001</v>
      </c>
      <c r="I2847" t="s">
        <v>2819</v>
      </c>
      <c r="J2847" s="4" t="str">
        <f t="shared" si="88"/>
        <v>na</v>
      </c>
      <c r="K2847" s="4">
        <f t="shared" si="89"/>
        <v>0</v>
      </c>
      <c r="L2847" t="s">
        <v>14290</v>
      </c>
    </row>
    <row r="2848" spans="1:12" x14ac:dyDescent="0.25">
      <c r="A2848" t="s">
        <v>5707</v>
      </c>
      <c r="B2848" t="s">
        <v>5708</v>
      </c>
      <c r="C2848" t="s">
        <v>132</v>
      </c>
      <c r="D2848" s="1">
        <v>1042</v>
      </c>
      <c r="E2848">
        <v>19.599</v>
      </c>
      <c r="F2848">
        <v>0.81499999999999995</v>
      </c>
      <c r="G2848">
        <v>0.38700000000000001</v>
      </c>
      <c r="H2848">
        <v>5.9029999999999996</v>
      </c>
      <c r="I2848" t="s">
        <v>2819</v>
      </c>
      <c r="J2848" s="4" t="str">
        <f t="shared" si="88"/>
        <v>na</v>
      </c>
      <c r="K2848" s="4">
        <f t="shared" si="89"/>
        <v>0</v>
      </c>
      <c r="L2848" t="s">
        <v>14291</v>
      </c>
    </row>
    <row r="2849" spans="1:12" x14ac:dyDescent="0.25">
      <c r="A2849" t="s">
        <v>5709</v>
      </c>
      <c r="B2849" t="s">
        <v>5710</v>
      </c>
      <c r="C2849" t="s">
        <v>30</v>
      </c>
      <c r="D2849" s="1">
        <v>1042</v>
      </c>
      <c r="E2849" t="s">
        <v>36</v>
      </c>
      <c r="F2849">
        <v>0.61699999999999999</v>
      </c>
      <c r="G2849" t="s">
        <v>36</v>
      </c>
      <c r="H2849" t="s">
        <v>36</v>
      </c>
      <c r="I2849" t="s">
        <v>2819</v>
      </c>
      <c r="J2849" s="4" t="str">
        <f t="shared" si="88"/>
        <v>na</v>
      </c>
      <c r="K2849" s="4">
        <f t="shared" si="89"/>
        <v>0</v>
      </c>
      <c r="L2849" t="s">
        <v>14292</v>
      </c>
    </row>
    <row r="2850" spans="1:12" x14ac:dyDescent="0.25">
      <c r="A2850" t="s">
        <v>5711</v>
      </c>
      <c r="B2850" t="s">
        <v>5712</v>
      </c>
      <c r="C2850" t="s">
        <v>30</v>
      </c>
      <c r="D2850" s="1">
        <v>1039</v>
      </c>
      <c r="E2850" t="s">
        <v>36</v>
      </c>
      <c r="F2850">
        <v>5.3410000000000002</v>
      </c>
      <c r="G2850">
        <v>16.23</v>
      </c>
      <c r="H2850" t="s">
        <v>36</v>
      </c>
      <c r="I2850" t="s">
        <v>2819</v>
      </c>
      <c r="J2850" s="4" t="str">
        <f t="shared" si="88"/>
        <v>na</v>
      </c>
      <c r="K2850" s="4">
        <f t="shared" si="89"/>
        <v>0</v>
      </c>
      <c r="L2850" t="s">
        <v>14293</v>
      </c>
    </row>
    <row r="2851" spans="1:12" x14ac:dyDescent="0.25">
      <c r="A2851" t="s">
        <v>5713</v>
      </c>
      <c r="B2851" t="s">
        <v>5714</v>
      </c>
      <c r="C2851" t="s">
        <v>21</v>
      </c>
      <c r="D2851" s="1">
        <v>1039</v>
      </c>
      <c r="E2851">
        <v>15.545999999999999</v>
      </c>
      <c r="F2851">
        <v>0.98199999999999998</v>
      </c>
      <c r="G2851">
        <v>0.29299999999999998</v>
      </c>
      <c r="H2851">
        <v>5.1180000000000003</v>
      </c>
      <c r="I2851" t="s">
        <v>2819</v>
      </c>
      <c r="J2851" s="4" t="str">
        <f t="shared" si="88"/>
        <v>na</v>
      </c>
      <c r="K2851" s="4">
        <f t="shared" si="89"/>
        <v>0</v>
      </c>
      <c r="L2851" t="s">
        <v>14294</v>
      </c>
    </row>
    <row r="2852" spans="1:12" x14ac:dyDescent="0.25">
      <c r="A2852" t="s">
        <v>5715</v>
      </c>
      <c r="B2852" t="s">
        <v>5716</v>
      </c>
      <c r="C2852" t="s">
        <v>15</v>
      </c>
      <c r="D2852" s="1">
        <v>1039</v>
      </c>
      <c r="E2852">
        <v>13.574</v>
      </c>
      <c r="F2852">
        <v>1.262</v>
      </c>
      <c r="G2852">
        <v>0.99</v>
      </c>
      <c r="H2852">
        <v>7.6269999999999998</v>
      </c>
      <c r="I2852" t="s">
        <v>2819</v>
      </c>
      <c r="J2852" s="4" t="str">
        <f t="shared" si="88"/>
        <v>na</v>
      </c>
      <c r="K2852" s="4">
        <f t="shared" si="89"/>
        <v>0</v>
      </c>
      <c r="L2852" t="s">
        <v>14295</v>
      </c>
    </row>
    <row r="2853" spans="1:12" x14ac:dyDescent="0.25">
      <c r="A2853" t="s">
        <v>5717</v>
      </c>
      <c r="B2853" t="s">
        <v>5718</v>
      </c>
      <c r="C2853" t="s">
        <v>30</v>
      </c>
      <c r="D2853" s="1">
        <v>1039</v>
      </c>
      <c r="E2853">
        <v>29.789000000000001</v>
      </c>
      <c r="F2853">
        <v>2.21</v>
      </c>
      <c r="G2853">
        <v>1.429</v>
      </c>
      <c r="H2853">
        <v>20.600999999999999</v>
      </c>
      <c r="I2853" t="s">
        <v>2819</v>
      </c>
      <c r="J2853" s="4" t="str">
        <f t="shared" si="88"/>
        <v>na</v>
      </c>
      <c r="K2853" s="4">
        <f t="shared" si="89"/>
        <v>0</v>
      </c>
      <c r="L2853" t="s">
        <v>14296</v>
      </c>
    </row>
    <row r="2854" spans="1:12" x14ac:dyDescent="0.25">
      <c r="A2854" t="s">
        <v>5719</v>
      </c>
      <c r="B2854" t="s">
        <v>5720</v>
      </c>
      <c r="C2854" t="s">
        <v>35</v>
      </c>
      <c r="D2854" s="1">
        <v>1036</v>
      </c>
      <c r="E2854">
        <v>4.7640000000000002</v>
      </c>
      <c r="F2854">
        <v>0.442</v>
      </c>
      <c r="G2854">
        <v>1.423</v>
      </c>
      <c r="H2854" t="s">
        <v>36</v>
      </c>
      <c r="I2854" t="s">
        <v>2819</v>
      </c>
      <c r="J2854" s="4" t="str">
        <f t="shared" si="88"/>
        <v>na</v>
      </c>
      <c r="K2854" s="4">
        <f t="shared" si="89"/>
        <v>0</v>
      </c>
      <c r="L2854" t="s">
        <v>14297</v>
      </c>
    </row>
    <row r="2855" spans="1:12" x14ac:dyDescent="0.25">
      <c r="A2855" t="s">
        <v>5721</v>
      </c>
      <c r="B2855" t="s">
        <v>5722</v>
      </c>
      <c r="C2855" t="s">
        <v>35</v>
      </c>
      <c r="D2855" s="1">
        <v>1033</v>
      </c>
      <c r="E2855">
        <v>11.601000000000001</v>
      </c>
      <c r="F2855">
        <v>1.5680000000000001</v>
      </c>
      <c r="G2855">
        <v>3.879</v>
      </c>
      <c r="H2855" t="s">
        <v>36</v>
      </c>
      <c r="I2855" t="s">
        <v>2819</v>
      </c>
      <c r="J2855" s="4" t="str">
        <f t="shared" si="88"/>
        <v>na</v>
      </c>
      <c r="K2855" s="4">
        <f t="shared" si="89"/>
        <v>0</v>
      </c>
      <c r="L2855" t="s">
        <v>14298</v>
      </c>
    </row>
    <row r="2856" spans="1:12" x14ac:dyDescent="0.25">
      <c r="A2856" t="s">
        <v>5723</v>
      </c>
      <c r="B2856" t="s">
        <v>5724</v>
      </c>
      <c r="C2856" t="s">
        <v>58</v>
      </c>
      <c r="D2856" s="1">
        <v>1032</v>
      </c>
      <c r="E2856">
        <v>10.154</v>
      </c>
      <c r="F2856">
        <v>1.341</v>
      </c>
      <c r="G2856">
        <v>0.60499999999999998</v>
      </c>
      <c r="H2856">
        <v>8.1760000000000002</v>
      </c>
      <c r="I2856" t="s">
        <v>2819</v>
      </c>
      <c r="J2856" s="4" t="str">
        <f t="shared" si="88"/>
        <v>na</v>
      </c>
      <c r="K2856" s="4">
        <f t="shared" si="89"/>
        <v>0</v>
      </c>
      <c r="L2856" t="s">
        <v>14299</v>
      </c>
    </row>
    <row r="2857" spans="1:12" x14ac:dyDescent="0.25">
      <c r="A2857" t="s">
        <v>5725</v>
      </c>
      <c r="B2857" t="s">
        <v>5726</v>
      </c>
      <c r="C2857" t="s">
        <v>24</v>
      </c>
      <c r="D2857" s="1">
        <v>1032</v>
      </c>
      <c r="E2857">
        <v>2.6360000000000001</v>
      </c>
      <c r="F2857">
        <v>2.21</v>
      </c>
      <c r="G2857">
        <v>0.154</v>
      </c>
      <c r="H2857">
        <v>4.9379999999999997</v>
      </c>
      <c r="I2857" t="s">
        <v>2819</v>
      </c>
      <c r="J2857" s="4" t="str">
        <f t="shared" si="88"/>
        <v>na</v>
      </c>
      <c r="K2857" s="4">
        <f t="shared" si="89"/>
        <v>0</v>
      </c>
      <c r="L2857" t="s">
        <v>14300</v>
      </c>
    </row>
    <row r="2858" spans="1:12" x14ac:dyDescent="0.25">
      <c r="A2858" t="s">
        <v>5727</v>
      </c>
      <c r="B2858" t="s">
        <v>5728</v>
      </c>
      <c r="C2858" t="s">
        <v>58</v>
      </c>
      <c r="D2858" s="1">
        <v>1023</v>
      </c>
      <c r="E2858">
        <v>8.8070000000000004</v>
      </c>
      <c r="F2858">
        <v>1.2729999999999999</v>
      </c>
      <c r="G2858">
        <v>0.43</v>
      </c>
      <c r="H2858">
        <v>7.6849999999999996</v>
      </c>
      <c r="I2858" t="s">
        <v>2819</v>
      </c>
      <c r="J2858" s="4" t="str">
        <f t="shared" si="88"/>
        <v>na</v>
      </c>
      <c r="K2858" s="4">
        <f t="shared" si="89"/>
        <v>0</v>
      </c>
      <c r="L2858" t="s">
        <v>14301</v>
      </c>
    </row>
    <row r="2859" spans="1:12" x14ac:dyDescent="0.25">
      <c r="A2859" t="s">
        <v>5729</v>
      </c>
      <c r="B2859" t="s">
        <v>5730</v>
      </c>
      <c r="C2859" t="s">
        <v>30</v>
      </c>
      <c r="D2859" s="1">
        <v>1021</v>
      </c>
      <c r="E2859" t="s">
        <v>36</v>
      </c>
      <c r="F2859">
        <v>2.5270000000000001</v>
      </c>
      <c r="G2859">
        <v>6.31</v>
      </c>
      <c r="H2859" t="s">
        <v>36</v>
      </c>
      <c r="I2859" t="s">
        <v>2819</v>
      </c>
      <c r="J2859" s="4" t="str">
        <f t="shared" si="88"/>
        <v>na</v>
      </c>
      <c r="K2859" s="4">
        <f t="shared" si="89"/>
        <v>0</v>
      </c>
      <c r="L2859" t="s">
        <v>14302</v>
      </c>
    </row>
    <row r="2860" spans="1:12" x14ac:dyDescent="0.25">
      <c r="A2860" t="s">
        <v>5731</v>
      </c>
      <c r="B2860" t="s">
        <v>5732</v>
      </c>
      <c r="C2860" t="s">
        <v>18</v>
      </c>
      <c r="D2860" s="1">
        <v>1021</v>
      </c>
      <c r="E2860">
        <v>5.8999999999999997E-2</v>
      </c>
      <c r="F2860">
        <v>0.153</v>
      </c>
      <c r="G2860">
        <v>0.193</v>
      </c>
      <c r="H2860">
        <v>6.42</v>
      </c>
      <c r="I2860" t="s">
        <v>2819</v>
      </c>
      <c r="J2860" s="4" t="str">
        <f t="shared" si="88"/>
        <v>na</v>
      </c>
      <c r="K2860" s="4">
        <f t="shared" si="89"/>
        <v>0</v>
      </c>
      <c r="L2860" t="s">
        <v>14303</v>
      </c>
    </row>
    <row r="2861" spans="1:12" x14ac:dyDescent="0.25">
      <c r="A2861" t="s">
        <v>5733</v>
      </c>
      <c r="B2861" t="s">
        <v>5734</v>
      </c>
      <c r="C2861" t="s">
        <v>15</v>
      </c>
      <c r="D2861" s="1">
        <v>1020</v>
      </c>
      <c r="E2861" t="s">
        <v>36</v>
      </c>
      <c r="F2861">
        <v>2.2149999999999999</v>
      </c>
      <c r="G2861">
        <v>0.69699999999999995</v>
      </c>
      <c r="H2861">
        <v>5.41</v>
      </c>
      <c r="I2861" t="s">
        <v>2819</v>
      </c>
      <c r="J2861" s="4" t="str">
        <f t="shared" si="88"/>
        <v>na</v>
      </c>
      <c r="K2861" s="4">
        <f t="shared" si="89"/>
        <v>0</v>
      </c>
      <c r="L2861" t="s">
        <v>14304</v>
      </c>
    </row>
    <row r="2862" spans="1:12" x14ac:dyDescent="0.25">
      <c r="A2862" t="s">
        <v>5735</v>
      </c>
      <c r="B2862" t="s">
        <v>5736</v>
      </c>
      <c r="C2862" t="s">
        <v>35</v>
      </c>
      <c r="D2862" s="1">
        <v>1018</v>
      </c>
      <c r="E2862">
        <v>6.0220000000000002</v>
      </c>
      <c r="F2862">
        <v>0.50600000000000001</v>
      </c>
      <c r="G2862">
        <v>1.4119999999999999</v>
      </c>
      <c r="H2862" t="s">
        <v>36</v>
      </c>
      <c r="I2862" t="s">
        <v>2819</v>
      </c>
      <c r="J2862" s="4" t="str">
        <f t="shared" si="88"/>
        <v>na</v>
      </c>
      <c r="K2862" s="4">
        <f t="shared" si="89"/>
        <v>0</v>
      </c>
      <c r="L2862" t="s">
        <v>14305</v>
      </c>
    </row>
    <row r="2863" spans="1:12" x14ac:dyDescent="0.25">
      <c r="A2863" t="s">
        <v>5737</v>
      </c>
      <c r="B2863" t="s">
        <v>5738</v>
      </c>
      <c r="C2863" t="s">
        <v>15</v>
      </c>
      <c r="D2863" s="1">
        <v>1017</v>
      </c>
      <c r="E2863">
        <v>13.4</v>
      </c>
      <c r="F2863">
        <v>1.468</v>
      </c>
      <c r="G2863">
        <v>1.1990000000000001</v>
      </c>
      <c r="H2863">
        <v>7.4660000000000002</v>
      </c>
      <c r="I2863" t="s">
        <v>2819</v>
      </c>
      <c r="J2863" s="4" t="str">
        <f t="shared" si="88"/>
        <v>na</v>
      </c>
      <c r="K2863" s="4">
        <f t="shared" si="89"/>
        <v>0</v>
      </c>
      <c r="L2863" t="s">
        <v>14306</v>
      </c>
    </row>
    <row r="2864" spans="1:12" x14ac:dyDescent="0.25">
      <c r="A2864" t="s">
        <v>5739</v>
      </c>
      <c r="B2864" t="s">
        <v>5740</v>
      </c>
      <c r="C2864" t="s">
        <v>30</v>
      </c>
      <c r="D2864" s="1">
        <v>1014</v>
      </c>
      <c r="E2864" t="s">
        <v>36</v>
      </c>
      <c r="F2864" t="s">
        <v>36</v>
      </c>
      <c r="G2864">
        <v>0.83299999999999996</v>
      </c>
      <c r="H2864">
        <v>12.624000000000001</v>
      </c>
      <c r="I2864" t="s">
        <v>2819</v>
      </c>
      <c r="J2864" s="4" t="str">
        <f t="shared" si="88"/>
        <v>na</v>
      </c>
      <c r="K2864" s="4">
        <f t="shared" si="89"/>
        <v>0</v>
      </c>
      <c r="L2864" t="s">
        <v>14307</v>
      </c>
    </row>
    <row r="2865" spans="1:12" x14ac:dyDescent="0.25">
      <c r="A2865" t="s">
        <v>5741</v>
      </c>
      <c r="B2865" t="s">
        <v>5742</v>
      </c>
      <c r="C2865" t="s">
        <v>15</v>
      </c>
      <c r="D2865" s="1">
        <v>1013</v>
      </c>
      <c r="E2865">
        <v>18.681999999999999</v>
      </c>
      <c r="F2865">
        <v>1.6919999999999999</v>
      </c>
      <c r="G2865">
        <v>1.1970000000000001</v>
      </c>
      <c r="H2865">
        <v>5.6660000000000004</v>
      </c>
      <c r="I2865" t="s">
        <v>2819</v>
      </c>
      <c r="J2865" s="4" t="str">
        <f t="shared" si="88"/>
        <v>na</v>
      </c>
      <c r="K2865" s="4">
        <f t="shared" si="89"/>
        <v>0</v>
      </c>
      <c r="L2865" t="s">
        <v>14308</v>
      </c>
    </row>
    <row r="2866" spans="1:12" x14ac:dyDescent="0.25">
      <c r="A2866" t="s">
        <v>5743</v>
      </c>
      <c r="B2866" t="s">
        <v>5744</v>
      </c>
      <c r="C2866" t="s">
        <v>11</v>
      </c>
      <c r="D2866" s="1">
        <v>1013</v>
      </c>
      <c r="E2866">
        <v>4.298</v>
      </c>
      <c r="F2866">
        <v>0.60799999999999998</v>
      </c>
      <c r="G2866">
        <v>0.113</v>
      </c>
      <c r="H2866">
        <v>3.4049999999999998</v>
      </c>
      <c r="I2866" t="s">
        <v>2819</v>
      </c>
      <c r="J2866" s="4" t="str">
        <f t="shared" si="88"/>
        <v>na</v>
      </c>
      <c r="K2866" s="4">
        <f t="shared" si="89"/>
        <v>0</v>
      </c>
      <c r="L2866" t="s">
        <v>14309</v>
      </c>
    </row>
    <row r="2867" spans="1:12" x14ac:dyDescent="0.25">
      <c r="A2867" t="s">
        <v>5745</v>
      </c>
      <c r="B2867" t="s">
        <v>5746</v>
      </c>
      <c r="C2867" t="s">
        <v>15</v>
      </c>
      <c r="D2867" s="1">
        <v>1012</v>
      </c>
      <c r="E2867">
        <v>2.883</v>
      </c>
      <c r="F2867">
        <v>0.44800000000000001</v>
      </c>
      <c r="G2867">
        <v>0.26400000000000001</v>
      </c>
      <c r="H2867">
        <v>3.847</v>
      </c>
      <c r="I2867" t="s">
        <v>2819</v>
      </c>
      <c r="J2867" s="4" t="str">
        <f t="shared" si="88"/>
        <v>na</v>
      </c>
      <c r="K2867" s="4">
        <f t="shared" si="89"/>
        <v>0</v>
      </c>
      <c r="L2867" t="s">
        <v>14310</v>
      </c>
    </row>
    <row r="2868" spans="1:12" x14ac:dyDescent="0.25">
      <c r="A2868" t="s">
        <v>5747</v>
      </c>
      <c r="B2868" t="s">
        <v>5748</v>
      </c>
      <c r="C2868" t="s">
        <v>21</v>
      </c>
      <c r="D2868" s="1">
        <v>1011</v>
      </c>
      <c r="E2868">
        <v>11.561</v>
      </c>
      <c r="F2868">
        <v>0.77200000000000002</v>
      </c>
      <c r="G2868">
        <v>0.52700000000000002</v>
      </c>
      <c r="H2868">
        <v>7.5069999999999997</v>
      </c>
      <c r="I2868" t="s">
        <v>2819</v>
      </c>
      <c r="J2868" s="4" t="str">
        <f t="shared" si="88"/>
        <v>na</v>
      </c>
      <c r="K2868" s="4">
        <f t="shared" si="89"/>
        <v>0</v>
      </c>
      <c r="L2868" t="s">
        <v>14311</v>
      </c>
    </row>
    <row r="2869" spans="1:12" x14ac:dyDescent="0.25">
      <c r="A2869" t="s">
        <v>5749</v>
      </c>
      <c r="B2869" t="s">
        <v>5750</v>
      </c>
      <c r="C2869" t="s">
        <v>30</v>
      </c>
      <c r="D2869" s="1">
        <v>1007</v>
      </c>
      <c r="E2869" t="s">
        <v>36</v>
      </c>
      <c r="F2869">
        <v>3.1320000000000001</v>
      </c>
      <c r="G2869">
        <v>4.4889999999999999</v>
      </c>
      <c r="H2869" t="s">
        <v>36</v>
      </c>
      <c r="I2869" t="s">
        <v>2819</v>
      </c>
      <c r="J2869" s="4" t="str">
        <f t="shared" si="88"/>
        <v>na</v>
      </c>
      <c r="K2869" s="4">
        <f t="shared" si="89"/>
        <v>0</v>
      </c>
      <c r="L2869" t="s">
        <v>14312</v>
      </c>
    </row>
    <row r="2870" spans="1:12" x14ac:dyDescent="0.25">
      <c r="A2870" t="s">
        <v>5751</v>
      </c>
      <c r="B2870" t="s">
        <v>5752</v>
      </c>
      <c r="C2870" t="s">
        <v>30</v>
      </c>
      <c r="D2870" s="1">
        <v>1005</v>
      </c>
      <c r="E2870">
        <v>4.5739999999999998</v>
      </c>
      <c r="F2870">
        <v>0.67100000000000004</v>
      </c>
      <c r="G2870">
        <v>0.28399999999999997</v>
      </c>
      <c r="H2870" t="s">
        <v>36</v>
      </c>
      <c r="I2870" t="s">
        <v>2819</v>
      </c>
      <c r="J2870" s="4" t="str">
        <f t="shared" si="88"/>
        <v>na</v>
      </c>
      <c r="K2870" s="4">
        <f t="shared" si="89"/>
        <v>0</v>
      </c>
      <c r="L2870" t="s">
        <v>14313</v>
      </c>
    </row>
    <row r="2871" spans="1:12" x14ac:dyDescent="0.25">
      <c r="A2871" t="s">
        <v>5753</v>
      </c>
      <c r="B2871" t="s">
        <v>5754</v>
      </c>
      <c r="C2871" t="s">
        <v>11</v>
      </c>
      <c r="D2871" s="1">
        <v>1003</v>
      </c>
      <c r="E2871">
        <v>231.11099999999999</v>
      </c>
      <c r="F2871">
        <v>0.92</v>
      </c>
      <c r="G2871">
        <v>2.41</v>
      </c>
      <c r="H2871">
        <v>15.981</v>
      </c>
      <c r="I2871" t="s">
        <v>2819</v>
      </c>
      <c r="J2871" s="4" t="str">
        <f t="shared" si="88"/>
        <v>na</v>
      </c>
      <c r="K2871" s="4">
        <f t="shared" si="89"/>
        <v>0</v>
      </c>
      <c r="L2871" t="s">
        <v>14314</v>
      </c>
    </row>
    <row r="2872" spans="1:12" x14ac:dyDescent="0.25">
      <c r="A2872" t="s">
        <v>5755</v>
      </c>
      <c r="B2872" t="s">
        <v>5756</v>
      </c>
      <c r="C2872" t="s">
        <v>35</v>
      </c>
      <c r="D2872" s="1">
        <v>1000</v>
      </c>
      <c r="E2872">
        <v>12.457000000000001</v>
      </c>
      <c r="F2872">
        <v>1.508</v>
      </c>
      <c r="G2872">
        <v>2.9660000000000002</v>
      </c>
      <c r="H2872" t="s">
        <v>36</v>
      </c>
      <c r="I2872" t="s">
        <v>2819</v>
      </c>
      <c r="J2872" s="4" t="str">
        <f t="shared" si="88"/>
        <v>na</v>
      </c>
      <c r="K2872" s="4">
        <f t="shared" si="89"/>
        <v>0</v>
      </c>
      <c r="L2872" t="s">
        <v>14315</v>
      </c>
    </row>
    <row r="2873" spans="1:12" x14ac:dyDescent="0.25">
      <c r="A2873" t="s">
        <v>5757</v>
      </c>
      <c r="B2873" t="s">
        <v>5758</v>
      </c>
      <c r="C2873" t="s">
        <v>27</v>
      </c>
      <c r="D2873">
        <v>998</v>
      </c>
      <c r="E2873">
        <v>28.614999999999998</v>
      </c>
      <c r="F2873">
        <v>3.081</v>
      </c>
      <c r="G2873">
        <v>7.1269999999999998</v>
      </c>
      <c r="H2873">
        <v>23.085999999999999</v>
      </c>
      <c r="I2873" t="s">
        <v>2819</v>
      </c>
      <c r="J2873" s="4" t="str">
        <f t="shared" si="88"/>
        <v>na</v>
      </c>
      <c r="K2873" s="4">
        <f t="shared" si="89"/>
        <v>0</v>
      </c>
      <c r="L2873" t="s">
        <v>14316</v>
      </c>
    </row>
    <row r="2874" spans="1:12" x14ac:dyDescent="0.25">
      <c r="A2874" t="s">
        <v>5759</v>
      </c>
      <c r="B2874" t="s">
        <v>5760</v>
      </c>
      <c r="C2874" t="s">
        <v>58</v>
      </c>
      <c r="D2874">
        <v>998</v>
      </c>
      <c r="E2874">
        <v>10.657</v>
      </c>
      <c r="F2874">
        <v>1.399</v>
      </c>
      <c r="G2874">
        <v>0.56399999999999995</v>
      </c>
      <c r="H2874">
        <v>4.9669999999999996</v>
      </c>
      <c r="I2874" t="s">
        <v>2819</v>
      </c>
      <c r="J2874" s="4" t="str">
        <f t="shared" si="88"/>
        <v>na</v>
      </c>
      <c r="K2874" s="4">
        <f t="shared" si="89"/>
        <v>0</v>
      </c>
      <c r="L2874" t="s">
        <v>14317</v>
      </c>
    </row>
    <row r="2875" spans="1:12" x14ac:dyDescent="0.25">
      <c r="A2875" t="s">
        <v>5761</v>
      </c>
      <c r="B2875" t="s">
        <v>5762</v>
      </c>
      <c r="C2875" t="s">
        <v>15</v>
      </c>
      <c r="D2875">
        <v>996</v>
      </c>
      <c r="E2875">
        <v>15.827999999999999</v>
      </c>
      <c r="F2875">
        <v>0.80900000000000005</v>
      </c>
      <c r="G2875">
        <v>0.72499999999999998</v>
      </c>
      <c r="H2875">
        <v>9.9139999999999997</v>
      </c>
      <c r="I2875" t="s">
        <v>2819</v>
      </c>
      <c r="J2875" s="4" t="str">
        <f t="shared" si="88"/>
        <v>na</v>
      </c>
      <c r="K2875" s="4">
        <f t="shared" si="89"/>
        <v>0</v>
      </c>
      <c r="L2875" t="s">
        <v>14318</v>
      </c>
    </row>
    <row r="2876" spans="1:12" x14ac:dyDescent="0.25">
      <c r="A2876" t="s">
        <v>5763</v>
      </c>
      <c r="B2876" t="s">
        <v>5764</v>
      </c>
      <c r="C2876" t="s">
        <v>132</v>
      </c>
      <c r="D2876">
        <v>992</v>
      </c>
      <c r="E2876">
        <v>12.05</v>
      </c>
      <c r="F2876">
        <v>1.66</v>
      </c>
      <c r="G2876">
        <v>0.35099999999999998</v>
      </c>
      <c r="H2876">
        <v>7.0490000000000004</v>
      </c>
      <c r="I2876" t="s">
        <v>2819</v>
      </c>
      <c r="J2876" s="4" t="str">
        <f t="shared" si="88"/>
        <v>na</v>
      </c>
      <c r="K2876" s="4">
        <f t="shared" si="89"/>
        <v>0</v>
      </c>
      <c r="L2876" t="s">
        <v>14319</v>
      </c>
    </row>
    <row r="2877" spans="1:12" x14ac:dyDescent="0.25">
      <c r="A2877" t="s">
        <v>5765</v>
      </c>
      <c r="B2877" t="s">
        <v>5766</v>
      </c>
      <c r="C2877" t="s">
        <v>15</v>
      </c>
      <c r="D2877">
        <v>990</v>
      </c>
      <c r="E2877">
        <v>7.05</v>
      </c>
      <c r="F2877">
        <v>3.5979999999999999</v>
      </c>
      <c r="G2877">
        <v>0.51500000000000001</v>
      </c>
      <c r="H2877">
        <v>5.4809999999999999</v>
      </c>
      <c r="I2877" t="s">
        <v>2819</v>
      </c>
      <c r="J2877" s="4" t="str">
        <f t="shared" si="88"/>
        <v>na</v>
      </c>
      <c r="K2877" s="4">
        <f t="shared" si="89"/>
        <v>0</v>
      </c>
      <c r="L2877" t="s">
        <v>14320</v>
      </c>
    </row>
    <row r="2878" spans="1:12" x14ac:dyDescent="0.25">
      <c r="A2878" t="s">
        <v>5767</v>
      </c>
      <c r="B2878" t="s">
        <v>5768</v>
      </c>
      <c r="C2878" t="s">
        <v>58</v>
      </c>
      <c r="D2878">
        <v>989</v>
      </c>
      <c r="E2878">
        <v>10.707000000000001</v>
      </c>
      <c r="F2878">
        <v>0.57699999999999996</v>
      </c>
      <c r="G2878">
        <v>0.159</v>
      </c>
      <c r="H2878">
        <v>3.1629999999999998</v>
      </c>
      <c r="I2878" t="s">
        <v>2819</v>
      </c>
      <c r="J2878" s="4" t="str">
        <f t="shared" si="88"/>
        <v>na</v>
      </c>
      <c r="K2878" s="4">
        <f t="shared" si="89"/>
        <v>0</v>
      </c>
      <c r="L2878" t="s">
        <v>14321</v>
      </c>
    </row>
    <row r="2879" spans="1:12" x14ac:dyDescent="0.25">
      <c r="A2879" t="s">
        <v>5769</v>
      </c>
      <c r="B2879" t="s">
        <v>5770</v>
      </c>
      <c r="C2879" t="s">
        <v>18</v>
      </c>
      <c r="D2879">
        <v>988</v>
      </c>
      <c r="E2879" t="s">
        <v>36</v>
      </c>
      <c r="F2879">
        <v>6.8559999999999999</v>
      </c>
      <c r="G2879">
        <v>4.1749999999999998</v>
      </c>
      <c r="H2879" t="s">
        <v>36</v>
      </c>
      <c r="I2879" t="s">
        <v>2819</v>
      </c>
      <c r="J2879" s="4" t="str">
        <f t="shared" si="88"/>
        <v>na</v>
      </c>
      <c r="K2879" s="4">
        <f t="shared" si="89"/>
        <v>0</v>
      </c>
      <c r="L2879" t="s">
        <v>14322</v>
      </c>
    </row>
    <row r="2880" spans="1:12" x14ac:dyDescent="0.25">
      <c r="A2880" t="s">
        <v>5771</v>
      </c>
      <c r="B2880" t="s">
        <v>5772</v>
      </c>
      <c r="C2880" t="s">
        <v>35</v>
      </c>
      <c r="D2880">
        <v>986</v>
      </c>
      <c r="E2880">
        <v>13.241</v>
      </c>
      <c r="F2880">
        <v>1.2250000000000001</v>
      </c>
      <c r="G2880">
        <v>3.472</v>
      </c>
      <c r="H2880" t="s">
        <v>36</v>
      </c>
      <c r="I2880" t="s">
        <v>2819</v>
      </c>
      <c r="J2880" s="4" t="str">
        <f t="shared" si="88"/>
        <v>na</v>
      </c>
      <c r="K2880" s="4">
        <f t="shared" si="89"/>
        <v>0</v>
      </c>
      <c r="L2880" t="s">
        <v>14323</v>
      </c>
    </row>
    <row r="2881" spans="1:12" x14ac:dyDescent="0.25">
      <c r="A2881" t="s">
        <v>5773</v>
      </c>
      <c r="B2881" t="s">
        <v>5774</v>
      </c>
      <c r="C2881" t="s">
        <v>15</v>
      </c>
      <c r="D2881">
        <v>985</v>
      </c>
      <c r="E2881">
        <v>14.493</v>
      </c>
      <c r="F2881">
        <v>0.97199999999999998</v>
      </c>
      <c r="G2881">
        <v>1.08</v>
      </c>
      <c r="H2881">
        <v>13.927</v>
      </c>
      <c r="I2881" t="s">
        <v>2819</v>
      </c>
      <c r="J2881" s="4" t="str">
        <f t="shared" si="88"/>
        <v>na</v>
      </c>
      <c r="K2881" s="4">
        <f t="shared" si="89"/>
        <v>0</v>
      </c>
      <c r="L2881" t="s">
        <v>14324</v>
      </c>
    </row>
    <row r="2882" spans="1:12" x14ac:dyDescent="0.25">
      <c r="A2882" t="s">
        <v>5775</v>
      </c>
      <c r="B2882" t="s">
        <v>5776</v>
      </c>
      <c r="C2882" t="s">
        <v>15</v>
      </c>
      <c r="D2882">
        <v>985</v>
      </c>
      <c r="E2882">
        <v>20.858000000000001</v>
      </c>
      <c r="F2882">
        <v>2.7229999999999999</v>
      </c>
      <c r="G2882">
        <v>0.85099999999999998</v>
      </c>
      <c r="H2882">
        <v>8.7799999999999994</v>
      </c>
      <c r="I2882" t="s">
        <v>2819</v>
      </c>
      <c r="J2882" s="4" t="str">
        <f t="shared" ref="J2882:J2945" si="90">IF(AND(I2882=selected_country_code,C2882= selected_sector_code),D2882,"na")</f>
        <v>na</v>
      </c>
      <c r="K2882" s="4">
        <f t="shared" si="89"/>
        <v>0</v>
      </c>
      <c r="L2882" t="s">
        <v>14325</v>
      </c>
    </row>
    <row r="2883" spans="1:12" x14ac:dyDescent="0.25">
      <c r="A2883" t="s">
        <v>5777</v>
      </c>
      <c r="B2883" t="s">
        <v>5778</v>
      </c>
      <c r="C2883" t="s">
        <v>24</v>
      </c>
      <c r="D2883">
        <v>984</v>
      </c>
      <c r="E2883" t="s">
        <v>36</v>
      </c>
      <c r="F2883">
        <v>0.24</v>
      </c>
      <c r="G2883">
        <v>7.6999999999999999E-2</v>
      </c>
      <c r="H2883">
        <v>9.7520000000000007</v>
      </c>
      <c r="I2883" t="s">
        <v>2819</v>
      </c>
      <c r="J2883" s="4" t="str">
        <f t="shared" si="90"/>
        <v>na</v>
      </c>
      <c r="K2883" s="4">
        <f t="shared" ref="K2883:K2946" si="91">IFERROR(RANK(J2883,$J$2:$J$5711,0),0)</f>
        <v>0</v>
      </c>
      <c r="L2883" t="s">
        <v>14326</v>
      </c>
    </row>
    <row r="2884" spans="1:12" x14ac:dyDescent="0.25">
      <c r="A2884" t="s">
        <v>5779</v>
      </c>
      <c r="B2884" t="s">
        <v>5780</v>
      </c>
      <c r="C2884" t="s">
        <v>15</v>
      </c>
      <c r="D2884">
        <v>983</v>
      </c>
      <c r="E2884">
        <v>8.6839999999999993</v>
      </c>
      <c r="F2884">
        <v>1.21</v>
      </c>
      <c r="G2884">
        <v>0.22900000000000001</v>
      </c>
      <c r="H2884">
        <v>6.5259999999999998</v>
      </c>
      <c r="I2884" t="s">
        <v>2819</v>
      </c>
      <c r="J2884" s="4" t="str">
        <f t="shared" si="90"/>
        <v>na</v>
      </c>
      <c r="K2884" s="4">
        <f t="shared" si="91"/>
        <v>0</v>
      </c>
      <c r="L2884" t="s">
        <v>14327</v>
      </c>
    </row>
    <row r="2885" spans="1:12" x14ac:dyDescent="0.25">
      <c r="A2885" t="s">
        <v>5781</v>
      </c>
      <c r="B2885" t="s">
        <v>5782</v>
      </c>
      <c r="C2885" t="s">
        <v>35</v>
      </c>
      <c r="D2885">
        <v>983</v>
      </c>
      <c r="E2885">
        <v>7.1529999999999996</v>
      </c>
      <c r="F2885">
        <v>0.83699999999999997</v>
      </c>
      <c r="G2885">
        <v>2.2490000000000001</v>
      </c>
      <c r="H2885" t="s">
        <v>36</v>
      </c>
      <c r="I2885" t="s">
        <v>2819</v>
      </c>
      <c r="J2885" s="4" t="str">
        <f t="shared" si="90"/>
        <v>na</v>
      </c>
      <c r="K2885" s="4">
        <f t="shared" si="91"/>
        <v>0</v>
      </c>
      <c r="L2885" t="s">
        <v>14328</v>
      </c>
    </row>
    <row r="2886" spans="1:12" x14ac:dyDescent="0.25">
      <c r="A2886" t="s">
        <v>5783</v>
      </c>
      <c r="B2886" t="s">
        <v>5784</v>
      </c>
      <c r="C2886" t="s">
        <v>35</v>
      </c>
      <c r="D2886">
        <v>983</v>
      </c>
      <c r="E2886">
        <v>5.5709999999999997</v>
      </c>
      <c r="F2886">
        <v>0.875</v>
      </c>
      <c r="G2886">
        <v>3.871</v>
      </c>
      <c r="H2886">
        <v>10.161</v>
      </c>
      <c r="I2886" t="s">
        <v>2819</v>
      </c>
      <c r="J2886" s="4" t="str">
        <f t="shared" si="90"/>
        <v>na</v>
      </c>
      <c r="K2886" s="4">
        <f t="shared" si="91"/>
        <v>0</v>
      </c>
      <c r="L2886" t="s">
        <v>14329</v>
      </c>
    </row>
    <row r="2887" spans="1:12" x14ac:dyDescent="0.25">
      <c r="A2887" t="s">
        <v>5785</v>
      </c>
      <c r="B2887" t="s">
        <v>5786</v>
      </c>
      <c r="C2887" t="s">
        <v>45</v>
      </c>
      <c r="D2887">
        <v>981</v>
      </c>
      <c r="E2887">
        <v>37.554000000000002</v>
      </c>
      <c r="F2887">
        <v>1.8879999999999999</v>
      </c>
      <c r="G2887">
        <v>7.7869999999999999</v>
      </c>
      <c r="H2887">
        <v>21.113</v>
      </c>
      <c r="I2887" t="s">
        <v>2819</v>
      </c>
      <c r="J2887" s="4" t="str">
        <f t="shared" si="90"/>
        <v>na</v>
      </c>
      <c r="K2887" s="4">
        <f t="shared" si="91"/>
        <v>0</v>
      </c>
      <c r="L2887" t="s">
        <v>14330</v>
      </c>
    </row>
    <row r="2888" spans="1:12" x14ac:dyDescent="0.25">
      <c r="A2888" t="s">
        <v>5787</v>
      </c>
      <c r="B2888" t="s">
        <v>5788</v>
      </c>
      <c r="C2888" t="s">
        <v>11</v>
      </c>
      <c r="D2888">
        <v>971</v>
      </c>
      <c r="E2888">
        <v>10.743</v>
      </c>
      <c r="F2888">
        <v>0.84899999999999998</v>
      </c>
      <c r="G2888">
        <v>0.96899999999999997</v>
      </c>
      <c r="H2888">
        <v>6.4740000000000002</v>
      </c>
      <c r="I2888" t="s">
        <v>2819</v>
      </c>
      <c r="J2888" s="4" t="str">
        <f t="shared" si="90"/>
        <v>na</v>
      </c>
      <c r="K2888" s="4">
        <f t="shared" si="91"/>
        <v>0</v>
      </c>
      <c r="L2888" t="s">
        <v>14331</v>
      </c>
    </row>
    <row r="2889" spans="1:12" x14ac:dyDescent="0.25">
      <c r="A2889" t="s">
        <v>5789</v>
      </c>
      <c r="B2889" t="s">
        <v>5790</v>
      </c>
      <c r="C2889" t="s">
        <v>30</v>
      </c>
      <c r="D2889">
        <v>971</v>
      </c>
      <c r="E2889" t="s">
        <v>36</v>
      </c>
      <c r="F2889">
        <v>48.642000000000003</v>
      </c>
      <c r="G2889">
        <v>6.3860000000000001</v>
      </c>
      <c r="H2889" t="s">
        <v>36</v>
      </c>
      <c r="I2889" t="s">
        <v>2819</v>
      </c>
      <c r="J2889" s="4" t="str">
        <f t="shared" si="90"/>
        <v>na</v>
      </c>
      <c r="K2889" s="4">
        <f t="shared" si="91"/>
        <v>0</v>
      </c>
      <c r="L2889" t="s">
        <v>14332</v>
      </c>
    </row>
    <row r="2890" spans="1:12" x14ac:dyDescent="0.25">
      <c r="A2890" t="s">
        <v>5791</v>
      </c>
      <c r="B2890" t="s">
        <v>5792</v>
      </c>
      <c r="C2890" t="s">
        <v>30</v>
      </c>
      <c r="D2890">
        <v>970</v>
      </c>
      <c r="E2890" t="s">
        <v>36</v>
      </c>
      <c r="F2890">
        <v>13.446999999999999</v>
      </c>
      <c r="G2890">
        <v>2.5139999999999998</v>
      </c>
      <c r="H2890" t="s">
        <v>36</v>
      </c>
      <c r="I2890" t="s">
        <v>2819</v>
      </c>
      <c r="J2890" s="4" t="str">
        <f t="shared" si="90"/>
        <v>na</v>
      </c>
      <c r="K2890" s="4">
        <f t="shared" si="91"/>
        <v>0</v>
      </c>
      <c r="L2890" t="s">
        <v>14333</v>
      </c>
    </row>
    <row r="2891" spans="1:12" x14ac:dyDescent="0.25">
      <c r="A2891" t="s">
        <v>5793</v>
      </c>
      <c r="B2891" t="s">
        <v>5794</v>
      </c>
      <c r="C2891" t="s">
        <v>132</v>
      </c>
      <c r="D2891">
        <v>969</v>
      </c>
      <c r="E2891" t="s">
        <v>36</v>
      </c>
      <c r="F2891">
        <v>2.0750000000000002</v>
      </c>
      <c r="G2891">
        <v>6.6790000000000003</v>
      </c>
      <c r="H2891" t="s">
        <v>36</v>
      </c>
      <c r="I2891" t="s">
        <v>2819</v>
      </c>
      <c r="J2891" s="4" t="str">
        <f t="shared" si="90"/>
        <v>na</v>
      </c>
      <c r="K2891" s="4">
        <f t="shared" si="91"/>
        <v>0</v>
      </c>
      <c r="L2891" t="s">
        <v>14334</v>
      </c>
    </row>
    <row r="2892" spans="1:12" x14ac:dyDescent="0.25">
      <c r="A2892" t="s">
        <v>5795</v>
      </c>
      <c r="B2892" t="s">
        <v>5796</v>
      </c>
      <c r="C2892" t="s">
        <v>15</v>
      </c>
      <c r="D2892">
        <v>964</v>
      </c>
      <c r="E2892">
        <v>19.306000000000001</v>
      </c>
      <c r="F2892">
        <v>2.742</v>
      </c>
      <c r="G2892">
        <v>1.337</v>
      </c>
      <c r="H2892" t="s">
        <v>36</v>
      </c>
      <c r="I2892" t="s">
        <v>2819</v>
      </c>
      <c r="J2892" s="4" t="str">
        <f t="shared" si="90"/>
        <v>na</v>
      </c>
      <c r="K2892" s="4">
        <f t="shared" si="91"/>
        <v>0</v>
      </c>
      <c r="L2892" t="s">
        <v>14335</v>
      </c>
    </row>
    <row r="2893" spans="1:12" x14ac:dyDescent="0.25">
      <c r="A2893" t="s">
        <v>5797</v>
      </c>
      <c r="B2893" t="s">
        <v>5798</v>
      </c>
      <c r="C2893" t="s">
        <v>132</v>
      </c>
      <c r="D2893">
        <v>962</v>
      </c>
      <c r="E2893" t="s">
        <v>36</v>
      </c>
      <c r="F2893">
        <v>1.4419999999999999</v>
      </c>
      <c r="G2893">
        <v>1.726</v>
      </c>
      <c r="H2893" t="s">
        <v>36</v>
      </c>
      <c r="I2893" t="s">
        <v>2819</v>
      </c>
      <c r="J2893" s="4" t="str">
        <f t="shared" si="90"/>
        <v>na</v>
      </c>
      <c r="K2893" s="4">
        <f t="shared" si="91"/>
        <v>0</v>
      </c>
      <c r="L2893" t="s">
        <v>14336</v>
      </c>
    </row>
    <row r="2894" spans="1:12" x14ac:dyDescent="0.25">
      <c r="A2894" t="s">
        <v>5799</v>
      </c>
      <c r="B2894" t="s">
        <v>5800</v>
      </c>
      <c r="C2894" t="s">
        <v>15</v>
      </c>
      <c r="D2894">
        <v>961</v>
      </c>
      <c r="E2894">
        <v>4.4020000000000001</v>
      </c>
      <c r="F2894">
        <v>0.42399999999999999</v>
      </c>
      <c r="G2894">
        <v>0.11899999999999999</v>
      </c>
      <c r="H2894">
        <v>4.87</v>
      </c>
      <c r="I2894" t="s">
        <v>2819</v>
      </c>
      <c r="J2894" s="4" t="str">
        <f t="shared" si="90"/>
        <v>na</v>
      </c>
      <c r="K2894" s="4">
        <f t="shared" si="91"/>
        <v>0</v>
      </c>
      <c r="L2894" t="s">
        <v>14337</v>
      </c>
    </row>
    <row r="2895" spans="1:12" x14ac:dyDescent="0.25">
      <c r="A2895" t="s">
        <v>5801</v>
      </c>
      <c r="B2895" t="s">
        <v>5802</v>
      </c>
      <c r="C2895" t="s">
        <v>132</v>
      </c>
      <c r="D2895">
        <v>957</v>
      </c>
      <c r="E2895">
        <v>8.4640000000000004</v>
      </c>
      <c r="F2895">
        <v>1.238</v>
      </c>
      <c r="G2895">
        <v>0.89700000000000002</v>
      </c>
      <c r="H2895">
        <v>5.82</v>
      </c>
      <c r="I2895" t="s">
        <v>2819</v>
      </c>
      <c r="J2895" s="4" t="str">
        <f t="shared" si="90"/>
        <v>na</v>
      </c>
      <c r="K2895" s="4">
        <f t="shared" si="91"/>
        <v>0</v>
      </c>
      <c r="L2895" t="s">
        <v>14338</v>
      </c>
    </row>
    <row r="2896" spans="1:12" x14ac:dyDescent="0.25">
      <c r="A2896" t="s">
        <v>5803</v>
      </c>
      <c r="B2896" t="s">
        <v>5804</v>
      </c>
      <c r="C2896" t="s">
        <v>24</v>
      </c>
      <c r="D2896">
        <v>952</v>
      </c>
      <c r="E2896">
        <v>11.239000000000001</v>
      </c>
      <c r="F2896">
        <v>1.167</v>
      </c>
      <c r="G2896">
        <v>0.55100000000000005</v>
      </c>
      <c r="H2896">
        <v>5.0270000000000001</v>
      </c>
      <c r="I2896" t="s">
        <v>2819</v>
      </c>
      <c r="J2896" s="4" t="str">
        <f t="shared" si="90"/>
        <v>na</v>
      </c>
      <c r="K2896" s="4">
        <f t="shared" si="91"/>
        <v>0</v>
      </c>
      <c r="L2896" t="s">
        <v>14339</v>
      </c>
    </row>
    <row r="2897" spans="1:12" x14ac:dyDescent="0.25">
      <c r="A2897" t="s">
        <v>5805</v>
      </c>
      <c r="B2897" t="s">
        <v>5806</v>
      </c>
      <c r="C2897" t="s">
        <v>24</v>
      </c>
      <c r="D2897">
        <v>951</v>
      </c>
      <c r="E2897" t="s">
        <v>36</v>
      </c>
      <c r="F2897">
        <v>0.59599999999999997</v>
      </c>
      <c r="G2897">
        <v>1.4019999999999999</v>
      </c>
      <c r="H2897">
        <v>9.5719999999999992</v>
      </c>
      <c r="I2897" t="s">
        <v>2819</v>
      </c>
      <c r="J2897" s="4" t="str">
        <f t="shared" si="90"/>
        <v>na</v>
      </c>
      <c r="K2897" s="4">
        <f t="shared" si="91"/>
        <v>0</v>
      </c>
      <c r="L2897" t="s">
        <v>14340</v>
      </c>
    </row>
    <row r="2898" spans="1:12" x14ac:dyDescent="0.25">
      <c r="A2898" t="s">
        <v>5807</v>
      </c>
      <c r="B2898" t="s">
        <v>5808</v>
      </c>
      <c r="C2898" t="s">
        <v>18</v>
      </c>
      <c r="D2898">
        <v>948</v>
      </c>
      <c r="E2898">
        <v>67.665999999999997</v>
      </c>
      <c r="F2898">
        <v>0.79200000000000004</v>
      </c>
      <c r="G2898">
        <v>0.57599999999999996</v>
      </c>
      <c r="H2898">
        <v>10.558999999999999</v>
      </c>
      <c r="I2898" t="s">
        <v>2819</v>
      </c>
      <c r="J2898" s="4" t="str">
        <f t="shared" si="90"/>
        <v>na</v>
      </c>
      <c r="K2898" s="4">
        <f t="shared" si="91"/>
        <v>0</v>
      </c>
      <c r="L2898" t="s">
        <v>14341</v>
      </c>
    </row>
    <row r="2899" spans="1:12" x14ac:dyDescent="0.25">
      <c r="A2899" t="s">
        <v>5809</v>
      </c>
      <c r="B2899" t="s">
        <v>5810</v>
      </c>
      <c r="C2899" t="s">
        <v>58</v>
      </c>
      <c r="D2899">
        <v>948</v>
      </c>
      <c r="E2899" s="2">
        <v>3679.0450000000001</v>
      </c>
      <c r="F2899">
        <v>2.61</v>
      </c>
      <c r="G2899">
        <v>0.69399999999999995</v>
      </c>
      <c r="H2899">
        <v>14.608000000000001</v>
      </c>
      <c r="I2899" t="s">
        <v>2819</v>
      </c>
      <c r="J2899" s="4" t="str">
        <f t="shared" si="90"/>
        <v>na</v>
      </c>
      <c r="K2899" s="4">
        <f t="shared" si="91"/>
        <v>0</v>
      </c>
      <c r="L2899" t="s">
        <v>14342</v>
      </c>
    </row>
    <row r="2900" spans="1:12" x14ac:dyDescent="0.25">
      <c r="A2900" t="s">
        <v>5811</v>
      </c>
      <c r="B2900" t="s">
        <v>5812</v>
      </c>
      <c r="C2900" t="s">
        <v>30</v>
      </c>
      <c r="D2900">
        <v>942</v>
      </c>
      <c r="E2900">
        <v>20.475000000000001</v>
      </c>
      <c r="F2900">
        <v>4.8849999999999998</v>
      </c>
      <c r="G2900">
        <v>1.611</v>
      </c>
      <c r="H2900">
        <v>9.82</v>
      </c>
      <c r="I2900" t="s">
        <v>2819</v>
      </c>
      <c r="J2900" s="4" t="str">
        <f t="shared" si="90"/>
        <v>na</v>
      </c>
      <c r="K2900" s="4">
        <f t="shared" si="91"/>
        <v>0</v>
      </c>
      <c r="L2900" t="s">
        <v>14343</v>
      </c>
    </row>
    <row r="2901" spans="1:12" x14ac:dyDescent="0.25">
      <c r="A2901" t="s">
        <v>5813</v>
      </c>
      <c r="B2901" t="s">
        <v>5814</v>
      </c>
      <c r="C2901" t="s">
        <v>15</v>
      </c>
      <c r="D2901">
        <v>942</v>
      </c>
      <c r="E2901">
        <v>4.1980000000000004</v>
      </c>
      <c r="F2901">
        <v>1.006</v>
      </c>
      <c r="G2901">
        <v>0.217</v>
      </c>
      <c r="H2901">
        <v>4.0659999999999998</v>
      </c>
      <c r="I2901" t="s">
        <v>2819</v>
      </c>
      <c r="J2901" s="4" t="str">
        <f t="shared" si="90"/>
        <v>na</v>
      </c>
      <c r="K2901" s="4">
        <f t="shared" si="91"/>
        <v>0</v>
      </c>
      <c r="L2901" t="s">
        <v>14344</v>
      </c>
    </row>
    <row r="2902" spans="1:12" x14ac:dyDescent="0.25">
      <c r="A2902" t="s">
        <v>5815</v>
      </c>
      <c r="B2902" t="s">
        <v>5816</v>
      </c>
      <c r="C2902" t="s">
        <v>21</v>
      </c>
      <c r="D2902">
        <v>942</v>
      </c>
      <c r="E2902">
        <v>23.547000000000001</v>
      </c>
      <c r="F2902">
        <v>3.2970000000000002</v>
      </c>
      <c r="G2902">
        <v>0.77400000000000002</v>
      </c>
      <c r="H2902">
        <v>14.798999999999999</v>
      </c>
      <c r="I2902" t="s">
        <v>2819</v>
      </c>
      <c r="J2902" s="4" t="str">
        <f t="shared" si="90"/>
        <v>na</v>
      </c>
      <c r="K2902" s="4">
        <f t="shared" si="91"/>
        <v>0</v>
      </c>
      <c r="L2902" t="s">
        <v>14345</v>
      </c>
    </row>
    <row r="2903" spans="1:12" x14ac:dyDescent="0.25">
      <c r="A2903" t="s">
        <v>5817</v>
      </c>
      <c r="B2903" t="s">
        <v>5818</v>
      </c>
      <c r="C2903" t="s">
        <v>132</v>
      </c>
      <c r="D2903">
        <v>941</v>
      </c>
      <c r="E2903" t="s">
        <v>36</v>
      </c>
      <c r="F2903">
        <v>2.4089999999999998</v>
      </c>
      <c r="G2903">
        <v>0.70899999999999996</v>
      </c>
      <c r="H2903" t="s">
        <v>36</v>
      </c>
      <c r="I2903" t="s">
        <v>2819</v>
      </c>
      <c r="J2903" s="4" t="str">
        <f t="shared" si="90"/>
        <v>na</v>
      </c>
      <c r="K2903" s="4">
        <f t="shared" si="91"/>
        <v>0</v>
      </c>
      <c r="L2903" t="s">
        <v>14346</v>
      </c>
    </row>
    <row r="2904" spans="1:12" x14ac:dyDescent="0.25">
      <c r="A2904" t="s">
        <v>5819</v>
      </c>
      <c r="B2904" t="s">
        <v>5820</v>
      </c>
      <c r="C2904" t="s">
        <v>15</v>
      </c>
      <c r="D2904">
        <v>939</v>
      </c>
      <c r="E2904">
        <v>54.341999999999999</v>
      </c>
      <c r="F2904">
        <v>3.4390000000000001</v>
      </c>
      <c r="G2904">
        <v>2.1219999999999999</v>
      </c>
      <c r="H2904">
        <v>29.100999999999999</v>
      </c>
      <c r="I2904" t="s">
        <v>2819</v>
      </c>
      <c r="J2904" s="4" t="str">
        <f t="shared" si="90"/>
        <v>na</v>
      </c>
      <c r="K2904" s="4">
        <f t="shared" si="91"/>
        <v>0</v>
      </c>
      <c r="L2904" t="s">
        <v>14347</v>
      </c>
    </row>
    <row r="2905" spans="1:12" x14ac:dyDescent="0.25">
      <c r="A2905" t="s">
        <v>5821</v>
      </c>
      <c r="B2905" t="s">
        <v>5822</v>
      </c>
      <c r="C2905" t="s">
        <v>11</v>
      </c>
      <c r="D2905">
        <v>939</v>
      </c>
      <c r="E2905">
        <v>453.48</v>
      </c>
      <c r="F2905">
        <v>0.22600000000000001</v>
      </c>
      <c r="G2905">
        <v>0.47099999999999997</v>
      </c>
      <c r="H2905">
        <v>6.0730000000000004</v>
      </c>
      <c r="I2905" t="s">
        <v>2819</v>
      </c>
      <c r="J2905" s="4" t="str">
        <f t="shared" si="90"/>
        <v>na</v>
      </c>
      <c r="K2905" s="4">
        <f t="shared" si="91"/>
        <v>0</v>
      </c>
      <c r="L2905" t="s">
        <v>14348</v>
      </c>
    </row>
    <row r="2906" spans="1:12" x14ac:dyDescent="0.25">
      <c r="A2906" t="s">
        <v>5823</v>
      </c>
      <c r="B2906" t="s">
        <v>5824</v>
      </c>
      <c r="C2906" t="s">
        <v>15</v>
      </c>
      <c r="D2906">
        <v>938</v>
      </c>
      <c r="E2906">
        <v>19.93</v>
      </c>
      <c r="F2906">
        <v>3.2010000000000001</v>
      </c>
      <c r="G2906">
        <v>2.4750000000000001</v>
      </c>
      <c r="H2906">
        <v>10.961</v>
      </c>
      <c r="I2906" t="s">
        <v>2819</v>
      </c>
      <c r="J2906" s="4" t="str">
        <f t="shared" si="90"/>
        <v>na</v>
      </c>
      <c r="K2906" s="4">
        <f t="shared" si="91"/>
        <v>0</v>
      </c>
      <c r="L2906" t="s">
        <v>14349</v>
      </c>
    </row>
    <row r="2907" spans="1:12" x14ac:dyDescent="0.25">
      <c r="A2907" t="s">
        <v>5825</v>
      </c>
      <c r="B2907" t="s">
        <v>5826</v>
      </c>
      <c r="C2907" t="s">
        <v>30</v>
      </c>
      <c r="D2907">
        <v>938</v>
      </c>
      <c r="E2907" t="s">
        <v>36</v>
      </c>
      <c r="F2907">
        <v>0.58099999999999996</v>
      </c>
      <c r="G2907">
        <v>0.92400000000000004</v>
      </c>
      <c r="H2907" t="s">
        <v>36</v>
      </c>
      <c r="I2907" t="s">
        <v>2819</v>
      </c>
      <c r="J2907" s="4" t="str">
        <f t="shared" si="90"/>
        <v>na</v>
      </c>
      <c r="K2907" s="4">
        <f t="shared" si="91"/>
        <v>0</v>
      </c>
      <c r="L2907" t="s">
        <v>14350</v>
      </c>
    </row>
    <row r="2908" spans="1:12" x14ac:dyDescent="0.25">
      <c r="A2908" t="s">
        <v>5827</v>
      </c>
      <c r="B2908" t="s">
        <v>5828</v>
      </c>
      <c r="C2908" t="s">
        <v>30</v>
      </c>
      <c r="D2908">
        <v>937</v>
      </c>
      <c r="E2908">
        <v>29.030999999999999</v>
      </c>
      <c r="F2908">
        <v>1.9319999999999999</v>
      </c>
      <c r="G2908">
        <v>4.9240000000000004</v>
      </c>
      <c r="H2908">
        <v>20.52</v>
      </c>
      <c r="I2908" t="s">
        <v>2819</v>
      </c>
      <c r="J2908" s="4" t="str">
        <f t="shared" si="90"/>
        <v>na</v>
      </c>
      <c r="K2908" s="4">
        <f t="shared" si="91"/>
        <v>0</v>
      </c>
      <c r="L2908" t="s">
        <v>14351</v>
      </c>
    </row>
    <row r="2909" spans="1:12" x14ac:dyDescent="0.25">
      <c r="A2909" t="s">
        <v>5829</v>
      </c>
      <c r="B2909" t="s">
        <v>5830</v>
      </c>
      <c r="C2909" t="s">
        <v>30</v>
      </c>
      <c r="D2909">
        <v>937</v>
      </c>
      <c r="E2909" t="s">
        <v>36</v>
      </c>
      <c r="F2909">
        <v>9.3800000000000008</v>
      </c>
      <c r="G2909">
        <v>7.2539999999999996</v>
      </c>
      <c r="H2909" t="s">
        <v>36</v>
      </c>
      <c r="I2909" t="s">
        <v>2819</v>
      </c>
      <c r="J2909" s="4" t="str">
        <f t="shared" si="90"/>
        <v>na</v>
      </c>
      <c r="K2909" s="4">
        <f t="shared" si="91"/>
        <v>0</v>
      </c>
      <c r="L2909" t="s">
        <v>14352</v>
      </c>
    </row>
    <row r="2910" spans="1:12" x14ac:dyDescent="0.25">
      <c r="A2910" t="s">
        <v>5831</v>
      </c>
      <c r="B2910" t="s">
        <v>5832</v>
      </c>
      <c r="C2910" t="s">
        <v>11</v>
      </c>
      <c r="D2910">
        <v>937</v>
      </c>
      <c r="E2910">
        <v>8.0299999999999994</v>
      </c>
      <c r="F2910">
        <v>1.006</v>
      </c>
      <c r="G2910">
        <v>1.228</v>
      </c>
      <c r="H2910" t="s">
        <v>36</v>
      </c>
      <c r="I2910" t="s">
        <v>2819</v>
      </c>
      <c r="J2910" s="4" t="str">
        <f t="shared" si="90"/>
        <v>na</v>
      </c>
      <c r="K2910" s="4">
        <f t="shared" si="91"/>
        <v>0</v>
      </c>
      <c r="L2910" t="s">
        <v>14353</v>
      </c>
    </row>
    <row r="2911" spans="1:12" x14ac:dyDescent="0.25">
      <c r="A2911" t="s">
        <v>5833</v>
      </c>
      <c r="B2911" t="s">
        <v>5834</v>
      </c>
      <c r="C2911" t="s">
        <v>35</v>
      </c>
      <c r="D2911">
        <v>937</v>
      </c>
      <c r="E2911">
        <v>9.1669999999999998</v>
      </c>
      <c r="F2911">
        <v>0.93100000000000005</v>
      </c>
      <c r="G2911">
        <v>2.6459999999999999</v>
      </c>
      <c r="H2911" t="s">
        <v>36</v>
      </c>
      <c r="I2911" t="s">
        <v>2819</v>
      </c>
      <c r="J2911" s="4" t="str">
        <f t="shared" si="90"/>
        <v>na</v>
      </c>
      <c r="K2911" s="4">
        <f t="shared" si="91"/>
        <v>0</v>
      </c>
      <c r="L2911" t="s">
        <v>14354</v>
      </c>
    </row>
    <row r="2912" spans="1:12" x14ac:dyDescent="0.25">
      <c r="A2912" t="s">
        <v>5835</v>
      </c>
      <c r="B2912" t="s">
        <v>5836</v>
      </c>
      <c r="C2912" t="s">
        <v>35</v>
      </c>
      <c r="D2912">
        <v>933</v>
      </c>
      <c r="E2912">
        <v>6.0019999999999998</v>
      </c>
      <c r="F2912">
        <v>0.8</v>
      </c>
      <c r="G2912">
        <v>3.1869999999999998</v>
      </c>
      <c r="H2912">
        <v>9.3879999999999999</v>
      </c>
      <c r="I2912" t="s">
        <v>2819</v>
      </c>
      <c r="J2912" s="4" t="str">
        <f t="shared" si="90"/>
        <v>na</v>
      </c>
      <c r="K2912" s="4">
        <f t="shared" si="91"/>
        <v>0</v>
      </c>
      <c r="L2912" t="s">
        <v>14355</v>
      </c>
    </row>
    <row r="2913" spans="1:12" x14ac:dyDescent="0.25">
      <c r="A2913" t="s">
        <v>5837</v>
      </c>
      <c r="B2913" t="s">
        <v>5838</v>
      </c>
      <c r="C2913" t="s">
        <v>35</v>
      </c>
      <c r="D2913">
        <v>930</v>
      </c>
      <c r="E2913">
        <v>5.3140000000000001</v>
      </c>
      <c r="F2913">
        <v>0.998</v>
      </c>
      <c r="G2913">
        <v>2.4830000000000001</v>
      </c>
      <c r="H2913" t="s">
        <v>36</v>
      </c>
      <c r="I2913" t="s">
        <v>2819</v>
      </c>
      <c r="J2913" s="4" t="str">
        <f t="shared" si="90"/>
        <v>na</v>
      </c>
      <c r="K2913" s="4">
        <f t="shared" si="91"/>
        <v>0</v>
      </c>
      <c r="L2913" t="s">
        <v>14356</v>
      </c>
    </row>
    <row r="2914" spans="1:12" x14ac:dyDescent="0.25">
      <c r="A2914" t="s">
        <v>5839</v>
      </c>
      <c r="B2914" t="s">
        <v>5840</v>
      </c>
      <c r="C2914" t="s">
        <v>35</v>
      </c>
      <c r="D2914">
        <v>929</v>
      </c>
      <c r="E2914">
        <v>7.4180000000000001</v>
      </c>
      <c r="F2914">
        <v>0.67400000000000004</v>
      </c>
      <c r="G2914">
        <v>2.2010000000000001</v>
      </c>
      <c r="H2914" t="s">
        <v>36</v>
      </c>
      <c r="I2914" t="s">
        <v>2819</v>
      </c>
      <c r="J2914" s="4" t="str">
        <f t="shared" si="90"/>
        <v>na</v>
      </c>
      <c r="K2914" s="4">
        <f t="shared" si="91"/>
        <v>0</v>
      </c>
      <c r="L2914" t="s">
        <v>14357</v>
      </c>
    </row>
    <row r="2915" spans="1:12" x14ac:dyDescent="0.25">
      <c r="A2915" t="s">
        <v>5841</v>
      </c>
      <c r="B2915" t="s">
        <v>5842</v>
      </c>
      <c r="C2915" t="s">
        <v>35</v>
      </c>
      <c r="D2915">
        <v>929</v>
      </c>
      <c r="E2915" t="s">
        <v>36</v>
      </c>
      <c r="F2915">
        <v>6.7869999999999999</v>
      </c>
      <c r="G2915">
        <v>2.399</v>
      </c>
      <c r="H2915">
        <v>230.52099999999999</v>
      </c>
      <c r="I2915" t="s">
        <v>2819</v>
      </c>
      <c r="J2915" s="4" t="str">
        <f t="shared" si="90"/>
        <v>na</v>
      </c>
      <c r="K2915" s="4">
        <f t="shared" si="91"/>
        <v>0</v>
      </c>
      <c r="L2915" t="s">
        <v>14358</v>
      </c>
    </row>
    <row r="2916" spans="1:12" x14ac:dyDescent="0.25">
      <c r="A2916" t="s">
        <v>5843</v>
      </c>
      <c r="B2916" t="s">
        <v>5844</v>
      </c>
      <c r="C2916" t="s">
        <v>30</v>
      </c>
      <c r="D2916">
        <v>925</v>
      </c>
      <c r="E2916" t="s">
        <v>36</v>
      </c>
      <c r="F2916" t="s">
        <v>36</v>
      </c>
      <c r="G2916" t="s">
        <v>36</v>
      </c>
      <c r="H2916" t="s">
        <v>36</v>
      </c>
      <c r="I2916" t="s">
        <v>2819</v>
      </c>
      <c r="J2916" s="4" t="str">
        <f t="shared" si="90"/>
        <v>na</v>
      </c>
      <c r="K2916" s="4">
        <f t="shared" si="91"/>
        <v>0</v>
      </c>
      <c r="L2916" t="s">
        <v>14359</v>
      </c>
    </row>
    <row r="2917" spans="1:12" x14ac:dyDescent="0.25">
      <c r="A2917" t="s">
        <v>5845</v>
      </c>
      <c r="B2917" t="s">
        <v>5846</v>
      </c>
      <c r="C2917" t="s">
        <v>132</v>
      </c>
      <c r="D2917">
        <v>921</v>
      </c>
      <c r="E2917" t="s">
        <v>36</v>
      </c>
      <c r="F2917">
        <v>90.486999999999995</v>
      </c>
      <c r="G2917">
        <v>0.42699999999999999</v>
      </c>
      <c r="H2917">
        <v>157.59</v>
      </c>
      <c r="I2917" t="s">
        <v>2819</v>
      </c>
      <c r="J2917" s="4" t="str">
        <f t="shared" si="90"/>
        <v>na</v>
      </c>
      <c r="K2917" s="4">
        <f t="shared" si="91"/>
        <v>0</v>
      </c>
      <c r="L2917" t="s">
        <v>14360</v>
      </c>
    </row>
    <row r="2918" spans="1:12" x14ac:dyDescent="0.25">
      <c r="A2918" t="s">
        <v>5847</v>
      </c>
      <c r="B2918" t="s">
        <v>5848</v>
      </c>
      <c r="C2918" t="s">
        <v>24</v>
      </c>
      <c r="D2918">
        <v>919</v>
      </c>
      <c r="E2918">
        <v>5.4</v>
      </c>
      <c r="F2918">
        <v>0.57299999999999995</v>
      </c>
      <c r="G2918">
        <v>0.38200000000000001</v>
      </c>
      <c r="H2918">
        <v>4.2050000000000001</v>
      </c>
      <c r="I2918" t="s">
        <v>2819</v>
      </c>
      <c r="J2918" s="4" t="str">
        <f t="shared" si="90"/>
        <v>na</v>
      </c>
      <c r="K2918" s="4">
        <f t="shared" si="91"/>
        <v>0</v>
      </c>
      <c r="L2918" t="s">
        <v>14361</v>
      </c>
    </row>
    <row r="2919" spans="1:12" x14ac:dyDescent="0.25">
      <c r="A2919" t="s">
        <v>5849</v>
      </c>
      <c r="B2919" t="s">
        <v>5850</v>
      </c>
      <c r="C2919" t="s">
        <v>58</v>
      </c>
      <c r="D2919">
        <v>918</v>
      </c>
      <c r="E2919">
        <v>13.151999999999999</v>
      </c>
      <c r="F2919">
        <v>1.82</v>
      </c>
      <c r="G2919">
        <v>0.80400000000000005</v>
      </c>
      <c r="H2919">
        <v>7.7510000000000003</v>
      </c>
      <c r="I2919" t="s">
        <v>2819</v>
      </c>
      <c r="J2919" s="4" t="str">
        <f t="shared" si="90"/>
        <v>na</v>
      </c>
      <c r="K2919" s="4">
        <f t="shared" si="91"/>
        <v>0</v>
      </c>
      <c r="L2919" t="s">
        <v>14362</v>
      </c>
    </row>
    <row r="2920" spans="1:12" x14ac:dyDescent="0.25">
      <c r="A2920" t="s">
        <v>5851</v>
      </c>
      <c r="B2920" t="s">
        <v>5852</v>
      </c>
      <c r="C2920" t="s">
        <v>18</v>
      </c>
      <c r="D2920">
        <v>917</v>
      </c>
      <c r="E2920">
        <v>92.600999999999999</v>
      </c>
      <c r="F2920">
        <v>4.4459999999999997</v>
      </c>
      <c r="G2920">
        <v>2.1669999999999998</v>
      </c>
      <c r="H2920">
        <v>39.241999999999997</v>
      </c>
      <c r="I2920" t="s">
        <v>2819</v>
      </c>
      <c r="J2920" s="4" t="str">
        <f t="shared" si="90"/>
        <v>na</v>
      </c>
      <c r="K2920" s="4">
        <f t="shared" si="91"/>
        <v>0</v>
      </c>
      <c r="L2920" t="s">
        <v>14363</v>
      </c>
    </row>
    <row r="2921" spans="1:12" x14ac:dyDescent="0.25">
      <c r="A2921" t="s">
        <v>5853</v>
      </c>
      <c r="B2921" t="s">
        <v>5854</v>
      </c>
      <c r="C2921" t="s">
        <v>27</v>
      </c>
      <c r="D2921">
        <v>916</v>
      </c>
      <c r="E2921" t="s">
        <v>36</v>
      </c>
      <c r="F2921">
        <v>1.4179999999999999</v>
      </c>
      <c r="G2921">
        <v>3.383</v>
      </c>
      <c r="H2921">
        <v>87.063000000000002</v>
      </c>
      <c r="I2921" t="s">
        <v>2819</v>
      </c>
      <c r="J2921" s="4" t="str">
        <f t="shared" si="90"/>
        <v>na</v>
      </c>
      <c r="K2921" s="4">
        <f t="shared" si="91"/>
        <v>0</v>
      </c>
      <c r="L2921" t="s">
        <v>14364</v>
      </c>
    </row>
    <row r="2922" spans="1:12" x14ac:dyDescent="0.25">
      <c r="A2922" t="s">
        <v>5855</v>
      </c>
      <c r="B2922" t="s">
        <v>5856</v>
      </c>
      <c r="C2922" t="s">
        <v>35</v>
      </c>
      <c r="D2922">
        <v>916</v>
      </c>
      <c r="E2922" t="s">
        <v>36</v>
      </c>
      <c r="F2922" t="s">
        <v>36</v>
      </c>
      <c r="G2922" t="s">
        <v>36</v>
      </c>
      <c r="H2922" t="s">
        <v>36</v>
      </c>
      <c r="I2922" t="s">
        <v>2819</v>
      </c>
      <c r="J2922" s="4" t="str">
        <f t="shared" si="90"/>
        <v>na</v>
      </c>
      <c r="K2922" s="4">
        <f t="shared" si="91"/>
        <v>0</v>
      </c>
      <c r="L2922" t="s">
        <v>14365</v>
      </c>
    </row>
    <row r="2923" spans="1:12" x14ac:dyDescent="0.25">
      <c r="A2923" t="s">
        <v>5857</v>
      </c>
      <c r="B2923" t="s">
        <v>5858</v>
      </c>
      <c r="C2923" t="s">
        <v>35</v>
      </c>
      <c r="D2923">
        <v>916</v>
      </c>
      <c r="E2923" t="s">
        <v>36</v>
      </c>
      <c r="F2923" t="s">
        <v>36</v>
      </c>
      <c r="G2923" t="s">
        <v>36</v>
      </c>
      <c r="H2923" t="s">
        <v>36</v>
      </c>
      <c r="I2923" t="s">
        <v>2819</v>
      </c>
      <c r="J2923" s="4" t="str">
        <f t="shared" si="90"/>
        <v>na</v>
      </c>
      <c r="K2923" s="4">
        <f t="shared" si="91"/>
        <v>0</v>
      </c>
      <c r="L2923" t="s">
        <v>14366</v>
      </c>
    </row>
    <row r="2924" spans="1:12" x14ac:dyDescent="0.25">
      <c r="A2924" t="s">
        <v>5859</v>
      </c>
      <c r="B2924" t="s">
        <v>5860</v>
      </c>
      <c r="C2924" t="s">
        <v>132</v>
      </c>
      <c r="D2924">
        <v>916</v>
      </c>
      <c r="E2924" t="s">
        <v>36</v>
      </c>
      <c r="F2924">
        <v>5.5620000000000003</v>
      </c>
      <c r="G2924">
        <v>3.2570000000000001</v>
      </c>
      <c r="H2924" t="s">
        <v>36</v>
      </c>
      <c r="I2924" t="s">
        <v>2819</v>
      </c>
      <c r="J2924" s="4" t="str">
        <f t="shared" si="90"/>
        <v>na</v>
      </c>
      <c r="K2924" s="4">
        <f t="shared" si="91"/>
        <v>0</v>
      </c>
      <c r="L2924" t="s">
        <v>14367</v>
      </c>
    </row>
    <row r="2925" spans="1:12" x14ac:dyDescent="0.25">
      <c r="A2925" t="s">
        <v>5861</v>
      </c>
      <c r="B2925" t="s">
        <v>5862</v>
      </c>
      <c r="C2925" t="s">
        <v>30</v>
      </c>
      <c r="D2925">
        <v>916</v>
      </c>
      <c r="E2925" t="s">
        <v>36</v>
      </c>
      <c r="F2925">
        <v>2.173</v>
      </c>
      <c r="G2925">
        <v>2.492</v>
      </c>
      <c r="H2925" t="s">
        <v>36</v>
      </c>
      <c r="I2925" t="s">
        <v>2819</v>
      </c>
      <c r="J2925" s="4" t="str">
        <f t="shared" si="90"/>
        <v>na</v>
      </c>
      <c r="K2925" s="4">
        <f t="shared" si="91"/>
        <v>0</v>
      </c>
      <c r="L2925" t="s">
        <v>14368</v>
      </c>
    </row>
    <row r="2926" spans="1:12" x14ac:dyDescent="0.25">
      <c r="A2926" t="s">
        <v>5863</v>
      </c>
      <c r="B2926" t="s">
        <v>5864</v>
      </c>
      <c r="C2926" t="s">
        <v>24</v>
      </c>
      <c r="D2926">
        <v>914</v>
      </c>
      <c r="E2926">
        <v>11.01</v>
      </c>
      <c r="F2926">
        <v>1.2969999999999999</v>
      </c>
      <c r="G2926">
        <v>0.19600000000000001</v>
      </c>
      <c r="H2926">
        <v>5.0110000000000001</v>
      </c>
      <c r="I2926" t="s">
        <v>2819</v>
      </c>
      <c r="J2926" s="4" t="str">
        <f t="shared" si="90"/>
        <v>na</v>
      </c>
      <c r="K2926" s="4">
        <f t="shared" si="91"/>
        <v>0</v>
      </c>
      <c r="L2926" t="s">
        <v>14369</v>
      </c>
    </row>
    <row r="2927" spans="1:12" x14ac:dyDescent="0.25">
      <c r="A2927" t="s">
        <v>5865</v>
      </c>
      <c r="B2927" t="s">
        <v>5866</v>
      </c>
      <c r="C2927" t="s">
        <v>11</v>
      </c>
      <c r="D2927">
        <v>914</v>
      </c>
      <c r="E2927">
        <v>2.81</v>
      </c>
      <c r="F2927">
        <v>0.28199999999999997</v>
      </c>
      <c r="G2927">
        <v>0.28899999999999998</v>
      </c>
      <c r="H2927">
        <v>3.68</v>
      </c>
      <c r="I2927" t="s">
        <v>2819</v>
      </c>
      <c r="J2927" s="4" t="str">
        <f t="shared" si="90"/>
        <v>na</v>
      </c>
      <c r="K2927" s="4">
        <f t="shared" si="91"/>
        <v>0</v>
      </c>
      <c r="L2927" t="s">
        <v>14370</v>
      </c>
    </row>
    <row r="2928" spans="1:12" x14ac:dyDescent="0.25">
      <c r="A2928" t="s">
        <v>5867</v>
      </c>
      <c r="B2928" t="s">
        <v>5868</v>
      </c>
      <c r="C2928" t="s">
        <v>30</v>
      </c>
      <c r="D2928">
        <v>911</v>
      </c>
      <c r="E2928" t="s">
        <v>36</v>
      </c>
      <c r="F2928">
        <v>4.399</v>
      </c>
      <c r="G2928" s="2">
        <v>2948.1559999999999</v>
      </c>
      <c r="H2928" t="s">
        <v>36</v>
      </c>
      <c r="I2928" t="s">
        <v>2819</v>
      </c>
      <c r="J2928" s="4" t="str">
        <f t="shared" si="90"/>
        <v>na</v>
      </c>
      <c r="K2928" s="4">
        <f t="shared" si="91"/>
        <v>0</v>
      </c>
      <c r="L2928" t="s">
        <v>14371</v>
      </c>
    </row>
    <row r="2929" spans="1:12" x14ac:dyDescent="0.25">
      <c r="A2929" t="s">
        <v>5869</v>
      </c>
      <c r="B2929" t="s">
        <v>5870</v>
      </c>
      <c r="C2929" t="s">
        <v>15</v>
      </c>
      <c r="D2929">
        <v>910</v>
      </c>
      <c r="E2929" t="s">
        <v>36</v>
      </c>
      <c r="F2929">
        <v>0.58299999999999996</v>
      </c>
      <c r="G2929">
        <v>5.2999999999999999E-2</v>
      </c>
      <c r="H2929" t="s">
        <v>36</v>
      </c>
      <c r="I2929" t="s">
        <v>2819</v>
      </c>
      <c r="J2929" s="4" t="str">
        <f t="shared" si="90"/>
        <v>na</v>
      </c>
      <c r="K2929" s="4">
        <f t="shared" si="91"/>
        <v>0</v>
      </c>
      <c r="L2929" t="s">
        <v>14372</v>
      </c>
    </row>
    <row r="2930" spans="1:12" x14ac:dyDescent="0.25">
      <c r="A2930" t="s">
        <v>5871</v>
      </c>
      <c r="B2930" t="s">
        <v>5872</v>
      </c>
      <c r="C2930" t="s">
        <v>30</v>
      </c>
      <c r="D2930">
        <v>909</v>
      </c>
      <c r="E2930" t="s">
        <v>36</v>
      </c>
      <c r="F2930">
        <v>8.5709999999999997</v>
      </c>
      <c r="G2930" t="s">
        <v>36</v>
      </c>
      <c r="H2930" t="s">
        <v>36</v>
      </c>
      <c r="I2930" t="s">
        <v>2819</v>
      </c>
      <c r="J2930" s="4" t="str">
        <f t="shared" si="90"/>
        <v>na</v>
      </c>
      <c r="K2930" s="4">
        <f t="shared" si="91"/>
        <v>0</v>
      </c>
      <c r="L2930" t="s">
        <v>14373</v>
      </c>
    </row>
    <row r="2931" spans="1:12" x14ac:dyDescent="0.25">
      <c r="A2931" t="s">
        <v>5873</v>
      </c>
      <c r="B2931" t="s">
        <v>5874</v>
      </c>
      <c r="C2931" t="s">
        <v>45</v>
      </c>
      <c r="D2931">
        <v>908</v>
      </c>
      <c r="E2931">
        <v>12.792999999999999</v>
      </c>
      <c r="F2931">
        <v>3.1030000000000002</v>
      </c>
      <c r="G2931">
        <v>0.79</v>
      </c>
      <c r="H2931">
        <v>6.6790000000000003</v>
      </c>
      <c r="I2931" t="s">
        <v>2819</v>
      </c>
      <c r="J2931" s="4" t="str">
        <f t="shared" si="90"/>
        <v>na</v>
      </c>
      <c r="K2931" s="4">
        <f t="shared" si="91"/>
        <v>0</v>
      </c>
      <c r="L2931" t="s">
        <v>14374</v>
      </c>
    </row>
    <row r="2932" spans="1:12" x14ac:dyDescent="0.25">
      <c r="A2932" t="s">
        <v>5875</v>
      </c>
      <c r="B2932" t="s">
        <v>5876</v>
      </c>
      <c r="C2932" t="s">
        <v>35</v>
      </c>
      <c r="D2932">
        <v>906</v>
      </c>
      <c r="E2932">
        <v>7.7169999999999996</v>
      </c>
      <c r="F2932">
        <v>0.61099999999999999</v>
      </c>
      <c r="G2932">
        <v>1.173</v>
      </c>
      <c r="H2932" t="s">
        <v>36</v>
      </c>
      <c r="I2932" t="s">
        <v>2819</v>
      </c>
      <c r="J2932" s="4" t="str">
        <f t="shared" si="90"/>
        <v>na</v>
      </c>
      <c r="K2932" s="4">
        <f t="shared" si="91"/>
        <v>0</v>
      </c>
      <c r="L2932" t="s">
        <v>14375</v>
      </c>
    </row>
    <row r="2933" spans="1:12" x14ac:dyDescent="0.25">
      <c r="A2933" t="s">
        <v>5877</v>
      </c>
      <c r="B2933" t="s">
        <v>5878</v>
      </c>
      <c r="C2933" t="s">
        <v>30</v>
      </c>
      <c r="D2933">
        <v>900</v>
      </c>
      <c r="E2933">
        <v>76.603999999999999</v>
      </c>
      <c r="F2933">
        <v>3.8439999999999999</v>
      </c>
      <c r="G2933">
        <v>7.641</v>
      </c>
      <c r="H2933">
        <v>49.877000000000002</v>
      </c>
      <c r="I2933" t="s">
        <v>2819</v>
      </c>
      <c r="J2933" s="4" t="str">
        <f t="shared" si="90"/>
        <v>na</v>
      </c>
      <c r="K2933" s="4">
        <f t="shared" si="91"/>
        <v>0</v>
      </c>
      <c r="L2933" t="s">
        <v>14376</v>
      </c>
    </row>
    <row r="2934" spans="1:12" x14ac:dyDescent="0.25">
      <c r="A2934" t="s">
        <v>5879</v>
      </c>
      <c r="B2934" t="s">
        <v>5880</v>
      </c>
      <c r="C2934" t="s">
        <v>30</v>
      </c>
      <c r="D2934">
        <v>898</v>
      </c>
      <c r="E2934" t="s">
        <v>36</v>
      </c>
      <c r="F2934">
        <v>3.8690000000000002</v>
      </c>
      <c r="G2934">
        <v>0.24299999999999999</v>
      </c>
      <c r="H2934" t="s">
        <v>36</v>
      </c>
      <c r="I2934" t="s">
        <v>2819</v>
      </c>
      <c r="J2934" s="4" t="str">
        <f t="shared" si="90"/>
        <v>na</v>
      </c>
      <c r="K2934" s="4">
        <f t="shared" si="91"/>
        <v>0</v>
      </c>
      <c r="L2934" t="s">
        <v>14377</v>
      </c>
    </row>
    <row r="2935" spans="1:12" x14ac:dyDescent="0.25">
      <c r="A2935" t="s">
        <v>5881</v>
      </c>
      <c r="B2935" t="s">
        <v>5882</v>
      </c>
      <c r="C2935" t="s">
        <v>35</v>
      </c>
      <c r="D2935">
        <v>894</v>
      </c>
      <c r="E2935">
        <v>7.6070000000000002</v>
      </c>
      <c r="F2935">
        <v>0.73599999999999999</v>
      </c>
      <c r="G2935">
        <v>1.903</v>
      </c>
      <c r="H2935" t="s">
        <v>36</v>
      </c>
      <c r="I2935" t="s">
        <v>2819</v>
      </c>
      <c r="J2935" s="4" t="str">
        <f t="shared" si="90"/>
        <v>na</v>
      </c>
      <c r="K2935" s="4">
        <f t="shared" si="91"/>
        <v>0</v>
      </c>
      <c r="L2935" t="s">
        <v>14378</v>
      </c>
    </row>
    <row r="2936" spans="1:12" x14ac:dyDescent="0.25">
      <c r="A2936" t="s">
        <v>5883</v>
      </c>
      <c r="B2936" t="s">
        <v>5884</v>
      </c>
      <c r="C2936" t="s">
        <v>30</v>
      </c>
      <c r="D2936">
        <v>893</v>
      </c>
      <c r="E2936" t="s">
        <v>36</v>
      </c>
      <c r="F2936">
        <v>4.3819999999999997</v>
      </c>
      <c r="G2936" t="s">
        <v>36</v>
      </c>
      <c r="H2936" t="s">
        <v>36</v>
      </c>
      <c r="I2936" t="s">
        <v>2819</v>
      </c>
      <c r="J2936" s="4" t="str">
        <f t="shared" si="90"/>
        <v>na</v>
      </c>
      <c r="K2936" s="4">
        <f t="shared" si="91"/>
        <v>0</v>
      </c>
      <c r="L2936" t="s">
        <v>14379</v>
      </c>
    </row>
    <row r="2937" spans="1:12" x14ac:dyDescent="0.25">
      <c r="A2937" t="s">
        <v>5885</v>
      </c>
      <c r="B2937" t="s">
        <v>5886</v>
      </c>
      <c r="C2937" t="s">
        <v>61</v>
      </c>
      <c r="D2937">
        <v>890</v>
      </c>
      <c r="E2937" t="s">
        <v>36</v>
      </c>
      <c r="F2937" t="s">
        <v>36</v>
      </c>
      <c r="G2937" t="s">
        <v>36</v>
      </c>
      <c r="H2937" t="s">
        <v>36</v>
      </c>
      <c r="I2937" t="s">
        <v>2819</v>
      </c>
      <c r="J2937" s="4" t="str">
        <f t="shared" si="90"/>
        <v>na</v>
      </c>
      <c r="K2937" s="4">
        <f t="shared" si="91"/>
        <v>0</v>
      </c>
      <c r="L2937" t="s">
        <v>14380</v>
      </c>
    </row>
    <row r="2938" spans="1:12" x14ac:dyDescent="0.25">
      <c r="A2938" t="s">
        <v>5887</v>
      </c>
      <c r="B2938" t="s">
        <v>5888</v>
      </c>
      <c r="C2938" t="s">
        <v>30</v>
      </c>
      <c r="D2938">
        <v>890</v>
      </c>
      <c r="E2938" t="s">
        <v>36</v>
      </c>
      <c r="F2938">
        <v>0.70799999999999996</v>
      </c>
      <c r="G2938">
        <v>0.215</v>
      </c>
      <c r="H2938" t="s">
        <v>36</v>
      </c>
      <c r="I2938" t="s">
        <v>2819</v>
      </c>
      <c r="J2938" s="4" t="str">
        <f t="shared" si="90"/>
        <v>na</v>
      </c>
      <c r="K2938" s="4">
        <f t="shared" si="91"/>
        <v>0</v>
      </c>
      <c r="L2938" t="s">
        <v>14381</v>
      </c>
    </row>
    <row r="2939" spans="1:12" x14ac:dyDescent="0.25">
      <c r="A2939" t="s">
        <v>5889</v>
      </c>
      <c r="B2939" t="s">
        <v>5890</v>
      </c>
      <c r="C2939" t="s">
        <v>30</v>
      </c>
      <c r="D2939">
        <v>887</v>
      </c>
      <c r="E2939" t="s">
        <v>36</v>
      </c>
      <c r="F2939">
        <v>3.621</v>
      </c>
      <c r="G2939" s="2">
        <v>1607.88</v>
      </c>
      <c r="H2939" t="s">
        <v>36</v>
      </c>
      <c r="I2939" t="s">
        <v>2819</v>
      </c>
      <c r="J2939" s="4" t="str">
        <f t="shared" si="90"/>
        <v>na</v>
      </c>
      <c r="K2939" s="4">
        <f t="shared" si="91"/>
        <v>0</v>
      </c>
      <c r="L2939" t="s">
        <v>14382</v>
      </c>
    </row>
    <row r="2940" spans="1:12" x14ac:dyDescent="0.25">
      <c r="A2940" t="s">
        <v>5891</v>
      </c>
      <c r="B2940" t="s">
        <v>5892</v>
      </c>
      <c r="C2940" t="s">
        <v>11</v>
      </c>
      <c r="D2940">
        <v>887</v>
      </c>
      <c r="E2940">
        <v>6.601</v>
      </c>
      <c r="F2940">
        <v>0.16200000000000001</v>
      </c>
      <c r="G2940">
        <v>0.34499999999999997</v>
      </c>
      <c r="H2940">
        <v>1.8939999999999999</v>
      </c>
      <c r="I2940" t="s">
        <v>2819</v>
      </c>
      <c r="J2940" s="4" t="str">
        <f t="shared" si="90"/>
        <v>na</v>
      </c>
      <c r="K2940" s="4">
        <f t="shared" si="91"/>
        <v>0</v>
      </c>
      <c r="L2940" t="s">
        <v>14383</v>
      </c>
    </row>
    <row r="2941" spans="1:12" x14ac:dyDescent="0.25">
      <c r="A2941" t="s">
        <v>5893</v>
      </c>
      <c r="B2941" t="s">
        <v>5894</v>
      </c>
      <c r="C2941" t="s">
        <v>30</v>
      </c>
      <c r="D2941">
        <v>886</v>
      </c>
      <c r="E2941" t="s">
        <v>36</v>
      </c>
      <c r="F2941">
        <v>2.6480000000000001</v>
      </c>
      <c r="G2941">
        <v>2.637</v>
      </c>
      <c r="H2941" t="s">
        <v>36</v>
      </c>
      <c r="I2941" t="s">
        <v>2819</v>
      </c>
      <c r="J2941" s="4" t="str">
        <f t="shared" si="90"/>
        <v>na</v>
      </c>
      <c r="K2941" s="4">
        <f t="shared" si="91"/>
        <v>0</v>
      </c>
      <c r="L2941" t="s">
        <v>14384</v>
      </c>
    </row>
    <row r="2942" spans="1:12" x14ac:dyDescent="0.25">
      <c r="A2942" t="s">
        <v>5895</v>
      </c>
      <c r="B2942" t="s">
        <v>5896</v>
      </c>
      <c r="C2942" t="s">
        <v>35</v>
      </c>
      <c r="D2942">
        <v>884</v>
      </c>
      <c r="E2942">
        <v>4.0270000000000001</v>
      </c>
      <c r="F2942">
        <v>0.36499999999999999</v>
      </c>
      <c r="G2942">
        <v>0.91500000000000004</v>
      </c>
      <c r="H2942" t="s">
        <v>36</v>
      </c>
      <c r="I2942" t="s">
        <v>2819</v>
      </c>
      <c r="J2942" s="4" t="str">
        <f t="shared" si="90"/>
        <v>na</v>
      </c>
      <c r="K2942" s="4">
        <f t="shared" si="91"/>
        <v>0</v>
      </c>
      <c r="L2942" t="s">
        <v>14385</v>
      </c>
    </row>
    <row r="2943" spans="1:12" x14ac:dyDescent="0.25">
      <c r="A2943" t="s">
        <v>5897</v>
      </c>
      <c r="B2943" t="s">
        <v>5898</v>
      </c>
      <c r="C2943" t="s">
        <v>35</v>
      </c>
      <c r="D2943">
        <v>881</v>
      </c>
      <c r="E2943">
        <v>7.6230000000000002</v>
      </c>
      <c r="F2943">
        <v>0.621</v>
      </c>
      <c r="G2943">
        <v>1.98</v>
      </c>
      <c r="H2943" t="s">
        <v>36</v>
      </c>
      <c r="I2943" t="s">
        <v>2819</v>
      </c>
      <c r="J2943" s="4" t="str">
        <f t="shared" si="90"/>
        <v>na</v>
      </c>
      <c r="K2943" s="4">
        <f t="shared" si="91"/>
        <v>0</v>
      </c>
      <c r="L2943" t="s">
        <v>14386</v>
      </c>
    </row>
    <row r="2944" spans="1:12" x14ac:dyDescent="0.25">
      <c r="A2944" t="s">
        <v>5899</v>
      </c>
      <c r="B2944" t="s">
        <v>5900</v>
      </c>
      <c r="C2944" t="s">
        <v>30</v>
      </c>
      <c r="D2944">
        <v>879</v>
      </c>
      <c r="E2944" t="s">
        <v>36</v>
      </c>
      <c r="F2944">
        <v>8.2840000000000007</v>
      </c>
      <c r="G2944">
        <v>6.5540000000000003</v>
      </c>
      <c r="H2944" t="s">
        <v>36</v>
      </c>
      <c r="I2944" t="s">
        <v>2819</v>
      </c>
      <c r="J2944" s="4" t="str">
        <f t="shared" si="90"/>
        <v>na</v>
      </c>
      <c r="K2944" s="4">
        <f t="shared" si="91"/>
        <v>0</v>
      </c>
      <c r="L2944" t="s">
        <v>14387</v>
      </c>
    </row>
    <row r="2945" spans="1:12" x14ac:dyDescent="0.25">
      <c r="A2945" t="s">
        <v>5901</v>
      </c>
      <c r="B2945" t="s">
        <v>5902</v>
      </c>
      <c r="C2945" t="s">
        <v>132</v>
      </c>
      <c r="D2945">
        <v>879</v>
      </c>
      <c r="E2945" t="s">
        <v>36</v>
      </c>
      <c r="F2945">
        <v>1.671</v>
      </c>
      <c r="G2945">
        <v>1.3420000000000001</v>
      </c>
      <c r="H2945">
        <v>104.407</v>
      </c>
      <c r="I2945" t="s">
        <v>2819</v>
      </c>
      <c r="J2945" s="4" t="str">
        <f t="shared" si="90"/>
        <v>na</v>
      </c>
      <c r="K2945" s="4">
        <f t="shared" si="91"/>
        <v>0</v>
      </c>
      <c r="L2945" t="s">
        <v>14388</v>
      </c>
    </row>
    <row r="2946" spans="1:12" x14ac:dyDescent="0.25">
      <c r="A2946" t="s">
        <v>5903</v>
      </c>
      <c r="B2946" t="s">
        <v>5904</v>
      </c>
      <c r="C2946" t="s">
        <v>15</v>
      </c>
      <c r="D2946">
        <v>878</v>
      </c>
      <c r="E2946">
        <v>11.175000000000001</v>
      </c>
      <c r="F2946">
        <v>0.496</v>
      </c>
      <c r="G2946">
        <v>7.1999999999999995E-2</v>
      </c>
      <c r="H2946">
        <v>4.4379999999999997</v>
      </c>
      <c r="I2946" t="s">
        <v>2819</v>
      </c>
      <c r="J2946" s="4" t="str">
        <f t="shared" ref="J2946:J3009" si="92">IF(AND(I2946=selected_country_code,C2946= selected_sector_code),D2946,"na")</f>
        <v>na</v>
      </c>
      <c r="K2946" s="4">
        <f t="shared" si="91"/>
        <v>0</v>
      </c>
      <c r="L2946" t="s">
        <v>14389</v>
      </c>
    </row>
    <row r="2947" spans="1:12" x14ac:dyDescent="0.25">
      <c r="A2947" t="s">
        <v>5905</v>
      </c>
      <c r="B2947" t="s">
        <v>5906</v>
      </c>
      <c r="C2947" t="s">
        <v>58</v>
      </c>
      <c r="D2947">
        <v>877</v>
      </c>
      <c r="E2947">
        <v>8.5030000000000001</v>
      </c>
      <c r="F2947">
        <v>0.69299999999999995</v>
      </c>
      <c r="G2947">
        <v>0.318</v>
      </c>
      <c r="H2947">
        <v>2.645</v>
      </c>
      <c r="I2947" t="s">
        <v>2819</v>
      </c>
      <c r="J2947" s="4" t="str">
        <f t="shared" si="92"/>
        <v>na</v>
      </c>
      <c r="K2947" s="4">
        <f t="shared" ref="K2947:K3010" si="93">IFERROR(RANK(J2947,$J$2:$J$5711,0),0)</f>
        <v>0</v>
      </c>
      <c r="L2947" t="s">
        <v>14390</v>
      </c>
    </row>
    <row r="2948" spans="1:12" x14ac:dyDescent="0.25">
      <c r="A2948" t="s">
        <v>5907</v>
      </c>
      <c r="B2948" t="s">
        <v>5908</v>
      </c>
      <c r="C2948" t="s">
        <v>35</v>
      </c>
      <c r="D2948">
        <v>876</v>
      </c>
      <c r="E2948">
        <v>9.5709999999999997</v>
      </c>
      <c r="F2948">
        <v>0.96899999999999997</v>
      </c>
      <c r="G2948">
        <v>2.6890000000000001</v>
      </c>
      <c r="H2948" t="s">
        <v>36</v>
      </c>
      <c r="I2948" t="s">
        <v>2819</v>
      </c>
      <c r="J2948" s="4" t="str">
        <f t="shared" si="92"/>
        <v>na</v>
      </c>
      <c r="K2948" s="4">
        <f t="shared" si="93"/>
        <v>0</v>
      </c>
      <c r="L2948" t="s">
        <v>14391</v>
      </c>
    </row>
    <row r="2949" spans="1:12" x14ac:dyDescent="0.25">
      <c r="A2949" t="s">
        <v>5909</v>
      </c>
      <c r="B2949" t="s">
        <v>5910</v>
      </c>
      <c r="C2949" t="s">
        <v>15</v>
      </c>
      <c r="D2949">
        <v>874</v>
      </c>
      <c r="E2949">
        <v>15.314</v>
      </c>
      <c r="F2949">
        <v>1.139</v>
      </c>
      <c r="G2949">
        <v>0.69499999999999995</v>
      </c>
      <c r="H2949">
        <v>7.2110000000000003</v>
      </c>
      <c r="I2949" t="s">
        <v>2819</v>
      </c>
      <c r="J2949" s="4" t="str">
        <f t="shared" si="92"/>
        <v>na</v>
      </c>
      <c r="K2949" s="4">
        <f t="shared" si="93"/>
        <v>0</v>
      </c>
      <c r="L2949" t="s">
        <v>14392</v>
      </c>
    </row>
    <row r="2950" spans="1:12" x14ac:dyDescent="0.25">
      <c r="A2950" t="s">
        <v>5911</v>
      </c>
      <c r="B2950" t="s">
        <v>5912</v>
      </c>
      <c r="C2950" t="s">
        <v>58</v>
      </c>
      <c r="D2950">
        <v>874</v>
      </c>
      <c r="E2950">
        <v>13.324999999999999</v>
      </c>
      <c r="F2950">
        <v>1.8620000000000001</v>
      </c>
      <c r="G2950">
        <v>0.625</v>
      </c>
      <c r="H2950">
        <v>6.87</v>
      </c>
      <c r="I2950" t="s">
        <v>2819</v>
      </c>
      <c r="J2950" s="4" t="str">
        <f t="shared" si="92"/>
        <v>na</v>
      </c>
      <c r="K2950" s="4">
        <f t="shared" si="93"/>
        <v>0</v>
      </c>
      <c r="L2950" t="s">
        <v>14393</v>
      </c>
    </row>
    <row r="2951" spans="1:12" x14ac:dyDescent="0.25">
      <c r="A2951" t="s">
        <v>5913</v>
      </c>
      <c r="B2951" t="s">
        <v>5914</v>
      </c>
      <c r="C2951" t="s">
        <v>35</v>
      </c>
      <c r="D2951">
        <v>869</v>
      </c>
      <c r="E2951">
        <v>7.8819999999999997</v>
      </c>
      <c r="F2951">
        <v>0.82399999999999995</v>
      </c>
      <c r="G2951">
        <v>2.12</v>
      </c>
      <c r="H2951" t="s">
        <v>36</v>
      </c>
      <c r="I2951" t="s">
        <v>2819</v>
      </c>
      <c r="J2951" s="4" t="str">
        <f t="shared" si="92"/>
        <v>na</v>
      </c>
      <c r="K2951" s="4">
        <f t="shared" si="93"/>
        <v>0</v>
      </c>
      <c r="L2951" t="s">
        <v>14394</v>
      </c>
    </row>
    <row r="2952" spans="1:12" x14ac:dyDescent="0.25">
      <c r="A2952" t="s">
        <v>5915</v>
      </c>
      <c r="B2952" t="s">
        <v>5916</v>
      </c>
      <c r="C2952" t="s">
        <v>35</v>
      </c>
      <c r="D2952">
        <v>869</v>
      </c>
      <c r="E2952">
        <v>9.81</v>
      </c>
      <c r="F2952">
        <v>0.92400000000000004</v>
      </c>
      <c r="G2952">
        <v>2.3010000000000002</v>
      </c>
      <c r="H2952" t="s">
        <v>36</v>
      </c>
      <c r="I2952" t="s">
        <v>2819</v>
      </c>
      <c r="J2952" s="4" t="str">
        <f t="shared" si="92"/>
        <v>na</v>
      </c>
      <c r="K2952" s="4">
        <f t="shared" si="93"/>
        <v>0</v>
      </c>
      <c r="L2952" t="s">
        <v>14395</v>
      </c>
    </row>
    <row r="2953" spans="1:12" x14ac:dyDescent="0.25">
      <c r="A2953" t="s">
        <v>5917</v>
      </c>
      <c r="B2953" t="s">
        <v>5918</v>
      </c>
      <c r="C2953" t="s">
        <v>35</v>
      </c>
      <c r="D2953">
        <v>867</v>
      </c>
      <c r="E2953">
        <v>7.0289999999999999</v>
      </c>
      <c r="F2953">
        <v>0.94</v>
      </c>
      <c r="G2953">
        <v>0.79400000000000004</v>
      </c>
      <c r="H2953">
        <v>6.9530000000000003</v>
      </c>
      <c r="I2953" t="s">
        <v>2819</v>
      </c>
      <c r="J2953" s="4" t="str">
        <f t="shared" si="92"/>
        <v>na</v>
      </c>
      <c r="K2953" s="4">
        <f t="shared" si="93"/>
        <v>0</v>
      </c>
      <c r="L2953" t="s">
        <v>14396</v>
      </c>
    </row>
    <row r="2954" spans="1:12" x14ac:dyDescent="0.25">
      <c r="A2954" t="s">
        <v>5919</v>
      </c>
      <c r="B2954" t="s">
        <v>5920</v>
      </c>
      <c r="C2954" t="s">
        <v>35</v>
      </c>
      <c r="D2954">
        <v>867</v>
      </c>
      <c r="E2954">
        <v>9.9819999999999993</v>
      </c>
      <c r="F2954">
        <v>1.4359999999999999</v>
      </c>
      <c r="G2954">
        <v>3.3180000000000001</v>
      </c>
      <c r="H2954" t="s">
        <v>36</v>
      </c>
      <c r="I2954" t="s">
        <v>2819</v>
      </c>
      <c r="J2954" s="4" t="str">
        <f t="shared" si="92"/>
        <v>na</v>
      </c>
      <c r="K2954" s="4">
        <f t="shared" si="93"/>
        <v>0</v>
      </c>
      <c r="L2954" t="s">
        <v>14397</v>
      </c>
    </row>
    <row r="2955" spans="1:12" x14ac:dyDescent="0.25">
      <c r="A2955" t="s">
        <v>5921</v>
      </c>
      <c r="B2955" t="s">
        <v>5922</v>
      </c>
      <c r="C2955" t="s">
        <v>30</v>
      </c>
      <c r="D2955">
        <v>866</v>
      </c>
      <c r="E2955" t="s">
        <v>36</v>
      </c>
      <c r="F2955" t="s">
        <v>36</v>
      </c>
      <c r="G2955" t="s">
        <v>36</v>
      </c>
      <c r="H2955" t="s">
        <v>36</v>
      </c>
      <c r="I2955" t="s">
        <v>2819</v>
      </c>
      <c r="J2955" s="4" t="str">
        <f t="shared" si="92"/>
        <v>na</v>
      </c>
      <c r="K2955" s="4">
        <f t="shared" si="93"/>
        <v>0</v>
      </c>
      <c r="L2955" t="s">
        <v>14398</v>
      </c>
    </row>
    <row r="2956" spans="1:12" x14ac:dyDescent="0.25">
      <c r="A2956" t="s">
        <v>5923</v>
      </c>
      <c r="B2956" t="s">
        <v>5924</v>
      </c>
      <c r="C2956" t="s">
        <v>27</v>
      </c>
      <c r="D2956">
        <v>864</v>
      </c>
      <c r="E2956" t="s">
        <v>36</v>
      </c>
      <c r="F2956">
        <v>2.1539999999999999</v>
      </c>
      <c r="G2956">
        <v>3.867</v>
      </c>
      <c r="H2956">
        <v>16.78</v>
      </c>
      <c r="I2956" t="s">
        <v>2819</v>
      </c>
      <c r="J2956" s="4" t="str">
        <f t="shared" si="92"/>
        <v>na</v>
      </c>
      <c r="K2956" s="4">
        <f t="shared" si="93"/>
        <v>0</v>
      </c>
      <c r="L2956" t="s">
        <v>14399</v>
      </c>
    </row>
    <row r="2957" spans="1:12" x14ac:dyDescent="0.25">
      <c r="A2957" t="s">
        <v>5925</v>
      </c>
      <c r="B2957" t="s">
        <v>5926</v>
      </c>
      <c r="C2957" t="s">
        <v>58</v>
      </c>
      <c r="D2957">
        <v>860</v>
      </c>
      <c r="E2957">
        <v>5.6230000000000002</v>
      </c>
      <c r="F2957">
        <v>0.49299999999999999</v>
      </c>
      <c r="G2957">
        <v>5.2999999999999999E-2</v>
      </c>
      <c r="H2957">
        <v>7.93</v>
      </c>
      <c r="I2957" t="s">
        <v>2819</v>
      </c>
      <c r="J2957" s="4" t="str">
        <f t="shared" si="92"/>
        <v>na</v>
      </c>
      <c r="K2957" s="4">
        <f t="shared" si="93"/>
        <v>0</v>
      </c>
      <c r="L2957" t="s">
        <v>14400</v>
      </c>
    </row>
    <row r="2958" spans="1:12" x14ac:dyDescent="0.25">
      <c r="A2958" t="s">
        <v>5927</v>
      </c>
      <c r="B2958" t="s">
        <v>5928</v>
      </c>
      <c r="C2958" t="s">
        <v>35</v>
      </c>
      <c r="D2958">
        <v>858</v>
      </c>
      <c r="E2958">
        <v>4.8570000000000002</v>
      </c>
      <c r="F2958">
        <v>0.83899999999999997</v>
      </c>
      <c r="G2958">
        <v>0.61699999999999999</v>
      </c>
      <c r="H2958">
        <v>8.4369999999999994</v>
      </c>
      <c r="I2958" t="s">
        <v>2819</v>
      </c>
      <c r="J2958" s="4" t="str">
        <f t="shared" si="92"/>
        <v>na</v>
      </c>
      <c r="K2958" s="4">
        <f t="shared" si="93"/>
        <v>0</v>
      </c>
      <c r="L2958" t="s">
        <v>14401</v>
      </c>
    </row>
    <row r="2959" spans="1:12" x14ac:dyDescent="0.25">
      <c r="A2959" t="s">
        <v>5929</v>
      </c>
      <c r="B2959" t="s">
        <v>5930</v>
      </c>
      <c r="C2959" t="s">
        <v>21</v>
      </c>
      <c r="D2959">
        <v>858</v>
      </c>
      <c r="E2959">
        <v>16.649999999999999</v>
      </c>
      <c r="F2959">
        <v>3.7589999999999999</v>
      </c>
      <c r="G2959">
        <v>0.97399999999999998</v>
      </c>
      <c r="H2959">
        <v>9.577</v>
      </c>
      <c r="I2959" t="s">
        <v>2819</v>
      </c>
      <c r="J2959" s="4" t="str">
        <f t="shared" si="92"/>
        <v>na</v>
      </c>
      <c r="K2959" s="4">
        <f t="shared" si="93"/>
        <v>0</v>
      </c>
      <c r="L2959" t="s">
        <v>14402</v>
      </c>
    </row>
    <row r="2960" spans="1:12" x14ac:dyDescent="0.25">
      <c r="A2960" t="s">
        <v>5931</v>
      </c>
      <c r="B2960" t="s">
        <v>5932</v>
      </c>
      <c r="C2960" t="s">
        <v>18</v>
      </c>
      <c r="D2960">
        <v>855</v>
      </c>
      <c r="E2960" t="s">
        <v>36</v>
      </c>
      <c r="F2960">
        <v>1.264</v>
      </c>
      <c r="G2960">
        <v>1.948</v>
      </c>
      <c r="H2960">
        <v>8.3010000000000002</v>
      </c>
      <c r="I2960" t="s">
        <v>2819</v>
      </c>
      <c r="J2960" s="4" t="str">
        <f t="shared" si="92"/>
        <v>na</v>
      </c>
      <c r="K2960" s="4">
        <f t="shared" si="93"/>
        <v>0</v>
      </c>
      <c r="L2960" t="s">
        <v>14403</v>
      </c>
    </row>
    <row r="2961" spans="1:12" x14ac:dyDescent="0.25">
      <c r="A2961" t="s">
        <v>5933</v>
      </c>
      <c r="B2961" t="s">
        <v>5934</v>
      </c>
      <c r="C2961" t="s">
        <v>132</v>
      </c>
      <c r="D2961">
        <v>854</v>
      </c>
      <c r="E2961" t="s">
        <v>36</v>
      </c>
      <c r="F2961">
        <v>0.79</v>
      </c>
      <c r="G2961">
        <v>1.258</v>
      </c>
      <c r="H2961" t="s">
        <v>36</v>
      </c>
      <c r="I2961" t="s">
        <v>2819</v>
      </c>
      <c r="J2961" s="4" t="str">
        <f t="shared" si="92"/>
        <v>na</v>
      </c>
      <c r="K2961" s="4">
        <f t="shared" si="93"/>
        <v>0</v>
      </c>
      <c r="L2961" t="s">
        <v>14404</v>
      </c>
    </row>
    <row r="2962" spans="1:12" x14ac:dyDescent="0.25">
      <c r="A2962" t="s">
        <v>5935</v>
      </c>
      <c r="B2962" t="s">
        <v>5936</v>
      </c>
      <c r="C2962" t="s">
        <v>58</v>
      </c>
      <c r="D2962">
        <v>852</v>
      </c>
      <c r="E2962">
        <v>4.2389999999999999</v>
      </c>
      <c r="F2962">
        <v>0.68799999999999994</v>
      </c>
      <c r="G2962">
        <v>6.9000000000000006E-2</v>
      </c>
      <c r="H2962">
        <v>8.7479999999999993</v>
      </c>
      <c r="I2962" t="s">
        <v>2819</v>
      </c>
      <c r="J2962" s="4" t="str">
        <f t="shared" si="92"/>
        <v>na</v>
      </c>
      <c r="K2962" s="4">
        <f t="shared" si="93"/>
        <v>0</v>
      </c>
      <c r="L2962" t="s">
        <v>14405</v>
      </c>
    </row>
    <row r="2963" spans="1:12" x14ac:dyDescent="0.25">
      <c r="A2963" t="s">
        <v>5937</v>
      </c>
      <c r="B2963" t="s">
        <v>5938</v>
      </c>
      <c r="C2963" t="s">
        <v>132</v>
      </c>
      <c r="D2963">
        <v>850</v>
      </c>
      <c r="E2963" t="s">
        <v>36</v>
      </c>
      <c r="F2963">
        <v>0.73499999999999999</v>
      </c>
      <c r="G2963">
        <v>1.3320000000000001</v>
      </c>
      <c r="H2963">
        <v>14.04</v>
      </c>
      <c r="I2963" t="s">
        <v>2819</v>
      </c>
      <c r="J2963" s="4" t="str">
        <f t="shared" si="92"/>
        <v>na</v>
      </c>
      <c r="K2963" s="4">
        <f t="shared" si="93"/>
        <v>0</v>
      </c>
      <c r="L2963" t="s">
        <v>14406</v>
      </c>
    </row>
    <row r="2964" spans="1:12" x14ac:dyDescent="0.25">
      <c r="A2964" t="s">
        <v>5939</v>
      </c>
      <c r="B2964" t="s">
        <v>5940</v>
      </c>
      <c r="C2964" t="s">
        <v>132</v>
      </c>
      <c r="D2964">
        <v>850</v>
      </c>
      <c r="E2964" t="s">
        <v>36</v>
      </c>
      <c r="F2964">
        <v>0.80500000000000005</v>
      </c>
      <c r="G2964">
        <v>0.34399999999999997</v>
      </c>
      <c r="H2964" t="s">
        <v>36</v>
      </c>
      <c r="I2964" t="s">
        <v>2819</v>
      </c>
      <c r="J2964" s="4" t="str">
        <f t="shared" si="92"/>
        <v>na</v>
      </c>
      <c r="K2964" s="4">
        <f t="shared" si="93"/>
        <v>0</v>
      </c>
      <c r="L2964" t="s">
        <v>14407</v>
      </c>
    </row>
    <row r="2965" spans="1:12" x14ac:dyDescent="0.25">
      <c r="A2965" t="s">
        <v>5941</v>
      </c>
      <c r="B2965" t="s">
        <v>5942</v>
      </c>
      <c r="C2965" t="s">
        <v>30</v>
      </c>
      <c r="D2965">
        <v>844</v>
      </c>
      <c r="E2965">
        <v>7.6210000000000004</v>
      </c>
      <c r="F2965">
        <v>1.4179999999999999</v>
      </c>
      <c r="G2965">
        <v>2.145</v>
      </c>
      <c r="H2965">
        <v>1.7609999999999999</v>
      </c>
      <c r="I2965" t="s">
        <v>2819</v>
      </c>
      <c r="J2965" s="4" t="str">
        <f t="shared" si="92"/>
        <v>na</v>
      </c>
      <c r="K2965" s="4">
        <f t="shared" si="93"/>
        <v>0</v>
      </c>
      <c r="L2965" t="s">
        <v>14408</v>
      </c>
    </row>
    <row r="2966" spans="1:12" x14ac:dyDescent="0.25">
      <c r="A2966" t="s">
        <v>5943</v>
      </c>
      <c r="B2966" t="s">
        <v>5944</v>
      </c>
      <c r="C2966" t="s">
        <v>11</v>
      </c>
      <c r="D2966">
        <v>841</v>
      </c>
      <c r="E2966">
        <v>6.5640000000000001</v>
      </c>
      <c r="F2966">
        <v>2.569</v>
      </c>
      <c r="G2966">
        <v>0.79500000000000004</v>
      </c>
      <c r="H2966">
        <v>3.7610000000000001</v>
      </c>
      <c r="I2966" t="s">
        <v>2819</v>
      </c>
      <c r="J2966" s="4" t="str">
        <f t="shared" si="92"/>
        <v>na</v>
      </c>
      <c r="K2966" s="4">
        <f t="shared" si="93"/>
        <v>0</v>
      </c>
      <c r="L2966" t="s">
        <v>14409</v>
      </c>
    </row>
    <row r="2967" spans="1:12" x14ac:dyDescent="0.25">
      <c r="A2967" t="s">
        <v>5945</v>
      </c>
      <c r="B2967" t="s">
        <v>5946</v>
      </c>
      <c r="C2967" t="s">
        <v>58</v>
      </c>
      <c r="D2967">
        <v>838</v>
      </c>
      <c r="E2967">
        <v>26.457000000000001</v>
      </c>
      <c r="F2967">
        <v>2.9369999999999998</v>
      </c>
      <c r="G2967">
        <v>2.0430000000000001</v>
      </c>
      <c r="H2967">
        <v>9.8409999999999993</v>
      </c>
      <c r="I2967" t="s">
        <v>2819</v>
      </c>
      <c r="J2967" s="4" t="str">
        <f t="shared" si="92"/>
        <v>na</v>
      </c>
      <c r="K2967" s="4">
        <f t="shared" si="93"/>
        <v>0</v>
      </c>
      <c r="L2967" t="s">
        <v>14410</v>
      </c>
    </row>
    <row r="2968" spans="1:12" x14ac:dyDescent="0.25">
      <c r="A2968" t="s">
        <v>5947</v>
      </c>
      <c r="B2968" t="s">
        <v>5948</v>
      </c>
      <c r="C2968" t="s">
        <v>30</v>
      </c>
      <c r="D2968">
        <v>835</v>
      </c>
      <c r="E2968" t="s">
        <v>36</v>
      </c>
      <c r="F2968">
        <v>4.194</v>
      </c>
      <c r="G2968" t="s">
        <v>36</v>
      </c>
      <c r="H2968" t="s">
        <v>36</v>
      </c>
      <c r="I2968" t="s">
        <v>2819</v>
      </c>
      <c r="J2968" s="4" t="str">
        <f t="shared" si="92"/>
        <v>na</v>
      </c>
      <c r="K2968" s="4">
        <f t="shared" si="93"/>
        <v>0</v>
      </c>
      <c r="L2968" t="s">
        <v>14411</v>
      </c>
    </row>
    <row r="2969" spans="1:12" x14ac:dyDescent="0.25">
      <c r="A2969" t="s">
        <v>5949</v>
      </c>
      <c r="B2969" t="s">
        <v>5950</v>
      </c>
      <c r="C2969" t="s">
        <v>30</v>
      </c>
      <c r="D2969">
        <v>832</v>
      </c>
      <c r="E2969" t="s">
        <v>36</v>
      </c>
      <c r="F2969">
        <v>5.125</v>
      </c>
      <c r="G2969" t="s">
        <v>36</v>
      </c>
      <c r="H2969" t="s">
        <v>36</v>
      </c>
      <c r="I2969" t="s">
        <v>2819</v>
      </c>
      <c r="J2969" s="4" t="str">
        <f t="shared" si="92"/>
        <v>na</v>
      </c>
      <c r="K2969" s="4">
        <f t="shared" si="93"/>
        <v>0</v>
      </c>
      <c r="L2969" t="s">
        <v>14412</v>
      </c>
    </row>
    <row r="2970" spans="1:12" x14ac:dyDescent="0.25">
      <c r="A2970" t="s">
        <v>5951</v>
      </c>
      <c r="B2970" t="s">
        <v>5952</v>
      </c>
      <c r="C2970" t="s">
        <v>58</v>
      </c>
      <c r="D2970">
        <v>831</v>
      </c>
      <c r="E2970">
        <v>2.7519999999999998</v>
      </c>
      <c r="F2970">
        <v>0.38700000000000001</v>
      </c>
      <c r="G2970">
        <v>0.08</v>
      </c>
      <c r="H2970">
        <v>2.903</v>
      </c>
      <c r="I2970" t="s">
        <v>2819</v>
      </c>
      <c r="J2970" s="4" t="str">
        <f t="shared" si="92"/>
        <v>na</v>
      </c>
      <c r="K2970" s="4">
        <f t="shared" si="93"/>
        <v>0</v>
      </c>
      <c r="L2970" t="s">
        <v>14413</v>
      </c>
    </row>
    <row r="2971" spans="1:12" x14ac:dyDescent="0.25">
      <c r="A2971" t="s">
        <v>5953</v>
      </c>
      <c r="B2971" t="s">
        <v>5954</v>
      </c>
      <c r="C2971" t="s">
        <v>58</v>
      </c>
      <c r="D2971">
        <v>828</v>
      </c>
      <c r="E2971">
        <v>20.774000000000001</v>
      </c>
      <c r="F2971">
        <v>2.077</v>
      </c>
      <c r="G2971">
        <v>0.63900000000000001</v>
      </c>
      <c r="H2971">
        <v>7.9160000000000004</v>
      </c>
      <c r="I2971" t="s">
        <v>2819</v>
      </c>
      <c r="J2971" s="4" t="str">
        <f t="shared" si="92"/>
        <v>na</v>
      </c>
      <c r="K2971" s="4">
        <f t="shared" si="93"/>
        <v>0</v>
      </c>
      <c r="L2971" t="s">
        <v>14414</v>
      </c>
    </row>
    <row r="2972" spans="1:12" x14ac:dyDescent="0.25">
      <c r="A2972" t="s">
        <v>5955</v>
      </c>
      <c r="B2972" t="s">
        <v>5956</v>
      </c>
      <c r="C2972" t="s">
        <v>58</v>
      </c>
      <c r="D2972">
        <v>826</v>
      </c>
      <c r="E2972">
        <v>6.6310000000000002</v>
      </c>
      <c r="F2972">
        <v>1.784</v>
      </c>
      <c r="G2972">
        <v>0.30399999999999999</v>
      </c>
      <c r="H2972">
        <v>2.9860000000000002</v>
      </c>
      <c r="I2972" t="s">
        <v>2819</v>
      </c>
      <c r="J2972" s="4" t="str">
        <f t="shared" si="92"/>
        <v>na</v>
      </c>
      <c r="K2972" s="4">
        <f t="shared" si="93"/>
        <v>0</v>
      </c>
      <c r="L2972" t="s">
        <v>14415</v>
      </c>
    </row>
    <row r="2973" spans="1:12" x14ac:dyDescent="0.25">
      <c r="A2973" t="s">
        <v>5957</v>
      </c>
      <c r="B2973" t="s">
        <v>5958</v>
      </c>
      <c r="C2973" t="s">
        <v>21</v>
      </c>
      <c r="D2973">
        <v>826</v>
      </c>
      <c r="E2973" t="s">
        <v>36</v>
      </c>
      <c r="F2973">
        <v>0.81399999999999995</v>
      </c>
      <c r="G2973">
        <v>3.6999999999999998E-2</v>
      </c>
      <c r="H2973">
        <v>8.8490000000000002</v>
      </c>
      <c r="I2973" t="s">
        <v>2819</v>
      </c>
      <c r="J2973" s="4" t="str">
        <f t="shared" si="92"/>
        <v>na</v>
      </c>
      <c r="K2973" s="4">
        <f t="shared" si="93"/>
        <v>0</v>
      </c>
      <c r="L2973" t="s">
        <v>14416</v>
      </c>
    </row>
    <row r="2974" spans="1:12" x14ac:dyDescent="0.25">
      <c r="A2974" t="s">
        <v>5959</v>
      </c>
      <c r="B2974" t="s">
        <v>5960</v>
      </c>
      <c r="C2974" t="s">
        <v>30</v>
      </c>
      <c r="D2974">
        <v>824</v>
      </c>
      <c r="E2974">
        <v>20.452000000000002</v>
      </c>
      <c r="F2974">
        <v>3.431</v>
      </c>
      <c r="G2974">
        <v>1.708</v>
      </c>
      <c r="H2974">
        <v>10.002000000000001</v>
      </c>
      <c r="I2974" t="s">
        <v>2819</v>
      </c>
      <c r="J2974" s="4" t="str">
        <f t="shared" si="92"/>
        <v>na</v>
      </c>
      <c r="K2974" s="4">
        <f t="shared" si="93"/>
        <v>0</v>
      </c>
      <c r="L2974" t="s">
        <v>14417</v>
      </c>
    </row>
    <row r="2975" spans="1:12" x14ac:dyDescent="0.25">
      <c r="A2975" t="s">
        <v>5961</v>
      </c>
      <c r="B2975" t="s">
        <v>5962</v>
      </c>
      <c r="C2975" t="s">
        <v>24</v>
      </c>
      <c r="D2975">
        <v>824</v>
      </c>
      <c r="E2975" t="s">
        <v>36</v>
      </c>
      <c r="F2975">
        <v>1.228</v>
      </c>
      <c r="G2975">
        <v>1.0449999999999999</v>
      </c>
      <c r="H2975" t="s">
        <v>36</v>
      </c>
      <c r="I2975" t="s">
        <v>2819</v>
      </c>
      <c r="J2975" s="4" t="str">
        <f t="shared" si="92"/>
        <v>na</v>
      </c>
      <c r="K2975" s="4">
        <f t="shared" si="93"/>
        <v>0</v>
      </c>
      <c r="L2975" t="s">
        <v>14418</v>
      </c>
    </row>
    <row r="2976" spans="1:12" x14ac:dyDescent="0.25">
      <c r="A2976" t="s">
        <v>5963</v>
      </c>
      <c r="B2976" t="s">
        <v>5964</v>
      </c>
      <c r="C2976" t="s">
        <v>132</v>
      </c>
      <c r="D2976">
        <v>823</v>
      </c>
      <c r="E2976">
        <v>21.241</v>
      </c>
      <c r="F2976">
        <v>2.081</v>
      </c>
      <c r="G2976">
        <v>1.387</v>
      </c>
      <c r="H2976">
        <v>10.712999999999999</v>
      </c>
      <c r="I2976" t="s">
        <v>2819</v>
      </c>
      <c r="J2976" s="4" t="str">
        <f t="shared" si="92"/>
        <v>na</v>
      </c>
      <c r="K2976" s="4">
        <f t="shared" si="93"/>
        <v>0</v>
      </c>
      <c r="L2976" t="s">
        <v>14419</v>
      </c>
    </row>
    <row r="2977" spans="1:12" x14ac:dyDescent="0.25">
      <c r="A2977" t="s">
        <v>5965</v>
      </c>
      <c r="B2977" t="s">
        <v>5966</v>
      </c>
      <c r="C2977" t="s">
        <v>30</v>
      </c>
      <c r="D2977">
        <v>822</v>
      </c>
      <c r="E2977">
        <v>19.466999999999999</v>
      </c>
      <c r="F2977">
        <v>3.77</v>
      </c>
      <c r="G2977">
        <v>1.0069999999999999</v>
      </c>
      <c r="H2977">
        <v>11.657</v>
      </c>
      <c r="I2977" t="s">
        <v>2819</v>
      </c>
      <c r="J2977" s="4" t="str">
        <f t="shared" si="92"/>
        <v>na</v>
      </c>
      <c r="K2977" s="4">
        <f t="shared" si="93"/>
        <v>0</v>
      </c>
      <c r="L2977" t="s">
        <v>14420</v>
      </c>
    </row>
    <row r="2978" spans="1:12" x14ac:dyDescent="0.25">
      <c r="A2978" t="s">
        <v>5967</v>
      </c>
      <c r="B2978" t="s">
        <v>5968</v>
      </c>
      <c r="C2978" t="s">
        <v>15</v>
      </c>
      <c r="D2978">
        <v>811</v>
      </c>
      <c r="E2978">
        <v>13.859</v>
      </c>
      <c r="F2978">
        <v>1.9039999999999999</v>
      </c>
      <c r="G2978">
        <v>1.133</v>
      </c>
      <c r="H2978">
        <v>8.2889999999999997</v>
      </c>
      <c r="I2978" t="s">
        <v>2819</v>
      </c>
      <c r="J2978" s="4" t="str">
        <f t="shared" si="92"/>
        <v>na</v>
      </c>
      <c r="K2978" s="4">
        <f t="shared" si="93"/>
        <v>0</v>
      </c>
      <c r="L2978" t="s">
        <v>14421</v>
      </c>
    </row>
    <row r="2979" spans="1:12" x14ac:dyDescent="0.25">
      <c r="A2979" t="s">
        <v>5969</v>
      </c>
      <c r="B2979" t="s">
        <v>5970</v>
      </c>
      <c r="C2979" t="s">
        <v>35</v>
      </c>
      <c r="D2979">
        <v>810</v>
      </c>
      <c r="E2979">
        <v>8.6210000000000004</v>
      </c>
      <c r="F2979">
        <v>0.95</v>
      </c>
      <c r="G2979">
        <v>2.0569999999999999</v>
      </c>
      <c r="H2979" t="s">
        <v>36</v>
      </c>
      <c r="I2979" t="s">
        <v>2819</v>
      </c>
      <c r="J2979" s="4" t="str">
        <f t="shared" si="92"/>
        <v>na</v>
      </c>
      <c r="K2979" s="4">
        <f t="shared" si="93"/>
        <v>0</v>
      </c>
      <c r="L2979" t="s">
        <v>14422</v>
      </c>
    </row>
    <row r="2980" spans="1:12" x14ac:dyDescent="0.25">
      <c r="A2980" t="s">
        <v>5971</v>
      </c>
      <c r="B2980" t="s">
        <v>5972</v>
      </c>
      <c r="C2980" t="s">
        <v>132</v>
      </c>
      <c r="D2980">
        <v>810</v>
      </c>
      <c r="E2980">
        <v>18.765999999999998</v>
      </c>
      <c r="F2980">
        <v>2.0110000000000001</v>
      </c>
      <c r="G2980">
        <v>0.621</v>
      </c>
      <c r="H2980">
        <v>9.0229999999999997</v>
      </c>
      <c r="I2980" t="s">
        <v>2819</v>
      </c>
      <c r="J2980" s="4" t="str">
        <f t="shared" si="92"/>
        <v>na</v>
      </c>
      <c r="K2980" s="4">
        <f t="shared" si="93"/>
        <v>0</v>
      </c>
      <c r="L2980" t="s">
        <v>14423</v>
      </c>
    </row>
    <row r="2981" spans="1:12" x14ac:dyDescent="0.25">
      <c r="A2981" t="s">
        <v>5973</v>
      </c>
      <c r="B2981" t="s">
        <v>5974</v>
      </c>
      <c r="C2981" t="s">
        <v>35</v>
      </c>
      <c r="D2981">
        <v>801</v>
      </c>
      <c r="E2981">
        <v>6.6040000000000001</v>
      </c>
      <c r="F2981">
        <v>0.624</v>
      </c>
      <c r="G2981">
        <v>2.544</v>
      </c>
      <c r="H2981" t="s">
        <v>36</v>
      </c>
      <c r="I2981" t="s">
        <v>2819</v>
      </c>
      <c r="J2981" s="4" t="str">
        <f t="shared" si="92"/>
        <v>na</v>
      </c>
      <c r="K2981" s="4">
        <f t="shared" si="93"/>
        <v>0</v>
      </c>
      <c r="L2981" t="s">
        <v>14424</v>
      </c>
    </row>
    <row r="2982" spans="1:12" x14ac:dyDescent="0.25">
      <c r="A2982" t="s">
        <v>5975</v>
      </c>
      <c r="B2982" t="s">
        <v>5976</v>
      </c>
      <c r="C2982" t="s">
        <v>15</v>
      </c>
      <c r="D2982">
        <v>796</v>
      </c>
      <c r="E2982">
        <v>8.8339999999999996</v>
      </c>
      <c r="F2982">
        <v>0.88900000000000001</v>
      </c>
      <c r="G2982">
        <v>0.56200000000000006</v>
      </c>
      <c r="H2982">
        <v>8.0839999999999996</v>
      </c>
      <c r="I2982" t="s">
        <v>2819</v>
      </c>
      <c r="J2982" s="4" t="str">
        <f t="shared" si="92"/>
        <v>na</v>
      </c>
      <c r="K2982" s="4">
        <f t="shared" si="93"/>
        <v>0</v>
      </c>
      <c r="L2982" t="s">
        <v>14425</v>
      </c>
    </row>
    <row r="2983" spans="1:12" x14ac:dyDescent="0.25">
      <c r="A2983" t="s">
        <v>5977</v>
      </c>
      <c r="B2983" t="s">
        <v>5978</v>
      </c>
      <c r="C2983" t="s">
        <v>61</v>
      </c>
      <c r="D2983">
        <v>795</v>
      </c>
      <c r="E2983">
        <v>73.016000000000005</v>
      </c>
      <c r="F2983">
        <v>1.2789999999999999</v>
      </c>
      <c r="G2983" t="s">
        <v>36</v>
      </c>
      <c r="H2983" t="s">
        <v>36</v>
      </c>
      <c r="I2983" t="s">
        <v>2819</v>
      </c>
      <c r="J2983" s="4" t="str">
        <f t="shared" si="92"/>
        <v>na</v>
      </c>
      <c r="K2983" s="4">
        <f t="shared" si="93"/>
        <v>0</v>
      </c>
      <c r="L2983" t="s">
        <v>14426</v>
      </c>
    </row>
    <row r="2984" spans="1:12" x14ac:dyDescent="0.25">
      <c r="A2984" t="s">
        <v>5979</v>
      </c>
      <c r="B2984" t="s">
        <v>5980</v>
      </c>
      <c r="C2984" t="s">
        <v>15</v>
      </c>
      <c r="D2984">
        <v>794</v>
      </c>
      <c r="E2984">
        <v>20.523</v>
      </c>
      <c r="F2984">
        <v>0.91400000000000003</v>
      </c>
      <c r="G2984">
        <v>0.23699999999999999</v>
      </c>
      <c r="H2984">
        <v>4.8090000000000002</v>
      </c>
      <c r="I2984" t="s">
        <v>2819</v>
      </c>
      <c r="J2984" s="4" t="str">
        <f t="shared" si="92"/>
        <v>na</v>
      </c>
      <c r="K2984" s="4">
        <f t="shared" si="93"/>
        <v>0</v>
      </c>
      <c r="L2984" t="s">
        <v>14427</v>
      </c>
    </row>
    <row r="2985" spans="1:12" x14ac:dyDescent="0.25">
      <c r="A2985" t="s">
        <v>5981</v>
      </c>
      <c r="B2985" t="s">
        <v>5982</v>
      </c>
      <c r="C2985" t="s">
        <v>24</v>
      </c>
      <c r="D2985">
        <v>791</v>
      </c>
      <c r="E2985">
        <v>9.3729999999999993</v>
      </c>
      <c r="F2985">
        <v>2.1960000000000002</v>
      </c>
      <c r="G2985">
        <v>0.56899999999999995</v>
      </c>
      <c r="H2985">
        <v>9.1690000000000005</v>
      </c>
      <c r="I2985" t="s">
        <v>2819</v>
      </c>
      <c r="J2985" s="4" t="str">
        <f t="shared" si="92"/>
        <v>na</v>
      </c>
      <c r="K2985" s="4">
        <f t="shared" si="93"/>
        <v>0</v>
      </c>
      <c r="L2985" t="s">
        <v>14428</v>
      </c>
    </row>
    <row r="2986" spans="1:12" x14ac:dyDescent="0.25">
      <c r="A2986" t="s">
        <v>5983</v>
      </c>
      <c r="B2986" t="s">
        <v>5984</v>
      </c>
      <c r="C2986" t="s">
        <v>24</v>
      </c>
      <c r="D2986">
        <v>791</v>
      </c>
      <c r="E2986">
        <v>7.1369999999999996</v>
      </c>
      <c r="F2986">
        <v>1.3109999999999999</v>
      </c>
      <c r="G2986">
        <v>0.76</v>
      </c>
      <c r="H2986">
        <v>6.3319999999999999</v>
      </c>
      <c r="I2986" t="s">
        <v>2819</v>
      </c>
      <c r="J2986" s="4" t="str">
        <f t="shared" si="92"/>
        <v>na</v>
      </c>
      <c r="K2986" s="4">
        <f t="shared" si="93"/>
        <v>0</v>
      </c>
      <c r="L2986" t="s">
        <v>14429</v>
      </c>
    </row>
    <row r="2987" spans="1:12" x14ac:dyDescent="0.25">
      <c r="A2987" t="s">
        <v>5985</v>
      </c>
      <c r="B2987" t="s">
        <v>5986</v>
      </c>
      <c r="C2987" t="s">
        <v>15</v>
      </c>
      <c r="D2987">
        <v>789</v>
      </c>
      <c r="E2987">
        <v>22.76</v>
      </c>
      <c r="F2987">
        <v>2.5070000000000001</v>
      </c>
      <c r="G2987">
        <v>2.0739999999999998</v>
      </c>
      <c r="H2987">
        <v>13.769</v>
      </c>
      <c r="I2987" t="s">
        <v>2819</v>
      </c>
      <c r="J2987" s="4" t="str">
        <f t="shared" si="92"/>
        <v>na</v>
      </c>
      <c r="K2987" s="4">
        <f t="shared" si="93"/>
        <v>0</v>
      </c>
      <c r="L2987" t="s">
        <v>14430</v>
      </c>
    </row>
    <row r="2988" spans="1:12" x14ac:dyDescent="0.25">
      <c r="A2988" t="s">
        <v>5987</v>
      </c>
      <c r="B2988" t="s">
        <v>5988</v>
      </c>
      <c r="C2988" t="s">
        <v>15</v>
      </c>
      <c r="D2988">
        <v>785</v>
      </c>
      <c r="E2988">
        <v>10.637</v>
      </c>
      <c r="F2988">
        <v>1.139</v>
      </c>
      <c r="G2988">
        <v>0.47299999999999998</v>
      </c>
      <c r="H2988">
        <v>5.9550000000000001</v>
      </c>
      <c r="I2988" t="s">
        <v>2819</v>
      </c>
      <c r="J2988" s="4" t="str">
        <f t="shared" si="92"/>
        <v>na</v>
      </c>
      <c r="K2988" s="4">
        <f t="shared" si="93"/>
        <v>0</v>
      </c>
      <c r="L2988" t="s">
        <v>14431</v>
      </c>
    </row>
    <row r="2989" spans="1:12" x14ac:dyDescent="0.25">
      <c r="A2989" t="s">
        <v>5989</v>
      </c>
      <c r="B2989" t="s">
        <v>5990</v>
      </c>
      <c r="C2989" t="s">
        <v>58</v>
      </c>
      <c r="D2989">
        <v>784</v>
      </c>
      <c r="E2989" t="s">
        <v>36</v>
      </c>
      <c r="F2989" t="s">
        <v>36</v>
      </c>
      <c r="G2989" t="s">
        <v>36</v>
      </c>
      <c r="H2989">
        <v>9.94</v>
      </c>
      <c r="I2989" t="s">
        <v>2819</v>
      </c>
      <c r="J2989" s="4" t="str">
        <f t="shared" si="92"/>
        <v>na</v>
      </c>
      <c r="K2989" s="4">
        <f t="shared" si="93"/>
        <v>0</v>
      </c>
      <c r="L2989" t="s">
        <v>14432</v>
      </c>
    </row>
    <row r="2990" spans="1:12" x14ac:dyDescent="0.25">
      <c r="A2990" t="s">
        <v>5991</v>
      </c>
      <c r="B2990" t="s">
        <v>5992</v>
      </c>
      <c r="C2990" t="s">
        <v>58</v>
      </c>
      <c r="D2990">
        <v>783</v>
      </c>
      <c r="E2990" t="s">
        <v>36</v>
      </c>
      <c r="F2990" t="s">
        <v>36</v>
      </c>
      <c r="G2990">
        <v>0.22800000000000001</v>
      </c>
      <c r="H2990">
        <v>7.8310000000000004</v>
      </c>
      <c r="I2990" t="s">
        <v>2819</v>
      </c>
      <c r="J2990" s="4" t="str">
        <f t="shared" si="92"/>
        <v>na</v>
      </c>
      <c r="K2990" s="4">
        <f t="shared" si="93"/>
        <v>0</v>
      </c>
      <c r="L2990" t="s">
        <v>14433</v>
      </c>
    </row>
    <row r="2991" spans="1:12" x14ac:dyDescent="0.25">
      <c r="A2991" t="s">
        <v>5993</v>
      </c>
      <c r="B2991" t="s">
        <v>5994</v>
      </c>
      <c r="C2991" t="s">
        <v>132</v>
      </c>
      <c r="D2991">
        <v>782</v>
      </c>
      <c r="E2991">
        <v>10.709</v>
      </c>
      <c r="F2991">
        <v>1.655</v>
      </c>
      <c r="G2991">
        <v>0.499</v>
      </c>
      <c r="H2991">
        <v>6.8789999999999996</v>
      </c>
      <c r="I2991" t="s">
        <v>2819</v>
      </c>
      <c r="J2991" s="4" t="str">
        <f t="shared" si="92"/>
        <v>na</v>
      </c>
      <c r="K2991" s="4">
        <f t="shared" si="93"/>
        <v>0</v>
      </c>
      <c r="L2991" t="s">
        <v>14434</v>
      </c>
    </row>
    <row r="2992" spans="1:12" x14ac:dyDescent="0.25">
      <c r="A2992" t="s">
        <v>5995</v>
      </c>
      <c r="B2992" t="s">
        <v>5996</v>
      </c>
      <c r="C2992" t="s">
        <v>15</v>
      </c>
      <c r="D2992">
        <v>780</v>
      </c>
      <c r="E2992">
        <v>19.242000000000001</v>
      </c>
      <c r="F2992">
        <v>2.2709999999999999</v>
      </c>
      <c r="G2992">
        <v>0.98899999999999999</v>
      </c>
      <c r="H2992">
        <v>8.4930000000000003</v>
      </c>
      <c r="I2992" t="s">
        <v>2819</v>
      </c>
      <c r="J2992" s="4" t="str">
        <f t="shared" si="92"/>
        <v>na</v>
      </c>
      <c r="K2992" s="4">
        <f t="shared" si="93"/>
        <v>0</v>
      </c>
      <c r="L2992" t="s">
        <v>14435</v>
      </c>
    </row>
    <row r="2993" spans="1:12" x14ac:dyDescent="0.25">
      <c r="A2993" t="s">
        <v>5997</v>
      </c>
      <c r="B2993" t="s">
        <v>5998</v>
      </c>
      <c r="C2993" t="s">
        <v>35</v>
      </c>
      <c r="D2993">
        <v>780</v>
      </c>
      <c r="E2993">
        <v>9.1170000000000009</v>
      </c>
      <c r="F2993">
        <v>0.70699999999999996</v>
      </c>
      <c r="G2993">
        <v>2.5830000000000002</v>
      </c>
      <c r="H2993" t="s">
        <v>36</v>
      </c>
      <c r="I2993" t="s">
        <v>2819</v>
      </c>
      <c r="J2993" s="4" t="str">
        <f t="shared" si="92"/>
        <v>na</v>
      </c>
      <c r="K2993" s="4">
        <f t="shared" si="93"/>
        <v>0</v>
      </c>
      <c r="L2993" t="s">
        <v>14436</v>
      </c>
    </row>
    <row r="2994" spans="1:12" x14ac:dyDescent="0.25">
      <c r="A2994" t="s">
        <v>5999</v>
      </c>
      <c r="B2994" t="s">
        <v>6000</v>
      </c>
      <c r="C2994" t="s">
        <v>35</v>
      </c>
      <c r="D2994">
        <v>779</v>
      </c>
      <c r="E2994">
        <v>7.3319999999999999</v>
      </c>
      <c r="F2994">
        <v>0.95599999999999996</v>
      </c>
      <c r="G2994">
        <v>1.4990000000000001</v>
      </c>
      <c r="H2994" t="s">
        <v>36</v>
      </c>
      <c r="I2994" t="s">
        <v>2819</v>
      </c>
      <c r="J2994" s="4" t="str">
        <f t="shared" si="92"/>
        <v>na</v>
      </c>
      <c r="K2994" s="4">
        <f t="shared" si="93"/>
        <v>0</v>
      </c>
      <c r="L2994" t="s">
        <v>14437</v>
      </c>
    </row>
    <row r="2995" spans="1:12" x14ac:dyDescent="0.25">
      <c r="A2995" t="s">
        <v>6001</v>
      </c>
      <c r="B2995" t="s">
        <v>6002</v>
      </c>
      <c r="C2995" t="s">
        <v>35</v>
      </c>
      <c r="D2995">
        <v>778</v>
      </c>
      <c r="E2995">
        <v>92.665000000000006</v>
      </c>
      <c r="F2995">
        <v>0.85399999999999998</v>
      </c>
      <c r="G2995">
        <v>0.65300000000000002</v>
      </c>
      <c r="H2995" t="s">
        <v>36</v>
      </c>
      <c r="I2995" t="s">
        <v>2819</v>
      </c>
      <c r="J2995" s="4" t="str">
        <f t="shared" si="92"/>
        <v>na</v>
      </c>
      <c r="K2995" s="4">
        <f t="shared" si="93"/>
        <v>0</v>
      </c>
      <c r="L2995" t="s">
        <v>14438</v>
      </c>
    </row>
    <row r="2996" spans="1:12" x14ac:dyDescent="0.25">
      <c r="A2996" t="s">
        <v>6003</v>
      </c>
      <c r="B2996" t="s">
        <v>6004</v>
      </c>
      <c r="C2996" t="s">
        <v>15</v>
      </c>
      <c r="D2996">
        <v>778</v>
      </c>
      <c r="E2996">
        <v>45.351999999999997</v>
      </c>
      <c r="F2996">
        <v>20.818999999999999</v>
      </c>
      <c r="G2996">
        <v>6.9880000000000004</v>
      </c>
      <c r="H2996">
        <v>33.268999999999998</v>
      </c>
      <c r="I2996" t="s">
        <v>2819</v>
      </c>
      <c r="J2996" s="4" t="str">
        <f t="shared" si="92"/>
        <v>na</v>
      </c>
      <c r="K2996" s="4">
        <f t="shared" si="93"/>
        <v>0</v>
      </c>
      <c r="L2996" t="s">
        <v>14439</v>
      </c>
    </row>
    <row r="2997" spans="1:12" x14ac:dyDescent="0.25">
      <c r="A2997" t="s">
        <v>6005</v>
      </c>
      <c r="B2997" t="s">
        <v>6006</v>
      </c>
      <c r="C2997" t="s">
        <v>35</v>
      </c>
      <c r="D2997">
        <v>778</v>
      </c>
      <c r="E2997">
        <v>6.7779999999999996</v>
      </c>
      <c r="F2997">
        <v>0.68700000000000006</v>
      </c>
      <c r="G2997">
        <v>1.9019999999999999</v>
      </c>
      <c r="H2997" t="s">
        <v>36</v>
      </c>
      <c r="I2997" t="s">
        <v>2819</v>
      </c>
      <c r="J2997" s="4" t="str">
        <f t="shared" si="92"/>
        <v>na</v>
      </c>
      <c r="K2997" s="4">
        <f t="shared" si="93"/>
        <v>0</v>
      </c>
      <c r="L2997" t="s">
        <v>14440</v>
      </c>
    </row>
    <row r="2998" spans="1:12" x14ac:dyDescent="0.25">
      <c r="A2998" t="s">
        <v>6007</v>
      </c>
      <c r="B2998" t="s">
        <v>6008</v>
      </c>
      <c r="C2998" t="s">
        <v>30</v>
      </c>
      <c r="D2998">
        <v>775</v>
      </c>
      <c r="E2998" t="s">
        <v>36</v>
      </c>
      <c r="F2998">
        <v>4.2140000000000004</v>
      </c>
      <c r="G2998">
        <v>48.521000000000001</v>
      </c>
      <c r="H2998" t="s">
        <v>36</v>
      </c>
      <c r="I2998" t="s">
        <v>2819</v>
      </c>
      <c r="J2998" s="4" t="str">
        <f t="shared" si="92"/>
        <v>na</v>
      </c>
      <c r="K2998" s="4">
        <f t="shared" si="93"/>
        <v>0</v>
      </c>
      <c r="L2998" t="s">
        <v>14441</v>
      </c>
    </row>
    <row r="2999" spans="1:12" x14ac:dyDescent="0.25">
      <c r="A2999" t="s">
        <v>6009</v>
      </c>
      <c r="B2999" t="s">
        <v>6010</v>
      </c>
      <c r="C2999" t="s">
        <v>24</v>
      </c>
      <c r="D2999">
        <v>775</v>
      </c>
      <c r="E2999">
        <v>13.502000000000001</v>
      </c>
      <c r="F2999">
        <v>1.423</v>
      </c>
      <c r="G2999">
        <v>1.992</v>
      </c>
      <c r="H2999">
        <v>11.412000000000001</v>
      </c>
      <c r="I2999" t="s">
        <v>2819</v>
      </c>
      <c r="J2999" s="4" t="str">
        <f t="shared" si="92"/>
        <v>na</v>
      </c>
      <c r="K2999" s="4">
        <f t="shared" si="93"/>
        <v>0</v>
      </c>
      <c r="L2999" t="s">
        <v>14442</v>
      </c>
    </row>
    <row r="3000" spans="1:12" x14ac:dyDescent="0.25">
      <c r="A3000" t="s">
        <v>6011</v>
      </c>
      <c r="B3000" t="s">
        <v>6012</v>
      </c>
      <c r="C3000" t="s">
        <v>27</v>
      </c>
      <c r="D3000">
        <v>773</v>
      </c>
      <c r="E3000">
        <v>17.423999999999999</v>
      </c>
      <c r="F3000">
        <v>2.052</v>
      </c>
      <c r="G3000">
        <v>1.76</v>
      </c>
      <c r="H3000">
        <v>10.199999999999999</v>
      </c>
      <c r="I3000" t="s">
        <v>2819</v>
      </c>
      <c r="J3000" s="4" t="str">
        <f t="shared" si="92"/>
        <v>na</v>
      </c>
      <c r="K3000" s="4">
        <f t="shared" si="93"/>
        <v>0</v>
      </c>
      <c r="L3000" t="s">
        <v>14443</v>
      </c>
    </row>
    <row r="3001" spans="1:12" x14ac:dyDescent="0.25">
      <c r="A3001" t="s">
        <v>6013</v>
      </c>
      <c r="B3001" t="s">
        <v>6014</v>
      </c>
      <c r="C3001" t="s">
        <v>30</v>
      </c>
      <c r="D3001">
        <v>773</v>
      </c>
      <c r="E3001" t="s">
        <v>36</v>
      </c>
      <c r="F3001">
        <v>2.5009999999999999</v>
      </c>
      <c r="G3001" t="s">
        <v>36</v>
      </c>
      <c r="H3001" t="s">
        <v>36</v>
      </c>
      <c r="I3001" t="s">
        <v>2819</v>
      </c>
      <c r="J3001" s="4" t="str">
        <f t="shared" si="92"/>
        <v>na</v>
      </c>
      <c r="K3001" s="4">
        <f t="shared" si="93"/>
        <v>0</v>
      </c>
      <c r="L3001" t="s">
        <v>14444</v>
      </c>
    </row>
    <row r="3002" spans="1:12" x14ac:dyDescent="0.25">
      <c r="A3002" t="s">
        <v>6015</v>
      </c>
      <c r="B3002" t="s">
        <v>6016</v>
      </c>
      <c r="C3002" t="s">
        <v>30</v>
      </c>
      <c r="D3002">
        <v>770</v>
      </c>
      <c r="E3002">
        <v>26.989000000000001</v>
      </c>
      <c r="F3002">
        <v>1.7130000000000001</v>
      </c>
      <c r="G3002">
        <v>0.96299999999999997</v>
      </c>
      <c r="H3002">
        <v>15.416</v>
      </c>
      <c r="I3002" t="s">
        <v>2819</v>
      </c>
      <c r="J3002" s="4" t="str">
        <f t="shared" si="92"/>
        <v>na</v>
      </c>
      <c r="K3002" s="4">
        <f t="shared" si="93"/>
        <v>0</v>
      </c>
      <c r="L3002" t="s">
        <v>14445</v>
      </c>
    </row>
    <row r="3003" spans="1:12" x14ac:dyDescent="0.25">
      <c r="A3003" t="s">
        <v>6017</v>
      </c>
      <c r="B3003" t="s">
        <v>6018</v>
      </c>
      <c r="C3003" t="s">
        <v>18</v>
      </c>
      <c r="D3003">
        <v>769</v>
      </c>
      <c r="E3003">
        <v>251.90299999999999</v>
      </c>
      <c r="F3003">
        <v>0.85699999999999998</v>
      </c>
      <c r="G3003">
        <v>0.53900000000000003</v>
      </c>
      <c r="H3003">
        <v>16.466000000000001</v>
      </c>
      <c r="I3003" t="s">
        <v>2819</v>
      </c>
      <c r="J3003" s="4" t="str">
        <f t="shared" si="92"/>
        <v>na</v>
      </c>
      <c r="K3003" s="4">
        <f t="shared" si="93"/>
        <v>0</v>
      </c>
      <c r="L3003" t="s">
        <v>14446</v>
      </c>
    </row>
    <row r="3004" spans="1:12" x14ac:dyDescent="0.25">
      <c r="A3004" t="s">
        <v>6019</v>
      </c>
      <c r="B3004" t="s">
        <v>6020</v>
      </c>
      <c r="C3004" t="s">
        <v>21</v>
      </c>
      <c r="D3004">
        <v>766</v>
      </c>
      <c r="E3004">
        <v>10.129</v>
      </c>
      <c r="F3004">
        <v>7.3040000000000003</v>
      </c>
      <c r="G3004">
        <v>1.0740000000000001</v>
      </c>
      <c r="H3004">
        <v>7.1790000000000003</v>
      </c>
      <c r="I3004" t="s">
        <v>2819</v>
      </c>
      <c r="J3004" s="4" t="str">
        <f t="shared" si="92"/>
        <v>na</v>
      </c>
      <c r="K3004" s="4">
        <f t="shared" si="93"/>
        <v>0</v>
      </c>
      <c r="L3004" t="s">
        <v>14447</v>
      </c>
    </row>
    <row r="3005" spans="1:12" x14ac:dyDescent="0.25">
      <c r="A3005" t="s">
        <v>6021</v>
      </c>
      <c r="B3005" t="s">
        <v>6022</v>
      </c>
      <c r="C3005" t="s">
        <v>132</v>
      </c>
      <c r="D3005">
        <v>765</v>
      </c>
      <c r="E3005">
        <v>16.971</v>
      </c>
      <c r="F3005">
        <v>1.89</v>
      </c>
      <c r="G3005">
        <v>1.6439999999999999</v>
      </c>
      <c r="H3005">
        <v>9.5739999999999998</v>
      </c>
      <c r="I3005" t="s">
        <v>2819</v>
      </c>
      <c r="J3005" s="4" t="str">
        <f t="shared" si="92"/>
        <v>na</v>
      </c>
      <c r="K3005" s="4">
        <f t="shared" si="93"/>
        <v>0</v>
      </c>
      <c r="L3005" t="s">
        <v>14448</v>
      </c>
    </row>
    <row r="3006" spans="1:12" x14ac:dyDescent="0.25">
      <c r="A3006" t="s">
        <v>6023</v>
      </c>
      <c r="B3006" t="s">
        <v>6024</v>
      </c>
      <c r="C3006" t="s">
        <v>132</v>
      </c>
      <c r="D3006">
        <v>764</v>
      </c>
      <c r="E3006" t="s">
        <v>36</v>
      </c>
      <c r="F3006">
        <v>12.875999999999999</v>
      </c>
      <c r="G3006">
        <v>5.1779999999999999</v>
      </c>
      <c r="H3006" t="s">
        <v>36</v>
      </c>
      <c r="I3006" t="s">
        <v>2819</v>
      </c>
      <c r="J3006" s="4" t="str">
        <f t="shared" si="92"/>
        <v>na</v>
      </c>
      <c r="K3006" s="4">
        <f t="shared" si="93"/>
        <v>0</v>
      </c>
      <c r="L3006" t="s">
        <v>14449</v>
      </c>
    </row>
    <row r="3007" spans="1:12" x14ac:dyDescent="0.25">
      <c r="A3007" t="s">
        <v>6025</v>
      </c>
      <c r="B3007" t="s">
        <v>6026</v>
      </c>
      <c r="C3007" t="s">
        <v>11</v>
      </c>
      <c r="D3007">
        <v>762</v>
      </c>
      <c r="E3007" t="s">
        <v>36</v>
      </c>
      <c r="F3007">
        <v>0.251</v>
      </c>
      <c r="G3007">
        <v>3.1E-2</v>
      </c>
      <c r="H3007">
        <v>2.3940000000000001</v>
      </c>
      <c r="I3007" t="s">
        <v>2819</v>
      </c>
      <c r="J3007" s="4" t="str">
        <f t="shared" si="92"/>
        <v>na</v>
      </c>
      <c r="K3007" s="4">
        <f t="shared" si="93"/>
        <v>0</v>
      </c>
      <c r="L3007" t="s">
        <v>14450</v>
      </c>
    </row>
    <row r="3008" spans="1:12" x14ac:dyDescent="0.25">
      <c r="A3008" t="s">
        <v>6027</v>
      </c>
      <c r="B3008" t="s">
        <v>6028</v>
      </c>
      <c r="C3008" t="s">
        <v>30</v>
      </c>
      <c r="D3008">
        <v>762</v>
      </c>
      <c r="E3008" t="s">
        <v>36</v>
      </c>
      <c r="F3008">
        <v>5.55</v>
      </c>
      <c r="G3008" t="s">
        <v>36</v>
      </c>
      <c r="H3008" t="s">
        <v>36</v>
      </c>
      <c r="I3008" t="s">
        <v>2819</v>
      </c>
      <c r="J3008" s="4" t="str">
        <f t="shared" si="92"/>
        <v>na</v>
      </c>
      <c r="K3008" s="4">
        <f t="shared" si="93"/>
        <v>0</v>
      </c>
      <c r="L3008" t="s">
        <v>14451</v>
      </c>
    </row>
    <row r="3009" spans="1:12" x14ac:dyDescent="0.25">
      <c r="A3009" t="s">
        <v>6029</v>
      </c>
      <c r="B3009" t="s">
        <v>6030</v>
      </c>
      <c r="C3009" t="s">
        <v>35</v>
      </c>
      <c r="D3009">
        <v>755</v>
      </c>
      <c r="E3009">
        <v>6.53</v>
      </c>
      <c r="F3009">
        <v>0.95799999999999996</v>
      </c>
      <c r="G3009">
        <v>0.76900000000000002</v>
      </c>
      <c r="H3009">
        <v>4.3170000000000002</v>
      </c>
      <c r="I3009" t="s">
        <v>2819</v>
      </c>
      <c r="J3009" s="4" t="str">
        <f t="shared" si="92"/>
        <v>na</v>
      </c>
      <c r="K3009" s="4">
        <f t="shared" si="93"/>
        <v>0</v>
      </c>
      <c r="L3009" t="s">
        <v>14452</v>
      </c>
    </row>
    <row r="3010" spans="1:12" x14ac:dyDescent="0.25">
      <c r="A3010" t="s">
        <v>6031</v>
      </c>
      <c r="B3010" t="s">
        <v>6032</v>
      </c>
      <c r="C3010" t="s">
        <v>15</v>
      </c>
      <c r="D3010">
        <v>755</v>
      </c>
      <c r="E3010">
        <v>21.152999999999999</v>
      </c>
      <c r="F3010">
        <v>2.4540000000000002</v>
      </c>
      <c r="G3010">
        <v>1.9</v>
      </c>
      <c r="H3010">
        <v>11.664999999999999</v>
      </c>
      <c r="I3010" t="s">
        <v>2819</v>
      </c>
      <c r="J3010" s="4" t="str">
        <f t="shared" ref="J3010:J3073" si="94">IF(AND(I3010=selected_country_code,C3010= selected_sector_code),D3010,"na")</f>
        <v>na</v>
      </c>
      <c r="K3010" s="4">
        <f t="shared" si="93"/>
        <v>0</v>
      </c>
      <c r="L3010" t="s">
        <v>14453</v>
      </c>
    </row>
    <row r="3011" spans="1:12" x14ac:dyDescent="0.25">
      <c r="A3011" t="s">
        <v>6033</v>
      </c>
      <c r="B3011" t="s">
        <v>6034</v>
      </c>
      <c r="C3011" t="s">
        <v>132</v>
      </c>
      <c r="D3011">
        <v>751</v>
      </c>
      <c r="E3011" t="s">
        <v>36</v>
      </c>
      <c r="F3011">
        <v>1.81</v>
      </c>
      <c r="G3011">
        <v>2.335</v>
      </c>
      <c r="H3011">
        <v>18.576000000000001</v>
      </c>
      <c r="I3011" t="s">
        <v>2819</v>
      </c>
      <c r="J3011" s="4" t="str">
        <f t="shared" si="94"/>
        <v>na</v>
      </c>
      <c r="K3011" s="4">
        <f t="shared" ref="K3011:K3074" si="95">IFERROR(RANK(J3011,$J$2:$J$5711,0),0)</f>
        <v>0</v>
      </c>
      <c r="L3011" t="s">
        <v>14454</v>
      </c>
    </row>
    <row r="3012" spans="1:12" x14ac:dyDescent="0.25">
      <c r="A3012" t="s">
        <v>6035</v>
      </c>
      <c r="B3012" t="s">
        <v>6036</v>
      </c>
      <c r="C3012" t="s">
        <v>58</v>
      </c>
      <c r="D3012">
        <v>751</v>
      </c>
      <c r="E3012">
        <v>7.1310000000000002</v>
      </c>
      <c r="F3012">
        <v>1.93</v>
      </c>
      <c r="G3012">
        <v>0.82399999999999995</v>
      </c>
      <c r="H3012">
        <v>4.1950000000000003</v>
      </c>
      <c r="I3012" t="s">
        <v>2819</v>
      </c>
      <c r="J3012" s="4" t="str">
        <f t="shared" si="94"/>
        <v>na</v>
      </c>
      <c r="K3012" s="4">
        <f t="shared" si="95"/>
        <v>0</v>
      </c>
      <c r="L3012" t="s">
        <v>14455</v>
      </c>
    </row>
    <row r="3013" spans="1:12" x14ac:dyDescent="0.25">
      <c r="A3013" t="s">
        <v>6037</v>
      </c>
      <c r="B3013" t="s">
        <v>6038</v>
      </c>
      <c r="C3013" t="s">
        <v>30</v>
      </c>
      <c r="D3013">
        <v>750</v>
      </c>
      <c r="E3013">
        <v>14.596</v>
      </c>
      <c r="F3013">
        <v>1.8049999999999999</v>
      </c>
      <c r="G3013">
        <v>1.496</v>
      </c>
      <c r="H3013">
        <v>35.023000000000003</v>
      </c>
      <c r="I3013" t="s">
        <v>2819</v>
      </c>
      <c r="J3013" s="4" t="str">
        <f t="shared" si="94"/>
        <v>na</v>
      </c>
      <c r="K3013" s="4">
        <f t="shared" si="95"/>
        <v>0</v>
      </c>
      <c r="L3013" t="s">
        <v>14456</v>
      </c>
    </row>
    <row r="3014" spans="1:12" x14ac:dyDescent="0.25">
      <c r="A3014" t="s">
        <v>6039</v>
      </c>
      <c r="B3014" t="s">
        <v>6040</v>
      </c>
      <c r="C3014" t="s">
        <v>15</v>
      </c>
      <c r="D3014">
        <v>750</v>
      </c>
      <c r="E3014">
        <v>14.284000000000001</v>
      </c>
      <c r="F3014">
        <v>2.3929999999999998</v>
      </c>
      <c r="G3014">
        <v>1.31</v>
      </c>
      <c r="H3014">
        <v>8.9239999999999995</v>
      </c>
      <c r="I3014" t="s">
        <v>2819</v>
      </c>
      <c r="J3014" s="4" t="str">
        <f t="shared" si="94"/>
        <v>na</v>
      </c>
      <c r="K3014" s="4">
        <f t="shared" si="95"/>
        <v>0</v>
      </c>
      <c r="L3014" t="s">
        <v>14457</v>
      </c>
    </row>
    <row r="3015" spans="1:12" x14ac:dyDescent="0.25">
      <c r="A3015" t="s">
        <v>6041</v>
      </c>
      <c r="B3015" t="s">
        <v>6042</v>
      </c>
      <c r="C3015" t="s">
        <v>30</v>
      </c>
      <c r="D3015">
        <v>748</v>
      </c>
      <c r="E3015">
        <v>64.27</v>
      </c>
      <c r="F3015">
        <v>6.6260000000000003</v>
      </c>
      <c r="G3015">
        <v>3.8919999999999999</v>
      </c>
      <c r="H3015">
        <v>44.106000000000002</v>
      </c>
      <c r="I3015" t="s">
        <v>2819</v>
      </c>
      <c r="J3015" s="4" t="str">
        <f t="shared" si="94"/>
        <v>na</v>
      </c>
      <c r="K3015" s="4">
        <f t="shared" si="95"/>
        <v>0</v>
      </c>
      <c r="L3015" t="s">
        <v>14458</v>
      </c>
    </row>
    <row r="3016" spans="1:12" x14ac:dyDescent="0.25">
      <c r="A3016" t="s">
        <v>6043</v>
      </c>
      <c r="B3016" t="s">
        <v>6044</v>
      </c>
      <c r="C3016" t="s">
        <v>24</v>
      </c>
      <c r="D3016">
        <v>748</v>
      </c>
      <c r="E3016">
        <v>21.686</v>
      </c>
      <c r="F3016">
        <v>2.734</v>
      </c>
      <c r="G3016">
        <v>2.6920000000000002</v>
      </c>
      <c r="H3016">
        <v>11.281000000000001</v>
      </c>
      <c r="I3016" t="s">
        <v>2819</v>
      </c>
      <c r="J3016" s="4" t="str">
        <f t="shared" si="94"/>
        <v>na</v>
      </c>
      <c r="K3016" s="4">
        <f t="shared" si="95"/>
        <v>0</v>
      </c>
      <c r="L3016" t="s">
        <v>14459</v>
      </c>
    </row>
    <row r="3017" spans="1:12" x14ac:dyDescent="0.25">
      <c r="A3017" t="s">
        <v>6045</v>
      </c>
      <c r="B3017" t="s">
        <v>6046</v>
      </c>
      <c r="C3017" t="s">
        <v>35</v>
      </c>
      <c r="D3017">
        <v>747</v>
      </c>
      <c r="E3017" t="s">
        <v>36</v>
      </c>
      <c r="F3017">
        <v>0.82799999999999996</v>
      </c>
      <c r="G3017">
        <v>0.63700000000000001</v>
      </c>
      <c r="H3017">
        <v>4.8529999999999998</v>
      </c>
      <c r="I3017" t="s">
        <v>2819</v>
      </c>
      <c r="J3017" s="4" t="str">
        <f t="shared" si="94"/>
        <v>na</v>
      </c>
      <c r="K3017" s="4">
        <f t="shared" si="95"/>
        <v>0</v>
      </c>
      <c r="L3017" t="s">
        <v>14460</v>
      </c>
    </row>
    <row r="3018" spans="1:12" x14ac:dyDescent="0.25">
      <c r="A3018" t="s">
        <v>6047</v>
      </c>
      <c r="B3018" t="s">
        <v>6048</v>
      </c>
      <c r="C3018" t="s">
        <v>18</v>
      </c>
      <c r="D3018">
        <v>745</v>
      </c>
      <c r="E3018" t="s">
        <v>36</v>
      </c>
      <c r="F3018" t="s">
        <v>36</v>
      </c>
      <c r="G3018">
        <v>0.48299999999999998</v>
      </c>
      <c r="H3018">
        <v>7.298</v>
      </c>
      <c r="I3018" t="s">
        <v>2819</v>
      </c>
      <c r="J3018" s="4" t="str">
        <f t="shared" si="94"/>
        <v>na</v>
      </c>
      <c r="K3018" s="4">
        <f t="shared" si="95"/>
        <v>0</v>
      </c>
      <c r="L3018" t="s">
        <v>14461</v>
      </c>
    </row>
    <row r="3019" spans="1:12" x14ac:dyDescent="0.25">
      <c r="A3019" t="s">
        <v>6049</v>
      </c>
      <c r="B3019" t="s">
        <v>6050</v>
      </c>
      <c r="C3019" t="s">
        <v>15</v>
      </c>
      <c r="D3019">
        <v>741</v>
      </c>
      <c r="E3019" t="s">
        <v>36</v>
      </c>
      <c r="F3019">
        <v>2.6669999999999998</v>
      </c>
      <c r="G3019">
        <v>2.375</v>
      </c>
      <c r="H3019" t="s">
        <v>36</v>
      </c>
      <c r="I3019" t="s">
        <v>2819</v>
      </c>
      <c r="J3019" s="4" t="str">
        <f t="shared" si="94"/>
        <v>na</v>
      </c>
      <c r="K3019" s="4">
        <f t="shared" si="95"/>
        <v>0</v>
      </c>
      <c r="L3019" t="s">
        <v>14462</v>
      </c>
    </row>
    <row r="3020" spans="1:12" x14ac:dyDescent="0.25">
      <c r="A3020" t="s">
        <v>6051</v>
      </c>
      <c r="B3020" t="s">
        <v>6052</v>
      </c>
      <c r="C3020" t="s">
        <v>30</v>
      </c>
      <c r="D3020">
        <v>737</v>
      </c>
      <c r="E3020">
        <v>51.75</v>
      </c>
      <c r="F3020">
        <v>2.1800000000000002</v>
      </c>
      <c r="G3020">
        <v>2.9009999999999998</v>
      </c>
      <c r="H3020">
        <v>12.617000000000001</v>
      </c>
      <c r="I3020" t="s">
        <v>2819</v>
      </c>
      <c r="J3020" s="4" t="str">
        <f t="shared" si="94"/>
        <v>na</v>
      </c>
      <c r="K3020" s="4">
        <f t="shared" si="95"/>
        <v>0</v>
      </c>
      <c r="L3020" t="s">
        <v>14463</v>
      </c>
    </row>
    <row r="3021" spans="1:12" x14ac:dyDescent="0.25">
      <c r="A3021" t="s">
        <v>6053</v>
      </c>
      <c r="B3021" t="s">
        <v>6054</v>
      </c>
      <c r="C3021" t="s">
        <v>45</v>
      </c>
      <c r="D3021">
        <v>736</v>
      </c>
      <c r="E3021" t="s">
        <v>36</v>
      </c>
      <c r="F3021">
        <v>1.198</v>
      </c>
      <c r="G3021">
        <v>3.907</v>
      </c>
      <c r="H3021" t="s">
        <v>36</v>
      </c>
      <c r="I3021" t="s">
        <v>2819</v>
      </c>
      <c r="J3021" s="4" t="str">
        <f t="shared" si="94"/>
        <v>na</v>
      </c>
      <c r="K3021" s="4">
        <f t="shared" si="95"/>
        <v>0</v>
      </c>
      <c r="L3021" t="s">
        <v>14464</v>
      </c>
    </row>
    <row r="3022" spans="1:12" x14ac:dyDescent="0.25">
      <c r="A3022" t="s">
        <v>6055</v>
      </c>
      <c r="B3022" t="s">
        <v>6056</v>
      </c>
      <c r="C3022" t="s">
        <v>30</v>
      </c>
      <c r="D3022">
        <v>736</v>
      </c>
      <c r="E3022" t="s">
        <v>36</v>
      </c>
      <c r="F3022">
        <v>1.7</v>
      </c>
      <c r="G3022">
        <v>7.0810000000000004</v>
      </c>
      <c r="H3022" t="s">
        <v>36</v>
      </c>
      <c r="I3022" t="s">
        <v>2819</v>
      </c>
      <c r="J3022" s="4" t="str">
        <f t="shared" si="94"/>
        <v>na</v>
      </c>
      <c r="K3022" s="4">
        <f t="shared" si="95"/>
        <v>0</v>
      </c>
      <c r="L3022" t="s">
        <v>14465</v>
      </c>
    </row>
    <row r="3023" spans="1:12" x14ac:dyDescent="0.25">
      <c r="A3023" t="s">
        <v>6057</v>
      </c>
      <c r="B3023" t="s">
        <v>6058</v>
      </c>
      <c r="C3023" t="s">
        <v>58</v>
      </c>
      <c r="D3023">
        <v>734</v>
      </c>
      <c r="E3023">
        <v>6.9470000000000001</v>
      </c>
      <c r="F3023">
        <v>1.7030000000000001</v>
      </c>
      <c r="G3023">
        <v>1.169</v>
      </c>
      <c r="H3023">
        <v>4.8630000000000004</v>
      </c>
      <c r="I3023" t="s">
        <v>2819</v>
      </c>
      <c r="J3023" s="4" t="str">
        <f t="shared" si="94"/>
        <v>na</v>
      </c>
      <c r="K3023" s="4">
        <f t="shared" si="95"/>
        <v>0</v>
      </c>
      <c r="L3023" t="s">
        <v>14466</v>
      </c>
    </row>
    <row r="3024" spans="1:12" x14ac:dyDescent="0.25">
      <c r="A3024" t="s">
        <v>6059</v>
      </c>
      <c r="B3024" t="s">
        <v>6060</v>
      </c>
      <c r="C3024" t="s">
        <v>132</v>
      </c>
      <c r="D3024">
        <v>734</v>
      </c>
      <c r="E3024" t="s">
        <v>36</v>
      </c>
      <c r="F3024">
        <v>4.7489999999999997</v>
      </c>
      <c r="G3024">
        <v>1.7010000000000001</v>
      </c>
      <c r="H3024">
        <v>121.483</v>
      </c>
      <c r="I3024" t="s">
        <v>2819</v>
      </c>
      <c r="J3024" s="4" t="str">
        <f t="shared" si="94"/>
        <v>na</v>
      </c>
      <c r="K3024" s="4">
        <f t="shared" si="95"/>
        <v>0</v>
      </c>
      <c r="L3024" t="s">
        <v>14467</v>
      </c>
    </row>
    <row r="3025" spans="1:12" x14ac:dyDescent="0.25">
      <c r="A3025" t="s">
        <v>6061</v>
      </c>
      <c r="B3025" t="s">
        <v>6062</v>
      </c>
      <c r="C3025" t="s">
        <v>132</v>
      </c>
      <c r="D3025">
        <v>734</v>
      </c>
      <c r="E3025" t="s">
        <v>36</v>
      </c>
      <c r="F3025">
        <v>4.7489999999999997</v>
      </c>
      <c r="G3025">
        <v>1.7010000000000001</v>
      </c>
      <c r="H3025">
        <v>121.483</v>
      </c>
      <c r="I3025" t="s">
        <v>2819</v>
      </c>
      <c r="J3025" s="4" t="str">
        <f t="shared" si="94"/>
        <v>na</v>
      </c>
      <c r="K3025" s="4">
        <f t="shared" si="95"/>
        <v>0</v>
      </c>
      <c r="L3025" t="s">
        <v>14468</v>
      </c>
    </row>
    <row r="3026" spans="1:12" x14ac:dyDescent="0.25">
      <c r="A3026" t="s">
        <v>6063</v>
      </c>
      <c r="B3026" t="s">
        <v>6064</v>
      </c>
      <c r="C3026" t="s">
        <v>132</v>
      </c>
      <c r="D3026">
        <v>733</v>
      </c>
      <c r="E3026" t="s">
        <v>36</v>
      </c>
      <c r="F3026">
        <v>2.2029999999999998</v>
      </c>
      <c r="G3026">
        <v>1.8919999999999999</v>
      </c>
      <c r="H3026" t="s">
        <v>36</v>
      </c>
      <c r="I3026" t="s">
        <v>2819</v>
      </c>
      <c r="J3026" s="4" t="str">
        <f t="shared" si="94"/>
        <v>na</v>
      </c>
      <c r="K3026" s="4">
        <f t="shared" si="95"/>
        <v>0</v>
      </c>
      <c r="L3026" t="s">
        <v>14469</v>
      </c>
    </row>
    <row r="3027" spans="1:12" x14ac:dyDescent="0.25">
      <c r="A3027" t="s">
        <v>6065</v>
      </c>
      <c r="B3027" t="s">
        <v>6066</v>
      </c>
      <c r="C3027" t="s">
        <v>132</v>
      </c>
      <c r="D3027">
        <v>732</v>
      </c>
      <c r="E3027">
        <v>14.715</v>
      </c>
      <c r="F3027" t="s">
        <v>36</v>
      </c>
      <c r="G3027">
        <v>0.221</v>
      </c>
      <c r="H3027">
        <v>2.1190000000000002</v>
      </c>
      <c r="I3027" t="s">
        <v>2819</v>
      </c>
      <c r="J3027" s="4" t="str">
        <f t="shared" si="94"/>
        <v>na</v>
      </c>
      <c r="K3027" s="4">
        <f t="shared" si="95"/>
        <v>0</v>
      </c>
      <c r="L3027" t="s">
        <v>14470</v>
      </c>
    </row>
    <row r="3028" spans="1:12" x14ac:dyDescent="0.25">
      <c r="A3028" t="s">
        <v>6067</v>
      </c>
      <c r="B3028" t="s">
        <v>6068</v>
      </c>
      <c r="C3028" t="s">
        <v>30</v>
      </c>
      <c r="D3028">
        <v>732</v>
      </c>
      <c r="E3028" t="s">
        <v>36</v>
      </c>
      <c r="F3028">
        <v>5.88</v>
      </c>
      <c r="G3028" t="s">
        <v>36</v>
      </c>
      <c r="H3028" t="s">
        <v>36</v>
      </c>
      <c r="I3028" t="s">
        <v>2819</v>
      </c>
      <c r="J3028" s="4" t="str">
        <f t="shared" si="94"/>
        <v>na</v>
      </c>
      <c r="K3028" s="4">
        <f t="shared" si="95"/>
        <v>0</v>
      </c>
      <c r="L3028" t="s">
        <v>14471</v>
      </c>
    </row>
    <row r="3029" spans="1:12" x14ac:dyDescent="0.25">
      <c r="A3029" t="s">
        <v>6069</v>
      </c>
      <c r="B3029" t="s">
        <v>6070</v>
      </c>
      <c r="C3029" t="s">
        <v>30</v>
      </c>
      <c r="D3029">
        <v>731</v>
      </c>
      <c r="E3029" t="s">
        <v>36</v>
      </c>
      <c r="F3029">
        <v>4.6369999999999996</v>
      </c>
      <c r="G3029" t="s">
        <v>36</v>
      </c>
      <c r="H3029" t="s">
        <v>36</v>
      </c>
      <c r="I3029" t="s">
        <v>2819</v>
      </c>
      <c r="J3029" s="4" t="str">
        <f t="shared" si="94"/>
        <v>na</v>
      </c>
      <c r="K3029" s="4">
        <f t="shared" si="95"/>
        <v>0</v>
      </c>
      <c r="L3029" t="s">
        <v>14472</v>
      </c>
    </row>
    <row r="3030" spans="1:12" x14ac:dyDescent="0.25">
      <c r="A3030" t="s">
        <v>6071</v>
      </c>
      <c r="B3030" t="s">
        <v>6072</v>
      </c>
      <c r="C3030" t="s">
        <v>24</v>
      </c>
      <c r="D3030">
        <v>731</v>
      </c>
      <c r="E3030">
        <v>6.63</v>
      </c>
      <c r="F3030">
        <v>1.1120000000000001</v>
      </c>
      <c r="G3030">
        <v>0.20399999999999999</v>
      </c>
      <c r="H3030">
        <v>7.9429999999999996</v>
      </c>
      <c r="I3030" t="s">
        <v>2819</v>
      </c>
      <c r="J3030" s="4" t="str">
        <f t="shared" si="94"/>
        <v>na</v>
      </c>
      <c r="K3030" s="4">
        <f t="shared" si="95"/>
        <v>0</v>
      </c>
      <c r="L3030" t="s">
        <v>14473</v>
      </c>
    </row>
    <row r="3031" spans="1:12" x14ac:dyDescent="0.25">
      <c r="A3031" t="s">
        <v>6073</v>
      </c>
      <c r="B3031" t="s">
        <v>6074</v>
      </c>
      <c r="C3031" t="s">
        <v>35</v>
      </c>
      <c r="D3031">
        <v>728</v>
      </c>
      <c r="E3031">
        <v>9.1530000000000005</v>
      </c>
      <c r="F3031">
        <v>0.95299999999999996</v>
      </c>
      <c r="G3031">
        <v>2.2370000000000001</v>
      </c>
      <c r="H3031" t="s">
        <v>36</v>
      </c>
      <c r="I3031" t="s">
        <v>2819</v>
      </c>
      <c r="J3031" s="4" t="str">
        <f t="shared" si="94"/>
        <v>na</v>
      </c>
      <c r="K3031" s="4">
        <f t="shared" si="95"/>
        <v>0</v>
      </c>
      <c r="L3031" t="s">
        <v>14474</v>
      </c>
    </row>
    <row r="3032" spans="1:12" x14ac:dyDescent="0.25">
      <c r="A3032" t="s">
        <v>6075</v>
      </c>
      <c r="B3032" t="s">
        <v>6076</v>
      </c>
      <c r="C3032" t="s">
        <v>58</v>
      </c>
      <c r="D3032">
        <v>727</v>
      </c>
      <c r="E3032">
        <v>6.2549999999999999</v>
      </c>
      <c r="F3032">
        <v>1.2669999999999999</v>
      </c>
      <c r="G3032">
        <v>0.28599999999999998</v>
      </c>
      <c r="H3032">
        <v>7.4960000000000004</v>
      </c>
      <c r="I3032" t="s">
        <v>2819</v>
      </c>
      <c r="J3032" s="4" t="str">
        <f t="shared" si="94"/>
        <v>na</v>
      </c>
      <c r="K3032" s="4">
        <f t="shared" si="95"/>
        <v>0</v>
      </c>
      <c r="L3032" t="s">
        <v>14475</v>
      </c>
    </row>
    <row r="3033" spans="1:12" x14ac:dyDescent="0.25">
      <c r="A3033" t="s">
        <v>6077</v>
      </c>
      <c r="B3033" t="s">
        <v>6078</v>
      </c>
      <c r="C3033" t="s">
        <v>15</v>
      </c>
      <c r="D3033">
        <v>727</v>
      </c>
      <c r="E3033">
        <v>10.763999999999999</v>
      </c>
      <c r="F3033">
        <v>1.1120000000000001</v>
      </c>
      <c r="G3033">
        <v>0.71199999999999997</v>
      </c>
      <c r="H3033">
        <v>6.2359999999999998</v>
      </c>
      <c r="I3033" t="s">
        <v>2819</v>
      </c>
      <c r="J3033" s="4" t="str">
        <f t="shared" si="94"/>
        <v>na</v>
      </c>
      <c r="K3033" s="4">
        <f t="shared" si="95"/>
        <v>0</v>
      </c>
      <c r="L3033" t="s">
        <v>14476</v>
      </c>
    </row>
    <row r="3034" spans="1:12" x14ac:dyDescent="0.25">
      <c r="A3034" t="s">
        <v>6079</v>
      </c>
      <c r="B3034" t="s">
        <v>6080</v>
      </c>
      <c r="C3034" t="s">
        <v>58</v>
      </c>
      <c r="D3034">
        <v>726</v>
      </c>
      <c r="E3034">
        <v>15.782</v>
      </c>
      <c r="F3034">
        <v>1.8380000000000001</v>
      </c>
      <c r="G3034">
        <v>0.32700000000000001</v>
      </c>
      <c r="H3034">
        <v>1.9870000000000001</v>
      </c>
      <c r="I3034" t="s">
        <v>2819</v>
      </c>
      <c r="J3034" s="4" t="str">
        <f t="shared" si="94"/>
        <v>na</v>
      </c>
      <c r="K3034" s="4">
        <f t="shared" si="95"/>
        <v>0</v>
      </c>
      <c r="L3034" t="s">
        <v>14477</v>
      </c>
    </row>
    <row r="3035" spans="1:12" x14ac:dyDescent="0.25">
      <c r="A3035" t="s">
        <v>6081</v>
      </c>
      <c r="B3035" t="s">
        <v>6082</v>
      </c>
      <c r="C3035" t="s">
        <v>35</v>
      </c>
      <c r="D3035">
        <v>725</v>
      </c>
      <c r="E3035">
        <v>19.448</v>
      </c>
      <c r="F3035" t="s">
        <v>36</v>
      </c>
      <c r="G3035">
        <v>0.48599999999999999</v>
      </c>
      <c r="H3035">
        <v>23.817</v>
      </c>
      <c r="I3035" t="s">
        <v>2819</v>
      </c>
      <c r="J3035" s="4" t="str">
        <f t="shared" si="94"/>
        <v>na</v>
      </c>
      <c r="K3035" s="4">
        <f t="shared" si="95"/>
        <v>0</v>
      </c>
      <c r="L3035" t="s">
        <v>14478</v>
      </c>
    </row>
    <row r="3036" spans="1:12" x14ac:dyDescent="0.25">
      <c r="A3036" t="s">
        <v>6083</v>
      </c>
      <c r="B3036" t="s">
        <v>6084</v>
      </c>
      <c r="C3036" t="s">
        <v>35</v>
      </c>
      <c r="D3036">
        <v>723</v>
      </c>
      <c r="E3036">
        <v>6.6909999999999998</v>
      </c>
      <c r="F3036">
        <v>0.83299999999999996</v>
      </c>
      <c r="G3036">
        <v>2.0009999999999999</v>
      </c>
      <c r="H3036" t="s">
        <v>36</v>
      </c>
      <c r="I3036" t="s">
        <v>2819</v>
      </c>
      <c r="J3036" s="4" t="str">
        <f t="shared" si="94"/>
        <v>na</v>
      </c>
      <c r="K3036" s="4">
        <f t="shared" si="95"/>
        <v>0</v>
      </c>
      <c r="L3036" t="s">
        <v>14479</v>
      </c>
    </row>
    <row r="3037" spans="1:12" x14ac:dyDescent="0.25">
      <c r="A3037" t="s">
        <v>6085</v>
      </c>
      <c r="B3037" t="s">
        <v>6086</v>
      </c>
      <c r="C3037" t="s">
        <v>24</v>
      </c>
      <c r="D3037">
        <v>719</v>
      </c>
      <c r="E3037">
        <v>10.686</v>
      </c>
      <c r="F3037">
        <v>1.177</v>
      </c>
      <c r="G3037">
        <v>0.60499999999999998</v>
      </c>
      <c r="H3037">
        <v>5.42</v>
      </c>
      <c r="I3037" t="s">
        <v>2819</v>
      </c>
      <c r="J3037" s="4" t="str">
        <f t="shared" si="94"/>
        <v>na</v>
      </c>
      <c r="K3037" s="4">
        <f t="shared" si="95"/>
        <v>0</v>
      </c>
      <c r="L3037" t="s">
        <v>14480</v>
      </c>
    </row>
    <row r="3038" spans="1:12" x14ac:dyDescent="0.25">
      <c r="A3038" t="s">
        <v>6087</v>
      </c>
      <c r="B3038" t="s">
        <v>6088</v>
      </c>
      <c r="C3038" t="s">
        <v>35</v>
      </c>
      <c r="D3038">
        <v>717</v>
      </c>
      <c r="E3038">
        <v>6.319</v>
      </c>
      <c r="F3038">
        <v>0.60899999999999999</v>
      </c>
      <c r="G3038">
        <v>1.8460000000000001</v>
      </c>
      <c r="H3038" t="s">
        <v>36</v>
      </c>
      <c r="I3038" t="s">
        <v>2819</v>
      </c>
      <c r="J3038" s="4" t="str">
        <f t="shared" si="94"/>
        <v>na</v>
      </c>
      <c r="K3038" s="4">
        <f t="shared" si="95"/>
        <v>0</v>
      </c>
      <c r="L3038" t="s">
        <v>14481</v>
      </c>
    </row>
    <row r="3039" spans="1:12" x14ac:dyDescent="0.25">
      <c r="A3039" t="s">
        <v>6089</v>
      </c>
      <c r="B3039" t="s">
        <v>6090</v>
      </c>
      <c r="C3039" t="s">
        <v>58</v>
      </c>
      <c r="D3039">
        <v>717</v>
      </c>
      <c r="E3039">
        <v>22.152000000000001</v>
      </c>
      <c r="F3039">
        <v>1.101</v>
      </c>
      <c r="G3039">
        <v>0.67</v>
      </c>
      <c r="H3039">
        <v>5.0640000000000001</v>
      </c>
      <c r="I3039" t="s">
        <v>2819</v>
      </c>
      <c r="J3039" s="4" t="str">
        <f t="shared" si="94"/>
        <v>na</v>
      </c>
      <c r="K3039" s="4">
        <f t="shared" si="95"/>
        <v>0</v>
      </c>
      <c r="L3039" t="s">
        <v>14482</v>
      </c>
    </row>
    <row r="3040" spans="1:12" x14ac:dyDescent="0.25">
      <c r="A3040" t="s">
        <v>6091</v>
      </c>
      <c r="B3040" t="s">
        <v>6092</v>
      </c>
      <c r="C3040" t="s">
        <v>11</v>
      </c>
      <c r="D3040">
        <v>717</v>
      </c>
      <c r="E3040" t="s">
        <v>36</v>
      </c>
      <c r="F3040">
        <v>0.06</v>
      </c>
      <c r="G3040">
        <v>0.23200000000000001</v>
      </c>
      <c r="H3040">
        <v>18.108000000000001</v>
      </c>
      <c r="I3040" t="s">
        <v>2819</v>
      </c>
      <c r="J3040" s="4" t="str">
        <f t="shared" si="94"/>
        <v>na</v>
      </c>
      <c r="K3040" s="4">
        <f t="shared" si="95"/>
        <v>0</v>
      </c>
      <c r="L3040" t="s">
        <v>14483</v>
      </c>
    </row>
    <row r="3041" spans="1:12" x14ac:dyDescent="0.25">
      <c r="A3041" t="s">
        <v>6093</v>
      </c>
      <c r="B3041" t="s">
        <v>6094</v>
      </c>
      <c r="C3041" t="s">
        <v>35</v>
      </c>
      <c r="D3041">
        <v>716</v>
      </c>
      <c r="E3041" t="s">
        <v>36</v>
      </c>
      <c r="F3041">
        <v>9.6470000000000002</v>
      </c>
      <c r="G3041" t="s">
        <v>36</v>
      </c>
      <c r="H3041" t="s">
        <v>36</v>
      </c>
      <c r="I3041" t="s">
        <v>2819</v>
      </c>
      <c r="J3041" s="4" t="str">
        <f t="shared" si="94"/>
        <v>na</v>
      </c>
      <c r="K3041" s="4">
        <f t="shared" si="95"/>
        <v>0</v>
      </c>
      <c r="L3041" t="s">
        <v>14484</v>
      </c>
    </row>
    <row r="3042" spans="1:12" x14ac:dyDescent="0.25">
      <c r="A3042" t="s">
        <v>6095</v>
      </c>
      <c r="B3042" t="s">
        <v>6096</v>
      </c>
      <c r="C3042" t="s">
        <v>30</v>
      </c>
      <c r="D3042">
        <v>715</v>
      </c>
      <c r="E3042" t="s">
        <v>36</v>
      </c>
      <c r="F3042">
        <v>3.177</v>
      </c>
      <c r="G3042" t="s">
        <v>36</v>
      </c>
      <c r="H3042" t="s">
        <v>36</v>
      </c>
      <c r="I3042" t="s">
        <v>2819</v>
      </c>
      <c r="J3042" s="4" t="str">
        <f t="shared" si="94"/>
        <v>na</v>
      </c>
      <c r="K3042" s="4">
        <f t="shared" si="95"/>
        <v>0</v>
      </c>
      <c r="L3042" t="s">
        <v>14485</v>
      </c>
    </row>
    <row r="3043" spans="1:12" x14ac:dyDescent="0.25">
      <c r="A3043" t="s">
        <v>6097</v>
      </c>
      <c r="B3043" t="s">
        <v>6098</v>
      </c>
      <c r="C3043" t="s">
        <v>30</v>
      </c>
      <c r="D3043">
        <v>714</v>
      </c>
      <c r="E3043" t="s">
        <v>36</v>
      </c>
      <c r="F3043" t="s">
        <v>36</v>
      </c>
      <c r="G3043" t="s">
        <v>36</v>
      </c>
      <c r="H3043" t="s">
        <v>36</v>
      </c>
      <c r="I3043" t="s">
        <v>2819</v>
      </c>
      <c r="J3043" s="4" t="str">
        <f t="shared" si="94"/>
        <v>na</v>
      </c>
      <c r="K3043" s="4">
        <f t="shared" si="95"/>
        <v>0</v>
      </c>
      <c r="L3043" t="s">
        <v>14486</v>
      </c>
    </row>
    <row r="3044" spans="1:12" x14ac:dyDescent="0.25">
      <c r="A3044" t="s">
        <v>6099</v>
      </c>
      <c r="B3044" t="s">
        <v>6100</v>
      </c>
      <c r="C3044" t="s">
        <v>132</v>
      </c>
      <c r="D3044">
        <v>714</v>
      </c>
      <c r="E3044" t="s">
        <v>36</v>
      </c>
      <c r="F3044">
        <v>5.73</v>
      </c>
      <c r="G3044" t="s">
        <v>36</v>
      </c>
      <c r="H3044" t="s">
        <v>36</v>
      </c>
      <c r="I3044" t="s">
        <v>2819</v>
      </c>
      <c r="J3044" s="4" t="str">
        <f t="shared" si="94"/>
        <v>na</v>
      </c>
      <c r="K3044" s="4">
        <f t="shared" si="95"/>
        <v>0</v>
      </c>
      <c r="L3044" t="s">
        <v>14487</v>
      </c>
    </row>
    <row r="3045" spans="1:12" x14ac:dyDescent="0.25">
      <c r="A3045" t="s">
        <v>6101</v>
      </c>
      <c r="B3045" t="s">
        <v>6102</v>
      </c>
      <c r="C3045" t="s">
        <v>35</v>
      </c>
      <c r="D3045">
        <v>713</v>
      </c>
      <c r="E3045">
        <v>17.257000000000001</v>
      </c>
      <c r="F3045">
        <v>0.65600000000000003</v>
      </c>
      <c r="G3045">
        <v>2.879</v>
      </c>
      <c r="H3045" t="s">
        <v>36</v>
      </c>
      <c r="I3045" t="s">
        <v>2819</v>
      </c>
      <c r="J3045" s="4" t="str">
        <f t="shared" si="94"/>
        <v>na</v>
      </c>
      <c r="K3045" s="4">
        <f t="shared" si="95"/>
        <v>0</v>
      </c>
      <c r="L3045" t="s">
        <v>14488</v>
      </c>
    </row>
    <row r="3046" spans="1:12" x14ac:dyDescent="0.25">
      <c r="A3046" t="s">
        <v>6103</v>
      </c>
      <c r="B3046" t="s">
        <v>6104</v>
      </c>
      <c r="C3046" t="s">
        <v>11</v>
      </c>
      <c r="D3046">
        <v>712</v>
      </c>
      <c r="E3046" t="s">
        <v>36</v>
      </c>
      <c r="F3046">
        <v>0.629</v>
      </c>
      <c r="G3046">
        <v>0.26600000000000001</v>
      </c>
      <c r="H3046">
        <v>1.847</v>
      </c>
      <c r="I3046" t="s">
        <v>2819</v>
      </c>
      <c r="J3046" s="4" t="str">
        <f t="shared" si="94"/>
        <v>na</v>
      </c>
      <c r="K3046" s="4">
        <f t="shared" si="95"/>
        <v>0</v>
      </c>
      <c r="L3046" t="s">
        <v>14489</v>
      </c>
    </row>
    <row r="3047" spans="1:12" x14ac:dyDescent="0.25">
      <c r="A3047" t="s">
        <v>6105</v>
      </c>
      <c r="B3047" t="s">
        <v>6106</v>
      </c>
      <c r="C3047" t="s">
        <v>15</v>
      </c>
      <c r="D3047">
        <v>711</v>
      </c>
      <c r="E3047">
        <v>30.13</v>
      </c>
      <c r="F3047">
        <v>1.181</v>
      </c>
      <c r="G3047">
        <v>0.60699999999999998</v>
      </c>
      <c r="H3047">
        <v>11.038</v>
      </c>
      <c r="I3047" t="s">
        <v>2819</v>
      </c>
      <c r="J3047" s="4" t="str">
        <f t="shared" si="94"/>
        <v>na</v>
      </c>
      <c r="K3047" s="4">
        <f t="shared" si="95"/>
        <v>0</v>
      </c>
      <c r="L3047" t="s">
        <v>14490</v>
      </c>
    </row>
    <row r="3048" spans="1:12" x14ac:dyDescent="0.25">
      <c r="A3048" t="s">
        <v>6107</v>
      </c>
      <c r="B3048" t="s">
        <v>6108</v>
      </c>
      <c r="C3048" t="s">
        <v>15</v>
      </c>
      <c r="D3048">
        <v>709</v>
      </c>
      <c r="E3048">
        <v>7.694</v>
      </c>
      <c r="F3048">
        <v>1.4179999999999999</v>
      </c>
      <c r="G3048">
        <v>0.29299999999999998</v>
      </c>
      <c r="H3048">
        <v>5.234</v>
      </c>
      <c r="I3048" t="s">
        <v>2819</v>
      </c>
      <c r="J3048" s="4" t="str">
        <f t="shared" si="94"/>
        <v>na</v>
      </c>
      <c r="K3048" s="4">
        <f t="shared" si="95"/>
        <v>0</v>
      </c>
      <c r="L3048" t="s">
        <v>14491</v>
      </c>
    </row>
    <row r="3049" spans="1:12" x14ac:dyDescent="0.25">
      <c r="A3049" t="s">
        <v>6109</v>
      </c>
      <c r="B3049" t="s">
        <v>6110</v>
      </c>
      <c r="C3049" t="s">
        <v>35</v>
      </c>
      <c r="D3049">
        <v>703</v>
      </c>
      <c r="E3049">
        <v>11.488</v>
      </c>
      <c r="F3049">
        <v>1.2250000000000001</v>
      </c>
      <c r="G3049">
        <v>3.0670000000000002</v>
      </c>
      <c r="H3049" t="s">
        <v>36</v>
      </c>
      <c r="I3049" t="s">
        <v>2819</v>
      </c>
      <c r="J3049" s="4" t="str">
        <f t="shared" si="94"/>
        <v>na</v>
      </c>
      <c r="K3049" s="4">
        <f t="shared" si="95"/>
        <v>0</v>
      </c>
      <c r="L3049" t="s">
        <v>14492</v>
      </c>
    </row>
    <row r="3050" spans="1:12" x14ac:dyDescent="0.25">
      <c r="A3050" t="s">
        <v>6111</v>
      </c>
      <c r="B3050" t="s">
        <v>6112</v>
      </c>
      <c r="C3050" t="s">
        <v>30</v>
      </c>
      <c r="D3050">
        <v>702</v>
      </c>
      <c r="E3050" t="s">
        <v>36</v>
      </c>
      <c r="F3050">
        <v>10.951000000000001</v>
      </c>
      <c r="G3050">
        <v>6.4610000000000003</v>
      </c>
      <c r="H3050" t="s">
        <v>36</v>
      </c>
      <c r="I3050" t="s">
        <v>2819</v>
      </c>
      <c r="J3050" s="4" t="str">
        <f t="shared" si="94"/>
        <v>na</v>
      </c>
      <c r="K3050" s="4">
        <f t="shared" si="95"/>
        <v>0</v>
      </c>
      <c r="L3050" t="s">
        <v>14493</v>
      </c>
    </row>
    <row r="3051" spans="1:12" x14ac:dyDescent="0.25">
      <c r="A3051" t="s">
        <v>6113</v>
      </c>
      <c r="B3051" t="s">
        <v>6114</v>
      </c>
      <c r="C3051" t="s">
        <v>15</v>
      </c>
      <c r="D3051">
        <v>702</v>
      </c>
      <c r="E3051">
        <v>16.204000000000001</v>
      </c>
      <c r="F3051">
        <v>1.631</v>
      </c>
      <c r="G3051">
        <v>0.79700000000000004</v>
      </c>
      <c r="H3051">
        <v>10.749000000000001</v>
      </c>
      <c r="I3051" t="s">
        <v>2819</v>
      </c>
      <c r="J3051" s="4" t="str">
        <f t="shared" si="94"/>
        <v>na</v>
      </c>
      <c r="K3051" s="4">
        <f t="shared" si="95"/>
        <v>0</v>
      </c>
      <c r="L3051" t="s">
        <v>14494</v>
      </c>
    </row>
    <row r="3052" spans="1:12" x14ac:dyDescent="0.25">
      <c r="A3052" t="s">
        <v>6115</v>
      </c>
      <c r="B3052" t="s">
        <v>6116</v>
      </c>
      <c r="C3052" t="s">
        <v>30</v>
      </c>
      <c r="D3052">
        <v>699</v>
      </c>
      <c r="E3052" t="s">
        <v>36</v>
      </c>
      <c r="F3052" t="s">
        <v>36</v>
      </c>
      <c r="G3052">
        <v>24.895</v>
      </c>
      <c r="H3052" t="s">
        <v>36</v>
      </c>
      <c r="I3052" t="s">
        <v>2819</v>
      </c>
      <c r="J3052" s="4" t="str">
        <f t="shared" si="94"/>
        <v>na</v>
      </c>
      <c r="K3052" s="4">
        <f t="shared" si="95"/>
        <v>0</v>
      </c>
      <c r="L3052" t="s">
        <v>14495</v>
      </c>
    </row>
    <row r="3053" spans="1:12" x14ac:dyDescent="0.25">
      <c r="A3053" t="s">
        <v>6117</v>
      </c>
      <c r="B3053" t="s">
        <v>6118</v>
      </c>
      <c r="C3053" t="s">
        <v>30</v>
      </c>
      <c r="D3053">
        <v>698</v>
      </c>
      <c r="E3053" t="s">
        <v>36</v>
      </c>
      <c r="F3053">
        <v>3.0609999999999999</v>
      </c>
      <c r="G3053" t="s">
        <v>36</v>
      </c>
      <c r="H3053" t="s">
        <v>36</v>
      </c>
      <c r="I3053" t="s">
        <v>2819</v>
      </c>
      <c r="J3053" s="4" t="str">
        <f t="shared" si="94"/>
        <v>na</v>
      </c>
      <c r="K3053" s="4">
        <f t="shared" si="95"/>
        <v>0</v>
      </c>
      <c r="L3053" t="s">
        <v>14496</v>
      </c>
    </row>
    <row r="3054" spans="1:12" x14ac:dyDescent="0.25">
      <c r="A3054" t="s">
        <v>6119</v>
      </c>
      <c r="B3054" t="s">
        <v>6120</v>
      </c>
      <c r="C3054" t="s">
        <v>35</v>
      </c>
      <c r="D3054">
        <v>697</v>
      </c>
      <c r="E3054">
        <v>10.509</v>
      </c>
      <c r="F3054">
        <v>0.871</v>
      </c>
      <c r="G3054">
        <v>2.8250000000000002</v>
      </c>
      <c r="H3054" t="s">
        <v>36</v>
      </c>
      <c r="I3054" t="s">
        <v>2819</v>
      </c>
      <c r="J3054" s="4" t="str">
        <f t="shared" si="94"/>
        <v>na</v>
      </c>
      <c r="K3054" s="4">
        <f t="shared" si="95"/>
        <v>0</v>
      </c>
      <c r="L3054" t="s">
        <v>14497</v>
      </c>
    </row>
    <row r="3055" spans="1:12" x14ac:dyDescent="0.25">
      <c r="A3055" t="s">
        <v>6121</v>
      </c>
      <c r="B3055" t="s">
        <v>6122</v>
      </c>
      <c r="C3055" t="s">
        <v>61</v>
      </c>
      <c r="D3055">
        <v>697</v>
      </c>
      <c r="E3055">
        <v>92.332999999999998</v>
      </c>
      <c r="F3055">
        <v>1.276</v>
      </c>
      <c r="G3055" t="s">
        <v>36</v>
      </c>
      <c r="H3055" t="s">
        <v>36</v>
      </c>
      <c r="I3055" t="s">
        <v>2819</v>
      </c>
      <c r="J3055" s="4" t="str">
        <f t="shared" si="94"/>
        <v>na</v>
      </c>
      <c r="K3055" s="4">
        <f t="shared" si="95"/>
        <v>0</v>
      </c>
      <c r="L3055" t="s">
        <v>14498</v>
      </c>
    </row>
    <row r="3056" spans="1:12" x14ac:dyDescent="0.25">
      <c r="A3056" t="s">
        <v>6123</v>
      </c>
      <c r="B3056" t="s">
        <v>6124</v>
      </c>
      <c r="C3056" t="s">
        <v>132</v>
      </c>
      <c r="D3056">
        <v>695</v>
      </c>
      <c r="E3056">
        <v>9.5220000000000002</v>
      </c>
      <c r="F3056">
        <v>26.905999999999999</v>
      </c>
      <c r="G3056">
        <v>0.44500000000000001</v>
      </c>
      <c r="H3056">
        <v>6.1360000000000001</v>
      </c>
      <c r="I3056" t="s">
        <v>2819</v>
      </c>
      <c r="J3056" s="4" t="str">
        <f t="shared" si="94"/>
        <v>na</v>
      </c>
      <c r="K3056" s="4">
        <f t="shared" si="95"/>
        <v>0</v>
      </c>
      <c r="L3056" t="s">
        <v>14499</v>
      </c>
    </row>
    <row r="3057" spans="1:12" x14ac:dyDescent="0.25">
      <c r="A3057" t="s">
        <v>6125</v>
      </c>
      <c r="B3057" t="s">
        <v>6126</v>
      </c>
      <c r="C3057" t="s">
        <v>35</v>
      </c>
      <c r="D3057">
        <v>691</v>
      </c>
      <c r="E3057">
        <v>5.5279999999999996</v>
      </c>
      <c r="F3057">
        <v>0.39700000000000002</v>
      </c>
      <c r="G3057">
        <v>1.1419999999999999</v>
      </c>
      <c r="H3057" t="s">
        <v>36</v>
      </c>
      <c r="I3057" t="s">
        <v>2819</v>
      </c>
      <c r="J3057" s="4" t="str">
        <f t="shared" si="94"/>
        <v>na</v>
      </c>
      <c r="K3057" s="4">
        <f t="shared" si="95"/>
        <v>0</v>
      </c>
      <c r="L3057" t="s">
        <v>14500</v>
      </c>
    </row>
    <row r="3058" spans="1:12" x14ac:dyDescent="0.25">
      <c r="A3058" t="s">
        <v>6127</v>
      </c>
      <c r="B3058" t="s">
        <v>6128</v>
      </c>
      <c r="C3058" t="s">
        <v>30</v>
      </c>
      <c r="D3058">
        <v>691</v>
      </c>
      <c r="E3058">
        <v>31.795999999999999</v>
      </c>
      <c r="F3058">
        <v>2.4540000000000002</v>
      </c>
      <c r="G3058">
        <v>0.81200000000000006</v>
      </c>
      <c r="H3058">
        <v>15.972</v>
      </c>
      <c r="I3058" t="s">
        <v>2819</v>
      </c>
      <c r="J3058" s="4" t="str">
        <f t="shared" si="94"/>
        <v>na</v>
      </c>
      <c r="K3058" s="4">
        <f t="shared" si="95"/>
        <v>0</v>
      </c>
      <c r="L3058" t="s">
        <v>14501</v>
      </c>
    </row>
    <row r="3059" spans="1:12" x14ac:dyDescent="0.25">
      <c r="A3059" t="s">
        <v>6129</v>
      </c>
      <c r="B3059" t="s">
        <v>6130</v>
      </c>
      <c r="C3059" t="s">
        <v>11</v>
      </c>
      <c r="D3059">
        <v>691</v>
      </c>
      <c r="E3059">
        <v>0.75</v>
      </c>
      <c r="F3059">
        <v>7.0000000000000007E-2</v>
      </c>
      <c r="G3059">
        <v>0.104</v>
      </c>
      <c r="H3059">
        <v>3.1869999999999998</v>
      </c>
      <c r="I3059" t="s">
        <v>2819</v>
      </c>
      <c r="J3059" s="4" t="str">
        <f t="shared" si="94"/>
        <v>na</v>
      </c>
      <c r="K3059" s="4">
        <f t="shared" si="95"/>
        <v>0</v>
      </c>
      <c r="L3059" t="s">
        <v>14502</v>
      </c>
    </row>
    <row r="3060" spans="1:12" x14ac:dyDescent="0.25">
      <c r="A3060" t="s">
        <v>6131</v>
      </c>
      <c r="B3060" t="s">
        <v>6132</v>
      </c>
      <c r="C3060" t="s">
        <v>18</v>
      </c>
      <c r="D3060">
        <v>689</v>
      </c>
      <c r="E3060" t="s">
        <v>36</v>
      </c>
      <c r="F3060">
        <v>2.698</v>
      </c>
      <c r="G3060">
        <v>242.08500000000001</v>
      </c>
      <c r="H3060" t="s">
        <v>36</v>
      </c>
      <c r="I3060" t="s">
        <v>2819</v>
      </c>
      <c r="J3060" s="4" t="str">
        <f t="shared" si="94"/>
        <v>na</v>
      </c>
      <c r="K3060" s="4">
        <f t="shared" si="95"/>
        <v>0</v>
      </c>
      <c r="L3060" t="s">
        <v>14503</v>
      </c>
    </row>
    <row r="3061" spans="1:12" x14ac:dyDescent="0.25">
      <c r="A3061" t="s">
        <v>6133</v>
      </c>
      <c r="B3061" t="s">
        <v>6134</v>
      </c>
      <c r="C3061" t="s">
        <v>15</v>
      </c>
      <c r="D3061">
        <v>688</v>
      </c>
      <c r="E3061">
        <v>7.59</v>
      </c>
      <c r="F3061">
        <v>2.7120000000000002</v>
      </c>
      <c r="G3061">
        <v>0.43</v>
      </c>
      <c r="H3061">
        <v>7.9720000000000004</v>
      </c>
      <c r="I3061" t="s">
        <v>2819</v>
      </c>
      <c r="J3061" s="4" t="str">
        <f t="shared" si="94"/>
        <v>na</v>
      </c>
      <c r="K3061" s="4">
        <f t="shared" si="95"/>
        <v>0</v>
      </c>
      <c r="L3061" t="s">
        <v>14504</v>
      </c>
    </row>
    <row r="3062" spans="1:12" x14ac:dyDescent="0.25">
      <c r="A3062" t="s">
        <v>6135</v>
      </c>
      <c r="B3062" t="s">
        <v>6136</v>
      </c>
      <c r="C3062" t="s">
        <v>61</v>
      </c>
      <c r="D3062">
        <v>687</v>
      </c>
      <c r="E3062" t="s">
        <v>36</v>
      </c>
      <c r="F3062">
        <v>0.29599999999999999</v>
      </c>
      <c r="G3062" t="s">
        <v>36</v>
      </c>
      <c r="H3062" t="s">
        <v>36</v>
      </c>
      <c r="I3062" t="s">
        <v>2819</v>
      </c>
      <c r="J3062" s="4" t="str">
        <f t="shared" si="94"/>
        <v>na</v>
      </c>
      <c r="K3062" s="4">
        <f t="shared" si="95"/>
        <v>0</v>
      </c>
      <c r="L3062" t="s">
        <v>14505</v>
      </c>
    </row>
    <row r="3063" spans="1:12" x14ac:dyDescent="0.25">
      <c r="A3063" t="s">
        <v>6137</v>
      </c>
      <c r="B3063" t="s">
        <v>6138</v>
      </c>
      <c r="C3063" t="s">
        <v>15</v>
      </c>
      <c r="D3063">
        <v>682</v>
      </c>
      <c r="E3063">
        <v>9.8789999999999996</v>
      </c>
      <c r="F3063">
        <v>1.095</v>
      </c>
      <c r="G3063">
        <v>0.23100000000000001</v>
      </c>
      <c r="H3063">
        <v>3.8210000000000002</v>
      </c>
      <c r="I3063" t="s">
        <v>2819</v>
      </c>
      <c r="J3063" s="4" t="str">
        <f t="shared" si="94"/>
        <v>na</v>
      </c>
      <c r="K3063" s="4">
        <f t="shared" si="95"/>
        <v>0</v>
      </c>
      <c r="L3063" t="s">
        <v>14506</v>
      </c>
    </row>
    <row r="3064" spans="1:12" x14ac:dyDescent="0.25">
      <c r="A3064" t="s">
        <v>6139</v>
      </c>
      <c r="B3064" t="s">
        <v>6140</v>
      </c>
      <c r="C3064" t="s">
        <v>15</v>
      </c>
      <c r="D3064">
        <v>680</v>
      </c>
      <c r="E3064" t="s">
        <v>36</v>
      </c>
      <c r="F3064">
        <v>0.89100000000000001</v>
      </c>
      <c r="G3064" t="s">
        <v>36</v>
      </c>
      <c r="H3064">
        <v>5.42</v>
      </c>
      <c r="I3064" t="s">
        <v>2819</v>
      </c>
      <c r="J3064" s="4" t="str">
        <f t="shared" si="94"/>
        <v>na</v>
      </c>
      <c r="K3064" s="4">
        <f t="shared" si="95"/>
        <v>0</v>
      </c>
      <c r="L3064" t="s">
        <v>14507</v>
      </c>
    </row>
    <row r="3065" spans="1:12" x14ac:dyDescent="0.25">
      <c r="A3065" t="s">
        <v>6141</v>
      </c>
      <c r="B3065" t="s">
        <v>6142</v>
      </c>
      <c r="C3065" t="s">
        <v>15</v>
      </c>
      <c r="D3065">
        <v>678</v>
      </c>
      <c r="E3065">
        <v>10.372</v>
      </c>
      <c r="F3065">
        <v>0.95</v>
      </c>
      <c r="G3065">
        <v>0.443</v>
      </c>
      <c r="H3065">
        <v>17.591000000000001</v>
      </c>
      <c r="I3065" t="s">
        <v>2819</v>
      </c>
      <c r="J3065" s="4" t="str">
        <f t="shared" si="94"/>
        <v>na</v>
      </c>
      <c r="K3065" s="4">
        <f t="shared" si="95"/>
        <v>0</v>
      </c>
      <c r="L3065" t="s">
        <v>14508</v>
      </c>
    </row>
    <row r="3066" spans="1:12" x14ac:dyDescent="0.25">
      <c r="A3066" t="s">
        <v>6143</v>
      </c>
      <c r="B3066" t="s">
        <v>6144</v>
      </c>
      <c r="C3066" t="s">
        <v>18</v>
      </c>
      <c r="D3066">
        <v>678</v>
      </c>
      <c r="E3066" t="s">
        <v>36</v>
      </c>
      <c r="F3066">
        <v>12.925000000000001</v>
      </c>
      <c r="G3066">
        <v>2.62</v>
      </c>
      <c r="H3066" t="s">
        <v>36</v>
      </c>
      <c r="I3066" t="s">
        <v>2819</v>
      </c>
      <c r="J3066" s="4" t="str">
        <f t="shared" si="94"/>
        <v>na</v>
      </c>
      <c r="K3066" s="4">
        <f t="shared" si="95"/>
        <v>0</v>
      </c>
      <c r="L3066" t="s">
        <v>14509</v>
      </c>
    </row>
    <row r="3067" spans="1:12" x14ac:dyDescent="0.25">
      <c r="A3067" t="s">
        <v>6145</v>
      </c>
      <c r="B3067" t="s">
        <v>6146</v>
      </c>
      <c r="C3067" t="s">
        <v>132</v>
      </c>
      <c r="D3067">
        <v>677</v>
      </c>
      <c r="E3067" t="s">
        <v>36</v>
      </c>
      <c r="F3067">
        <v>1.2290000000000001</v>
      </c>
      <c r="G3067">
        <v>2.38</v>
      </c>
      <c r="H3067">
        <v>19.731999999999999</v>
      </c>
      <c r="I3067" t="s">
        <v>2819</v>
      </c>
      <c r="J3067" s="4" t="str">
        <f t="shared" si="94"/>
        <v>na</v>
      </c>
      <c r="K3067" s="4">
        <f t="shared" si="95"/>
        <v>0</v>
      </c>
      <c r="L3067" t="s">
        <v>14510</v>
      </c>
    </row>
    <row r="3068" spans="1:12" x14ac:dyDescent="0.25">
      <c r="A3068" t="s">
        <v>6147</v>
      </c>
      <c r="B3068" t="s">
        <v>6148</v>
      </c>
      <c r="C3068" t="s">
        <v>45</v>
      </c>
      <c r="D3068">
        <v>675</v>
      </c>
      <c r="E3068">
        <v>16.488</v>
      </c>
      <c r="F3068">
        <v>0.79400000000000004</v>
      </c>
      <c r="G3068">
        <v>1.3979999999999999</v>
      </c>
      <c r="H3068">
        <v>9.0220000000000002</v>
      </c>
      <c r="I3068" t="s">
        <v>2819</v>
      </c>
      <c r="J3068" s="4" t="str">
        <f t="shared" si="94"/>
        <v>na</v>
      </c>
      <c r="K3068" s="4">
        <f t="shared" si="95"/>
        <v>0</v>
      </c>
      <c r="L3068" t="s">
        <v>14511</v>
      </c>
    </row>
    <row r="3069" spans="1:12" x14ac:dyDescent="0.25">
      <c r="A3069" t="s">
        <v>6149</v>
      </c>
      <c r="B3069" t="s">
        <v>6150</v>
      </c>
      <c r="C3069" t="s">
        <v>30</v>
      </c>
      <c r="D3069">
        <v>672</v>
      </c>
      <c r="E3069" t="s">
        <v>36</v>
      </c>
      <c r="F3069" t="s">
        <v>36</v>
      </c>
      <c r="G3069">
        <v>17.283999999999999</v>
      </c>
      <c r="H3069" t="s">
        <v>36</v>
      </c>
      <c r="I3069" t="s">
        <v>2819</v>
      </c>
      <c r="J3069" s="4" t="str">
        <f t="shared" si="94"/>
        <v>na</v>
      </c>
      <c r="K3069" s="4">
        <f t="shared" si="95"/>
        <v>0</v>
      </c>
      <c r="L3069" t="s">
        <v>14512</v>
      </c>
    </row>
    <row r="3070" spans="1:12" x14ac:dyDescent="0.25">
      <c r="A3070" t="s">
        <v>6151</v>
      </c>
      <c r="B3070" t="s">
        <v>6152</v>
      </c>
      <c r="C3070" t="s">
        <v>30</v>
      </c>
      <c r="D3070">
        <v>672</v>
      </c>
      <c r="E3070" t="s">
        <v>36</v>
      </c>
      <c r="F3070">
        <v>2.11</v>
      </c>
      <c r="G3070">
        <v>0.443</v>
      </c>
      <c r="H3070">
        <v>13.622999999999999</v>
      </c>
      <c r="I3070" t="s">
        <v>2819</v>
      </c>
      <c r="J3070" s="4" t="str">
        <f t="shared" si="94"/>
        <v>na</v>
      </c>
      <c r="K3070" s="4">
        <f t="shared" si="95"/>
        <v>0</v>
      </c>
      <c r="L3070" t="s">
        <v>14513</v>
      </c>
    </row>
    <row r="3071" spans="1:12" x14ac:dyDescent="0.25">
      <c r="A3071" t="s">
        <v>6153</v>
      </c>
      <c r="B3071" t="s">
        <v>6154</v>
      </c>
      <c r="C3071" t="s">
        <v>132</v>
      </c>
      <c r="D3071">
        <v>670</v>
      </c>
      <c r="E3071">
        <v>19.274999999999999</v>
      </c>
      <c r="F3071">
        <v>0.66400000000000003</v>
      </c>
      <c r="G3071">
        <v>0.308</v>
      </c>
      <c r="H3071">
        <v>5.8570000000000002</v>
      </c>
      <c r="I3071" t="s">
        <v>2819</v>
      </c>
      <c r="J3071" s="4" t="str">
        <f t="shared" si="94"/>
        <v>na</v>
      </c>
      <c r="K3071" s="4">
        <f t="shared" si="95"/>
        <v>0</v>
      </c>
      <c r="L3071" t="s">
        <v>14514</v>
      </c>
    </row>
    <row r="3072" spans="1:12" x14ac:dyDescent="0.25">
      <c r="A3072" t="s">
        <v>6155</v>
      </c>
      <c r="B3072" t="s">
        <v>6156</v>
      </c>
      <c r="C3072" t="s">
        <v>30</v>
      </c>
      <c r="D3072">
        <v>670</v>
      </c>
      <c r="E3072" t="s">
        <v>36</v>
      </c>
      <c r="F3072">
        <v>6.5339999999999998</v>
      </c>
      <c r="G3072" t="s">
        <v>36</v>
      </c>
      <c r="H3072" t="s">
        <v>36</v>
      </c>
      <c r="I3072" t="s">
        <v>2819</v>
      </c>
      <c r="J3072" s="4" t="str">
        <f t="shared" si="94"/>
        <v>na</v>
      </c>
      <c r="K3072" s="4">
        <f t="shared" si="95"/>
        <v>0</v>
      </c>
      <c r="L3072" t="s">
        <v>14515</v>
      </c>
    </row>
    <row r="3073" spans="1:12" x14ac:dyDescent="0.25">
      <c r="A3073" t="s">
        <v>6157</v>
      </c>
      <c r="B3073" t="s">
        <v>6158</v>
      </c>
      <c r="C3073" t="s">
        <v>30</v>
      </c>
      <c r="D3073">
        <v>669</v>
      </c>
      <c r="E3073" t="s">
        <v>36</v>
      </c>
      <c r="F3073">
        <v>17.3</v>
      </c>
      <c r="G3073" t="s">
        <v>36</v>
      </c>
      <c r="H3073" t="s">
        <v>36</v>
      </c>
      <c r="I3073" t="s">
        <v>2819</v>
      </c>
      <c r="J3073" s="4" t="str">
        <f t="shared" si="94"/>
        <v>na</v>
      </c>
      <c r="K3073" s="4">
        <f t="shared" si="95"/>
        <v>0</v>
      </c>
      <c r="L3073" t="s">
        <v>14516</v>
      </c>
    </row>
    <row r="3074" spans="1:12" x14ac:dyDescent="0.25">
      <c r="A3074" t="s">
        <v>6159</v>
      </c>
      <c r="B3074" t="s">
        <v>6160</v>
      </c>
      <c r="C3074" t="s">
        <v>30</v>
      </c>
      <c r="D3074">
        <v>668</v>
      </c>
      <c r="E3074" t="s">
        <v>36</v>
      </c>
      <c r="F3074">
        <v>3.2930000000000001</v>
      </c>
      <c r="G3074" t="s">
        <v>36</v>
      </c>
      <c r="H3074" t="s">
        <v>36</v>
      </c>
      <c r="I3074" t="s">
        <v>2819</v>
      </c>
      <c r="J3074" s="4" t="str">
        <f t="shared" ref="J3074:J3137" si="96">IF(AND(I3074=selected_country_code,C3074= selected_sector_code),D3074,"na")</f>
        <v>na</v>
      </c>
      <c r="K3074" s="4">
        <f t="shared" si="95"/>
        <v>0</v>
      </c>
      <c r="L3074" t="s">
        <v>14517</v>
      </c>
    </row>
    <row r="3075" spans="1:12" x14ac:dyDescent="0.25">
      <c r="A3075" t="s">
        <v>6161</v>
      </c>
      <c r="B3075" t="s">
        <v>6162</v>
      </c>
      <c r="C3075" t="s">
        <v>58</v>
      </c>
      <c r="D3075">
        <v>668</v>
      </c>
      <c r="E3075">
        <v>9.0299999999999994</v>
      </c>
      <c r="F3075" t="s">
        <v>36</v>
      </c>
      <c r="G3075">
        <v>0.76600000000000001</v>
      </c>
      <c r="H3075">
        <v>8.641</v>
      </c>
      <c r="I3075" t="s">
        <v>2819</v>
      </c>
      <c r="J3075" s="4" t="str">
        <f t="shared" si="96"/>
        <v>na</v>
      </c>
      <c r="K3075" s="4">
        <f t="shared" ref="K3075:K3138" si="97">IFERROR(RANK(J3075,$J$2:$J$5711,0),0)</f>
        <v>0</v>
      </c>
      <c r="L3075" t="s">
        <v>14518</v>
      </c>
    </row>
    <row r="3076" spans="1:12" x14ac:dyDescent="0.25">
      <c r="A3076" t="s">
        <v>6163</v>
      </c>
      <c r="B3076" t="s">
        <v>6164</v>
      </c>
      <c r="C3076" t="s">
        <v>35</v>
      </c>
      <c r="D3076">
        <v>666</v>
      </c>
      <c r="E3076">
        <v>11.959</v>
      </c>
      <c r="F3076">
        <v>1.284</v>
      </c>
      <c r="G3076" t="s">
        <v>36</v>
      </c>
      <c r="H3076" t="s">
        <v>36</v>
      </c>
      <c r="I3076" t="s">
        <v>2819</v>
      </c>
      <c r="J3076" s="4" t="str">
        <f t="shared" si="96"/>
        <v>na</v>
      </c>
      <c r="K3076" s="4">
        <f t="shared" si="97"/>
        <v>0</v>
      </c>
      <c r="L3076" t="s">
        <v>14519</v>
      </c>
    </row>
    <row r="3077" spans="1:12" x14ac:dyDescent="0.25">
      <c r="A3077" t="s">
        <v>6165</v>
      </c>
      <c r="B3077" t="s">
        <v>6166</v>
      </c>
      <c r="C3077" t="s">
        <v>35</v>
      </c>
      <c r="D3077">
        <v>666</v>
      </c>
      <c r="E3077">
        <v>7.9829999999999997</v>
      </c>
      <c r="F3077">
        <v>1.0820000000000001</v>
      </c>
      <c r="G3077">
        <v>0.57899999999999996</v>
      </c>
      <c r="H3077">
        <v>5.5830000000000002</v>
      </c>
      <c r="I3077" t="s">
        <v>2819</v>
      </c>
      <c r="J3077" s="4" t="str">
        <f t="shared" si="96"/>
        <v>na</v>
      </c>
      <c r="K3077" s="4">
        <f t="shared" si="97"/>
        <v>0</v>
      </c>
      <c r="L3077" t="s">
        <v>14520</v>
      </c>
    </row>
    <row r="3078" spans="1:12" x14ac:dyDescent="0.25">
      <c r="A3078" t="s">
        <v>6167</v>
      </c>
      <c r="B3078" t="s">
        <v>6168</v>
      </c>
      <c r="C3078" t="s">
        <v>24</v>
      </c>
      <c r="D3078">
        <v>665</v>
      </c>
      <c r="E3078">
        <v>11.176</v>
      </c>
      <c r="F3078">
        <v>1.637</v>
      </c>
      <c r="G3078">
        <v>0.70899999999999996</v>
      </c>
      <c r="H3078">
        <v>7.2469999999999999</v>
      </c>
      <c r="I3078" t="s">
        <v>2819</v>
      </c>
      <c r="J3078" s="4" t="str">
        <f t="shared" si="96"/>
        <v>na</v>
      </c>
      <c r="K3078" s="4">
        <f t="shared" si="97"/>
        <v>0</v>
      </c>
      <c r="L3078" t="s">
        <v>14521</v>
      </c>
    </row>
    <row r="3079" spans="1:12" x14ac:dyDescent="0.25">
      <c r="A3079" t="s">
        <v>6169</v>
      </c>
      <c r="B3079" t="s">
        <v>6170</v>
      </c>
      <c r="C3079" t="s">
        <v>15</v>
      </c>
      <c r="D3079">
        <v>665</v>
      </c>
      <c r="E3079">
        <v>2.6829999999999998</v>
      </c>
      <c r="F3079">
        <v>0.41499999999999998</v>
      </c>
      <c r="G3079">
        <v>0.13300000000000001</v>
      </c>
      <c r="H3079">
        <v>5.2690000000000001</v>
      </c>
      <c r="I3079" t="s">
        <v>2819</v>
      </c>
      <c r="J3079" s="4" t="str">
        <f t="shared" si="96"/>
        <v>na</v>
      </c>
      <c r="K3079" s="4">
        <f t="shared" si="97"/>
        <v>0</v>
      </c>
      <c r="L3079" t="s">
        <v>14522</v>
      </c>
    </row>
    <row r="3080" spans="1:12" x14ac:dyDescent="0.25">
      <c r="A3080" t="s">
        <v>6171</v>
      </c>
      <c r="B3080" t="s">
        <v>6172</v>
      </c>
      <c r="C3080" t="s">
        <v>11</v>
      </c>
      <c r="D3080">
        <v>665</v>
      </c>
      <c r="E3080" t="s">
        <v>36</v>
      </c>
      <c r="F3080">
        <v>0.65</v>
      </c>
      <c r="G3080">
        <v>1.8120000000000001</v>
      </c>
      <c r="H3080">
        <v>8.6170000000000009</v>
      </c>
      <c r="I3080" t="s">
        <v>2819</v>
      </c>
      <c r="J3080" s="4" t="str">
        <f t="shared" si="96"/>
        <v>na</v>
      </c>
      <c r="K3080" s="4">
        <f t="shared" si="97"/>
        <v>0</v>
      </c>
      <c r="L3080" t="s">
        <v>14523</v>
      </c>
    </row>
    <row r="3081" spans="1:12" x14ac:dyDescent="0.25">
      <c r="A3081" t="s">
        <v>6173</v>
      </c>
      <c r="B3081" t="s">
        <v>6174</v>
      </c>
      <c r="C3081" t="s">
        <v>30</v>
      </c>
      <c r="D3081">
        <v>663</v>
      </c>
      <c r="E3081" t="s">
        <v>36</v>
      </c>
      <c r="F3081">
        <v>4.0330000000000004</v>
      </c>
      <c r="G3081">
        <v>3.62</v>
      </c>
      <c r="H3081" t="s">
        <v>36</v>
      </c>
      <c r="I3081" t="s">
        <v>2819</v>
      </c>
      <c r="J3081" s="4" t="str">
        <f t="shared" si="96"/>
        <v>na</v>
      </c>
      <c r="K3081" s="4">
        <f t="shared" si="97"/>
        <v>0</v>
      </c>
      <c r="L3081" t="s">
        <v>14524</v>
      </c>
    </row>
    <row r="3082" spans="1:12" x14ac:dyDescent="0.25">
      <c r="A3082" t="s">
        <v>6175</v>
      </c>
      <c r="B3082" t="s">
        <v>6176</v>
      </c>
      <c r="C3082" t="s">
        <v>15</v>
      </c>
      <c r="D3082">
        <v>661</v>
      </c>
      <c r="E3082">
        <v>17.631</v>
      </c>
      <c r="F3082">
        <v>1.214</v>
      </c>
      <c r="G3082">
        <v>0.2</v>
      </c>
      <c r="H3082">
        <v>9.0060000000000002</v>
      </c>
      <c r="I3082" t="s">
        <v>2819</v>
      </c>
      <c r="J3082" s="4" t="str">
        <f t="shared" si="96"/>
        <v>na</v>
      </c>
      <c r="K3082" s="4">
        <f t="shared" si="97"/>
        <v>0</v>
      </c>
      <c r="L3082" t="s">
        <v>14525</v>
      </c>
    </row>
    <row r="3083" spans="1:12" x14ac:dyDescent="0.25">
      <c r="A3083" t="s">
        <v>6177</v>
      </c>
      <c r="B3083" t="s">
        <v>6178</v>
      </c>
      <c r="C3083" t="s">
        <v>132</v>
      </c>
      <c r="D3083">
        <v>659</v>
      </c>
      <c r="E3083">
        <v>71.427000000000007</v>
      </c>
      <c r="F3083">
        <v>2.4929999999999999</v>
      </c>
      <c r="G3083">
        <v>2.5760000000000001</v>
      </c>
      <c r="H3083">
        <v>17.745000000000001</v>
      </c>
      <c r="I3083" t="s">
        <v>2819</v>
      </c>
      <c r="J3083" s="4" t="str">
        <f t="shared" si="96"/>
        <v>na</v>
      </c>
      <c r="K3083" s="4">
        <f t="shared" si="97"/>
        <v>0</v>
      </c>
      <c r="L3083" t="s">
        <v>14526</v>
      </c>
    </row>
    <row r="3084" spans="1:12" x14ac:dyDescent="0.25">
      <c r="A3084" t="s">
        <v>6179</v>
      </c>
      <c r="B3084" t="s">
        <v>6180</v>
      </c>
      <c r="C3084" t="s">
        <v>15</v>
      </c>
      <c r="D3084">
        <v>658</v>
      </c>
      <c r="E3084">
        <v>17.12</v>
      </c>
      <c r="F3084">
        <v>0.70399999999999996</v>
      </c>
      <c r="G3084">
        <v>0.13400000000000001</v>
      </c>
      <c r="H3084">
        <v>6.6559999999999997</v>
      </c>
      <c r="I3084" t="s">
        <v>2819</v>
      </c>
      <c r="J3084" s="4" t="str">
        <f t="shared" si="96"/>
        <v>na</v>
      </c>
      <c r="K3084" s="4">
        <f t="shared" si="97"/>
        <v>0</v>
      </c>
      <c r="L3084" t="s">
        <v>14527</v>
      </c>
    </row>
    <row r="3085" spans="1:12" x14ac:dyDescent="0.25">
      <c r="A3085" t="s">
        <v>6181</v>
      </c>
      <c r="B3085" t="s">
        <v>6182</v>
      </c>
      <c r="C3085" t="s">
        <v>21</v>
      </c>
      <c r="D3085">
        <v>657</v>
      </c>
      <c r="E3085">
        <v>9.5559999999999992</v>
      </c>
      <c r="F3085">
        <v>0.96799999999999997</v>
      </c>
      <c r="G3085">
        <v>0.14000000000000001</v>
      </c>
      <c r="H3085">
        <v>5.7329999999999997</v>
      </c>
      <c r="I3085" t="s">
        <v>2819</v>
      </c>
      <c r="J3085" s="4" t="str">
        <f t="shared" si="96"/>
        <v>na</v>
      </c>
      <c r="K3085" s="4">
        <f t="shared" si="97"/>
        <v>0</v>
      </c>
      <c r="L3085" t="s">
        <v>14528</v>
      </c>
    </row>
    <row r="3086" spans="1:12" x14ac:dyDescent="0.25">
      <c r="A3086" t="s">
        <v>6183</v>
      </c>
      <c r="B3086" t="s">
        <v>6184</v>
      </c>
      <c r="C3086" t="s">
        <v>30</v>
      </c>
      <c r="D3086">
        <v>657</v>
      </c>
      <c r="E3086" t="s">
        <v>36</v>
      </c>
      <c r="F3086">
        <v>1.7330000000000001</v>
      </c>
      <c r="G3086" t="s">
        <v>36</v>
      </c>
      <c r="H3086" t="s">
        <v>36</v>
      </c>
      <c r="I3086" t="s">
        <v>2819</v>
      </c>
      <c r="J3086" s="4" t="str">
        <f t="shared" si="96"/>
        <v>na</v>
      </c>
      <c r="K3086" s="4">
        <f t="shared" si="97"/>
        <v>0</v>
      </c>
      <c r="L3086" t="s">
        <v>14529</v>
      </c>
    </row>
    <row r="3087" spans="1:12" x14ac:dyDescent="0.25">
      <c r="A3087" t="s">
        <v>6185</v>
      </c>
      <c r="B3087" t="s">
        <v>6186</v>
      </c>
      <c r="C3087" t="s">
        <v>132</v>
      </c>
      <c r="D3087">
        <v>657</v>
      </c>
      <c r="E3087">
        <v>18.684999999999999</v>
      </c>
      <c r="F3087">
        <v>0.85399999999999998</v>
      </c>
      <c r="G3087">
        <v>1.1379999999999999</v>
      </c>
      <c r="H3087">
        <v>4.24</v>
      </c>
      <c r="I3087" t="s">
        <v>2819</v>
      </c>
      <c r="J3087" s="4" t="str">
        <f t="shared" si="96"/>
        <v>na</v>
      </c>
      <c r="K3087" s="4">
        <f t="shared" si="97"/>
        <v>0</v>
      </c>
      <c r="L3087" t="s">
        <v>14530</v>
      </c>
    </row>
    <row r="3088" spans="1:12" x14ac:dyDescent="0.25">
      <c r="A3088" t="s">
        <v>6187</v>
      </c>
      <c r="B3088" t="s">
        <v>6188</v>
      </c>
      <c r="C3088" t="s">
        <v>15</v>
      </c>
      <c r="D3088">
        <v>656</v>
      </c>
      <c r="E3088">
        <v>7.4539999999999997</v>
      </c>
      <c r="F3088">
        <v>0.92700000000000005</v>
      </c>
      <c r="G3088">
        <v>0.19700000000000001</v>
      </c>
      <c r="H3088">
        <v>5.6319999999999997</v>
      </c>
      <c r="I3088" t="s">
        <v>2819</v>
      </c>
      <c r="J3088" s="4" t="str">
        <f t="shared" si="96"/>
        <v>na</v>
      </c>
      <c r="K3088" s="4">
        <f t="shared" si="97"/>
        <v>0</v>
      </c>
      <c r="L3088" t="s">
        <v>14531</v>
      </c>
    </row>
    <row r="3089" spans="1:12" x14ac:dyDescent="0.25">
      <c r="A3089" t="s">
        <v>6189</v>
      </c>
      <c r="B3089" t="s">
        <v>6190</v>
      </c>
      <c r="C3089" t="s">
        <v>30</v>
      </c>
      <c r="D3089">
        <v>655</v>
      </c>
      <c r="E3089">
        <v>226.06700000000001</v>
      </c>
      <c r="F3089">
        <v>1.7170000000000001</v>
      </c>
      <c r="G3089">
        <v>2.0489999999999999</v>
      </c>
      <c r="H3089">
        <v>30.783999999999999</v>
      </c>
      <c r="I3089" t="s">
        <v>2819</v>
      </c>
      <c r="J3089" s="4" t="str">
        <f t="shared" si="96"/>
        <v>na</v>
      </c>
      <c r="K3089" s="4">
        <f t="shared" si="97"/>
        <v>0</v>
      </c>
      <c r="L3089" t="s">
        <v>14532</v>
      </c>
    </row>
    <row r="3090" spans="1:12" x14ac:dyDescent="0.25">
      <c r="A3090" t="s">
        <v>6191</v>
      </c>
      <c r="B3090" t="s">
        <v>6192</v>
      </c>
      <c r="C3090" t="s">
        <v>30</v>
      </c>
      <c r="D3090">
        <v>652</v>
      </c>
      <c r="E3090">
        <v>24.242999999999999</v>
      </c>
      <c r="F3090">
        <v>1.63</v>
      </c>
      <c r="G3090">
        <v>1.2</v>
      </c>
      <c r="H3090">
        <v>9.9</v>
      </c>
      <c r="I3090" t="s">
        <v>2819</v>
      </c>
      <c r="J3090" s="4" t="str">
        <f t="shared" si="96"/>
        <v>na</v>
      </c>
      <c r="K3090" s="4">
        <f t="shared" si="97"/>
        <v>0</v>
      </c>
      <c r="L3090" t="s">
        <v>14533</v>
      </c>
    </row>
    <row r="3091" spans="1:12" x14ac:dyDescent="0.25">
      <c r="A3091" t="s">
        <v>6193</v>
      </c>
      <c r="B3091" t="s">
        <v>6194</v>
      </c>
      <c r="C3091" t="s">
        <v>30</v>
      </c>
      <c r="D3091">
        <v>649</v>
      </c>
      <c r="E3091" t="s">
        <v>36</v>
      </c>
      <c r="F3091">
        <v>4.226</v>
      </c>
      <c r="G3091">
        <v>46.41</v>
      </c>
      <c r="H3091" t="s">
        <v>36</v>
      </c>
      <c r="I3091" t="s">
        <v>2819</v>
      </c>
      <c r="J3091" s="4" t="str">
        <f t="shared" si="96"/>
        <v>na</v>
      </c>
      <c r="K3091" s="4">
        <f t="shared" si="97"/>
        <v>0</v>
      </c>
      <c r="L3091" t="s">
        <v>14534</v>
      </c>
    </row>
    <row r="3092" spans="1:12" x14ac:dyDescent="0.25">
      <c r="A3092" t="s">
        <v>6195</v>
      </c>
      <c r="B3092" t="s">
        <v>6196</v>
      </c>
      <c r="C3092" t="s">
        <v>35</v>
      </c>
      <c r="D3092">
        <v>648</v>
      </c>
      <c r="E3092" t="s">
        <v>36</v>
      </c>
      <c r="F3092">
        <v>0.72499999999999998</v>
      </c>
      <c r="G3092">
        <v>14.598000000000001</v>
      </c>
      <c r="H3092">
        <v>6.4539999999999997</v>
      </c>
      <c r="I3092" t="s">
        <v>2819</v>
      </c>
      <c r="J3092" s="4" t="str">
        <f t="shared" si="96"/>
        <v>na</v>
      </c>
      <c r="K3092" s="4">
        <f t="shared" si="97"/>
        <v>0</v>
      </c>
      <c r="L3092" t="s">
        <v>14535</v>
      </c>
    </row>
    <row r="3093" spans="1:12" x14ac:dyDescent="0.25">
      <c r="A3093" t="s">
        <v>6197</v>
      </c>
      <c r="B3093" t="s">
        <v>6198</v>
      </c>
      <c r="C3093" t="s">
        <v>30</v>
      </c>
      <c r="D3093">
        <v>645</v>
      </c>
      <c r="E3093" t="s">
        <v>36</v>
      </c>
      <c r="F3093" t="s">
        <v>36</v>
      </c>
      <c r="G3093">
        <v>6.68</v>
      </c>
      <c r="H3093" t="s">
        <v>36</v>
      </c>
      <c r="I3093" t="s">
        <v>2819</v>
      </c>
      <c r="J3093" s="4" t="str">
        <f t="shared" si="96"/>
        <v>na</v>
      </c>
      <c r="K3093" s="4">
        <f t="shared" si="97"/>
        <v>0</v>
      </c>
      <c r="L3093" t="s">
        <v>14536</v>
      </c>
    </row>
    <row r="3094" spans="1:12" x14ac:dyDescent="0.25">
      <c r="A3094" t="s">
        <v>6199</v>
      </c>
      <c r="B3094" t="s">
        <v>6200</v>
      </c>
      <c r="C3094" t="s">
        <v>30</v>
      </c>
      <c r="D3094">
        <v>645</v>
      </c>
      <c r="E3094" t="s">
        <v>36</v>
      </c>
      <c r="F3094">
        <v>6.2480000000000002</v>
      </c>
      <c r="G3094">
        <v>23.954000000000001</v>
      </c>
      <c r="H3094" t="s">
        <v>36</v>
      </c>
      <c r="I3094" t="s">
        <v>2819</v>
      </c>
      <c r="J3094" s="4" t="str">
        <f t="shared" si="96"/>
        <v>na</v>
      </c>
      <c r="K3094" s="4">
        <f t="shared" si="97"/>
        <v>0</v>
      </c>
      <c r="L3094" t="s">
        <v>14537</v>
      </c>
    </row>
    <row r="3095" spans="1:12" x14ac:dyDescent="0.25">
      <c r="A3095" t="s">
        <v>6201</v>
      </c>
      <c r="B3095" t="s">
        <v>6202</v>
      </c>
      <c r="C3095" t="s">
        <v>132</v>
      </c>
      <c r="D3095">
        <v>638</v>
      </c>
      <c r="E3095">
        <v>5.2969999999999997</v>
      </c>
      <c r="F3095">
        <v>0.59699999999999998</v>
      </c>
      <c r="G3095">
        <v>2.101</v>
      </c>
      <c r="H3095">
        <v>16.073</v>
      </c>
      <c r="I3095" t="s">
        <v>2819</v>
      </c>
      <c r="J3095" s="4" t="str">
        <f t="shared" si="96"/>
        <v>na</v>
      </c>
      <c r="K3095" s="4">
        <f t="shared" si="97"/>
        <v>0</v>
      </c>
      <c r="L3095" t="s">
        <v>14538</v>
      </c>
    </row>
    <row r="3096" spans="1:12" x14ac:dyDescent="0.25">
      <c r="A3096" t="s">
        <v>6203</v>
      </c>
      <c r="B3096" t="s">
        <v>6204</v>
      </c>
      <c r="C3096" t="s">
        <v>30</v>
      </c>
      <c r="D3096">
        <v>637</v>
      </c>
      <c r="E3096" t="s">
        <v>36</v>
      </c>
      <c r="F3096">
        <v>4.806</v>
      </c>
      <c r="G3096">
        <v>110.876</v>
      </c>
      <c r="H3096" t="s">
        <v>36</v>
      </c>
      <c r="I3096" t="s">
        <v>2819</v>
      </c>
      <c r="J3096" s="4" t="str">
        <f t="shared" si="96"/>
        <v>na</v>
      </c>
      <c r="K3096" s="4">
        <f t="shared" si="97"/>
        <v>0</v>
      </c>
      <c r="L3096" t="s">
        <v>14539</v>
      </c>
    </row>
    <row r="3097" spans="1:12" x14ac:dyDescent="0.25">
      <c r="A3097" t="s">
        <v>6205</v>
      </c>
      <c r="B3097" t="s">
        <v>6206</v>
      </c>
      <c r="C3097" t="s">
        <v>15</v>
      </c>
      <c r="D3097">
        <v>637</v>
      </c>
      <c r="E3097">
        <v>237.25399999999999</v>
      </c>
      <c r="F3097">
        <v>0.20300000000000001</v>
      </c>
      <c r="G3097" t="s">
        <v>36</v>
      </c>
      <c r="H3097" t="s">
        <v>36</v>
      </c>
      <c r="I3097" t="s">
        <v>2819</v>
      </c>
      <c r="J3097" s="4" t="str">
        <f t="shared" si="96"/>
        <v>na</v>
      </c>
      <c r="K3097" s="4">
        <f t="shared" si="97"/>
        <v>0</v>
      </c>
      <c r="L3097" t="s">
        <v>14540</v>
      </c>
    </row>
    <row r="3098" spans="1:12" x14ac:dyDescent="0.25">
      <c r="A3098" t="s">
        <v>6207</v>
      </c>
      <c r="B3098" t="s">
        <v>6208</v>
      </c>
      <c r="C3098" t="s">
        <v>18</v>
      </c>
      <c r="D3098">
        <v>636</v>
      </c>
      <c r="E3098" t="s">
        <v>36</v>
      </c>
      <c r="F3098">
        <v>1.484</v>
      </c>
      <c r="G3098">
        <v>1.849</v>
      </c>
      <c r="H3098" t="s">
        <v>36</v>
      </c>
      <c r="I3098" t="s">
        <v>2819</v>
      </c>
      <c r="J3098" s="4" t="str">
        <f t="shared" si="96"/>
        <v>na</v>
      </c>
      <c r="K3098" s="4">
        <f t="shared" si="97"/>
        <v>0</v>
      </c>
      <c r="L3098" t="s">
        <v>14541</v>
      </c>
    </row>
    <row r="3099" spans="1:12" x14ac:dyDescent="0.25">
      <c r="A3099" t="s">
        <v>6209</v>
      </c>
      <c r="B3099" t="s">
        <v>6210</v>
      </c>
      <c r="C3099" t="s">
        <v>61</v>
      </c>
      <c r="D3099">
        <v>634</v>
      </c>
      <c r="E3099" t="s">
        <v>36</v>
      </c>
      <c r="F3099">
        <v>0.377</v>
      </c>
      <c r="G3099" t="s">
        <v>36</v>
      </c>
      <c r="H3099" t="s">
        <v>36</v>
      </c>
      <c r="I3099" t="s">
        <v>2819</v>
      </c>
      <c r="J3099" s="4" t="str">
        <f t="shared" si="96"/>
        <v>na</v>
      </c>
      <c r="K3099" s="4">
        <f t="shared" si="97"/>
        <v>0</v>
      </c>
      <c r="L3099" t="s">
        <v>14542</v>
      </c>
    </row>
    <row r="3100" spans="1:12" x14ac:dyDescent="0.25">
      <c r="A3100" t="s">
        <v>6211</v>
      </c>
      <c r="B3100" t="s">
        <v>6212</v>
      </c>
      <c r="C3100" t="s">
        <v>30</v>
      </c>
      <c r="D3100">
        <v>633</v>
      </c>
      <c r="E3100" t="s">
        <v>36</v>
      </c>
      <c r="F3100">
        <v>2.4449999999999998</v>
      </c>
      <c r="G3100">
        <v>358.02800000000002</v>
      </c>
      <c r="H3100" t="s">
        <v>36</v>
      </c>
      <c r="I3100" t="s">
        <v>2819</v>
      </c>
      <c r="J3100" s="4" t="str">
        <f t="shared" si="96"/>
        <v>na</v>
      </c>
      <c r="K3100" s="4">
        <f t="shared" si="97"/>
        <v>0</v>
      </c>
      <c r="L3100" t="s">
        <v>14543</v>
      </c>
    </row>
    <row r="3101" spans="1:12" x14ac:dyDescent="0.25">
      <c r="A3101" t="s">
        <v>6213</v>
      </c>
      <c r="B3101" t="s">
        <v>6214</v>
      </c>
      <c r="C3101" t="s">
        <v>58</v>
      </c>
      <c r="D3101">
        <v>633</v>
      </c>
      <c r="E3101" t="s">
        <v>36</v>
      </c>
      <c r="F3101">
        <v>1.8520000000000001</v>
      </c>
      <c r="G3101" t="s">
        <v>36</v>
      </c>
      <c r="H3101" t="s">
        <v>36</v>
      </c>
      <c r="I3101" t="s">
        <v>2819</v>
      </c>
      <c r="J3101" s="4" t="str">
        <f t="shared" si="96"/>
        <v>na</v>
      </c>
      <c r="K3101" s="4">
        <f t="shared" si="97"/>
        <v>0</v>
      </c>
      <c r="L3101" t="s">
        <v>14544</v>
      </c>
    </row>
    <row r="3102" spans="1:12" x14ac:dyDescent="0.25">
      <c r="A3102" t="s">
        <v>6215</v>
      </c>
      <c r="B3102" t="s">
        <v>6216</v>
      </c>
      <c r="C3102" t="s">
        <v>35</v>
      </c>
      <c r="D3102">
        <v>632</v>
      </c>
      <c r="E3102">
        <v>7.4429999999999996</v>
      </c>
      <c r="F3102">
        <v>0.82699999999999996</v>
      </c>
      <c r="G3102">
        <v>1.782</v>
      </c>
      <c r="H3102" t="s">
        <v>36</v>
      </c>
      <c r="I3102" t="s">
        <v>2819</v>
      </c>
      <c r="J3102" s="4" t="str">
        <f t="shared" si="96"/>
        <v>na</v>
      </c>
      <c r="K3102" s="4">
        <f t="shared" si="97"/>
        <v>0</v>
      </c>
      <c r="L3102" t="s">
        <v>14545</v>
      </c>
    </row>
    <row r="3103" spans="1:12" x14ac:dyDescent="0.25">
      <c r="A3103" t="s">
        <v>6217</v>
      </c>
      <c r="B3103" t="s">
        <v>6218</v>
      </c>
      <c r="C3103" t="s">
        <v>18</v>
      </c>
      <c r="D3103">
        <v>632</v>
      </c>
      <c r="E3103" t="s">
        <v>36</v>
      </c>
      <c r="F3103" t="s">
        <v>36</v>
      </c>
      <c r="G3103" t="s">
        <v>36</v>
      </c>
      <c r="H3103" t="s">
        <v>36</v>
      </c>
      <c r="I3103" t="s">
        <v>2819</v>
      </c>
      <c r="J3103" s="4" t="str">
        <f t="shared" si="96"/>
        <v>na</v>
      </c>
      <c r="K3103" s="4">
        <f t="shared" si="97"/>
        <v>0</v>
      </c>
      <c r="L3103" t="s">
        <v>14546</v>
      </c>
    </row>
    <row r="3104" spans="1:12" x14ac:dyDescent="0.25">
      <c r="A3104" t="s">
        <v>6219</v>
      </c>
      <c r="B3104" t="s">
        <v>6220</v>
      </c>
      <c r="C3104" t="s">
        <v>15</v>
      </c>
      <c r="D3104">
        <v>631</v>
      </c>
      <c r="E3104">
        <v>7.12</v>
      </c>
      <c r="F3104">
        <v>0.67900000000000005</v>
      </c>
      <c r="G3104">
        <v>0.28000000000000003</v>
      </c>
      <c r="H3104">
        <v>6.2370000000000001</v>
      </c>
      <c r="I3104" t="s">
        <v>2819</v>
      </c>
      <c r="J3104" s="4" t="str">
        <f t="shared" si="96"/>
        <v>na</v>
      </c>
      <c r="K3104" s="4">
        <f t="shared" si="97"/>
        <v>0</v>
      </c>
      <c r="L3104" t="s">
        <v>14547</v>
      </c>
    </row>
    <row r="3105" spans="1:12" x14ac:dyDescent="0.25">
      <c r="A3105" t="s">
        <v>6221</v>
      </c>
      <c r="B3105" t="s">
        <v>6222</v>
      </c>
      <c r="C3105" t="s">
        <v>11</v>
      </c>
      <c r="D3105">
        <v>630</v>
      </c>
      <c r="E3105">
        <v>4.4089999999999998</v>
      </c>
      <c r="F3105">
        <v>0.16600000000000001</v>
      </c>
      <c r="G3105">
        <v>0.309</v>
      </c>
      <c r="H3105">
        <v>2.2639999999999998</v>
      </c>
      <c r="I3105" t="s">
        <v>2819</v>
      </c>
      <c r="J3105" s="4" t="str">
        <f t="shared" si="96"/>
        <v>na</v>
      </c>
      <c r="K3105" s="4">
        <f t="shared" si="97"/>
        <v>0</v>
      </c>
      <c r="L3105" t="s">
        <v>14548</v>
      </c>
    </row>
    <row r="3106" spans="1:12" x14ac:dyDescent="0.25">
      <c r="A3106" t="s">
        <v>6223</v>
      </c>
      <c r="B3106" t="s">
        <v>6224</v>
      </c>
      <c r="C3106" t="s">
        <v>15</v>
      </c>
      <c r="D3106">
        <v>629</v>
      </c>
      <c r="E3106" t="s">
        <v>36</v>
      </c>
      <c r="F3106">
        <v>0.51500000000000001</v>
      </c>
      <c r="G3106">
        <v>0.186</v>
      </c>
      <c r="H3106">
        <v>99.995000000000005</v>
      </c>
      <c r="I3106" t="s">
        <v>2819</v>
      </c>
      <c r="J3106" s="4" t="str">
        <f t="shared" si="96"/>
        <v>na</v>
      </c>
      <c r="K3106" s="4">
        <f t="shared" si="97"/>
        <v>0</v>
      </c>
      <c r="L3106" t="s">
        <v>14549</v>
      </c>
    </row>
    <row r="3107" spans="1:12" x14ac:dyDescent="0.25">
      <c r="A3107" t="s">
        <v>6225</v>
      </c>
      <c r="B3107" t="s">
        <v>6226</v>
      </c>
      <c r="C3107" t="s">
        <v>58</v>
      </c>
      <c r="D3107">
        <v>628</v>
      </c>
      <c r="E3107">
        <v>8.4139999999999997</v>
      </c>
      <c r="F3107" t="s">
        <v>36</v>
      </c>
      <c r="G3107">
        <v>0.39200000000000002</v>
      </c>
      <c r="H3107">
        <v>4.673</v>
      </c>
      <c r="I3107" t="s">
        <v>2819</v>
      </c>
      <c r="J3107" s="4" t="str">
        <f t="shared" si="96"/>
        <v>na</v>
      </c>
      <c r="K3107" s="4">
        <f t="shared" si="97"/>
        <v>0</v>
      </c>
      <c r="L3107" t="s">
        <v>14550</v>
      </c>
    </row>
    <row r="3108" spans="1:12" x14ac:dyDescent="0.25">
      <c r="A3108" t="s">
        <v>6227</v>
      </c>
      <c r="B3108" t="s">
        <v>6228</v>
      </c>
      <c r="C3108" t="s">
        <v>58</v>
      </c>
      <c r="D3108">
        <v>627</v>
      </c>
      <c r="E3108" t="s">
        <v>36</v>
      </c>
      <c r="F3108">
        <v>2.181</v>
      </c>
      <c r="G3108">
        <v>1.458</v>
      </c>
      <c r="H3108">
        <v>87.772999999999996</v>
      </c>
      <c r="I3108" t="s">
        <v>2819</v>
      </c>
      <c r="J3108" s="4" t="str">
        <f t="shared" si="96"/>
        <v>na</v>
      </c>
      <c r="K3108" s="4">
        <f t="shared" si="97"/>
        <v>0</v>
      </c>
      <c r="L3108" t="s">
        <v>14551</v>
      </c>
    </row>
    <row r="3109" spans="1:12" x14ac:dyDescent="0.25">
      <c r="A3109" t="s">
        <v>6229</v>
      </c>
      <c r="B3109" t="s">
        <v>6230</v>
      </c>
      <c r="C3109" t="s">
        <v>35</v>
      </c>
      <c r="D3109">
        <v>624</v>
      </c>
      <c r="E3109">
        <v>21.268999999999998</v>
      </c>
      <c r="F3109">
        <v>0.29299999999999998</v>
      </c>
      <c r="G3109">
        <v>0.76200000000000001</v>
      </c>
      <c r="H3109" t="s">
        <v>36</v>
      </c>
      <c r="I3109" t="s">
        <v>2819</v>
      </c>
      <c r="J3109" s="4" t="str">
        <f t="shared" si="96"/>
        <v>na</v>
      </c>
      <c r="K3109" s="4">
        <f t="shared" si="97"/>
        <v>0</v>
      </c>
      <c r="L3109" t="s">
        <v>14552</v>
      </c>
    </row>
    <row r="3110" spans="1:12" x14ac:dyDescent="0.25">
      <c r="A3110" t="s">
        <v>6231</v>
      </c>
      <c r="B3110" t="s">
        <v>6232</v>
      </c>
      <c r="C3110" t="s">
        <v>132</v>
      </c>
      <c r="D3110">
        <v>623</v>
      </c>
      <c r="E3110" t="s">
        <v>36</v>
      </c>
      <c r="F3110">
        <v>3.7309999999999999</v>
      </c>
      <c r="G3110">
        <v>3.036</v>
      </c>
      <c r="H3110">
        <v>81.34</v>
      </c>
      <c r="I3110" t="s">
        <v>2819</v>
      </c>
      <c r="J3110" s="4" t="str">
        <f t="shared" si="96"/>
        <v>na</v>
      </c>
      <c r="K3110" s="4">
        <f t="shared" si="97"/>
        <v>0</v>
      </c>
      <c r="L3110" t="s">
        <v>14553</v>
      </c>
    </row>
    <row r="3111" spans="1:12" x14ac:dyDescent="0.25">
      <c r="A3111" t="s">
        <v>6233</v>
      </c>
      <c r="B3111" t="s">
        <v>6234</v>
      </c>
      <c r="C3111" t="s">
        <v>58</v>
      </c>
      <c r="D3111">
        <v>622</v>
      </c>
      <c r="E3111">
        <v>7.5350000000000001</v>
      </c>
      <c r="F3111">
        <v>0.58699999999999997</v>
      </c>
      <c r="G3111">
        <v>0.17599999999999999</v>
      </c>
      <c r="H3111">
        <v>3.0089999999999999</v>
      </c>
      <c r="I3111" t="s">
        <v>2819</v>
      </c>
      <c r="J3111" s="4" t="str">
        <f t="shared" si="96"/>
        <v>na</v>
      </c>
      <c r="K3111" s="4">
        <f t="shared" si="97"/>
        <v>0</v>
      </c>
      <c r="L3111" t="s">
        <v>14554</v>
      </c>
    </row>
    <row r="3112" spans="1:12" x14ac:dyDescent="0.25">
      <c r="A3112" t="s">
        <v>6235</v>
      </c>
      <c r="B3112" t="s">
        <v>6236</v>
      </c>
      <c r="C3112" t="s">
        <v>132</v>
      </c>
      <c r="D3112">
        <v>622</v>
      </c>
      <c r="E3112" t="s">
        <v>36</v>
      </c>
      <c r="F3112">
        <v>2.923</v>
      </c>
      <c r="G3112">
        <v>2.5590000000000002</v>
      </c>
      <c r="H3112">
        <v>76.715999999999994</v>
      </c>
      <c r="I3112" t="s">
        <v>2819</v>
      </c>
      <c r="J3112" s="4" t="str">
        <f t="shared" si="96"/>
        <v>na</v>
      </c>
      <c r="K3112" s="4">
        <f t="shared" si="97"/>
        <v>0</v>
      </c>
      <c r="L3112" t="s">
        <v>14555</v>
      </c>
    </row>
    <row r="3113" spans="1:12" x14ac:dyDescent="0.25">
      <c r="A3113" t="s">
        <v>6237</v>
      </c>
      <c r="B3113" t="s">
        <v>6238</v>
      </c>
      <c r="C3113" t="s">
        <v>35</v>
      </c>
      <c r="D3113">
        <v>621</v>
      </c>
      <c r="E3113">
        <v>23.593</v>
      </c>
      <c r="F3113">
        <v>0.83199999999999996</v>
      </c>
      <c r="G3113">
        <v>0.31900000000000001</v>
      </c>
      <c r="H3113" t="s">
        <v>36</v>
      </c>
      <c r="I3113" t="s">
        <v>2819</v>
      </c>
      <c r="J3113" s="4" t="str">
        <f t="shared" si="96"/>
        <v>na</v>
      </c>
      <c r="K3113" s="4">
        <f t="shared" si="97"/>
        <v>0</v>
      </c>
      <c r="L3113" t="s">
        <v>14556</v>
      </c>
    </row>
    <row r="3114" spans="1:12" x14ac:dyDescent="0.25">
      <c r="A3114" t="s">
        <v>6239</v>
      </c>
      <c r="B3114" t="s">
        <v>6240</v>
      </c>
      <c r="C3114" t="s">
        <v>132</v>
      </c>
      <c r="D3114">
        <v>620</v>
      </c>
      <c r="E3114">
        <v>24.251000000000001</v>
      </c>
      <c r="F3114">
        <v>1.034</v>
      </c>
      <c r="G3114">
        <v>0.65100000000000002</v>
      </c>
      <c r="H3114">
        <v>8.0459999999999994</v>
      </c>
      <c r="I3114" t="s">
        <v>2819</v>
      </c>
      <c r="J3114" s="4" t="str">
        <f t="shared" si="96"/>
        <v>na</v>
      </c>
      <c r="K3114" s="4">
        <f t="shared" si="97"/>
        <v>0</v>
      </c>
      <c r="L3114" t="s">
        <v>14557</v>
      </c>
    </row>
    <row r="3115" spans="1:12" x14ac:dyDescent="0.25">
      <c r="A3115" t="s">
        <v>6241</v>
      </c>
      <c r="B3115" t="s">
        <v>6242</v>
      </c>
      <c r="C3115" t="s">
        <v>30</v>
      </c>
      <c r="D3115">
        <v>619</v>
      </c>
      <c r="E3115" t="s">
        <v>36</v>
      </c>
      <c r="F3115">
        <v>2.198</v>
      </c>
      <c r="G3115" t="s">
        <v>36</v>
      </c>
      <c r="H3115" t="s">
        <v>36</v>
      </c>
      <c r="I3115" t="s">
        <v>2819</v>
      </c>
      <c r="J3115" s="4" t="str">
        <f t="shared" si="96"/>
        <v>na</v>
      </c>
      <c r="K3115" s="4">
        <f t="shared" si="97"/>
        <v>0</v>
      </c>
      <c r="L3115" t="s">
        <v>14558</v>
      </c>
    </row>
    <row r="3116" spans="1:12" x14ac:dyDescent="0.25">
      <c r="A3116" t="s">
        <v>6243</v>
      </c>
      <c r="B3116" t="s">
        <v>6244</v>
      </c>
      <c r="C3116" t="s">
        <v>35</v>
      </c>
      <c r="D3116">
        <v>617</v>
      </c>
      <c r="E3116">
        <v>9.4359999999999999</v>
      </c>
      <c r="F3116">
        <v>1.5169999999999999</v>
      </c>
      <c r="G3116">
        <v>3.1190000000000002</v>
      </c>
      <c r="H3116" t="s">
        <v>36</v>
      </c>
      <c r="I3116" t="s">
        <v>2819</v>
      </c>
      <c r="J3116" s="4" t="str">
        <f t="shared" si="96"/>
        <v>na</v>
      </c>
      <c r="K3116" s="4">
        <f t="shared" si="97"/>
        <v>0</v>
      </c>
      <c r="L3116" t="s">
        <v>14559</v>
      </c>
    </row>
    <row r="3117" spans="1:12" x14ac:dyDescent="0.25">
      <c r="A3117" t="s">
        <v>6245</v>
      </c>
      <c r="B3117" t="s">
        <v>6246</v>
      </c>
      <c r="C3117" t="s">
        <v>35</v>
      </c>
      <c r="D3117">
        <v>616</v>
      </c>
      <c r="E3117">
        <v>0.90900000000000003</v>
      </c>
      <c r="F3117">
        <v>0.27600000000000002</v>
      </c>
      <c r="G3117">
        <v>0.23599999999999999</v>
      </c>
      <c r="H3117">
        <v>14.669</v>
      </c>
      <c r="I3117" t="s">
        <v>2819</v>
      </c>
      <c r="J3117" s="4" t="str">
        <f t="shared" si="96"/>
        <v>na</v>
      </c>
      <c r="K3117" s="4">
        <f t="shared" si="97"/>
        <v>0</v>
      </c>
      <c r="L3117" t="s">
        <v>14560</v>
      </c>
    </row>
    <row r="3118" spans="1:12" x14ac:dyDescent="0.25">
      <c r="A3118" t="s">
        <v>6247</v>
      </c>
      <c r="B3118" t="s">
        <v>6248</v>
      </c>
      <c r="C3118" t="s">
        <v>35</v>
      </c>
      <c r="D3118">
        <v>616</v>
      </c>
      <c r="E3118">
        <v>6.7990000000000004</v>
      </c>
      <c r="F3118">
        <v>0.73199999999999998</v>
      </c>
      <c r="G3118">
        <v>2.0059999999999998</v>
      </c>
      <c r="H3118" t="s">
        <v>36</v>
      </c>
      <c r="I3118" t="s">
        <v>2819</v>
      </c>
      <c r="J3118" s="4" t="str">
        <f t="shared" si="96"/>
        <v>na</v>
      </c>
      <c r="K3118" s="4">
        <f t="shared" si="97"/>
        <v>0</v>
      </c>
      <c r="L3118" t="s">
        <v>14561</v>
      </c>
    </row>
    <row r="3119" spans="1:12" x14ac:dyDescent="0.25">
      <c r="A3119" t="s">
        <v>6249</v>
      </c>
      <c r="B3119" t="s">
        <v>6250</v>
      </c>
      <c r="C3119" t="s">
        <v>18</v>
      </c>
      <c r="D3119">
        <v>615</v>
      </c>
      <c r="E3119">
        <v>4.0460000000000003</v>
      </c>
      <c r="F3119" t="s">
        <v>36</v>
      </c>
      <c r="G3119">
        <v>1.0129999999999999</v>
      </c>
      <c r="H3119">
        <v>5.3769999999999998</v>
      </c>
      <c r="I3119" t="s">
        <v>2819</v>
      </c>
      <c r="J3119" s="4" t="str">
        <f t="shared" si="96"/>
        <v>na</v>
      </c>
      <c r="K3119" s="4">
        <f t="shared" si="97"/>
        <v>0</v>
      </c>
      <c r="L3119" t="s">
        <v>14562</v>
      </c>
    </row>
    <row r="3120" spans="1:12" x14ac:dyDescent="0.25">
      <c r="A3120" t="s">
        <v>6251</v>
      </c>
      <c r="B3120" t="s">
        <v>6252</v>
      </c>
      <c r="C3120" t="s">
        <v>15</v>
      </c>
      <c r="D3120">
        <v>615</v>
      </c>
      <c r="E3120" t="s">
        <v>36</v>
      </c>
      <c r="F3120" t="s">
        <v>36</v>
      </c>
      <c r="G3120">
        <v>0.68</v>
      </c>
      <c r="H3120" t="s">
        <v>36</v>
      </c>
      <c r="I3120" t="s">
        <v>2819</v>
      </c>
      <c r="J3120" s="4" t="str">
        <f t="shared" si="96"/>
        <v>na</v>
      </c>
      <c r="K3120" s="4">
        <f t="shared" si="97"/>
        <v>0</v>
      </c>
      <c r="L3120" t="s">
        <v>14563</v>
      </c>
    </row>
    <row r="3121" spans="1:12" x14ac:dyDescent="0.25">
      <c r="A3121" t="s">
        <v>6253</v>
      </c>
      <c r="B3121" t="s">
        <v>6254</v>
      </c>
      <c r="C3121" t="s">
        <v>30</v>
      </c>
      <c r="D3121">
        <v>615</v>
      </c>
      <c r="E3121" t="s">
        <v>36</v>
      </c>
      <c r="F3121">
        <v>3.2629999999999999</v>
      </c>
      <c r="G3121">
        <v>5.5</v>
      </c>
      <c r="H3121" t="s">
        <v>36</v>
      </c>
      <c r="I3121" t="s">
        <v>2819</v>
      </c>
      <c r="J3121" s="4" t="str">
        <f t="shared" si="96"/>
        <v>na</v>
      </c>
      <c r="K3121" s="4">
        <f t="shared" si="97"/>
        <v>0</v>
      </c>
      <c r="L3121" t="s">
        <v>14564</v>
      </c>
    </row>
    <row r="3122" spans="1:12" x14ac:dyDescent="0.25">
      <c r="A3122" t="s">
        <v>6255</v>
      </c>
      <c r="B3122" t="s">
        <v>6256</v>
      </c>
      <c r="C3122" t="s">
        <v>35</v>
      </c>
      <c r="D3122">
        <v>614</v>
      </c>
      <c r="E3122">
        <v>7.1130000000000004</v>
      </c>
      <c r="F3122">
        <v>0.80400000000000005</v>
      </c>
      <c r="G3122">
        <v>1.46</v>
      </c>
      <c r="H3122" t="s">
        <v>36</v>
      </c>
      <c r="I3122" t="s">
        <v>2819</v>
      </c>
      <c r="J3122" s="4" t="str">
        <f t="shared" si="96"/>
        <v>na</v>
      </c>
      <c r="K3122" s="4">
        <f t="shared" si="97"/>
        <v>0</v>
      </c>
      <c r="L3122" t="s">
        <v>14565</v>
      </c>
    </row>
    <row r="3123" spans="1:12" x14ac:dyDescent="0.25">
      <c r="A3123" t="s">
        <v>6257</v>
      </c>
      <c r="B3123" t="s">
        <v>6258</v>
      </c>
      <c r="C3123" t="s">
        <v>58</v>
      </c>
      <c r="D3123">
        <v>614</v>
      </c>
      <c r="E3123">
        <v>8.5180000000000007</v>
      </c>
      <c r="F3123">
        <v>1.161</v>
      </c>
      <c r="G3123">
        <v>0.53700000000000003</v>
      </c>
      <c r="H3123">
        <v>4.9640000000000004</v>
      </c>
      <c r="I3123" t="s">
        <v>2819</v>
      </c>
      <c r="J3123" s="4" t="str">
        <f t="shared" si="96"/>
        <v>na</v>
      </c>
      <c r="K3123" s="4">
        <f t="shared" si="97"/>
        <v>0</v>
      </c>
      <c r="L3123" t="s">
        <v>14566</v>
      </c>
    </row>
    <row r="3124" spans="1:12" x14ac:dyDescent="0.25">
      <c r="A3124" t="s">
        <v>6259</v>
      </c>
      <c r="B3124" t="s">
        <v>6260</v>
      </c>
      <c r="C3124" t="s">
        <v>35</v>
      </c>
      <c r="D3124">
        <v>613</v>
      </c>
      <c r="E3124">
        <v>13.401</v>
      </c>
      <c r="F3124">
        <v>1.423</v>
      </c>
      <c r="G3124">
        <v>3.87</v>
      </c>
      <c r="H3124" t="s">
        <v>36</v>
      </c>
      <c r="I3124" t="s">
        <v>2819</v>
      </c>
      <c r="J3124" s="4" t="str">
        <f t="shared" si="96"/>
        <v>na</v>
      </c>
      <c r="K3124" s="4">
        <f t="shared" si="97"/>
        <v>0</v>
      </c>
      <c r="L3124" t="s">
        <v>14567</v>
      </c>
    </row>
    <row r="3125" spans="1:12" x14ac:dyDescent="0.25">
      <c r="A3125" t="s">
        <v>6261</v>
      </c>
      <c r="B3125" t="s">
        <v>6262</v>
      </c>
      <c r="C3125" t="s">
        <v>35</v>
      </c>
      <c r="D3125">
        <v>613</v>
      </c>
      <c r="E3125">
        <v>8.5289999999999999</v>
      </c>
      <c r="F3125">
        <v>0.82299999999999995</v>
      </c>
      <c r="G3125">
        <v>2.4420000000000002</v>
      </c>
      <c r="H3125" t="s">
        <v>36</v>
      </c>
      <c r="I3125" t="s">
        <v>2819</v>
      </c>
      <c r="J3125" s="4" t="str">
        <f t="shared" si="96"/>
        <v>na</v>
      </c>
      <c r="K3125" s="4">
        <f t="shared" si="97"/>
        <v>0</v>
      </c>
      <c r="L3125" t="s">
        <v>14568</v>
      </c>
    </row>
    <row r="3126" spans="1:12" x14ac:dyDescent="0.25">
      <c r="A3126" t="s">
        <v>6263</v>
      </c>
      <c r="B3126" t="s">
        <v>6264</v>
      </c>
      <c r="C3126" t="s">
        <v>35</v>
      </c>
      <c r="D3126">
        <v>613</v>
      </c>
      <c r="E3126">
        <v>8.9090000000000007</v>
      </c>
      <c r="F3126">
        <v>1.2170000000000001</v>
      </c>
      <c r="G3126">
        <v>2.31</v>
      </c>
      <c r="H3126" t="s">
        <v>36</v>
      </c>
      <c r="I3126" t="s">
        <v>2819</v>
      </c>
      <c r="J3126" s="4" t="str">
        <f t="shared" si="96"/>
        <v>na</v>
      </c>
      <c r="K3126" s="4">
        <f t="shared" si="97"/>
        <v>0</v>
      </c>
      <c r="L3126" t="s">
        <v>14569</v>
      </c>
    </row>
    <row r="3127" spans="1:12" x14ac:dyDescent="0.25">
      <c r="A3127" t="s">
        <v>6265</v>
      </c>
      <c r="B3127" t="s">
        <v>6266</v>
      </c>
      <c r="C3127" t="s">
        <v>30</v>
      </c>
      <c r="D3127">
        <v>612</v>
      </c>
      <c r="E3127" t="s">
        <v>36</v>
      </c>
      <c r="F3127">
        <v>3.6459999999999999</v>
      </c>
      <c r="G3127">
        <v>5.91</v>
      </c>
      <c r="H3127" t="s">
        <v>36</v>
      </c>
      <c r="I3127" t="s">
        <v>2819</v>
      </c>
      <c r="J3127" s="4" t="str">
        <f t="shared" si="96"/>
        <v>na</v>
      </c>
      <c r="K3127" s="4">
        <f t="shared" si="97"/>
        <v>0</v>
      </c>
      <c r="L3127" t="s">
        <v>14570</v>
      </c>
    </row>
    <row r="3128" spans="1:12" x14ac:dyDescent="0.25">
      <c r="A3128" t="s">
        <v>6267</v>
      </c>
      <c r="B3128" t="s">
        <v>6268</v>
      </c>
      <c r="C3128" t="s">
        <v>30</v>
      </c>
      <c r="D3128">
        <v>612</v>
      </c>
      <c r="E3128" t="s">
        <v>36</v>
      </c>
      <c r="F3128">
        <v>4.258</v>
      </c>
      <c r="G3128">
        <v>7.3120000000000003</v>
      </c>
      <c r="H3128" t="s">
        <v>36</v>
      </c>
      <c r="I3128" t="s">
        <v>2819</v>
      </c>
      <c r="J3128" s="4" t="str">
        <f t="shared" si="96"/>
        <v>na</v>
      </c>
      <c r="K3128" s="4">
        <f t="shared" si="97"/>
        <v>0</v>
      </c>
      <c r="L3128" t="s">
        <v>14571</v>
      </c>
    </row>
    <row r="3129" spans="1:12" x14ac:dyDescent="0.25">
      <c r="A3129" t="s">
        <v>6269</v>
      </c>
      <c r="B3129" t="s">
        <v>6270</v>
      </c>
      <c r="C3129" t="s">
        <v>30</v>
      </c>
      <c r="D3129">
        <v>612</v>
      </c>
      <c r="E3129" t="s">
        <v>36</v>
      </c>
      <c r="F3129" t="s">
        <v>36</v>
      </c>
      <c r="G3129" t="s">
        <v>36</v>
      </c>
      <c r="H3129" t="s">
        <v>36</v>
      </c>
      <c r="I3129" t="s">
        <v>2819</v>
      </c>
      <c r="J3129" s="4" t="str">
        <f t="shared" si="96"/>
        <v>na</v>
      </c>
      <c r="K3129" s="4">
        <f t="shared" si="97"/>
        <v>0</v>
      </c>
      <c r="L3129" t="s">
        <v>14572</v>
      </c>
    </row>
    <row r="3130" spans="1:12" x14ac:dyDescent="0.25">
      <c r="A3130" t="s">
        <v>6271</v>
      </c>
      <c r="B3130" t="s">
        <v>6272</v>
      </c>
      <c r="C3130" t="s">
        <v>15</v>
      </c>
      <c r="D3130">
        <v>611</v>
      </c>
      <c r="E3130">
        <v>11.6</v>
      </c>
      <c r="F3130">
        <v>3.4740000000000002</v>
      </c>
      <c r="G3130">
        <v>0.64100000000000001</v>
      </c>
      <c r="H3130">
        <v>7.2510000000000003</v>
      </c>
      <c r="I3130" t="s">
        <v>2819</v>
      </c>
      <c r="J3130" s="4" t="str">
        <f t="shared" si="96"/>
        <v>na</v>
      </c>
      <c r="K3130" s="4">
        <f t="shared" si="97"/>
        <v>0</v>
      </c>
      <c r="L3130" t="s">
        <v>14573</v>
      </c>
    </row>
    <row r="3131" spans="1:12" x14ac:dyDescent="0.25">
      <c r="A3131" t="s">
        <v>6273</v>
      </c>
      <c r="B3131" t="s">
        <v>6274</v>
      </c>
      <c r="C3131" t="s">
        <v>132</v>
      </c>
      <c r="D3131">
        <v>608</v>
      </c>
      <c r="E3131">
        <v>37.889000000000003</v>
      </c>
      <c r="F3131">
        <v>1.393</v>
      </c>
      <c r="G3131">
        <v>0.56499999999999995</v>
      </c>
      <c r="H3131">
        <v>9.35</v>
      </c>
      <c r="I3131" t="s">
        <v>2819</v>
      </c>
      <c r="J3131" s="4" t="str">
        <f t="shared" si="96"/>
        <v>na</v>
      </c>
      <c r="K3131" s="4">
        <f t="shared" si="97"/>
        <v>0</v>
      </c>
      <c r="L3131" t="s">
        <v>14574</v>
      </c>
    </row>
    <row r="3132" spans="1:12" x14ac:dyDescent="0.25">
      <c r="A3132" t="s">
        <v>6275</v>
      </c>
      <c r="B3132" t="s">
        <v>6276</v>
      </c>
      <c r="C3132" t="s">
        <v>30</v>
      </c>
      <c r="D3132">
        <v>608</v>
      </c>
      <c r="E3132" t="s">
        <v>36</v>
      </c>
      <c r="F3132" t="s">
        <v>36</v>
      </c>
      <c r="G3132">
        <v>3.4980000000000002</v>
      </c>
      <c r="H3132" t="s">
        <v>36</v>
      </c>
      <c r="I3132" t="s">
        <v>2819</v>
      </c>
      <c r="J3132" s="4" t="str">
        <f t="shared" si="96"/>
        <v>na</v>
      </c>
      <c r="K3132" s="4">
        <f t="shared" si="97"/>
        <v>0</v>
      </c>
      <c r="L3132" t="s">
        <v>14575</v>
      </c>
    </row>
    <row r="3133" spans="1:12" x14ac:dyDescent="0.25">
      <c r="A3133" t="s">
        <v>6277</v>
      </c>
      <c r="B3133" t="s">
        <v>6278</v>
      </c>
      <c r="C3133" t="s">
        <v>21</v>
      </c>
      <c r="D3133">
        <v>608</v>
      </c>
      <c r="E3133" t="s">
        <v>36</v>
      </c>
      <c r="F3133" t="s">
        <v>36</v>
      </c>
      <c r="G3133">
        <v>0.251</v>
      </c>
      <c r="H3133">
        <v>14.35</v>
      </c>
      <c r="I3133" t="s">
        <v>2819</v>
      </c>
      <c r="J3133" s="4" t="str">
        <f t="shared" si="96"/>
        <v>na</v>
      </c>
      <c r="K3133" s="4">
        <f t="shared" si="97"/>
        <v>0</v>
      </c>
      <c r="L3133" t="s">
        <v>14576</v>
      </c>
    </row>
    <row r="3134" spans="1:12" x14ac:dyDescent="0.25">
      <c r="A3134" t="s">
        <v>6279</v>
      </c>
      <c r="B3134" t="s">
        <v>6280</v>
      </c>
      <c r="C3134" t="s">
        <v>30</v>
      </c>
      <c r="D3134">
        <v>608</v>
      </c>
      <c r="E3134">
        <v>81.906000000000006</v>
      </c>
      <c r="F3134">
        <v>2.145</v>
      </c>
      <c r="G3134">
        <v>0.68400000000000005</v>
      </c>
      <c r="H3134">
        <v>50.110999999999997</v>
      </c>
      <c r="I3134" t="s">
        <v>2819</v>
      </c>
      <c r="J3134" s="4" t="str">
        <f t="shared" si="96"/>
        <v>na</v>
      </c>
      <c r="K3134" s="4">
        <f t="shared" si="97"/>
        <v>0</v>
      </c>
      <c r="L3134" t="s">
        <v>14577</v>
      </c>
    </row>
    <row r="3135" spans="1:12" x14ac:dyDescent="0.25">
      <c r="A3135" t="s">
        <v>6281</v>
      </c>
      <c r="B3135" t="s">
        <v>6282</v>
      </c>
      <c r="C3135" t="s">
        <v>35</v>
      </c>
      <c r="D3135">
        <v>608</v>
      </c>
      <c r="E3135">
        <v>11.154999999999999</v>
      </c>
      <c r="F3135">
        <v>0.98899999999999999</v>
      </c>
      <c r="G3135">
        <v>1.9059999999999999</v>
      </c>
      <c r="H3135" t="s">
        <v>36</v>
      </c>
      <c r="I3135" t="s">
        <v>2819</v>
      </c>
      <c r="J3135" s="4" t="str">
        <f t="shared" si="96"/>
        <v>na</v>
      </c>
      <c r="K3135" s="4">
        <f t="shared" si="97"/>
        <v>0</v>
      </c>
      <c r="L3135" t="s">
        <v>14578</v>
      </c>
    </row>
    <row r="3136" spans="1:12" x14ac:dyDescent="0.25">
      <c r="A3136" t="s">
        <v>6283</v>
      </c>
      <c r="B3136" t="s">
        <v>6284</v>
      </c>
      <c r="C3136" t="s">
        <v>30</v>
      </c>
      <c r="D3136">
        <v>607</v>
      </c>
      <c r="E3136" t="s">
        <v>36</v>
      </c>
      <c r="F3136">
        <v>5.7530000000000001</v>
      </c>
      <c r="G3136">
        <v>8.5500000000000007</v>
      </c>
      <c r="H3136" t="s">
        <v>36</v>
      </c>
      <c r="I3136" t="s">
        <v>2819</v>
      </c>
      <c r="J3136" s="4" t="str">
        <f t="shared" si="96"/>
        <v>na</v>
      </c>
      <c r="K3136" s="4">
        <f t="shared" si="97"/>
        <v>0</v>
      </c>
      <c r="L3136" t="s">
        <v>14579</v>
      </c>
    </row>
    <row r="3137" spans="1:12" x14ac:dyDescent="0.25">
      <c r="A3137" t="s">
        <v>6285</v>
      </c>
      <c r="B3137" t="s">
        <v>6286</v>
      </c>
      <c r="C3137" t="s">
        <v>30</v>
      </c>
      <c r="D3137">
        <v>607</v>
      </c>
      <c r="E3137">
        <v>145.696</v>
      </c>
      <c r="F3137">
        <v>2.0390000000000001</v>
      </c>
      <c r="G3137">
        <v>2.085</v>
      </c>
      <c r="H3137">
        <v>19.494</v>
      </c>
      <c r="I3137" t="s">
        <v>2819</v>
      </c>
      <c r="J3137" s="4" t="str">
        <f t="shared" si="96"/>
        <v>na</v>
      </c>
      <c r="K3137" s="4">
        <f t="shared" si="97"/>
        <v>0</v>
      </c>
      <c r="L3137" t="s">
        <v>14580</v>
      </c>
    </row>
    <row r="3138" spans="1:12" x14ac:dyDescent="0.25">
      <c r="A3138" t="s">
        <v>6287</v>
      </c>
      <c r="B3138" t="s">
        <v>6288</v>
      </c>
      <c r="C3138" t="s">
        <v>30</v>
      </c>
      <c r="D3138">
        <v>606</v>
      </c>
      <c r="E3138" t="s">
        <v>36</v>
      </c>
      <c r="F3138">
        <v>3.6320000000000001</v>
      </c>
      <c r="G3138">
        <v>8.4879999999999995</v>
      </c>
      <c r="H3138" t="s">
        <v>36</v>
      </c>
      <c r="I3138" t="s">
        <v>2819</v>
      </c>
      <c r="J3138" s="4" t="str">
        <f t="shared" ref="J3138:J3201" si="98">IF(AND(I3138=selected_country_code,C3138= selected_sector_code),D3138,"na")</f>
        <v>na</v>
      </c>
      <c r="K3138" s="4">
        <f t="shared" si="97"/>
        <v>0</v>
      </c>
      <c r="L3138" t="s">
        <v>14581</v>
      </c>
    </row>
    <row r="3139" spans="1:12" x14ac:dyDescent="0.25">
      <c r="A3139" t="s">
        <v>6289</v>
      </c>
      <c r="B3139" t="s">
        <v>6290</v>
      </c>
      <c r="C3139" t="s">
        <v>15</v>
      </c>
      <c r="D3139">
        <v>604</v>
      </c>
      <c r="E3139">
        <v>24.774999999999999</v>
      </c>
      <c r="F3139">
        <v>0.52400000000000002</v>
      </c>
      <c r="G3139">
        <v>0.20399999999999999</v>
      </c>
      <c r="H3139" t="s">
        <v>36</v>
      </c>
      <c r="I3139" t="s">
        <v>2819</v>
      </c>
      <c r="J3139" s="4" t="str">
        <f t="shared" si="98"/>
        <v>na</v>
      </c>
      <c r="K3139" s="4">
        <f t="shared" ref="K3139:K3202" si="99">IFERROR(RANK(J3139,$J$2:$J$5711,0),0)</f>
        <v>0</v>
      </c>
      <c r="L3139" t="s">
        <v>14582</v>
      </c>
    </row>
    <row r="3140" spans="1:12" x14ac:dyDescent="0.25">
      <c r="A3140" t="s">
        <v>6291</v>
      </c>
      <c r="B3140" t="s">
        <v>6292</v>
      </c>
      <c r="C3140" t="s">
        <v>30</v>
      </c>
      <c r="D3140">
        <v>603</v>
      </c>
      <c r="E3140" t="s">
        <v>36</v>
      </c>
      <c r="F3140">
        <v>0.90200000000000002</v>
      </c>
      <c r="G3140">
        <v>0.15</v>
      </c>
      <c r="H3140">
        <v>11.186</v>
      </c>
      <c r="I3140" t="s">
        <v>2819</v>
      </c>
      <c r="J3140" s="4" t="str">
        <f t="shared" si="98"/>
        <v>na</v>
      </c>
      <c r="K3140" s="4">
        <f t="shared" si="99"/>
        <v>0</v>
      </c>
      <c r="L3140" t="s">
        <v>14583</v>
      </c>
    </row>
    <row r="3141" spans="1:12" x14ac:dyDescent="0.25">
      <c r="A3141" t="s">
        <v>6293</v>
      </c>
      <c r="B3141" t="s">
        <v>6294</v>
      </c>
      <c r="C3141" t="s">
        <v>30</v>
      </c>
      <c r="D3141">
        <v>602</v>
      </c>
      <c r="E3141" t="s">
        <v>36</v>
      </c>
      <c r="F3141">
        <v>2.2170000000000001</v>
      </c>
      <c r="G3141">
        <v>13.048</v>
      </c>
      <c r="H3141" t="s">
        <v>36</v>
      </c>
      <c r="I3141" t="s">
        <v>2819</v>
      </c>
      <c r="J3141" s="4" t="str">
        <f t="shared" si="98"/>
        <v>na</v>
      </c>
      <c r="K3141" s="4">
        <f t="shared" si="99"/>
        <v>0</v>
      </c>
      <c r="L3141" t="s">
        <v>14584</v>
      </c>
    </row>
    <row r="3142" spans="1:12" x14ac:dyDescent="0.25">
      <c r="A3142" t="s">
        <v>6295</v>
      </c>
      <c r="B3142" t="s">
        <v>6296</v>
      </c>
      <c r="C3142" t="s">
        <v>30</v>
      </c>
      <c r="D3142">
        <v>602</v>
      </c>
      <c r="E3142" t="s">
        <v>36</v>
      </c>
      <c r="F3142" t="s">
        <v>36</v>
      </c>
      <c r="G3142">
        <v>4.9240000000000004</v>
      </c>
      <c r="H3142" t="s">
        <v>36</v>
      </c>
      <c r="I3142" t="s">
        <v>2819</v>
      </c>
      <c r="J3142" s="4" t="str">
        <f t="shared" si="98"/>
        <v>na</v>
      </c>
      <c r="K3142" s="4">
        <f t="shared" si="99"/>
        <v>0</v>
      </c>
      <c r="L3142" t="s">
        <v>14585</v>
      </c>
    </row>
    <row r="3143" spans="1:12" x14ac:dyDescent="0.25">
      <c r="A3143" t="s">
        <v>6297</v>
      </c>
      <c r="B3143" t="s">
        <v>6298</v>
      </c>
      <c r="C3143" t="s">
        <v>58</v>
      </c>
      <c r="D3143">
        <v>601</v>
      </c>
      <c r="E3143">
        <v>6.9139999999999997</v>
      </c>
      <c r="F3143" t="s">
        <v>36</v>
      </c>
      <c r="G3143">
        <v>5.1999999999999998E-2</v>
      </c>
      <c r="H3143">
        <v>17.315000000000001</v>
      </c>
      <c r="I3143" t="s">
        <v>2819</v>
      </c>
      <c r="J3143" s="4" t="str">
        <f t="shared" si="98"/>
        <v>na</v>
      </c>
      <c r="K3143" s="4">
        <f t="shared" si="99"/>
        <v>0</v>
      </c>
      <c r="L3143" t="s">
        <v>14586</v>
      </c>
    </row>
    <row r="3144" spans="1:12" x14ac:dyDescent="0.25">
      <c r="A3144" t="s">
        <v>6299</v>
      </c>
      <c r="B3144" t="s">
        <v>6300</v>
      </c>
      <c r="C3144" t="s">
        <v>15</v>
      </c>
      <c r="D3144">
        <v>600</v>
      </c>
      <c r="E3144">
        <v>8.8219999999999992</v>
      </c>
      <c r="F3144">
        <v>1.2390000000000001</v>
      </c>
      <c r="G3144">
        <v>0.71199999999999997</v>
      </c>
      <c r="H3144">
        <v>5.673</v>
      </c>
      <c r="I3144" t="s">
        <v>2819</v>
      </c>
      <c r="J3144" s="4" t="str">
        <f t="shared" si="98"/>
        <v>na</v>
      </c>
      <c r="K3144" s="4">
        <f t="shared" si="99"/>
        <v>0</v>
      </c>
      <c r="L3144" t="s">
        <v>14587</v>
      </c>
    </row>
    <row r="3145" spans="1:12" x14ac:dyDescent="0.25">
      <c r="A3145" t="s">
        <v>6301</v>
      </c>
      <c r="B3145" t="s">
        <v>6302</v>
      </c>
      <c r="C3145" t="s">
        <v>58</v>
      </c>
      <c r="D3145">
        <v>597</v>
      </c>
      <c r="E3145">
        <v>12.552</v>
      </c>
      <c r="F3145">
        <v>1.8080000000000001</v>
      </c>
      <c r="G3145">
        <v>1.0149999999999999</v>
      </c>
      <c r="H3145">
        <v>6.2149999999999999</v>
      </c>
      <c r="I3145" t="s">
        <v>2819</v>
      </c>
      <c r="J3145" s="4" t="str">
        <f t="shared" si="98"/>
        <v>na</v>
      </c>
      <c r="K3145" s="4">
        <f t="shared" si="99"/>
        <v>0</v>
      </c>
      <c r="L3145" t="s">
        <v>14588</v>
      </c>
    </row>
    <row r="3146" spans="1:12" x14ac:dyDescent="0.25">
      <c r="A3146" t="s">
        <v>6303</v>
      </c>
      <c r="B3146" t="s">
        <v>6304</v>
      </c>
      <c r="C3146" t="s">
        <v>21</v>
      </c>
      <c r="D3146">
        <v>595</v>
      </c>
      <c r="E3146">
        <v>15.241</v>
      </c>
      <c r="F3146">
        <v>0.60799999999999998</v>
      </c>
      <c r="G3146">
        <v>7.0999999999999994E-2</v>
      </c>
      <c r="H3146">
        <v>8.7080000000000002</v>
      </c>
      <c r="I3146" t="s">
        <v>2819</v>
      </c>
      <c r="J3146" s="4" t="str">
        <f t="shared" si="98"/>
        <v>na</v>
      </c>
      <c r="K3146" s="4">
        <f t="shared" si="99"/>
        <v>0</v>
      </c>
      <c r="L3146" t="s">
        <v>14589</v>
      </c>
    </row>
    <row r="3147" spans="1:12" x14ac:dyDescent="0.25">
      <c r="A3147" t="s">
        <v>6305</v>
      </c>
      <c r="B3147" t="s">
        <v>6306</v>
      </c>
      <c r="C3147" t="s">
        <v>58</v>
      </c>
      <c r="D3147">
        <v>594</v>
      </c>
      <c r="E3147">
        <v>5.2</v>
      </c>
      <c r="F3147">
        <v>0.63500000000000001</v>
      </c>
      <c r="G3147">
        <v>5.7000000000000002E-2</v>
      </c>
      <c r="H3147">
        <v>6.9610000000000003</v>
      </c>
      <c r="I3147" t="s">
        <v>2819</v>
      </c>
      <c r="J3147" s="4" t="str">
        <f t="shared" si="98"/>
        <v>na</v>
      </c>
      <c r="K3147" s="4">
        <f t="shared" si="99"/>
        <v>0</v>
      </c>
      <c r="L3147" t="s">
        <v>14590</v>
      </c>
    </row>
    <row r="3148" spans="1:12" x14ac:dyDescent="0.25">
      <c r="A3148" t="s">
        <v>6307</v>
      </c>
      <c r="B3148" t="s">
        <v>6308</v>
      </c>
      <c r="C3148" t="s">
        <v>30</v>
      </c>
      <c r="D3148">
        <v>594</v>
      </c>
      <c r="E3148" t="s">
        <v>36</v>
      </c>
      <c r="F3148">
        <v>2.6819999999999999</v>
      </c>
      <c r="G3148">
        <v>3.3260000000000001</v>
      </c>
      <c r="H3148" t="s">
        <v>36</v>
      </c>
      <c r="I3148" t="s">
        <v>2819</v>
      </c>
      <c r="J3148" s="4" t="str">
        <f t="shared" si="98"/>
        <v>na</v>
      </c>
      <c r="K3148" s="4">
        <f t="shared" si="99"/>
        <v>0</v>
      </c>
      <c r="L3148" t="s">
        <v>14591</v>
      </c>
    </row>
    <row r="3149" spans="1:12" x14ac:dyDescent="0.25">
      <c r="A3149" t="s">
        <v>6309</v>
      </c>
      <c r="B3149" t="s">
        <v>6310</v>
      </c>
      <c r="C3149" t="s">
        <v>58</v>
      </c>
      <c r="D3149">
        <v>591</v>
      </c>
      <c r="E3149" t="s">
        <v>36</v>
      </c>
      <c r="F3149">
        <v>7.2160000000000002</v>
      </c>
      <c r="G3149">
        <v>1.407</v>
      </c>
      <c r="H3149" t="s">
        <v>36</v>
      </c>
      <c r="I3149" t="s">
        <v>2819</v>
      </c>
      <c r="J3149" s="4" t="str">
        <f t="shared" si="98"/>
        <v>na</v>
      </c>
      <c r="K3149" s="4">
        <f t="shared" si="99"/>
        <v>0</v>
      </c>
      <c r="L3149" t="s">
        <v>14592</v>
      </c>
    </row>
    <row r="3150" spans="1:12" x14ac:dyDescent="0.25">
      <c r="A3150" t="s">
        <v>6311</v>
      </c>
      <c r="B3150" t="s">
        <v>6312</v>
      </c>
      <c r="C3150" t="s">
        <v>35</v>
      </c>
      <c r="D3150">
        <v>591</v>
      </c>
      <c r="E3150">
        <v>8.6739999999999995</v>
      </c>
      <c r="F3150">
        <v>0.82199999999999995</v>
      </c>
      <c r="G3150">
        <v>2.044</v>
      </c>
      <c r="H3150" t="s">
        <v>36</v>
      </c>
      <c r="I3150" t="s">
        <v>2819</v>
      </c>
      <c r="J3150" s="4" t="str">
        <f t="shared" si="98"/>
        <v>na</v>
      </c>
      <c r="K3150" s="4">
        <f t="shared" si="99"/>
        <v>0</v>
      </c>
      <c r="L3150" t="s">
        <v>14593</v>
      </c>
    </row>
    <row r="3151" spans="1:12" x14ac:dyDescent="0.25">
      <c r="A3151" t="s">
        <v>6313</v>
      </c>
      <c r="B3151" t="s">
        <v>6314</v>
      </c>
      <c r="C3151" t="s">
        <v>58</v>
      </c>
      <c r="D3151">
        <v>590</v>
      </c>
      <c r="E3151">
        <v>21.777000000000001</v>
      </c>
      <c r="F3151">
        <v>0.31900000000000001</v>
      </c>
      <c r="G3151">
        <v>5.1999999999999998E-2</v>
      </c>
      <c r="H3151" t="s">
        <v>36</v>
      </c>
      <c r="I3151" t="s">
        <v>2819</v>
      </c>
      <c r="J3151" s="4" t="str">
        <f t="shared" si="98"/>
        <v>na</v>
      </c>
      <c r="K3151" s="4">
        <f t="shared" si="99"/>
        <v>0</v>
      </c>
      <c r="L3151" t="s">
        <v>14594</v>
      </c>
    </row>
    <row r="3152" spans="1:12" x14ac:dyDescent="0.25">
      <c r="A3152" t="s">
        <v>6315</v>
      </c>
      <c r="B3152" t="s">
        <v>6316</v>
      </c>
      <c r="C3152" t="s">
        <v>30</v>
      </c>
      <c r="D3152">
        <v>589</v>
      </c>
      <c r="E3152" t="s">
        <v>36</v>
      </c>
      <c r="F3152">
        <v>3.153</v>
      </c>
      <c r="G3152">
        <v>26.914999999999999</v>
      </c>
      <c r="H3152" t="s">
        <v>36</v>
      </c>
      <c r="I3152" t="s">
        <v>2819</v>
      </c>
      <c r="J3152" s="4" t="str">
        <f t="shared" si="98"/>
        <v>na</v>
      </c>
      <c r="K3152" s="4">
        <f t="shared" si="99"/>
        <v>0</v>
      </c>
      <c r="L3152" t="s">
        <v>14595</v>
      </c>
    </row>
    <row r="3153" spans="1:12" x14ac:dyDescent="0.25">
      <c r="A3153" t="s">
        <v>6317</v>
      </c>
      <c r="B3153" t="s">
        <v>6318</v>
      </c>
      <c r="C3153" t="s">
        <v>15</v>
      </c>
      <c r="D3153">
        <v>587</v>
      </c>
      <c r="E3153">
        <v>8.0990000000000002</v>
      </c>
      <c r="F3153">
        <v>0.45800000000000002</v>
      </c>
      <c r="G3153">
        <v>0.184</v>
      </c>
      <c r="H3153">
        <v>5.117</v>
      </c>
      <c r="I3153" t="s">
        <v>2819</v>
      </c>
      <c r="J3153" s="4" t="str">
        <f t="shared" si="98"/>
        <v>na</v>
      </c>
      <c r="K3153" s="4">
        <f t="shared" si="99"/>
        <v>0</v>
      </c>
      <c r="L3153" t="s">
        <v>14596</v>
      </c>
    </row>
    <row r="3154" spans="1:12" x14ac:dyDescent="0.25">
      <c r="A3154" t="s">
        <v>6319</v>
      </c>
      <c r="B3154" t="s">
        <v>6320</v>
      </c>
      <c r="C3154" t="s">
        <v>132</v>
      </c>
      <c r="D3154">
        <v>587</v>
      </c>
      <c r="E3154">
        <v>34.783999999999999</v>
      </c>
      <c r="F3154">
        <v>1.3779999999999999</v>
      </c>
      <c r="G3154">
        <v>1.6839999999999999</v>
      </c>
      <c r="H3154">
        <v>13.595000000000001</v>
      </c>
      <c r="I3154" t="s">
        <v>2819</v>
      </c>
      <c r="J3154" s="4" t="str">
        <f t="shared" si="98"/>
        <v>na</v>
      </c>
      <c r="K3154" s="4">
        <f t="shared" si="99"/>
        <v>0</v>
      </c>
      <c r="L3154" t="s">
        <v>14597</v>
      </c>
    </row>
    <row r="3155" spans="1:12" x14ac:dyDescent="0.25">
      <c r="A3155" t="s">
        <v>6321</v>
      </c>
      <c r="B3155" t="s">
        <v>6322</v>
      </c>
      <c r="C3155" t="s">
        <v>35</v>
      </c>
      <c r="D3155">
        <v>586</v>
      </c>
      <c r="E3155">
        <v>7.24</v>
      </c>
      <c r="F3155">
        <v>0.71599999999999997</v>
      </c>
      <c r="G3155">
        <v>1.4330000000000001</v>
      </c>
      <c r="H3155" t="s">
        <v>36</v>
      </c>
      <c r="I3155" t="s">
        <v>2819</v>
      </c>
      <c r="J3155" s="4" t="str">
        <f t="shared" si="98"/>
        <v>na</v>
      </c>
      <c r="K3155" s="4">
        <f t="shared" si="99"/>
        <v>0</v>
      </c>
      <c r="L3155" t="s">
        <v>14598</v>
      </c>
    </row>
    <row r="3156" spans="1:12" x14ac:dyDescent="0.25">
      <c r="A3156" t="s">
        <v>6323</v>
      </c>
      <c r="B3156" t="s">
        <v>6324</v>
      </c>
      <c r="C3156" t="s">
        <v>24</v>
      </c>
      <c r="D3156">
        <v>585</v>
      </c>
      <c r="E3156" t="s">
        <v>36</v>
      </c>
      <c r="F3156" t="s">
        <v>36</v>
      </c>
      <c r="G3156" t="s">
        <v>36</v>
      </c>
      <c r="H3156" t="s">
        <v>36</v>
      </c>
      <c r="I3156" t="s">
        <v>2819</v>
      </c>
      <c r="J3156" s="4" t="str">
        <f t="shared" si="98"/>
        <v>na</v>
      </c>
      <c r="K3156" s="4">
        <f t="shared" si="99"/>
        <v>0</v>
      </c>
      <c r="L3156" t="s">
        <v>14599</v>
      </c>
    </row>
    <row r="3157" spans="1:12" x14ac:dyDescent="0.25">
      <c r="A3157" t="s">
        <v>6325</v>
      </c>
      <c r="B3157" t="s">
        <v>6326</v>
      </c>
      <c r="C3157" t="s">
        <v>15</v>
      </c>
      <c r="D3157">
        <v>585</v>
      </c>
      <c r="E3157" t="s">
        <v>36</v>
      </c>
      <c r="F3157">
        <v>3.0430000000000001</v>
      </c>
      <c r="G3157">
        <v>1.6759999999999999</v>
      </c>
      <c r="H3157" t="s">
        <v>36</v>
      </c>
      <c r="I3157" t="s">
        <v>2819</v>
      </c>
      <c r="J3157" s="4" t="str">
        <f t="shared" si="98"/>
        <v>na</v>
      </c>
      <c r="K3157" s="4">
        <f t="shared" si="99"/>
        <v>0</v>
      </c>
      <c r="L3157" t="s">
        <v>14600</v>
      </c>
    </row>
    <row r="3158" spans="1:12" x14ac:dyDescent="0.25">
      <c r="A3158" t="s">
        <v>6327</v>
      </c>
      <c r="B3158" t="s">
        <v>6328</v>
      </c>
      <c r="C3158" t="s">
        <v>30</v>
      </c>
      <c r="D3158">
        <v>583</v>
      </c>
      <c r="E3158">
        <v>65.671999999999997</v>
      </c>
      <c r="F3158">
        <v>14.872999999999999</v>
      </c>
      <c r="G3158">
        <v>16.186</v>
      </c>
      <c r="H3158">
        <v>40.393000000000001</v>
      </c>
      <c r="I3158" t="s">
        <v>2819</v>
      </c>
      <c r="J3158" s="4" t="str">
        <f t="shared" si="98"/>
        <v>na</v>
      </c>
      <c r="K3158" s="4">
        <f t="shared" si="99"/>
        <v>0</v>
      </c>
      <c r="L3158" t="s">
        <v>14601</v>
      </c>
    </row>
    <row r="3159" spans="1:12" x14ac:dyDescent="0.25">
      <c r="A3159" t="s">
        <v>6329</v>
      </c>
      <c r="B3159" t="s">
        <v>6330</v>
      </c>
      <c r="C3159" t="s">
        <v>132</v>
      </c>
      <c r="D3159">
        <v>583</v>
      </c>
      <c r="E3159" t="s">
        <v>36</v>
      </c>
      <c r="F3159" t="s">
        <v>36</v>
      </c>
      <c r="G3159">
        <v>2.1669999999999998</v>
      </c>
      <c r="H3159">
        <v>234.30600000000001</v>
      </c>
      <c r="I3159" t="s">
        <v>2819</v>
      </c>
      <c r="J3159" s="4" t="str">
        <f t="shared" si="98"/>
        <v>na</v>
      </c>
      <c r="K3159" s="4">
        <f t="shared" si="99"/>
        <v>0</v>
      </c>
      <c r="L3159" t="s">
        <v>14602</v>
      </c>
    </row>
    <row r="3160" spans="1:12" x14ac:dyDescent="0.25">
      <c r="A3160" t="s">
        <v>6331</v>
      </c>
      <c r="B3160" t="s">
        <v>6332</v>
      </c>
      <c r="C3160" t="s">
        <v>30</v>
      </c>
      <c r="D3160">
        <v>582</v>
      </c>
      <c r="E3160" t="s">
        <v>36</v>
      </c>
      <c r="F3160">
        <v>3.5510000000000002</v>
      </c>
      <c r="G3160">
        <v>37.121000000000002</v>
      </c>
      <c r="H3160" t="s">
        <v>36</v>
      </c>
      <c r="I3160" t="s">
        <v>2819</v>
      </c>
      <c r="J3160" s="4" t="str">
        <f t="shared" si="98"/>
        <v>na</v>
      </c>
      <c r="K3160" s="4">
        <f t="shared" si="99"/>
        <v>0</v>
      </c>
      <c r="L3160" t="s">
        <v>14603</v>
      </c>
    </row>
    <row r="3161" spans="1:12" x14ac:dyDescent="0.25">
      <c r="A3161" t="s">
        <v>6333</v>
      </c>
      <c r="B3161" t="s">
        <v>6334</v>
      </c>
      <c r="C3161" t="s">
        <v>58</v>
      </c>
      <c r="D3161">
        <v>580</v>
      </c>
      <c r="E3161">
        <v>4.4720000000000004</v>
      </c>
      <c r="F3161">
        <v>3.399</v>
      </c>
      <c r="G3161">
        <v>0.14299999999999999</v>
      </c>
      <c r="H3161">
        <v>5.3650000000000002</v>
      </c>
      <c r="I3161" t="s">
        <v>2819</v>
      </c>
      <c r="J3161" s="4" t="str">
        <f t="shared" si="98"/>
        <v>na</v>
      </c>
      <c r="K3161" s="4">
        <f t="shared" si="99"/>
        <v>0</v>
      </c>
      <c r="L3161" t="s">
        <v>14604</v>
      </c>
    </row>
    <row r="3162" spans="1:12" x14ac:dyDescent="0.25">
      <c r="A3162" t="s">
        <v>6335</v>
      </c>
      <c r="B3162" t="s">
        <v>6336</v>
      </c>
      <c r="C3162" t="s">
        <v>35</v>
      </c>
      <c r="D3162">
        <v>579</v>
      </c>
      <c r="E3162">
        <v>7.1379999999999999</v>
      </c>
      <c r="F3162">
        <v>0.91100000000000003</v>
      </c>
      <c r="G3162">
        <v>0.85499999999999998</v>
      </c>
      <c r="H3162">
        <v>3.391</v>
      </c>
      <c r="I3162" t="s">
        <v>2819</v>
      </c>
      <c r="J3162" s="4" t="str">
        <f t="shared" si="98"/>
        <v>na</v>
      </c>
      <c r="K3162" s="4">
        <f t="shared" si="99"/>
        <v>0</v>
      </c>
      <c r="L3162" t="s">
        <v>14605</v>
      </c>
    </row>
    <row r="3163" spans="1:12" x14ac:dyDescent="0.25">
      <c r="A3163" t="s">
        <v>6337</v>
      </c>
      <c r="B3163" t="s">
        <v>6338</v>
      </c>
      <c r="C3163" t="s">
        <v>58</v>
      </c>
      <c r="D3163">
        <v>579</v>
      </c>
      <c r="E3163">
        <v>8.0389999999999997</v>
      </c>
      <c r="F3163">
        <v>2.569</v>
      </c>
      <c r="G3163">
        <v>0.78400000000000003</v>
      </c>
      <c r="H3163">
        <v>5.327</v>
      </c>
      <c r="I3163" t="s">
        <v>2819</v>
      </c>
      <c r="J3163" s="4" t="str">
        <f t="shared" si="98"/>
        <v>na</v>
      </c>
      <c r="K3163" s="4">
        <f t="shared" si="99"/>
        <v>0</v>
      </c>
      <c r="L3163" t="s">
        <v>14606</v>
      </c>
    </row>
    <row r="3164" spans="1:12" x14ac:dyDescent="0.25">
      <c r="A3164" t="s">
        <v>6339</v>
      </c>
      <c r="B3164" t="s">
        <v>6340</v>
      </c>
      <c r="C3164" t="s">
        <v>15</v>
      </c>
      <c r="D3164">
        <v>577</v>
      </c>
      <c r="E3164">
        <v>10.503</v>
      </c>
      <c r="F3164">
        <v>3.4769999999999999</v>
      </c>
      <c r="G3164">
        <v>0.435</v>
      </c>
      <c r="H3164">
        <v>7.3230000000000004</v>
      </c>
      <c r="I3164" t="s">
        <v>2819</v>
      </c>
      <c r="J3164" s="4" t="str">
        <f t="shared" si="98"/>
        <v>na</v>
      </c>
      <c r="K3164" s="4">
        <f t="shared" si="99"/>
        <v>0</v>
      </c>
      <c r="L3164" t="s">
        <v>14607</v>
      </c>
    </row>
    <row r="3165" spans="1:12" x14ac:dyDescent="0.25">
      <c r="A3165" t="s">
        <v>6341</v>
      </c>
      <c r="B3165" t="s">
        <v>6342</v>
      </c>
      <c r="C3165" t="s">
        <v>58</v>
      </c>
      <c r="D3165">
        <v>576</v>
      </c>
      <c r="E3165" t="s">
        <v>36</v>
      </c>
      <c r="F3165">
        <v>4.3849999999999998</v>
      </c>
      <c r="G3165" t="s">
        <v>36</v>
      </c>
      <c r="H3165">
        <v>9.8870000000000005</v>
      </c>
      <c r="I3165" t="s">
        <v>2819</v>
      </c>
      <c r="J3165" s="4" t="str">
        <f t="shared" si="98"/>
        <v>na</v>
      </c>
      <c r="K3165" s="4">
        <f t="shared" si="99"/>
        <v>0</v>
      </c>
      <c r="L3165" t="s">
        <v>14608</v>
      </c>
    </row>
    <row r="3166" spans="1:12" x14ac:dyDescent="0.25">
      <c r="A3166" t="s">
        <v>6343</v>
      </c>
      <c r="B3166" t="s">
        <v>6344</v>
      </c>
      <c r="C3166" t="s">
        <v>35</v>
      </c>
      <c r="D3166">
        <v>576</v>
      </c>
      <c r="E3166">
        <v>6.359</v>
      </c>
      <c r="F3166">
        <v>1.0269999999999999</v>
      </c>
      <c r="G3166">
        <v>0.86899999999999999</v>
      </c>
      <c r="H3166" t="s">
        <v>36</v>
      </c>
      <c r="I3166" t="s">
        <v>2819</v>
      </c>
      <c r="J3166" s="4" t="str">
        <f t="shared" si="98"/>
        <v>na</v>
      </c>
      <c r="K3166" s="4">
        <f t="shared" si="99"/>
        <v>0</v>
      </c>
      <c r="L3166" t="s">
        <v>14609</v>
      </c>
    </row>
    <row r="3167" spans="1:12" x14ac:dyDescent="0.25">
      <c r="A3167" t="s">
        <v>6345</v>
      </c>
      <c r="B3167" t="s">
        <v>6346</v>
      </c>
      <c r="C3167" t="s">
        <v>35</v>
      </c>
      <c r="D3167">
        <v>576</v>
      </c>
      <c r="E3167">
        <v>6.359</v>
      </c>
      <c r="F3167">
        <v>1.0269999999999999</v>
      </c>
      <c r="G3167">
        <v>0.86899999999999999</v>
      </c>
      <c r="H3167" t="s">
        <v>36</v>
      </c>
      <c r="I3167" t="s">
        <v>2819</v>
      </c>
      <c r="J3167" s="4" t="str">
        <f t="shared" si="98"/>
        <v>na</v>
      </c>
      <c r="K3167" s="4">
        <f t="shared" si="99"/>
        <v>0</v>
      </c>
      <c r="L3167" t="s">
        <v>14610</v>
      </c>
    </row>
    <row r="3168" spans="1:12" x14ac:dyDescent="0.25">
      <c r="A3168" t="s">
        <v>6347</v>
      </c>
      <c r="B3168" t="s">
        <v>6348</v>
      </c>
      <c r="C3168" t="s">
        <v>15</v>
      </c>
      <c r="D3168">
        <v>575</v>
      </c>
      <c r="E3168">
        <v>8.0180000000000007</v>
      </c>
      <c r="F3168">
        <v>0.32</v>
      </c>
      <c r="G3168">
        <v>0.20899999999999999</v>
      </c>
      <c r="H3168">
        <v>726.36400000000003</v>
      </c>
      <c r="I3168" t="s">
        <v>2819</v>
      </c>
      <c r="J3168" s="4" t="str">
        <f t="shared" si="98"/>
        <v>na</v>
      </c>
      <c r="K3168" s="4">
        <f t="shared" si="99"/>
        <v>0</v>
      </c>
      <c r="L3168" t="s">
        <v>14611</v>
      </c>
    </row>
    <row r="3169" spans="1:12" x14ac:dyDescent="0.25">
      <c r="A3169" t="s">
        <v>6349</v>
      </c>
      <c r="B3169" t="s">
        <v>6350</v>
      </c>
      <c r="C3169" t="s">
        <v>30</v>
      </c>
      <c r="D3169">
        <v>574</v>
      </c>
      <c r="E3169" t="s">
        <v>36</v>
      </c>
      <c r="F3169" t="s">
        <v>36</v>
      </c>
      <c r="G3169" t="s">
        <v>36</v>
      </c>
      <c r="H3169" t="s">
        <v>36</v>
      </c>
      <c r="I3169" t="s">
        <v>2819</v>
      </c>
      <c r="J3169" s="4" t="str">
        <f t="shared" si="98"/>
        <v>na</v>
      </c>
      <c r="K3169" s="4">
        <f t="shared" si="99"/>
        <v>0</v>
      </c>
      <c r="L3169" t="s">
        <v>14612</v>
      </c>
    </row>
    <row r="3170" spans="1:12" x14ac:dyDescent="0.25">
      <c r="A3170" t="s">
        <v>6351</v>
      </c>
      <c r="B3170" t="s">
        <v>6352</v>
      </c>
      <c r="C3170" t="s">
        <v>35</v>
      </c>
      <c r="D3170">
        <v>573</v>
      </c>
      <c r="E3170">
        <v>9.7629999999999999</v>
      </c>
      <c r="F3170">
        <v>0.53900000000000003</v>
      </c>
      <c r="G3170">
        <v>1.756</v>
      </c>
      <c r="H3170" t="s">
        <v>36</v>
      </c>
      <c r="I3170" t="s">
        <v>2819</v>
      </c>
      <c r="J3170" s="4" t="str">
        <f t="shared" si="98"/>
        <v>na</v>
      </c>
      <c r="K3170" s="4">
        <f t="shared" si="99"/>
        <v>0</v>
      </c>
      <c r="L3170" t="s">
        <v>14613</v>
      </c>
    </row>
    <row r="3171" spans="1:12" x14ac:dyDescent="0.25">
      <c r="A3171" t="s">
        <v>6353</v>
      </c>
      <c r="B3171" t="s">
        <v>6354</v>
      </c>
      <c r="C3171" t="s">
        <v>61</v>
      </c>
      <c r="D3171">
        <v>572</v>
      </c>
      <c r="E3171">
        <v>49.945</v>
      </c>
      <c r="F3171">
        <v>0.32500000000000001</v>
      </c>
      <c r="G3171" t="s">
        <v>36</v>
      </c>
      <c r="H3171" t="s">
        <v>36</v>
      </c>
      <c r="I3171" t="s">
        <v>2819</v>
      </c>
      <c r="J3171" s="4" t="str">
        <f t="shared" si="98"/>
        <v>na</v>
      </c>
      <c r="K3171" s="4">
        <f t="shared" si="99"/>
        <v>0</v>
      </c>
      <c r="L3171" t="s">
        <v>14614</v>
      </c>
    </row>
    <row r="3172" spans="1:12" x14ac:dyDescent="0.25">
      <c r="A3172" t="s">
        <v>6355</v>
      </c>
      <c r="B3172" t="s">
        <v>6356</v>
      </c>
      <c r="C3172" t="s">
        <v>30</v>
      </c>
      <c r="D3172">
        <v>570</v>
      </c>
      <c r="E3172" t="s">
        <v>36</v>
      </c>
      <c r="F3172">
        <v>4.4800000000000004</v>
      </c>
      <c r="G3172">
        <v>14.941000000000001</v>
      </c>
      <c r="H3172" t="s">
        <v>36</v>
      </c>
      <c r="I3172" t="s">
        <v>2819</v>
      </c>
      <c r="J3172" s="4" t="str">
        <f t="shared" si="98"/>
        <v>na</v>
      </c>
      <c r="K3172" s="4">
        <f t="shared" si="99"/>
        <v>0</v>
      </c>
      <c r="L3172" t="s">
        <v>14615</v>
      </c>
    </row>
    <row r="3173" spans="1:12" x14ac:dyDescent="0.25">
      <c r="A3173" t="s">
        <v>6357</v>
      </c>
      <c r="B3173" t="s">
        <v>6358</v>
      </c>
      <c r="C3173" t="s">
        <v>15</v>
      </c>
      <c r="D3173">
        <v>569</v>
      </c>
      <c r="E3173">
        <v>10.15</v>
      </c>
      <c r="F3173">
        <v>1.1499999999999999</v>
      </c>
      <c r="G3173">
        <v>0.222</v>
      </c>
      <c r="H3173">
        <v>9.0190000000000001</v>
      </c>
      <c r="I3173" t="s">
        <v>2819</v>
      </c>
      <c r="J3173" s="4" t="str">
        <f t="shared" si="98"/>
        <v>na</v>
      </c>
      <c r="K3173" s="4">
        <f t="shared" si="99"/>
        <v>0</v>
      </c>
      <c r="L3173" t="s">
        <v>14616</v>
      </c>
    </row>
    <row r="3174" spans="1:12" x14ac:dyDescent="0.25">
      <c r="A3174" t="s">
        <v>6359</v>
      </c>
      <c r="B3174" t="s">
        <v>6360</v>
      </c>
      <c r="C3174" t="s">
        <v>35</v>
      </c>
      <c r="D3174">
        <v>569</v>
      </c>
      <c r="E3174">
        <v>31.67</v>
      </c>
      <c r="F3174">
        <v>1.0680000000000001</v>
      </c>
      <c r="G3174">
        <v>1.917</v>
      </c>
      <c r="H3174" t="s">
        <v>36</v>
      </c>
      <c r="I3174" t="s">
        <v>2819</v>
      </c>
      <c r="J3174" s="4" t="str">
        <f t="shared" si="98"/>
        <v>na</v>
      </c>
      <c r="K3174" s="4">
        <f t="shared" si="99"/>
        <v>0</v>
      </c>
      <c r="L3174" t="s">
        <v>14617</v>
      </c>
    </row>
    <row r="3175" spans="1:12" x14ac:dyDescent="0.25">
      <c r="A3175" t="s">
        <v>6361</v>
      </c>
      <c r="B3175" t="s">
        <v>6362</v>
      </c>
      <c r="C3175" t="s">
        <v>35</v>
      </c>
      <c r="D3175">
        <v>568</v>
      </c>
      <c r="E3175" t="s">
        <v>36</v>
      </c>
      <c r="F3175">
        <v>0.72299999999999998</v>
      </c>
      <c r="G3175">
        <v>2.1509999999999998</v>
      </c>
      <c r="H3175" t="s">
        <v>36</v>
      </c>
      <c r="I3175" t="s">
        <v>2819</v>
      </c>
      <c r="J3175" s="4" t="str">
        <f t="shared" si="98"/>
        <v>na</v>
      </c>
      <c r="K3175" s="4">
        <f t="shared" si="99"/>
        <v>0</v>
      </c>
      <c r="L3175" t="s">
        <v>14618</v>
      </c>
    </row>
    <row r="3176" spans="1:12" x14ac:dyDescent="0.25">
      <c r="A3176" t="s">
        <v>6363</v>
      </c>
      <c r="B3176" t="s">
        <v>6364</v>
      </c>
      <c r="C3176" t="s">
        <v>35</v>
      </c>
      <c r="D3176">
        <v>567</v>
      </c>
      <c r="E3176">
        <v>6.71</v>
      </c>
      <c r="F3176">
        <v>0.55700000000000005</v>
      </c>
      <c r="G3176">
        <v>2.863</v>
      </c>
      <c r="H3176" t="s">
        <v>36</v>
      </c>
      <c r="I3176" t="s">
        <v>2819</v>
      </c>
      <c r="J3176" s="4" t="str">
        <f t="shared" si="98"/>
        <v>na</v>
      </c>
      <c r="K3176" s="4">
        <f t="shared" si="99"/>
        <v>0</v>
      </c>
      <c r="L3176" t="s">
        <v>14619</v>
      </c>
    </row>
    <row r="3177" spans="1:12" x14ac:dyDescent="0.25">
      <c r="A3177" t="s">
        <v>6365</v>
      </c>
      <c r="B3177" t="s">
        <v>6366</v>
      </c>
      <c r="C3177" t="s">
        <v>45</v>
      </c>
      <c r="D3177">
        <v>567</v>
      </c>
      <c r="E3177">
        <v>11.631</v>
      </c>
      <c r="F3177">
        <v>0.68600000000000005</v>
      </c>
      <c r="G3177">
        <v>0.81799999999999995</v>
      </c>
      <c r="H3177">
        <v>10.238</v>
      </c>
      <c r="I3177" t="s">
        <v>2819</v>
      </c>
      <c r="J3177" s="4" t="str">
        <f t="shared" si="98"/>
        <v>na</v>
      </c>
      <c r="K3177" s="4">
        <f t="shared" si="99"/>
        <v>0</v>
      </c>
      <c r="L3177" t="s">
        <v>14620</v>
      </c>
    </row>
    <row r="3178" spans="1:12" x14ac:dyDescent="0.25">
      <c r="A3178" t="s">
        <v>6367</v>
      </c>
      <c r="B3178" t="s">
        <v>6368</v>
      </c>
      <c r="C3178" t="s">
        <v>18</v>
      </c>
      <c r="D3178">
        <v>566</v>
      </c>
      <c r="E3178" t="s">
        <v>36</v>
      </c>
      <c r="F3178">
        <v>1.222</v>
      </c>
      <c r="G3178">
        <v>3.7450000000000001</v>
      </c>
      <c r="H3178">
        <v>31.300999999999998</v>
      </c>
      <c r="I3178" t="s">
        <v>2819</v>
      </c>
      <c r="J3178" s="4" t="str">
        <f t="shared" si="98"/>
        <v>na</v>
      </c>
      <c r="K3178" s="4">
        <f t="shared" si="99"/>
        <v>0</v>
      </c>
      <c r="L3178" t="s">
        <v>14621</v>
      </c>
    </row>
    <row r="3179" spans="1:12" x14ac:dyDescent="0.25">
      <c r="A3179" t="s">
        <v>6369</v>
      </c>
      <c r="B3179" t="s">
        <v>6370</v>
      </c>
      <c r="C3179" t="s">
        <v>35</v>
      </c>
      <c r="D3179">
        <v>565</v>
      </c>
      <c r="E3179" t="s">
        <v>36</v>
      </c>
      <c r="F3179">
        <v>0.38200000000000001</v>
      </c>
      <c r="G3179">
        <v>1.1299999999999999</v>
      </c>
      <c r="H3179" t="s">
        <v>36</v>
      </c>
      <c r="I3179" t="s">
        <v>2819</v>
      </c>
      <c r="J3179" s="4" t="str">
        <f t="shared" si="98"/>
        <v>na</v>
      </c>
      <c r="K3179" s="4">
        <f t="shared" si="99"/>
        <v>0</v>
      </c>
      <c r="L3179" t="s">
        <v>14622</v>
      </c>
    </row>
    <row r="3180" spans="1:12" x14ac:dyDescent="0.25">
      <c r="A3180" t="s">
        <v>6371</v>
      </c>
      <c r="B3180" t="s">
        <v>6372</v>
      </c>
      <c r="C3180" t="s">
        <v>30</v>
      </c>
      <c r="D3180">
        <v>561</v>
      </c>
      <c r="E3180" t="s">
        <v>36</v>
      </c>
      <c r="F3180">
        <v>6.31</v>
      </c>
      <c r="G3180">
        <v>1.847</v>
      </c>
      <c r="H3180" t="s">
        <v>36</v>
      </c>
      <c r="I3180" t="s">
        <v>2819</v>
      </c>
      <c r="J3180" s="4" t="str">
        <f t="shared" si="98"/>
        <v>na</v>
      </c>
      <c r="K3180" s="4">
        <f t="shared" si="99"/>
        <v>0</v>
      </c>
      <c r="L3180" t="s">
        <v>14623</v>
      </c>
    </row>
    <row r="3181" spans="1:12" x14ac:dyDescent="0.25">
      <c r="A3181" t="s">
        <v>6373</v>
      </c>
      <c r="B3181" t="s">
        <v>6374</v>
      </c>
      <c r="C3181" t="s">
        <v>11</v>
      </c>
      <c r="D3181">
        <v>561</v>
      </c>
      <c r="E3181">
        <v>3.839</v>
      </c>
      <c r="F3181">
        <v>0.51300000000000001</v>
      </c>
      <c r="G3181">
        <v>0.52100000000000002</v>
      </c>
      <c r="H3181">
        <v>6.9089999999999998</v>
      </c>
      <c r="I3181" t="s">
        <v>2819</v>
      </c>
      <c r="J3181" s="4" t="str">
        <f t="shared" si="98"/>
        <v>na</v>
      </c>
      <c r="K3181" s="4">
        <f t="shared" si="99"/>
        <v>0</v>
      </c>
      <c r="L3181" t="s">
        <v>14624</v>
      </c>
    </row>
    <row r="3182" spans="1:12" x14ac:dyDescent="0.25">
      <c r="A3182" t="s">
        <v>6375</v>
      </c>
      <c r="B3182" t="s">
        <v>6376</v>
      </c>
      <c r="C3182" t="s">
        <v>132</v>
      </c>
      <c r="D3182">
        <v>560</v>
      </c>
      <c r="E3182" t="s">
        <v>36</v>
      </c>
      <c r="F3182">
        <v>2.105</v>
      </c>
      <c r="G3182">
        <v>1.3009999999999999</v>
      </c>
      <c r="H3182">
        <v>15.151</v>
      </c>
      <c r="I3182" t="s">
        <v>2819</v>
      </c>
      <c r="J3182" s="4" t="str">
        <f t="shared" si="98"/>
        <v>na</v>
      </c>
      <c r="K3182" s="4">
        <f t="shared" si="99"/>
        <v>0</v>
      </c>
      <c r="L3182" t="s">
        <v>14625</v>
      </c>
    </row>
    <row r="3183" spans="1:12" x14ac:dyDescent="0.25">
      <c r="A3183" t="s">
        <v>6377</v>
      </c>
      <c r="B3183" t="s">
        <v>6378</v>
      </c>
      <c r="C3183" t="s">
        <v>15</v>
      </c>
      <c r="D3183">
        <v>560</v>
      </c>
      <c r="E3183">
        <v>7.782</v>
      </c>
      <c r="F3183">
        <v>1.0880000000000001</v>
      </c>
      <c r="G3183">
        <v>0.40300000000000002</v>
      </c>
      <c r="H3183">
        <v>7.5419999999999998</v>
      </c>
      <c r="I3183" t="s">
        <v>2819</v>
      </c>
      <c r="J3183" s="4" t="str">
        <f t="shared" si="98"/>
        <v>na</v>
      </c>
      <c r="K3183" s="4">
        <f t="shared" si="99"/>
        <v>0</v>
      </c>
      <c r="L3183" t="s">
        <v>14626</v>
      </c>
    </row>
    <row r="3184" spans="1:12" x14ac:dyDescent="0.25">
      <c r="A3184" t="s">
        <v>6379</v>
      </c>
      <c r="B3184" t="s">
        <v>6380</v>
      </c>
      <c r="C3184" t="s">
        <v>35</v>
      </c>
      <c r="D3184">
        <v>559</v>
      </c>
      <c r="E3184">
        <v>5.8739999999999997</v>
      </c>
      <c r="F3184">
        <v>0.68700000000000006</v>
      </c>
      <c r="G3184">
        <v>1.583</v>
      </c>
      <c r="H3184" t="s">
        <v>36</v>
      </c>
      <c r="I3184" t="s">
        <v>2819</v>
      </c>
      <c r="J3184" s="4" t="str">
        <f t="shared" si="98"/>
        <v>na</v>
      </c>
      <c r="K3184" s="4">
        <f t="shared" si="99"/>
        <v>0</v>
      </c>
      <c r="L3184" t="s">
        <v>14627</v>
      </c>
    </row>
    <row r="3185" spans="1:12" x14ac:dyDescent="0.25">
      <c r="A3185" t="s">
        <v>6381</v>
      </c>
      <c r="B3185" t="s">
        <v>6382</v>
      </c>
      <c r="C3185" t="s">
        <v>35</v>
      </c>
      <c r="D3185">
        <v>558</v>
      </c>
      <c r="E3185">
        <v>16.765999999999998</v>
      </c>
      <c r="F3185">
        <v>1.129</v>
      </c>
      <c r="G3185">
        <v>0.61599999999999999</v>
      </c>
      <c r="H3185" t="s">
        <v>36</v>
      </c>
      <c r="I3185" t="s">
        <v>2819</v>
      </c>
      <c r="J3185" s="4" t="str">
        <f t="shared" si="98"/>
        <v>na</v>
      </c>
      <c r="K3185" s="4">
        <f t="shared" si="99"/>
        <v>0</v>
      </c>
      <c r="L3185" t="s">
        <v>14628</v>
      </c>
    </row>
    <row r="3186" spans="1:12" x14ac:dyDescent="0.25">
      <c r="A3186" t="s">
        <v>6383</v>
      </c>
      <c r="B3186" t="s">
        <v>6384</v>
      </c>
      <c r="C3186" t="s">
        <v>18</v>
      </c>
      <c r="D3186">
        <v>556</v>
      </c>
      <c r="E3186">
        <v>3.629</v>
      </c>
      <c r="F3186">
        <v>0.59799999999999998</v>
      </c>
      <c r="G3186">
        <v>0.182</v>
      </c>
      <c r="H3186">
        <v>7.3250000000000002</v>
      </c>
      <c r="I3186" t="s">
        <v>2819</v>
      </c>
      <c r="J3186" s="4" t="str">
        <f t="shared" si="98"/>
        <v>na</v>
      </c>
      <c r="K3186" s="4">
        <f t="shared" si="99"/>
        <v>0</v>
      </c>
      <c r="L3186" t="s">
        <v>14629</v>
      </c>
    </row>
    <row r="3187" spans="1:12" x14ac:dyDescent="0.25">
      <c r="A3187" t="s">
        <v>6385</v>
      </c>
      <c r="B3187" t="s">
        <v>6386</v>
      </c>
      <c r="C3187" t="s">
        <v>18</v>
      </c>
      <c r="D3187">
        <v>556</v>
      </c>
      <c r="E3187">
        <v>3.629</v>
      </c>
      <c r="F3187">
        <v>0.59799999999999998</v>
      </c>
      <c r="G3187">
        <v>0.182</v>
      </c>
      <c r="H3187">
        <v>7.3250000000000002</v>
      </c>
      <c r="I3187" t="s">
        <v>2819</v>
      </c>
      <c r="J3187" s="4" t="str">
        <f t="shared" si="98"/>
        <v>na</v>
      </c>
      <c r="K3187" s="4">
        <f t="shared" si="99"/>
        <v>0</v>
      </c>
      <c r="L3187" t="s">
        <v>14630</v>
      </c>
    </row>
    <row r="3188" spans="1:12" x14ac:dyDescent="0.25">
      <c r="A3188" t="s">
        <v>6387</v>
      </c>
      <c r="B3188" t="s">
        <v>6388</v>
      </c>
      <c r="C3188" t="s">
        <v>35</v>
      </c>
      <c r="D3188">
        <v>556</v>
      </c>
      <c r="E3188">
        <v>10.842000000000001</v>
      </c>
      <c r="F3188">
        <v>1.089</v>
      </c>
      <c r="G3188">
        <v>2.758</v>
      </c>
      <c r="H3188" t="s">
        <v>36</v>
      </c>
      <c r="I3188" t="s">
        <v>2819</v>
      </c>
      <c r="J3188" s="4" t="str">
        <f t="shared" si="98"/>
        <v>na</v>
      </c>
      <c r="K3188" s="4">
        <f t="shared" si="99"/>
        <v>0</v>
      </c>
      <c r="L3188" t="s">
        <v>14631</v>
      </c>
    </row>
    <row r="3189" spans="1:12" x14ac:dyDescent="0.25">
      <c r="A3189" t="s">
        <v>6389</v>
      </c>
      <c r="B3189" t="s">
        <v>6390</v>
      </c>
      <c r="C3189" t="s">
        <v>27</v>
      </c>
      <c r="D3189">
        <v>555</v>
      </c>
      <c r="E3189">
        <v>38.378</v>
      </c>
      <c r="F3189">
        <v>4.1349999999999998</v>
      </c>
      <c r="G3189">
        <v>10.715</v>
      </c>
      <c r="H3189">
        <v>20.841000000000001</v>
      </c>
      <c r="I3189" t="s">
        <v>2819</v>
      </c>
      <c r="J3189" s="4" t="str">
        <f t="shared" si="98"/>
        <v>na</v>
      </c>
      <c r="K3189" s="4">
        <f t="shared" si="99"/>
        <v>0</v>
      </c>
      <c r="L3189" t="s">
        <v>14632</v>
      </c>
    </row>
    <row r="3190" spans="1:12" x14ac:dyDescent="0.25">
      <c r="A3190" t="s">
        <v>6391</v>
      </c>
      <c r="B3190" t="s">
        <v>6392</v>
      </c>
      <c r="C3190" t="s">
        <v>15</v>
      </c>
      <c r="D3190">
        <v>554</v>
      </c>
      <c r="E3190">
        <v>6.1139999999999999</v>
      </c>
      <c r="F3190">
        <v>0.85899999999999999</v>
      </c>
      <c r="G3190">
        <v>0.27600000000000002</v>
      </c>
      <c r="H3190">
        <v>3.7389999999999999</v>
      </c>
      <c r="I3190" t="s">
        <v>2819</v>
      </c>
      <c r="J3190" s="4" t="str">
        <f t="shared" si="98"/>
        <v>na</v>
      </c>
      <c r="K3190" s="4">
        <f t="shared" si="99"/>
        <v>0</v>
      </c>
      <c r="L3190" t="s">
        <v>14633</v>
      </c>
    </row>
    <row r="3191" spans="1:12" x14ac:dyDescent="0.25">
      <c r="A3191" t="s">
        <v>6393</v>
      </c>
      <c r="B3191" t="s">
        <v>5998</v>
      </c>
      <c r="C3191" t="s">
        <v>35</v>
      </c>
      <c r="D3191">
        <v>554</v>
      </c>
      <c r="E3191">
        <v>9.8059999999999992</v>
      </c>
      <c r="F3191">
        <v>1.4990000000000001</v>
      </c>
      <c r="G3191">
        <v>3.214</v>
      </c>
      <c r="H3191" t="s">
        <v>36</v>
      </c>
      <c r="I3191" t="s">
        <v>2819</v>
      </c>
      <c r="J3191" s="4" t="str">
        <f t="shared" si="98"/>
        <v>na</v>
      </c>
      <c r="K3191" s="4">
        <f t="shared" si="99"/>
        <v>0</v>
      </c>
      <c r="L3191" t="s">
        <v>14634</v>
      </c>
    </row>
    <row r="3192" spans="1:12" x14ac:dyDescent="0.25">
      <c r="A3192" t="s">
        <v>6394</v>
      </c>
      <c r="B3192" t="s">
        <v>6395</v>
      </c>
      <c r="C3192" t="s">
        <v>15</v>
      </c>
      <c r="D3192">
        <v>554</v>
      </c>
      <c r="E3192">
        <v>11.24</v>
      </c>
      <c r="F3192">
        <v>1.1240000000000001</v>
      </c>
      <c r="G3192">
        <v>0.69899999999999995</v>
      </c>
      <c r="H3192">
        <v>6.1879999999999997</v>
      </c>
      <c r="I3192" t="s">
        <v>2819</v>
      </c>
      <c r="J3192" s="4" t="str">
        <f t="shared" si="98"/>
        <v>na</v>
      </c>
      <c r="K3192" s="4">
        <f t="shared" si="99"/>
        <v>0</v>
      </c>
      <c r="L3192" t="s">
        <v>14635</v>
      </c>
    </row>
    <row r="3193" spans="1:12" x14ac:dyDescent="0.25">
      <c r="A3193" t="s">
        <v>6396</v>
      </c>
      <c r="B3193" t="s">
        <v>6397</v>
      </c>
      <c r="C3193" t="s">
        <v>35</v>
      </c>
      <c r="D3193">
        <v>553</v>
      </c>
      <c r="E3193">
        <v>4.8140000000000001</v>
      </c>
      <c r="F3193">
        <v>0.85899999999999999</v>
      </c>
      <c r="G3193">
        <v>0.77800000000000002</v>
      </c>
      <c r="H3193">
        <v>14.295999999999999</v>
      </c>
      <c r="I3193" t="s">
        <v>2819</v>
      </c>
      <c r="J3193" s="4" t="str">
        <f t="shared" si="98"/>
        <v>na</v>
      </c>
      <c r="K3193" s="4">
        <f t="shared" si="99"/>
        <v>0</v>
      </c>
      <c r="L3193" t="s">
        <v>14636</v>
      </c>
    </row>
    <row r="3194" spans="1:12" x14ac:dyDescent="0.25">
      <c r="A3194" t="s">
        <v>6398</v>
      </c>
      <c r="B3194" t="s">
        <v>6399</v>
      </c>
      <c r="C3194" t="s">
        <v>11</v>
      </c>
      <c r="D3194">
        <v>553</v>
      </c>
      <c r="E3194">
        <v>7.03</v>
      </c>
      <c r="F3194">
        <v>0.22900000000000001</v>
      </c>
      <c r="G3194">
        <v>0.193</v>
      </c>
      <c r="H3194" t="s">
        <v>36</v>
      </c>
      <c r="I3194" t="s">
        <v>2819</v>
      </c>
      <c r="J3194" s="4" t="str">
        <f t="shared" si="98"/>
        <v>na</v>
      </c>
      <c r="K3194" s="4">
        <f t="shared" si="99"/>
        <v>0</v>
      </c>
      <c r="L3194" t="s">
        <v>14637</v>
      </c>
    </row>
    <row r="3195" spans="1:12" x14ac:dyDescent="0.25">
      <c r="A3195" t="s">
        <v>6400</v>
      </c>
      <c r="B3195" t="s">
        <v>6401</v>
      </c>
      <c r="C3195" t="s">
        <v>15</v>
      </c>
      <c r="D3195">
        <v>552</v>
      </c>
      <c r="E3195" t="s">
        <v>36</v>
      </c>
      <c r="F3195">
        <v>1.5740000000000001</v>
      </c>
      <c r="G3195">
        <v>2.1320000000000001</v>
      </c>
      <c r="H3195" t="s">
        <v>36</v>
      </c>
      <c r="I3195" t="s">
        <v>2819</v>
      </c>
      <c r="J3195" s="4" t="str">
        <f t="shared" si="98"/>
        <v>na</v>
      </c>
      <c r="K3195" s="4">
        <f t="shared" si="99"/>
        <v>0</v>
      </c>
      <c r="L3195" t="s">
        <v>14638</v>
      </c>
    </row>
    <row r="3196" spans="1:12" x14ac:dyDescent="0.25">
      <c r="A3196" t="s">
        <v>6402</v>
      </c>
      <c r="B3196" t="s">
        <v>6403</v>
      </c>
      <c r="C3196" t="s">
        <v>35</v>
      </c>
      <c r="D3196">
        <v>552</v>
      </c>
      <c r="E3196">
        <v>11.907</v>
      </c>
      <c r="F3196">
        <v>0.748</v>
      </c>
      <c r="G3196">
        <v>1.659</v>
      </c>
      <c r="H3196" t="s">
        <v>36</v>
      </c>
      <c r="I3196" t="s">
        <v>2819</v>
      </c>
      <c r="J3196" s="4" t="str">
        <f t="shared" si="98"/>
        <v>na</v>
      </c>
      <c r="K3196" s="4">
        <f t="shared" si="99"/>
        <v>0</v>
      </c>
      <c r="L3196" t="s">
        <v>14639</v>
      </c>
    </row>
    <row r="3197" spans="1:12" x14ac:dyDescent="0.25">
      <c r="A3197" t="s">
        <v>6404</v>
      </c>
      <c r="B3197" t="s">
        <v>6405</v>
      </c>
      <c r="C3197" t="s">
        <v>35</v>
      </c>
      <c r="D3197">
        <v>552</v>
      </c>
      <c r="E3197">
        <v>11.907</v>
      </c>
      <c r="F3197">
        <v>0.748</v>
      </c>
      <c r="G3197">
        <v>1.659</v>
      </c>
      <c r="H3197" t="s">
        <v>36</v>
      </c>
      <c r="I3197" t="s">
        <v>2819</v>
      </c>
      <c r="J3197" s="4" t="str">
        <f t="shared" si="98"/>
        <v>na</v>
      </c>
      <c r="K3197" s="4">
        <f t="shared" si="99"/>
        <v>0</v>
      </c>
      <c r="L3197" t="s">
        <v>14640</v>
      </c>
    </row>
    <row r="3198" spans="1:12" x14ac:dyDescent="0.25">
      <c r="A3198" t="s">
        <v>6406</v>
      </c>
      <c r="B3198" t="s">
        <v>6407</v>
      </c>
      <c r="C3198" t="s">
        <v>30</v>
      </c>
      <c r="D3198">
        <v>549</v>
      </c>
      <c r="E3198">
        <v>38.103000000000002</v>
      </c>
      <c r="F3198">
        <v>3.0529999999999999</v>
      </c>
      <c r="G3198">
        <v>2.819</v>
      </c>
      <c r="H3198">
        <v>17.271000000000001</v>
      </c>
      <c r="I3198" t="s">
        <v>2819</v>
      </c>
      <c r="J3198" s="4" t="str">
        <f t="shared" si="98"/>
        <v>na</v>
      </c>
      <c r="K3198" s="4">
        <f t="shared" si="99"/>
        <v>0</v>
      </c>
      <c r="L3198" t="s">
        <v>14641</v>
      </c>
    </row>
    <row r="3199" spans="1:12" x14ac:dyDescent="0.25">
      <c r="A3199" t="s">
        <v>6408</v>
      </c>
      <c r="B3199" t="s">
        <v>6409</v>
      </c>
      <c r="C3199" t="s">
        <v>58</v>
      </c>
      <c r="D3199">
        <v>545</v>
      </c>
      <c r="E3199">
        <v>15.53</v>
      </c>
      <c r="F3199">
        <v>1.978</v>
      </c>
      <c r="G3199">
        <v>0.71699999999999997</v>
      </c>
      <c r="H3199">
        <v>10.369</v>
      </c>
      <c r="I3199" t="s">
        <v>2819</v>
      </c>
      <c r="J3199" s="4" t="str">
        <f t="shared" si="98"/>
        <v>na</v>
      </c>
      <c r="K3199" s="4">
        <f t="shared" si="99"/>
        <v>0</v>
      </c>
      <c r="L3199" t="s">
        <v>14642</v>
      </c>
    </row>
    <row r="3200" spans="1:12" x14ac:dyDescent="0.25">
      <c r="A3200" t="s">
        <v>6410</v>
      </c>
      <c r="B3200" t="s">
        <v>6411</v>
      </c>
      <c r="C3200" t="s">
        <v>35</v>
      </c>
      <c r="D3200">
        <v>544</v>
      </c>
      <c r="E3200">
        <v>8.4529999999999994</v>
      </c>
      <c r="F3200">
        <v>0.88400000000000001</v>
      </c>
      <c r="G3200">
        <v>2.298</v>
      </c>
      <c r="H3200" t="s">
        <v>36</v>
      </c>
      <c r="I3200" t="s">
        <v>2819</v>
      </c>
      <c r="J3200" s="4" t="str">
        <f t="shared" si="98"/>
        <v>na</v>
      </c>
      <c r="K3200" s="4">
        <f t="shared" si="99"/>
        <v>0</v>
      </c>
      <c r="L3200" t="s">
        <v>14643</v>
      </c>
    </row>
    <row r="3201" spans="1:12" x14ac:dyDescent="0.25">
      <c r="A3201" t="s">
        <v>6412</v>
      </c>
      <c r="B3201" t="s">
        <v>6413</v>
      </c>
      <c r="C3201" t="s">
        <v>132</v>
      </c>
      <c r="D3201">
        <v>544</v>
      </c>
      <c r="E3201">
        <v>41.814999999999998</v>
      </c>
      <c r="F3201">
        <v>6.5430000000000001</v>
      </c>
      <c r="G3201">
        <v>0.66700000000000004</v>
      </c>
      <c r="H3201">
        <v>30.103000000000002</v>
      </c>
      <c r="I3201" t="s">
        <v>2819</v>
      </c>
      <c r="J3201" s="4" t="str">
        <f t="shared" si="98"/>
        <v>na</v>
      </c>
      <c r="K3201" s="4">
        <f t="shared" si="99"/>
        <v>0</v>
      </c>
      <c r="L3201" t="s">
        <v>14644</v>
      </c>
    </row>
    <row r="3202" spans="1:12" x14ac:dyDescent="0.25">
      <c r="A3202" t="s">
        <v>6414</v>
      </c>
      <c r="B3202" t="s">
        <v>6415</v>
      </c>
      <c r="C3202" t="s">
        <v>132</v>
      </c>
      <c r="D3202">
        <v>541</v>
      </c>
      <c r="E3202" t="s">
        <v>36</v>
      </c>
      <c r="F3202">
        <v>1.119</v>
      </c>
      <c r="G3202">
        <v>0.92100000000000004</v>
      </c>
      <c r="H3202">
        <v>36.536000000000001</v>
      </c>
      <c r="I3202" t="s">
        <v>2819</v>
      </c>
      <c r="J3202" s="4" t="str">
        <f t="shared" ref="J3202:J3265" si="100">IF(AND(I3202=selected_country_code,C3202= selected_sector_code),D3202,"na")</f>
        <v>na</v>
      </c>
      <c r="K3202" s="4">
        <f t="shared" si="99"/>
        <v>0</v>
      </c>
      <c r="L3202" t="s">
        <v>14645</v>
      </c>
    </row>
    <row r="3203" spans="1:12" x14ac:dyDescent="0.25">
      <c r="A3203" t="s">
        <v>6416</v>
      </c>
      <c r="B3203" t="s">
        <v>6417</v>
      </c>
      <c r="C3203" t="s">
        <v>35</v>
      </c>
      <c r="D3203">
        <v>539</v>
      </c>
      <c r="E3203">
        <v>6.657</v>
      </c>
      <c r="F3203">
        <v>0.79600000000000004</v>
      </c>
      <c r="G3203">
        <v>3.649</v>
      </c>
      <c r="H3203" t="s">
        <v>36</v>
      </c>
      <c r="I3203" t="s">
        <v>2819</v>
      </c>
      <c r="J3203" s="4" t="str">
        <f t="shared" si="100"/>
        <v>na</v>
      </c>
      <c r="K3203" s="4">
        <f t="shared" ref="K3203:K3266" si="101">IFERROR(RANK(J3203,$J$2:$J$5711,0),0)</f>
        <v>0</v>
      </c>
      <c r="L3203" t="s">
        <v>14646</v>
      </c>
    </row>
    <row r="3204" spans="1:12" x14ac:dyDescent="0.25">
      <c r="A3204" t="s">
        <v>6418</v>
      </c>
      <c r="B3204" t="s">
        <v>6419</v>
      </c>
      <c r="C3204" t="s">
        <v>58</v>
      </c>
      <c r="D3204">
        <v>538</v>
      </c>
      <c r="E3204">
        <v>5.1459999999999999</v>
      </c>
      <c r="F3204" t="s">
        <v>36</v>
      </c>
      <c r="G3204">
        <v>0.60699999999999998</v>
      </c>
      <c r="H3204">
        <v>9.4380000000000006</v>
      </c>
      <c r="I3204" t="s">
        <v>2819</v>
      </c>
      <c r="J3204" s="4" t="str">
        <f t="shared" si="100"/>
        <v>na</v>
      </c>
      <c r="K3204" s="4">
        <f t="shared" si="101"/>
        <v>0</v>
      </c>
      <c r="L3204" t="s">
        <v>14647</v>
      </c>
    </row>
    <row r="3205" spans="1:12" x14ac:dyDescent="0.25">
      <c r="A3205" t="s">
        <v>6420</v>
      </c>
      <c r="B3205" t="s">
        <v>6421</v>
      </c>
      <c r="C3205" t="s">
        <v>11</v>
      </c>
      <c r="D3205">
        <v>537</v>
      </c>
      <c r="E3205">
        <v>42.853999999999999</v>
      </c>
      <c r="F3205">
        <v>0.66200000000000003</v>
      </c>
      <c r="G3205">
        <v>0.629</v>
      </c>
      <c r="H3205">
        <v>7.4009999999999998</v>
      </c>
      <c r="I3205" t="s">
        <v>2819</v>
      </c>
      <c r="J3205" s="4" t="str">
        <f t="shared" si="100"/>
        <v>na</v>
      </c>
      <c r="K3205" s="4">
        <f t="shared" si="101"/>
        <v>0</v>
      </c>
      <c r="L3205" t="s">
        <v>14648</v>
      </c>
    </row>
    <row r="3206" spans="1:12" x14ac:dyDescent="0.25">
      <c r="A3206" t="s">
        <v>6422</v>
      </c>
      <c r="B3206" t="s">
        <v>6423</v>
      </c>
      <c r="C3206" t="s">
        <v>30</v>
      </c>
      <c r="D3206">
        <v>536</v>
      </c>
      <c r="E3206" t="s">
        <v>36</v>
      </c>
      <c r="F3206">
        <v>4.1239999999999997</v>
      </c>
      <c r="G3206">
        <v>4.2220000000000004</v>
      </c>
      <c r="H3206" t="s">
        <v>36</v>
      </c>
      <c r="I3206" t="s">
        <v>2819</v>
      </c>
      <c r="J3206" s="4" t="str">
        <f t="shared" si="100"/>
        <v>na</v>
      </c>
      <c r="K3206" s="4">
        <f t="shared" si="101"/>
        <v>0</v>
      </c>
      <c r="L3206" t="s">
        <v>14649</v>
      </c>
    </row>
    <row r="3207" spans="1:12" x14ac:dyDescent="0.25">
      <c r="A3207" t="s">
        <v>6424</v>
      </c>
      <c r="B3207" t="s">
        <v>6425</v>
      </c>
      <c r="C3207" t="s">
        <v>58</v>
      </c>
      <c r="D3207">
        <v>536</v>
      </c>
      <c r="E3207">
        <v>21.271999999999998</v>
      </c>
      <c r="F3207">
        <v>4.1989999999999998</v>
      </c>
      <c r="G3207">
        <v>1.954</v>
      </c>
      <c r="H3207">
        <v>13.65</v>
      </c>
      <c r="I3207" t="s">
        <v>2819</v>
      </c>
      <c r="J3207" s="4" t="str">
        <f t="shared" si="100"/>
        <v>na</v>
      </c>
      <c r="K3207" s="4">
        <f t="shared" si="101"/>
        <v>0</v>
      </c>
      <c r="L3207" t="s">
        <v>14650</v>
      </c>
    </row>
    <row r="3208" spans="1:12" x14ac:dyDescent="0.25">
      <c r="A3208" t="s">
        <v>6426</v>
      </c>
      <c r="B3208" t="s">
        <v>6427</v>
      </c>
      <c r="C3208" t="s">
        <v>35</v>
      </c>
      <c r="D3208">
        <v>536</v>
      </c>
      <c r="E3208">
        <v>6.7990000000000004</v>
      </c>
      <c r="F3208">
        <v>0.874</v>
      </c>
      <c r="G3208">
        <v>1.946</v>
      </c>
      <c r="H3208" t="s">
        <v>36</v>
      </c>
      <c r="I3208" t="s">
        <v>2819</v>
      </c>
      <c r="J3208" s="4" t="str">
        <f t="shared" si="100"/>
        <v>na</v>
      </c>
      <c r="K3208" s="4">
        <f t="shared" si="101"/>
        <v>0</v>
      </c>
      <c r="L3208" t="s">
        <v>14651</v>
      </c>
    </row>
    <row r="3209" spans="1:12" x14ac:dyDescent="0.25">
      <c r="A3209" t="s">
        <v>6428</v>
      </c>
      <c r="B3209" t="s">
        <v>6429</v>
      </c>
      <c r="C3209" t="s">
        <v>30</v>
      </c>
      <c r="D3209">
        <v>536</v>
      </c>
      <c r="E3209" t="s">
        <v>36</v>
      </c>
      <c r="F3209">
        <v>2.5299999999999998</v>
      </c>
      <c r="G3209" t="s">
        <v>36</v>
      </c>
      <c r="H3209" t="s">
        <v>36</v>
      </c>
      <c r="I3209" t="s">
        <v>2819</v>
      </c>
      <c r="J3209" s="4" t="str">
        <f t="shared" si="100"/>
        <v>na</v>
      </c>
      <c r="K3209" s="4">
        <f t="shared" si="101"/>
        <v>0</v>
      </c>
      <c r="L3209" t="s">
        <v>14652</v>
      </c>
    </row>
    <row r="3210" spans="1:12" x14ac:dyDescent="0.25">
      <c r="A3210" t="s">
        <v>6430</v>
      </c>
      <c r="B3210" t="s">
        <v>6431</v>
      </c>
      <c r="C3210" t="s">
        <v>45</v>
      </c>
      <c r="D3210">
        <v>535</v>
      </c>
      <c r="E3210" t="s">
        <v>36</v>
      </c>
      <c r="F3210">
        <v>10.237</v>
      </c>
      <c r="G3210">
        <v>0.52200000000000002</v>
      </c>
      <c r="H3210" t="s">
        <v>36</v>
      </c>
      <c r="I3210" t="s">
        <v>2819</v>
      </c>
      <c r="J3210" s="4" t="str">
        <f t="shared" si="100"/>
        <v>na</v>
      </c>
      <c r="K3210" s="4">
        <f t="shared" si="101"/>
        <v>0</v>
      </c>
      <c r="L3210" t="s">
        <v>14653</v>
      </c>
    </row>
    <row r="3211" spans="1:12" x14ac:dyDescent="0.25">
      <c r="A3211" t="s">
        <v>6432</v>
      </c>
      <c r="B3211" t="s">
        <v>6433</v>
      </c>
      <c r="C3211" t="s">
        <v>30</v>
      </c>
      <c r="D3211">
        <v>534</v>
      </c>
      <c r="E3211">
        <v>19.579000000000001</v>
      </c>
      <c r="F3211">
        <v>56.244999999999997</v>
      </c>
      <c r="G3211">
        <v>0.48399999999999999</v>
      </c>
      <c r="H3211">
        <v>7.45</v>
      </c>
      <c r="I3211" t="s">
        <v>2819</v>
      </c>
      <c r="J3211" s="4" t="str">
        <f t="shared" si="100"/>
        <v>na</v>
      </c>
      <c r="K3211" s="4">
        <f t="shared" si="101"/>
        <v>0</v>
      </c>
      <c r="L3211" t="s">
        <v>14654</v>
      </c>
    </row>
    <row r="3212" spans="1:12" x14ac:dyDescent="0.25">
      <c r="A3212" t="s">
        <v>6434</v>
      </c>
      <c r="B3212" t="s">
        <v>6435</v>
      </c>
      <c r="C3212" t="s">
        <v>30</v>
      </c>
      <c r="D3212">
        <v>533</v>
      </c>
      <c r="E3212" t="s">
        <v>36</v>
      </c>
      <c r="F3212">
        <v>7.149</v>
      </c>
      <c r="G3212">
        <v>4.867</v>
      </c>
      <c r="H3212" t="s">
        <v>36</v>
      </c>
      <c r="I3212" t="s">
        <v>2819</v>
      </c>
      <c r="J3212" s="4" t="str">
        <f t="shared" si="100"/>
        <v>na</v>
      </c>
      <c r="K3212" s="4">
        <f t="shared" si="101"/>
        <v>0</v>
      </c>
      <c r="L3212" t="s">
        <v>14655</v>
      </c>
    </row>
    <row r="3213" spans="1:12" x14ac:dyDescent="0.25">
      <c r="A3213" t="s">
        <v>6436</v>
      </c>
      <c r="B3213" t="s">
        <v>6437</v>
      </c>
      <c r="C3213" t="s">
        <v>132</v>
      </c>
      <c r="D3213">
        <v>533</v>
      </c>
      <c r="E3213">
        <v>5.0549999999999997</v>
      </c>
      <c r="F3213">
        <v>0.96899999999999997</v>
      </c>
      <c r="G3213">
        <v>0.91900000000000004</v>
      </c>
      <c r="H3213">
        <v>5.9089999999999998</v>
      </c>
      <c r="I3213" t="s">
        <v>2819</v>
      </c>
      <c r="J3213" s="4" t="str">
        <f t="shared" si="100"/>
        <v>na</v>
      </c>
      <c r="K3213" s="4">
        <f t="shared" si="101"/>
        <v>0</v>
      </c>
      <c r="L3213" t="s">
        <v>14656</v>
      </c>
    </row>
    <row r="3214" spans="1:12" x14ac:dyDescent="0.25">
      <c r="A3214" t="s">
        <v>6438</v>
      </c>
      <c r="B3214" t="s">
        <v>6439</v>
      </c>
      <c r="C3214" t="s">
        <v>35</v>
      </c>
      <c r="D3214">
        <v>533</v>
      </c>
      <c r="E3214">
        <v>12.741</v>
      </c>
      <c r="F3214">
        <v>0.76500000000000001</v>
      </c>
      <c r="G3214">
        <v>2.8149999999999999</v>
      </c>
      <c r="H3214" t="s">
        <v>36</v>
      </c>
      <c r="I3214" t="s">
        <v>2819</v>
      </c>
      <c r="J3214" s="4" t="str">
        <f t="shared" si="100"/>
        <v>na</v>
      </c>
      <c r="K3214" s="4">
        <f t="shared" si="101"/>
        <v>0</v>
      </c>
      <c r="L3214" t="s">
        <v>14657</v>
      </c>
    </row>
    <row r="3215" spans="1:12" x14ac:dyDescent="0.25">
      <c r="A3215" t="s">
        <v>6440</v>
      </c>
      <c r="B3215" t="s">
        <v>6441</v>
      </c>
      <c r="C3215" t="s">
        <v>132</v>
      </c>
      <c r="D3215">
        <v>532</v>
      </c>
      <c r="E3215">
        <v>8.8360000000000003</v>
      </c>
      <c r="F3215">
        <v>0.57399999999999995</v>
      </c>
      <c r="G3215">
        <v>0.13900000000000001</v>
      </c>
      <c r="H3215">
        <v>7.9039999999999999</v>
      </c>
      <c r="I3215" t="s">
        <v>2819</v>
      </c>
      <c r="J3215" s="4" t="str">
        <f t="shared" si="100"/>
        <v>na</v>
      </c>
      <c r="K3215" s="4">
        <f t="shared" si="101"/>
        <v>0</v>
      </c>
      <c r="L3215" t="s">
        <v>14658</v>
      </c>
    </row>
    <row r="3216" spans="1:12" x14ac:dyDescent="0.25">
      <c r="A3216" t="s">
        <v>6442</v>
      </c>
      <c r="B3216" t="s">
        <v>6443</v>
      </c>
      <c r="C3216" t="s">
        <v>18</v>
      </c>
      <c r="D3216">
        <v>532</v>
      </c>
      <c r="E3216">
        <v>31.65</v>
      </c>
      <c r="F3216">
        <v>3.4940000000000002</v>
      </c>
      <c r="G3216">
        <v>3.952</v>
      </c>
      <c r="H3216">
        <v>16.745999999999999</v>
      </c>
      <c r="I3216" t="s">
        <v>2819</v>
      </c>
      <c r="J3216" s="4" t="str">
        <f t="shared" si="100"/>
        <v>na</v>
      </c>
      <c r="K3216" s="4">
        <f t="shared" si="101"/>
        <v>0</v>
      </c>
      <c r="L3216" t="s">
        <v>14659</v>
      </c>
    </row>
    <row r="3217" spans="1:12" x14ac:dyDescent="0.25">
      <c r="A3217" t="s">
        <v>6444</v>
      </c>
      <c r="B3217" t="s">
        <v>6445</v>
      </c>
      <c r="C3217" t="s">
        <v>132</v>
      </c>
      <c r="D3217">
        <v>532</v>
      </c>
      <c r="E3217">
        <v>20.88</v>
      </c>
      <c r="F3217">
        <v>1.9450000000000001</v>
      </c>
      <c r="G3217">
        <v>0.47299999999999998</v>
      </c>
      <c r="H3217">
        <v>8.016</v>
      </c>
      <c r="I3217" t="s">
        <v>2819</v>
      </c>
      <c r="J3217" s="4" t="str">
        <f t="shared" si="100"/>
        <v>na</v>
      </c>
      <c r="K3217" s="4">
        <f t="shared" si="101"/>
        <v>0</v>
      </c>
      <c r="L3217" t="s">
        <v>14660</v>
      </c>
    </row>
    <row r="3218" spans="1:12" x14ac:dyDescent="0.25">
      <c r="A3218" t="s">
        <v>6446</v>
      </c>
      <c r="B3218" t="s">
        <v>6447</v>
      </c>
      <c r="C3218" t="s">
        <v>35</v>
      </c>
      <c r="D3218">
        <v>531</v>
      </c>
      <c r="E3218">
        <v>7.3239999999999998</v>
      </c>
      <c r="F3218">
        <v>0.73199999999999998</v>
      </c>
      <c r="G3218">
        <v>1.873</v>
      </c>
      <c r="H3218" t="s">
        <v>36</v>
      </c>
      <c r="I3218" t="s">
        <v>2819</v>
      </c>
      <c r="J3218" s="4" t="str">
        <f t="shared" si="100"/>
        <v>na</v>
      </c>
      <c r="K3218" s="4">
        <f t="shared" si="101"/>
        <v>0</v>
      </c>
      <c r="L3218" t="s">
        <v>14661</v>
      </c>
    </row>
    <row r="3219" spans="1:12" x14ac:dyDescent="0.25">
      <c r="A3219" t="s">
        <v>6448</v>
      </c>
      <c r="B3219" t="s">
        <v>6449</v>
      </c>
      <c r="C3219" t="s">
        <v>35</v>
      </c>
      <c r="D3219">
        <v>530</v>
      </c>
      <c r="E3219">
        <v>5.86</v>
      </c>
      <c r="F3219">
        <v>0.64</v>
      </c>
      <c r="G3219">
        <v>1.6830000000000001</v>
      </c>
      <c r="H3219" t="s">
        <v>36</v>
      </c>
      <c r="I3219" t="s">
        <v>2819</v>
      </c>
      <c r="J3219" s="4" t="str">
        <f t="shared" si="100"/>
        <v>na</v>
      </c>
      <c r="K3219" s="4">
        <f t="shared" si="101"/>
        <v>0</v>
      </c>
      <c r="L3219" t="s">
        <v>14662</v>
      </c>
    </row>
    <row r="3220" spans="1:12" x14ac:dyDescent="0.25">
      <c r="A3220" t="s">
        <v>6450</v>
      </c>
      <c r="B3220" t="s">
        <v>6451</v>
      </c>
      <c r="C3220" t="s">
        <v>30</v>
      </c>
      <c r="D3220">
        <v>528</v>
      </c>
      <c r="E3220" t="s">
        <v>36</v>
      </c>
      <c r="F3220">
        <v>4.7460000000000004</v>
      </c>
      <c r="G3220" t="s">
        <v>36</v>
      </c>
      <c r="H3220" t="s">
        <v>36</v>
      </c>
      <c r="I3220" t="s">
        <v>2819</v>
      </c>
      <c r="J3220" s="4" t="str">
        <f t="shared" si="100"/>
        <v>na</v>
      </c>
      <c r="K3220" s="4">
        <f t="shared" si="101"/>
        <v>0</v>
      </c>
      <c r="L3220" t="s">
        <v>14663</v>
      </c>
    </row>
    <row r="3221" spans="1:12" x14ac:dyDescent="0.25">
      <c r="A3221" t="s">
        <v>6452</v>
      </c>
      <c r="B3221" t="s">
        <v>6453</v>
      </c>
      <c r="C3221" t="s">
        <v>58</v>
      </c>
      <c r="D3221">
        <v>525</v>
      </c>
      <c r="E3221">
        <v>4.95</v>
      </c>
      <c r="F3221">
        <v>0.49099999999999999</v>
      </c>
      <c r="G3221">
        <v>0.193</v>
      </c>
      <c r="H3221">
        <v>8.7669999999999995</v>
      </c>
      <c r="I3221" t="s">
        <v>2819</v>
      </c>
      <c r="J3221" s="4" t="str">
        <f t="shared" si="100"/>
        <v>na</v>
      </c>
      <c r="K3221" s="4">
        <f t="shared" si="101"/>
        <v>0</v>
      </c>
      <c r="L3221" t="s">
        <v>14664</v>
      </c>
    </row>
    <row r="3222" spans="1:12" x14ac:dyDescent="0.25">
      <c r="A3222" t="s">
        <v>6454</v>
      </c>
      <c r="B3222" t="s">
        <v>6455</v>
      </c>
      <c r="C3222" t="s">
        <v>58</v>
      </c>
      <c r="D3222">
        <v>525</v>
      </c>
      <c r="E3222">
        <v>3.99</v>
      </c>
      <c r="F3222">
        <v>0.52</v>
      </c>
      <c r="G3222">
        <v>0.20499999999999999</v>
      </c>
      <c r="H3222">
        <v>6.3979999999999997</v>
      </c>
      <c r="I3222" t="s">
        <v>2819</v>
      </c>
      <c r="J3222" s="4" t="str">
        <f t="shared" si="100"/>
        <v>na</v>
      </c>
      <c r="K3222" s="4">
        <f t="shared" si="101"/>
        <v>0</v>
      </c>
      <c r="L3222" t="s">
        <v>14665</v>
      </c>
    </row>
    <row r="3223" spans="1:12" x14ac:dyDescent="0.25">
      <c r="A3223" t="s">
        <v>6456</v>
      </c>
      <c r="B3223" t="s">
        <v>6457</v>
      </c>
      <c r="C3223" t="s">
        <v>30</v>
      </c>
      <c r="D3223">
        <v>524</v>
      </c>
      <c r="E3223" t="s">
        <v>36</v>
      </c>
      <c r="F3223" t="s">
        <v>36</v>
      </c>
      <c r="G3223">
        <v>2.6880000000000002</v>
      </c>
      <c r="H3223" t="s">
        <v>36</v>
      </c>
      <c r="I3223" t="s">
        <v>2819</v>
      </c>
      <c r="J3223" s="4" t="str">
        <f t="shared" si="100"/>
        <v>na</v>
      </c>
      <c r="K3223" s="4">
        <f t="shared" si="101"/>
        <v>0</v>
      </c>
      <c r="L3223" t="s">
        <v>14666</v>
      </c>
    </row>
    <row r="3224" spans="1:12" x14ac:dyDescent="0.25">
      <c r="A3224" t="s">
        <v>6458</v>
      </c>
      <c r="B3224" t="s">
        <v>6459</v>
      </c>
      <c r="C3224" t="s">
        <v>35</v>
      </c>
      <c r="D3224">
        <v>522</v>
      </c>
      <c r="E3224">
        <v>2.1829999999999998</v>
      </c>
      <c r="F3224">
        <v>8.1219999999999999</v>
      </c>
      <c r="G3224">
        <v>0.67700000000000005</v>
      </c>
      <c r="H3224">
        <v>4.0190000000000001</v>
      </c>
      <c r="I3224" t="s">
        <v>2819</v>
      </c>
      <c r="J3224" s="4" t="str">
        <f t="shared" si="100"/>
        <v>na</v>
      </c>
      <c r="K3224" s="4">
        <f t="shared" si="101"/>
        <v>0</v>
      </c>
      <c r="L3224" t="s">
        <v>14667</v>
      </c>
    </row>
    <row r="3225" spans="1:12" x14ac:dyDescent="0.25">
      <c r="A3225" t="s">
        <v>6460</v>
      </c>
      <c r="B3225" t="s">
        <v>6461</v>
      </c>
      <c r="C3225" t="s">
        <v>24</v>
      </c>
      <c r="D3225">
        <v>520</v>
      </c>
      <c r="E3225">
        <v>16.675999999999998</v>
      </c>
      <c r="F3225">
        <v>0.93400000000000005</v>
      </c>
      <c r="G3225">
        <v>0.55800000000000005</v>
      </c>
      <c r="H3225">
        <v>6.5670000000000002</v>
      </c>
      <c r="I3225" t="s">
        <v>2819</v>
      </c>
      <c r="J3225" s="4" t="str">
        <f t="shared" si="100"/>
        <v>na</v>
      </c>
      <c r="K3225" s="4">
        <f t="shared" si="101"/>
        <v>0</v>
      </c>
      <c r="L3225" t="s">
        <v>14668</v>
      </c>
    </row>
    <row r="3226" spans="1:12" x14ac:dyDescent="0.25">
      <c r="A3226" t="s">
        <v>6462</v>
      </c>
      <c r="B3226" t="s">
        <v>6463</v>
      </c>
      <c r="C3226" t="s">
        <v>35</v>
      </c>
      <c r="D3226">
        <v>518</v>
      </c>
      <c r="E3226">
        <v>7.101</v>
      </c>
      <c r="F3226">
        <v>0.86199999999999999</v>
      </c>
      <c r="G3226">
        <v>1.9450000000000001</v>
      </c>
      <c r="H3226" t="s">
        <v>36</v>
      </c>
      <c r="I3226" t="s">
        <v>2819</v>
      </c>
      <c r="J3226" s="4" t="str">
        <f t="shared" si="100"/>
        <v>na</v>
      </c>
      <c r="K3226" s="4">
        <f t="shared" si="101"/>
        <v>0</v>
      </c>
      <c r="L3226" t="s">
        <v>14669</v>
      </c>
    </row>
    <row r="3227" spans="1:12" x14ac:dyDescent="0.25">
      <c r="A3227" t="s">
        <v>6464</v>
      </c>
      <c r="B3227" t="s">
        <v>6465</v>
      </c>
      <c r="C3227" t="s">
        <v>35</v>
      </c>
      <c r="D3227">
        <v>517</v>
      </c>
      <c r="E3227">
        <v>3.8119999999999998</v>
      </c>
      <c r="F3227">
        <v>0.42499999999999999</v>
      </c>
      <c r="G3227">
        <v>1.976</v>
      </c>
      <c r="H3227">
        <v>16.423999999999999</v>
      </c>
      <c r="I3227" t="s">
        <v>2819</v>
      </c>
      <c r="J3227" s="4" t="str">
        <f t="shared" si="100"/>
        <v>na</v>
      </c>
      <c r="K3227" s="4">
        <f t="shared" si="101"/>
        <v>0</v>
      </c>
      <c r="L3227" t="s">
        <v>14670</v>
      </c>
    </row>
    <row r="3228" spans="1:12" x14ac:dyDescent="0.25">
      <c r="A3228" t="s">
        <v>6466</v>
      </c>
      <c r="B3228" t="s">
        <v>6467</v>
      </c>
      <c r="C3228" t="s">
        <v>21</v>
      </c>
      <c r="D3228">
        <v>516</v>
      </c>
      <c r="E3228">
        <v>37.804000000000002</v>
      </c>
      <c r="F3228">
        <v>2.1269999999999998</v>
      </c>
      <c r="G3228">
        <v>1.821</v>
      </c>
      <c r="H3228">
        <v>10.446</v>
      </c>
      <c r="I3228" t="s">
        <v>2819</v>
      </c>
      <c r="J3228" s="4" t="str">
        <f t="shared" si="100"/>
        <v>na</v>
      </c>
      <c r="K3228" s="4">
        <f t="shared" si="101"/>
        <v>0</v>
      </c>
      <c r="L3228" t="s">
        <v>14671</v>
      </c>
    </row>
    <row r="3229" spans="1:12" x14ac:dyDescent="0.25">
      <c r="A3229" t="s">
        <v>6468</v>
      </c>
      <c r="B3229" t="s">
        <v>6469</v>
      </c>
      <c r="C3229" t="s">
        <v>132</v>
      </c>
      <c r="D3229">
        <v>515</v>
      </c>
      <c r="E3229">
        <v>28.667000000000002</v>
      </c>
      <c r="F3229">
        <v>5.2619999999999996</v>
      </c>
      <c r="G3229">
        <v>4.4340000000000002</v>
      </c>
      <c r="H3229">
        <v>26.698</v>
      </c>
      <c r="I3229" t="s">
        <v>2819</v>
      </c>
      <c r="J3229" s="4" t="str">
        <f t="shared" si="100"/>
        <v>na</v>
      </c>
      <c r="K3229" s="4">
        <f t="shared" si="101"/>
        <v>0</v>
      </c>
      <c r="L3229" t="s">
        <v>14672</v>
      </c>
    </row>
    <row r="3230" spans="1:12" x14ac:dyDescent="0.25">
      <c r="A3230" t="s">
        <v>6470</v>
      </c>
      <c r="B3230" t="s">
        <v>6471</v>
      </c>
      <c r="C3230" t="s">
        <v>35</v>
      </c>
      <c r="D3230">
        <v>514</v>
      </c>
      <c r="E3230">
        <v>8.9130000000000003</v>
      </c>
      <c r="F3230">
        <v>0.95599999999999996</v>
      </c>
      <c r="G3230">
        <v>2.4409999999999998</v>
      </c>
      <c r="H3230" t="s">
        <v>36</v>
      </c>
      <c r="I3230" t="s">
        <v>2819</v>
      </c>
      <c r="J3230" s="4" t="str">
        <f t="shared" si="100"/>
        <v>na</v>
      </c>
      <c r="K3230" s="4">
        <f t="shared" si="101"/>
        <v>0</v>
      </c>
      <c r="L3230" t="s">
        <v>14673</v>
      </c>
    </row>
    <row r="3231" spans="1:12" x14ac:dyDescent="0.25">
      <c r="A3231" t="s">
        <v>6472</v>
      </c>
      <c r="B3231" t="s">
        <v>6473</v>
      </c>
      <c r="C3231" t="s">
        <v>15</v>
      </c>
      <c r="D3231">
        <v>513</v>
      </c>
      <c r="E3231">
        <v>10.736000000000001</v>
      </c>
      <c r="F3231">
        <v>1.1879999999999999</v>
      </c>
      <c r="G3231">
        <v>0.68600000000000005</v>
      </c>
      <c r="H3231">
        <v>6.4790000000000001</v>
      </c>
      <c r="I3231" t="s">
        <v>2819</v>
      </c>
      <c r="J3231" s="4" t="str">
        <f t="shared" si="100"/>
        <v>na</v>
      </c>
      <c r="K3231" s="4">
        <f t="shared" si="101"/>
        <v>0</v>
      </c>
      <c r="L3231" t="s">
        <v>14674</v>
      </c>
    </row>
    <row r="3232" spans="1:12" x14ac:dyDescent="0.25">
      <c r="A3232" t="s">
        <v>6474</v>
      </c>
      <c r="B3232" t="s">
        <v>6475</v>
      </c>
      <c r="C3232" t="s">
        <v>24</v>
      </c>
      <c r="D3232">
        <v>511</v>
      </c>
      <c r="E3232">
        <v>1.7150000000000001</v>
      </c>
      <c r="F3232">
        <v>0.69399999999999995</v>
      </c>
      <c r="G3232">
        <v>0.40500000000000003</v>
      </c>
      <c r="H3232">
        <v>1.407</v>
      </c>
      <c r="I3232" t="s">
        <v>2819</v>
      </c>
      <c r="J3232" s="4" t="str">
        <f t="shared" si="100"/>
        <v>na</v>
      </c>
      <c r="K3232" s="4">
        <f t="shared" si="101"/>
        <v>0</v>
      </c>
      <c r="L3232" t="s">
        <v>14675</v>
      </c>
    </row>
    <row r="3233" spans="1:12" x14ac:dyDescent="0.25">
      <c r="A3233" t="s">
        <v>6476</v>
      </c>
      <c r="B3233" t="s">
        <v>6477</v>
      </c>
      <c r="C3233" t="s">
        <v>15</v>
      </c>
      <c r="D3233">
        <v>508</v>
      </c>
      <c r="E3233">
        <v>2.3959999999999999</v>
      </c>
      <c r="F3233">
        <v>0.47199999999999998</v>
      </c>
      <c r="G3233">
        <v>0.185</v>
      </c>
      <c r="H3233">
        <v>2.0369999999999999</v>
      </c>
      <c r="I3233" t="s">
        <v>2819</v>
      </c>
      <c r="J3233" s="4" t="str">
        <f t="shared" si="100"/>
        <v>na</v>
      </c>
      <c r="K3233" s="4">
        <f t="shared" si="101"/>
        <v>0</v>
      </c>
      <c r="L3233" t="s">
        <v>14676</v>
      </c>
    </row>
    <row r="3234" spans="1:12" x14ac:dyDescent="0.25">
      <c r="A3234" t="s">
        <v>6478</v>
      </c>
      <c r="B3234" t="s">
        <v>6479</v>
      </c>
      <c r="C3234" t="s">
        <v>35</v>
      </c>
      <c r="D3234">
        <v>507</v>
      </c>
      <c r="E3234">
        <v>9.1120000000000001</v>
      </c>
      <c r="F3234">
        <v>0.752</v>
      </c>
      <c r="G3234">
        <v>1.5469999999999999</v>
      </c>
      <c r="H3234" t="s">
        <v>36</v>
      </c>
      <c r="I3234" t="s">
        <v>2819</v>
      </c>
      <c r="J3234" s="4" t="str">
        <f t="shared" si="100"/>
        <v>na</v>
      </c>
      <c r="K3234" s="4">
        <f t="shared" si="101"/>
        <v>0</v>
      </c>
      <c r="L3234" t="s">
        <v>14677</v>
      </c>
    </row>
    <row r="3235" spans="1:12" x14ac:dyDescent="0.25">
      <c r="A3235" t="s">
        <v>6480</v>
      </c>
      <c r="B3235" t="s">
        <v>6481</v>
      </c>
      <c r="C3235" t="s">
        <v>58</v>
      </c>
      <c r="D3235">
        <v>506</v>
      </c>
      <c r="E3235">
        <v>3.6469999999999998</v>
      </c>
      <c r="F3235">
        <v>0.59899999999999998</v>
      </c>
      <c r="G3235">
        <v>9.6000000000000002E-2</v>
      </c>
      <c r="H3235">
        <v>2.891</v>
      </c>
      <c r="I3235" t="s">
        <v>2819</v>
      </c>
      <c r="J3235" s="4" t="str">
        <f t="shared" si="100"/>
        <v>na</v>
      </c>
      <c r="K3235" s="4">
        <f t="shared" si="101"/>
        <v>0</v>
      </c>
      <c r="L3235" t="s">
        <v>14678</v>
      </c>
    </row>
    <row r="3236" spans="1:12" x14ac:dyDescent="0.25">
      <c r="A3236" t="s">
        <v>6482</v>
      </c>
      <c r="B3236" t="s">
        <v>6483</v>
      </c>
      <c r="C3236" t="s">
        <v>15</v>
      </c>
      <c r="D3236">
        <v>504</v>
      </c>
      <c r="E3236">
        <v>9.7509999999999994</v>
      </c>
      <c r="F3236">
        <v>1.345</v>
      </c>
      <c r="G3236">
        <v>0.29099999999999998</v>
      </c>
      <c r="H3236">
        <v>4.6349999999999998</v>
      </c>
      <c r="I3236" t="s">
        <v>2819</v>
      </c>
      <c r="J3236" s="4" t="str">
        <f t="shared" si="100"/>
        <v>na</v>
      </c>
      <c r="K3236" s="4">
        <f t="shared" si="101"/>
        <v>0</v>
      </c>
      <c r="L3236" t="s">
        <v>14679</v>
      </c>
    </row>
    <row r="3237" spans="1:12" x14ac:dyDescent="0.25">
      <c r="A3237" t="s">
        <v>6484</v>
      </c>
      <c r="B3237" t="s">
        <v>6485</v>
      </c>
      <c r="C3237" t="s">
        <v>30</v>
      </c>
      <c r="D3237">
        <v>504</v>
      </c>
      <c r="E3237">
        <v>62.893999999999998</v>
      </c>
      <c r="F3237">
        <v>1.6339999999999999</v>
      </c>
      <c r="G3237">
        <v>3.2440000000000002</v>
      </c>
      <c r="H3237">
        <v>13.189</v>
      </c>
      <c r="I3237" t="s">
        <v>2819</v>
      </c>
      <c r="J3237" s="4" t="str">
        <f t="shared" si="100"/>
        <v>na</v>
      </c>
      <c r="K3237" s="4">
        <f t="shared" si="101"/>
        <v>0</v>
      </c>
      <c r="L3237" t="s">
        <v>14680</v>
      </c>
    </row>
    <row r="3238" spans="1:12" x14ac:dyDescent="0.25">
      <c r="A3238" t="s">
        <v>6486</v>
      </c>
      <c r="B3238" t="s">
        <v>6487</v>
      </c>
      <c r="C3238" t="s">
        <v>30</v>
      </c>
      <c r="D3238">
        <v>502</v>
      </c>
      <c r="E3238" t="s">
        <v>36</v>
      </c>
      <c r="F3238">
        <v>9.1449999999999996</v>
      </c>
      <c r="G3238">
        <v>5.508</v>
      </c>
      <c r="H3238" t="s">
        <v>36</v>
      </c>
      <c r="I3238" t="s">
        <v>2819</v>
      </c>
      <c r="J3238" s="4" t="str">
        <f t="shared" si="100"/>
        <v>na</v>
      </c>
      <c r="K3238" s="4">
        <f t="shared" si="101"/>
        <v>0</v>
      </c>
      <c r="L3238" t="s">
        <v>14681</v>
      </c>
    </row>
    <row r="3239" spans="1:12" x14ac:dyDescent="0.25">
      <c r="A3239" t="s">
        <v>6488</v>
      </c>
      <c r="B3239" t="s">
        <v>6489</v>
      </c>
      <c r="C3239" t="s">
        <v>15</v>
      </c>
      <c r="D3239">
        <v>502</v>
      </c>
      <c r="E3239">
        <v>7.8369999999999997</v>
      </c>
      <c r="F3239">
        <v>1.7969999999999999</v>
      </c>
      <c r="G3239">
        <v>0.69799999999999995</v>
      </c>
      <c r="H3239">
        <v>4.3710000000000004</v>
      </c>
      <c r="I3239" t="s">
        <v>2819</v>
      </c>
      <c r="J3239" s="4" t="str">
        <f t="shared" si="100"/>
        <v>na</v>
      </c>
      <c r="K3239" s="4">
        <f t="shared" si="101"/>
        <v>0</v>
      </c>
      <c r="L3239" t="s">
        <v>14682</v>
      </c>
    </row>
    <row r="3240" spans="1:12" x14ac:dyDescent="0.25">
      <c r="A3240" t="s">
        <v>6490</v>
      </c>
      <c r="B3240" t="s">
        <v>6491</v>
      </c>
      <c r="C3240" t="s">
        <v>15</v>
      </c>
      <c r="D3240">
        <v>502</v>
      </c>
      <c r="E3240">
        <v>5.2469999999999999</v>
      </c>
      <c r="F3240">
        <v>1.173</v>
      </c>
      <c r="G3240">
        <v>0.34499999999999997</v>
      </c>
      <c r="H3240">
        <v>5.3</v>
      </c>
      <c r="I3240" t="s">
        <v>2819</v>
      </c>
      <c r="J3240" s="4" t="str">
        <f t="shared" si="100"/>
        <v>na</v>
      </c>
      <c r="K3240" s="4">
        <f t="shared" si="101"/>
        <v>0</v>
      </c>
      <c r="L3240" t="s">
        <v>14683</v>
      </c>
    </row>
    <row r="3241" spans="1:12" x14ac:dyDescent="0.25">
      <c r="A3241" t="s">
        <v>6492</v>
      </c>
      <c r="B3241" t="s">
        <v>6493</v>
      </c>
      <c r="C3241" t="s">
        <v>35</v>
      </c>
      <c r="D3241">
        <v>501</v>
      </c>
      <c r="E3241" t="s">
        <v>36</v>
      </c>
      <c r="F3241">
        <v>0.28899999999999998</v>
      </c>
      <c r="G3241" t="s">
        <v>36</v>
      </c>
      <c r="H3241" t="s">
        <v>36</v>
      </c>
      <c r="I3241" t="s">
        <v>2819</v>
      </c>
      <c r="J3241" s="4" t="str">
        <f t="shared" si="100"/>
        <v>na</v>
      </c>
      <c r="K3241" s="4">
        <f t="shared" si="101"/>
        <v>0</v>
      </c>
      <c r="L3241" t="s">
        <v>14684</v>
      </c>
    </row>
    <row r="3242" spans="1:12" x14ac:dyDescent="0.25">
      <c r="A3242" t="s">
        <v>6494</v>
      </c>
      <c r="B3242" t="s">
        <v>6495</v>
      </c>
      <c r="C3242" t="s">
        <v>24</v>
      </c>
      <c r="D3242">
        <v>501</v>
      </c>
      <c r="E3242" t="s">
        <v>36</v>
      </c>
      <c r="F3242">
        <v>0.86099999999999999</v>
      </c>
      <c r="G3242">
        <v>1.746</v>
      </c>
      <c r="H3242" t="s">
        <v>36</v>
      </c>
      <c r="I3242" t="s">
        <v>2819</v>
      </c>
      <c r="J3242" s="4" t="str">
        <f t="shared" si="100"/>
        <v>na</v>
      </c>
      <c r="K3242" s="4">
        <f t="shared" si="101"/>
        <v>0</v>
      </c>
      <c r="L3242" t="s">
        <v>14685</v>
      </c>
    </row>
    <row r="3243" spans="1:12" x14ac:dyDescent="0.25">
      <c r="A3243" t="s">
        <v>6496</v>
      </c>
      <c r="B3243" t="s">
        <v>6497</v>
      </c>
      <c r="C3243" t="s">
        <v>15</v>
      </c>
      <c r="D3243">
        <v>499</v>
      </c>
      <c r="E3243">
        <v>8.8379999999999992</v>
      </c>
      <c r="F3243">
        <v>0.67</v>
      </c>
      <c r="G3243">
        <v>0.311</v>
      </c>
      <c r="H3243">
        <v>4.7530000000000001</v>
      </c>
      <c r="I3243" t="s">
        <v>2819</v>
      </c>
      <c r="J3243" s="4" t="str">
        <f t="shared" si="100"/>
        <v>na</v>
      </c>
      <c r="K3243" s="4">
        <f t="shared" si="101"/>
        <v>0</v>
      </c>
      <c r="L3243" t="s">
        <v>14686</v>
      </c>
    </row>
    <row r="3244" spans="1:12" x14ac:dyDescent="0.25">
      <c r="A3244" t="s">
        <v>6498</v>
      </c>
      <c r="B3244" t="s">
        <v>6499</v>
      </c>
      <c r="C3244" t="s">
        <v>15</v>
      </c>
      <c r="D3244">
        <v>498</v>
      </c>
      <c r="E3244">
        <v>4.7249999999999996</v>
      </c>
      <c r="F3244">
        <v>0.64200000000000002</v>
      </c>
      <c r="G3244">
        <v>0.26100000000000001</v>
      </c>
      <c r="H3244">
        <v>4.7279999999999998</v>
      </c>
      <c r="I3244" t="s">
        <v>2819</v>
      </c>
      <c r="J3244" s="4" t="str">
        <f t="shared" si="100"/>
        <v>na</v>
      </c>
      <c r="K3244" s="4">
        <f t="shared" si="101"/>
        <v>0</v>
      </c>
      <c r="L3244" t="s">
        <v>14687</v>
      </c>
    </row>
    <row r="3245" spans="1:12" x14ac:dyDescent="0.25">
      <c r="A3245" t="s">
        <v>6500</v>
      </c>
      <c r="B3245" t="s">
        <v>6501</v>
      </c>
      <c r="C3245" t="s">
        <v>30</v>
      </c>
      <c r="D3245">
        <v>498</v>
      </c>
      <c r="E3245">
        <v>78.47</v>
      </c>
      <c r="F3245">
        <v>1.5069999999999999</v>
      </c>
      <c r="G3245">
        <v>1.0669999999999999</v>
      </c>
      <c r="H3245">
        <v>56.329000000000001</v>
      </c>
      <c r="I3245" t="s">
        <v>2819</v>
      </c>
      <c r="J3245" s="4" t="str">
        <f t="shared" si="100"/>
        <v>na</v>
      </c>
      <c r="K3245" s="4">
        <f t="shared" si="101"/>
        <v>0</v>
      </c>
      <c r="L3245" t="s">
        <v>14688</v>
      </c>
    </row>
    <row r="3246" spans="1:12" x14ac:dyDescent="0.25">
      <c r="A3246" t="s">
        <v>6502</v>
      </c>
      <c r="B3246" t="s">
        <v>6503</v>
      </c>
      <c r="C3246" t="s">
        <v>30</v>
      </c>
      <c r="D3246">
        <v>497</v>
      </c>
      <c r="E3246" t="s">
        <v>36</v>
      </c>
      <c r="F3246">
        <v>2.66</v>
      </c>
      <c r="G3246">
        <v>69.495000000000005</v>
      </c>
      <c r="H3246" t="s">
        <v>36</v>
      </c>
      <c r="I3246" t="s">
        <v>2819</v>
      </c>
      <c r="J3246" s="4" t="str">
        <f t="shared" si="100"/>
        <v>na</v>
      </c>
      <c r="K3246" s="4">
        <f t="shared" si="101"/>
        <v>0</v>
      </c>
      <c r="L3246" t="s">
        <v>14689</v>
      </c>
    </row>
    <row r="3247" spans="1:12" x14ac:dyDescent="0.25">
      <c r="A3247" t="s">
        <v>6504</v>
      </c>
      <c r="B3247" t="s">
        <v>6505</v>
      </c>
      <c r="C3247" t="s">
        <v>30</v>
      </c>
      <c r="D3247">
        <v>496</v>
      </c>
      <c r="E3247" t="s">
        <v>36</v>
      </c>
      <c r="F3247">
        <v>56.244999999999997</v>
      </c>
      <c r="G3247" t="s">
        <v>36</v>
      </c>
      <c r="H3247" t="s">
        <v>36</v>
      </c>
      <c r="I3247" t="s">
        <v>2819</v>
      </c>
      <c r="J3247" s="4" t="str">
        <f t="shared" si="100"/>
        <v>na</v>
      </c>
      <c r="K3247" s="4">
        <f t="shared" si="101"/>
        <v>0</v>
      </c>
      <c r="L3247" t="s">
        <v>14690</v>
      </c>
    </row>
    <row r="3248" spans="1:12" x14ac:dyDescent="0.25">
      <c r="A3248" t="s">
        <v>6506</v>
      </c>
      <c r="B3248" t="s">
        <v>6507</v>
      </c>
      <c r="C3248" t="s">
        <v>15</v>
      </c>
      <c r="D3248">
        <v>495</v>
      </c>
      <c r="E3248">
        <v>9.0879999999999992</v>
      </c>
      <c r="F3248">
        <v>2.4159999999999999</v>
      </c>
      <c r="G3248">
        <v>0.34399999999999997</v>
      </c>
      <c r="H3248">
        <v>8.1590000000000007</v>
      </c>
      <c r="I3248" t="s">
        <v>2819</v>
      </c>
      <c r="J3248" s="4" t="str">
        <f t="shared" si="100"/>
        <v>na</v>
      </c>
      <c r="K3248" s="4">
        <f t="shared" si="101"/>
        <v>0</v>
      </c>
      <c r="L3248" t="s">
        <v>14691</v>
      </c>
    </row>
    <row r="3249" spans="1:12" x14ac:dyDescent="0.25">
      <c r="A3249" t="s">
        <v>6508</v>
      </c>
      <c r="B3249" t="s">
        <v>6509</v>
      </c>
      <c r="C3249" t="s">
        <v>132</v>
      </c>
      <c r="D3249">
        <v>495</v>
      </c>
      <c r="E3249">
        <v>16.562999999999999</v>
      </c>
      <c r="F3249">
        <v>2.028</v>
      </c>
      <c r="G3249">
        <v>3.03</v>
      </c>
      <c r="H3249">
        <v>5.7119999999999997</v>
      </c>
      <c r="I3249" t="s">
        <v>2819</v>
      </c>
      <c r="J3249" s="4" t="str">
        <f t="shared" si="100"/>
        <v>na</v>
      </c>
      <c r="K3249" s="4">
        <f t="shared" si="101"/>
        <v>0</v>
      </c>
      <c r="L3249" t="s">
        <v>14692</v>
      </c>
    </row>
    <row r="3250" spans="1:12" x14ac:dyDescent="0.25">
      <c r="A3250" t="s">
        <v>6510</v>
      </c>
      <c r="B3250" t="s">
        <v>6511</v>
      </c>
      <c r="C3250" t="s">
        <v>61</v>
      </c>
      <c r="D3250">
        <v>495</v>
      </c>
      <c r="E3250">
        <v>80.113</v>
      </c>
      <c r="F3250">
        <v>1.2609999999999999</v>
      </c>
      <c r="G3250">
        <v>59.701000000000001</v>
      </c>
      <c r="H3250" t="s">
        <v>36</v>
      </c>
      <c r="I3250" t="s">
        <v>2819</v>
      </c>
      <c r="J3250" s="4" t="str">
        <f t="shared" si="100"/>
        <v>na</v>
      </c>
      <c r="K3250" s="4">
        <f t="shared" si="101"/>
        <v>0</v>
      </c>
      <c r="L3250" t="s">
        <v>14693</v>
      </c>
    </row>
    <row r="3251" spans="1:12" x14ac:dyDescent="0.25">
      <c r="A3251" t="s">
        <v>6512</v>
      </c>
      <c r="B3251" t="s">
        <v>6513</v>
      </c>
      <c r="C3251" t="s">
        <v>18</v>
      </c>
      <c r="D3251">
        <v>495</v>
      </c>
      <c r="E3251">
        <v>11.019</v>
      </c>
      <c r="F3251">
        <v>1.421</v>
      </c>
      <c r="G3251" t="s">
        <v>36</v>
      </c>
      <c r="H3251" t="s">
        <v>36</v>
      </c>
      <c r="I3251" t="s">
        <v>2819</v>
      </c>
      <c r="J3251" s="4" t="str">
        <f t="shared" si="100"/>
        <v>na</v>
      </c>
      <c r="K3251" s="4">
        <f t="shared" si="101"/>
        <v>0</v>
      </c>
      <c r="L3251" t="s">
        <v>14694</v>
      </c>
    </row>
    <row r="3252" spans="1:12" x14ac:dyDescent="0.25">
      <c r="A3252" t="s">
        <v>6514</v>
      </c>
      <c r="B3252" t="s">
        <v>6515</v>
      </c>
      <c r="C3252" t="s">
        <v>30</v>
      </c>
      <c r="D3252">
        <v>494</v>
      </c>
      <c r="E3252" t="s">
        <v>36</v>
      </c>
      <c r="F3252">
        <v>1.649</v>
      </c>
      <c r="G3252" t="s">
        <v>36</v>
      </c>
      <c r="H3252" t="s">
        <v>36</v>
      </c>
      <c r="I3252" t="s">
        <v>2819</v>
      </c>
      <c r="J3252" s="4" t="str">
        <f t="shared" si="100"/>
        <v>na</v>
      </c>
      <c r="K3252" s="4">
        <f t="shared" si="101"/>
        <v>0</v>
      </c>
      <c r="L3252" t="s">
        <v>14695</v>
      </c>
    </row>
    <row r="3253" spans="1:12" x14ac:dyDescent="0.25">
      <c r="A3253" t="s">
        <v>6516</v>
      </c>
      <c r="B3253" t="s">
        <v>6517</v>
      </c>
      <c r="C3253" t="s">
        <v>15</v>
      </c>
      <c r="D3253">
        <v>493</v>
      </c>
      <c r="E3253">
        <v>7.4809999999999999</v>
      </c>
      <c r="F3253">
        <v>0.78700000000000003</v>
      </c>
      <c r="G3253">
        <v>0.20899999999999999</v>
      </c>
      <c r="H3253">
        <v>4.4269999999999996</v>
      </c>
      <c r="I3253" t="s">
        <v>2819</v>
      </c>
      <c r="J3253" s="4" t="str">
        <f t="shared" si="100"/>
        <v>na</v>
      </c>
      <c r="K3253" s="4">
        <f t="shared" si="101"/>
        <v>0</v>
      </c>
      <c r="L3253" t="s">
        <v>14696</v>
      </c>
    </row>
    <row r="3254" spans="1:12" x14ac:dyDescent="0.25">
      <c r="A3254" t="s">
        <v>6518</v>
      </c>
      <c r="B3254" t="s">
        <v>6519</v>
      </c>
      <c r="C3254" t="s">
        <v>30</v>
      </c>
      <c r="D3254">
        <v>493</v>
      </c>
      <c r="E3254" t="s">
        <v>36</v>
      </c>
      <c r="F3254" t="s">
        <v>36</v>
      </c>
      <c r="G3254" t="s">
        <v>36</v>
      </c>
      <c r="H3254" t="s">
        <v>36</v>
      </c>
      <c r="I3254" t="s">
        <v>2819</v>
      </c>
      <c r="J3254" s="4" t="str">
        <f t="shared" si="100"/>
        <v>na</v>
      </c>
      <c r="K3254" s="4">
        <f t="shared" si="101"/>
        <v>0</v>
      </c>
      <c r="L3254" t="s">
        <v>14697</v>
      </c>
    </row>
    <row r="3255" spans="1:12" x14ac:dyDescent="0.25">
      <c r="A3255" t="s">
        <v>6520</v>
      </c>
      <c r="B3255" t="s">
        <v>6521</v>
      </c>
      <c r="C3255" t="s">
        <v>30</v>
      </c>
      <c r="D3255">
        <v>491</v>
      </c>
      <c r="E3255">
        <v>4.3209999999999997</v>
      </c>
      <c r="F3255">
        <v>1.194</v>
      </c>
      <c r="G3255">
        <v>2.1429999999999998</v>
      </c>
      <c r="H3255">
        <v>6.9240000000000004</v>
      </c>
      <c r="I3255" t="s">
        <v>2819</v>
      </c>
      <c r="J3255" s="4" t="str">
        <f t="shared" si="100"/>
        <v>na</v>
      </c>
      <c r="K3255" s="4">
        <f t="shared" si="101"/>
        <v>0</v>
      </c>
      <c r="L3255" t="s">
        <v>14698</v>
      </c>
    </row>
    <row r="3256" spans="1:12" x14ac:dyDescent="0.25">
      <c r="A3256" t="s">
        <v>6522</v>
      </c>
      <c r="B3256" t="s">
        <v>6523</v>
      </c>
      <c r="C3256" t="s">
        <v>15</v>
      </c>
      <c r="D3256">
        <v>491</v>
      </c>
      <c r="E3256">
        <v>7.6849999999999996</v>
      </c>
      <c r="F3256">
        <v>0.64500000000000002</v>
      </c>
      <c r="G3256">
        <v>0.16600000000000001</v>
      </c>
      <c r="H3256">
        <v>2.8690000000000002</v>
      </c>
      <c r="I3256" t="s">
        <v>2819</v>
      </c>
      <c r="J3256" s="4" t="str">
        <f t="shared" si="100"/>
        <v>na</v>
      </c>
      <c r="K3256" s="4">
        <f t="shared" si="101"/>
        <v>0</v>
      </c>
      <c r="L3256" t="s">
        <v>14699</v>
      </c>
    </row>
    <row r="3257" spans="1:12" x14ac:dyDescent="0.25">
      <c r="A3257" t="s">
        <v>6524</v>
      </c>
      <c r="B3257" t="s">
        <v>6525</v>
      </c>
      <c r="C3257" t="s">
        <v>15</v>
      </c>
      <c r="D3257">
        <v>491</v>
      </c>
      <c r="E3257">
        <v>5.117</v>
      </c>
      <c r="F3257">
        <v>1.595</v>
      </c>
      <c r="G3257">
        <v>0.36399999999999999</v>
      </c>
      <c r="H3257">
        <v>3.758</v>
      </c>
      <c r="I3257" t="s">
        <v>2819</v>
      </c>
      <c r="J3257" s="4" t="str">
        <f t="shared" si="100"/>
        <v>na</v>
      </c>
      <c r="K3257" s="4">
        <f t="shared" si="101"/>
        <v>0</v>
      </c>
      <c r="L3257" t="s">
        <v>14700</v>
      </c>
    </row>
    <row r="3258" spans="1:12" x14ac:dyDescent="0.25">
      <c r="A3258" t="s">
        <v>6526</v>
      </c>
      <c r="B3258" t="s">
        <v>6527</v>
      </c>
      <c r="C3258" t="s">
        <v>35</v>
      </c>
      <c r="D3258">
        <v>489</v>
      </c>
      <c r="E3258">
        <v>6.5389999999999997</v>
      </c>
      <c r="F3258">
        <v>0.52500000000000002</v>
      </c>
      <c r="G3258">
        <v>3.3319999999999999</v>
      </c>
      <c r="H3258">
        <v>6.8220000000000001</v>
      </c>
      <c r="I3258" t="s">
        <v>2819</v>
      </c>
      <c r="J3258" s="4" t="str">
        <f t="shared" si="100"/>
        <v>na</v>
      </c>
      <c r="K3258" s="4">
        <f t="shared" si="101"/>
        <v>0</v>
      </c>
      <c r="L3258" t="s">
        <v>14701</v>
      </c>
    </row>
    <row r="3259" spans="1:12" x14ac:dyDescent="0.25">
      <c r="A3259" t="s">
        <v>6528</v>
      </c>
      <c r="B3259" t="s">
        <v>6529</v>
      </c>
      <c r="C3259" t="s">
        <v>24</v>
      </c>
      <c r="D3259">
        <v>488</v>
      </c>
      <c r="E3259">
        <v>5.7359999999999998</v>
      </c>
      <c r="F3259">
        <v>1.0449999999999999</v>
      </c>
      <c r="G3259">
        <v>2.379</v>
      </c>
      <c r="H3259">
        <v>2.2160000000000002</v>
      </c>
      <c r="I3259" t="s">
        <v>2819</v>
      </c>
      <c r="J3259" s="4" t="str">
        <f t="shared" si="100"/>
        <v>na</v>
      </c>
      <c r="K3259" s="4">
        <f t="shared" si="101"/>
        <v>0</v>
      </c>
      <c r="L3259" t="s">
        <v>14702</v>
      </c>
    </row>
    <row r="3260" spans="1:12" x14ac:dyDescent="0.25">
      <c r="A3260" t="s">
        <v>6530</v>
      </c>
      <c r="B3260" t="s">
        <v>6531</v>
      </c>
      <c r="C3260" t="s">
        <v>24</v>
      </c>
      <c r="D3260">
        <v>488</v>
      </c>
      <c r="E3260">
        <v>14.718999999999999</v>
      </c>
      <c r="F3260">
        <v>1.2949999999999999</v>
      </c>
      <c r="G3260">
        <v>0.48199999999999998</v>
      </c>
      <c r="H3260">
        <v>4.415</v>
      </c>
      <c r="I3260" t="s">
        <v>2819</v>
      </c>
      <c r="J3260" s="4" t="str">
        <f t="shared" si="100"/>
        <v>na</v>
      </c>
      <c r="K3260" s="4">
        <f t="shared" si="101"/>
        <v>0</v>
      </c>
      <c r="L3260" t="s">
        <v>14703</v>
      </c>
    </row>
    <row r="3261" spans="1:12" x14ac:dyDescent="0.25">
      <c r="A3261" t="s">
        <v>6532</v>
      </c>
      <c r="B3261" t="s">
        <v>6533</v>
      </c>
      <c r="C3261" t="s">
        <v>30</v>
      </c>
      <c r="D3261">
        <v>486</v>
      </c>
      <c r="E3261" t="s">
        <v>36</v>
      </c>
      <c r="F3261">
        <v>5.69</v>
      </c>
      <c r="G3261">
        <v>4.6790000000000003</v>
      </c>
      <c r="H3261">
        <v>53.643999999999998</v>
      </c>
      <c r="I3261" t="s">
        <v>2819</v>
      </c>
      <c r="J3261" s="4" t="str">
        <f t="shared" si="100"/>
        <v>na</v>
      </c>
      <c r="K3261" s="4">
        <f t="shared" si="101"/>
        <v>0</v>
      </c>
      <c r="L3261" t="s">
        <v>14704</v>
      </c>
    </row>
    <row r="3262" spans="1:12" x14ac:dyDescent="0.25">
      <c r="A3262" t="s">
        <v>6534</v>
      </c>
      <c r="B3262" t="s">
        <v>6535</v>
      </c>
      <c r="C3262" t="s">
        <v>15</v>
      </c>
      <c r="D3262">
        <v>483</v>
      </c>
      <c r="E3262" t="s">
        <v>36</v>
      </c>
      <c r="F3262">
        <v>3.0379999999999998</v>
      </c>
      <c r="G3262">
        <v>1.032</v>
      </c>
      <c r="H3262">
        <v>13.916</v>
      </c>
      <c r="I3262" t="s">
        <v>2819</v>
      </c>
      <c r="J3262" s="4" t="str">
        <f t="shared" si="100"/>
        <v>na</v>
      </c>
      <c r="K3262" s="4">
        <f t="shared" si="101"/>
        <v>0</v>
      </c>
      <c r="L3262" t="s">
        <v>14705</v>
      </c>
    </row>
    <row r="3263" spans="1:12" x14ac:dyDescent="0.25">
      <c r="A3263" t="s">
        <v>6536</v>
      </c>
      <c r="B3263" t="s">
        <v>6537</v>
      </c>
      <c r="C3263" t="s">
        <v>35</v>
      </c>
      <c r="D3263">
        <v>482</v>
      </c>
      <c r="E3263">
        <v>9.8740000000000006</v>
      </c>
      <c r="F3263">
        <v>0.78300000000000003</v>
      </c>
      <c r="G3263">
        <v>1.7769999999999999</v>
      </c>
      <c r="H3263" t="s">
        <v>36</v>
      </c>
      <c r="I3263" t="s">
        <v>2819</v>
      </c>
      <c r="J3263" s="4" t="str">
        <f t="shared" si="100"/>
        <v>na</v>
      </c>
      <c r="K3263" s="4">
        <f t="shared" si="101"/>
        <v>0</v>
      </c>
      <c r="L3263" t="s">
        <v>14706</v>
      </c>
    </row>
    <row r="3264" spans="1:12" x14ac:dyDescent="0.25">
      <c r="A3264" t="s">
        <v>6538</v>
      </c>
      <c r="B3264" t="s">
        <v>6539</v>
      </c>
      <c r="C3264" t="s">
        <v>35</v>
      </c>
      <c r="D3264">
        <v>482</v>
      </c>
      <c r="E3264">
        <v>9.5310000000000006</v>
      </c>
      <c r="F3264">
        <v>0.68500000000000005</v>
      </c>
      <c r="G3264">
        <v>2.0339999999999998</v>
      </c>
      <c r="H3264" t="s">
        <v>36</v>
      </c>
      <c r="I3264" t="s">
        <v>2819</v>
      </c>
      <c r="J3264" s="4" t="str">
        <f t="shared" si="100"/>
        <v>na</v>
      </c>
      <c r="K3264" s="4">
        <f t="shared" si="101"/>
        <v>0</v>
      </c>
      <c r="L3264" t="s">
        <v>14707</v>
      </c>
    </row>
    <row r="3265" spans="1:12" x14ac:dyDescent="0.25">
      <c r="A3265" t="s">
        <v>6540</v>
      </c>
      <c r="B3265" t="s">
        <v>6541</v>
      </c>
      <c r="C3265" t="s">
        <v>30</v>
      </c>
      <c r="D3265">
        <v>482</v>
      </c>
      <c r="E3265" t="s">
        <v>36</v>
      </c>
      <c r="F3265">
        <v>3.73</v>
      </c>
      <c r="G3265">
        <v>7.5439999999999996</v>
      </c>
      <c r="H3265" t="s">
        <v>36</v>
      </c>
      <c r="I3265" t="s">
        <v>2819</v>
      </c>
      <c r="J3265" s="4" t="str">
        <f t="shared" si="100"/>
        <v>na</v>
      </c>
      <c r="K3265" s="4">
        <f t="shared" si="101"/>
        <v>0</v>
      </c>
      <c r="L3265" t="s">
        <v>14708</v>
      </c>
    </row>
    <row r="3266" spans="1:12" x14ac:dyDescent="0.25">
      <c r="A3266" t="s">
        <v>6542</v>
      </c>
      <c r="B3266" t="s">
        <v>6543</v>
      </c>
      <c r="C3266" t="s">
        <v>30</v>
      </c>
      <c r="D3266">
        <v>481</v>
      </c>
      <c r="E3266">
        <v>15.858000000000001</v>
      </c>
      <c r="F3266">
        <v>4.1509999999999998</v>
      </c>
      <c r="G3266">
        <v>1.36</v>
      </c>
      <c r="H3266">
        <v>8.9580000000000002</v>
      </c>
      <c r="I3266" t="s">
        <v>2819</v>
      </c>
      <c r="J3266" s="4" t="str">
        <f t="shared" ref="J3266:J3329" si="102">IF(AND(I3266=selected_country_code,C3266= selected_sector_code),D3266,"na")</f>
        <v>na</v>
      </c>
      <c r="K3266" s="4">
        <f t="shared" si="101"/>
        <v>0</v>
      </c>
      <c r="L3266" t="s">
        <v>14709</v>
      </c>
    </row>
    <row r="3267" spans="1:12" x14ac:dyDescent="0.25">
      <c r="A3267" t="s">
        <v>6544</v>
      </c>
      <c r="B3267" t="s">
        <v>6545</v>
      </c>
      <c r="C3267" t="s">
        <v>35</v>
      </c>
      <c r="D3267">
        <v>481</v>
      </c>
      <c r="E3267">
        <v>6.2190000000000003</v>
      </c>
      <c r="F3267">
        <v>1.022</v>
      </c>
      <c r="G3267">
        <v>2.0680000000000001</v>
      </c>
      <c r="H3267" t="s">
        <v>36</v>
      </c>
      <c r="I3267" t="s">
        <v>2819</v>
      </c>
      <c r="J3267" s="4" t="str">
        <f t="shared" si="102"/>
        <v>na</v>
      </c>
      <c r="K3267" s="4">
        <f t="shared" ref="K3267:K3330" si="103">IFERROR(RANK(J3267,$J$2:$J$5711,0),0)</f>
        <v>0</v>
      </c>
      <c r="L3267" t="s">
        <v>14710</v>
      </c>
    </row>
    <row r="3268" spans="1:12" x14ac:dyDescent="0.25">
      <c r="A3268" t="s">
        <v>6546</v>
      </c>
      <c r="B3268" t="s">
        <v>6547</v>
      </c>
      <c r="C3268" t="s">
        <v>35</v>
      </c>
      <c r="D3268">
        <v>480</v>
      </c>
      <c r="E3268">
        <v>6.6559999999999997</v>
      </c>
      <c r="F3268">
        <v>0.52900000000000003</v>
      </c>
      <c r="G3268">
        <v>3.1</v>
      </c>
      <c r="H3268" t="s">
        <v>36</v>
      </c>
      <c r="I3268" t="s">
        <v>2819</v>
      </c>
      <c r="J3268" s="4" t="str">
        <f t="shared" si="102"/>
        <v>na</v>
      </c>
      <c r="K3268" s="4">
        <f t="shared" si="103"/>
        <v>0</v>
      </c>
      <c r="L3268" t="s">
        <v>14711</v>
      </c>
    </row>
    <row r="3269" spans="1:12" x14ac:dyDescent="0.25">
      <c r="A3269" t="s">
        <v>6548</v>
      </c>
      <c r="B3269" t="s">
        <v>6549</v>
      </c>
      <c r="C3269" t="s">
        <v>58</v>
      </c>
      <c r="D3269">
        <v>479</v>
      </c>
      <c r="E3269">
        <v>16.739999999999998</v>
      </c>
      <c r="F3269">
        <v>41.625</v>
      </c>
      <c r="G3269">
        <v>6.8760000000000003</v>
      </c>
      <c r="H3269">
        <v>10.532999999999999</v>
      </c>
      <c r="I3269" t="s">
        <v>2819</v>
      </c>
      <c r="J3269" s="4" t="str">
        <f t="shared" si="102"/>
        <v>na</v>
      </c>
      <c r="K3269" s="4">
        <f t="shared" si="103"/>
        <v>0</v>
      </c>
      <c r="L3269" t="s">
        <v>14712</v>
      </c>
    </row>
    <row r="3270" spans="1:12" x14ac:dyDescent="0.25">
      <c r="A3270" t="s">
        <v>6550</v>
      </c>
      <c r="B3270" t="s">
        <v>6551</v>
      </c>
      <c r="C3270" t="s">
        <v>61</v>
      </c>
      <c r="D3270">
        <v>477</v>
      </c>
      <c r="E3270">
        <v>131.17599999999999</v>
      </c>
      <c r="F3270">
        <v>0.27800000000000002</v>
      </c>
      <c r="G3270" t="s">
        <v>36</v>
      </c>
      <c r="H3270" t="s">
        <v>36</v>
      </c>
      <c r="I3270" t="s">
        <v>2819</v>
      </c>
      <c r="J3270" s="4" t="str">
        <f t="shared" si="102"/>
        <v>na</v>
      </c>
      <c r="K3270" s="4">
        <f t="shared" si="103"/>
        <v>0</v>
      </c>
      <c r="L3270" t="s">
        <v>14713</v>
      </c>
    </row>
    <row r="3271" spans="1:12" x14ac:dyDescent="0.25">
      <c r="A3271" t="s">
        <v>6552</v>
      </c>
      <c r="B3271" t="s">
        <v>6553</v>
      </c>
      <c r="C3271" t="s">
        <v>30</v>
      </c>
      <c r="D3271">
        <v>476</v>
      </c>
      <c r="E3271" t="s">
        <v>36</v>
      </c>
      <c r="F3271" t="s">
        <v>36</v>
      </c>
      <c r="G3271" t="s">
        <v>36</v>
      </c>
      <c r="H3271" t="s">
        <v>36</v>
      </c>
      <c r="I3271" t="s">
        <v>2819</v>
      </c>
      <c r="J3271" s="4" t="str">
        <f t="shared" si="102"/>
        <v>na</v>
      </c>
      <c r="K3271" s="4">
        <f t="shared" si="103"/>
        <v>0</v>
      </c>
      <c r="L3271" t="s">
        <v>14714</v>
      </c>
    </row>
    <row r="3272" spans="1:12" x14ac:dyDescent="0.25">
      <c r="A3272" t="s">
        <v>6554</v>
      </c>
      <c r="B3272" t="s">
        <v>6555</v>
      </c>
      <c r="C3272" t="s">
        <v>15</v>
      </c>
      <c r="D3272">
        <v>473</v>
      </c>
      <c r="E3272">
        <v>22.651</v>
      </c>
      <c r="F3272">
        <v>1.282</v>
      </c>
      <c r="G3272">
        <v>1.149</v>
      </c>
      <c r="H3272">
        <v>8.3870000000000005</v>
      </c>
      <c r="I3272" t="s">
        <v>2819</v>
      </c>
      <c r="J3272" s="4" t="str">
        <f t="shared" si="102"/>
        <v>na</v>
      </c>
      <c r="K3272" s="4">
        <f t="shared" si="103"/>
        <v>0</v>
      </c>
      <c r="L3272" t="s">
        <v>14715</v>
      </c>
    </row>
    <row r="3273" spans="1:12" x14ac:dyDescent="0.25">
      <c r="A3273" t="s">
        <v>6556</v>
      </c>
      <c r="B3273" t="s">
        <v>6557</v>
      </c>
      <c r="C3273" t="s">
        <v>30</v>
      </c>
      <c r="D3273">
        <v>473</v>
      </c>
      <c r="E3273">
        <v>27.64</v>
      </c>
      <c r="F3273">
        <v>3.0950000000000002</v>
      </c>
      <c r="G3273">
        <v>0.40200000000000002</v>
      </c>
      <c r="H3273">
        <v>6.91</v>
      </c>
      <c r="I3273" t="s">
        <v>2819</v>
      </c>
      <c r="J3273" s="4" t="str">
        <f t="shared" si="102"/>
        <v>na</v>
      </c>
      <c r="K3273" s="4">
        <f t="shared" si="103"/>
        <v>0</v>
      </c>
      <c r="L3273" t="s">
        <v>14716</v>
      </c>
    </row>
    <row r="3274" spans="1:12" x14ac:dyDescent="0.25">
      <c r="A3274" t="s">
        <v>6558</v>
      </c>
      <c r="B3274" t="s">
        <v>6559</v>
      </c>
      <c r="C3274" t="s">
        <v>35</v>
      </c>
      <c r="D3274">
        <v>472</v>
      </c>
      <c r="E3274">
        <v>4.202</v>
      </c>
      <c r="F3274">
        <v>1.274</v>
      </c>
      <c r="G3274">
        <v>0.39100000000000001</v>
      </c>
      <c r="H3274">
        <v>5.8250000000000002</v>
      </c>
      <c r="I3274" t="s">
        <v>2819</v>
      </c>
      <c r="J3274" s="4" t="str">
        <f t="shared" si="102"/>
        <v>na</v>
      </c>
      <c r="K3274" s="4">
        <f t="shared" si="103"/>
        <v>0</v>
      </c>
      <c r="L3274" t="s">
        <v>14717</v>
      </c>
    </row>
    <row r="3275" spans="1:12" x14ac:dyDescent="0.25">
      <c r="A3275" t="s">
        <v>6560</v>
      </c>
      <c r="B3275" t="s">
        <v>6561</v>
      </c>
      <c r="C3275" t="s">
        <v>30</v>
      </c>
      <c r="D3275">
        <v>471</v>
      </c>
      <c r="E3275" t="s">
        <v>36</v>
      </c>
      <c r="F3275">
        <v>1.722</v>
      </c>
      <c r="G3275">
        <v>23.832999999999998</v>
      </c>
      <c r="H3275" t="s">
        <v>36</v>
      </c>
      <c r="I3275" t="s">
        <v>2819</v>
      </c>
      <c r="J3275" s="4" t="str">
        <f t="shared" si="102"/>
        <v>na</v>
      </c>
      <c r="K3275" s="4">
        <f t="shared" si="103"/>
        <v>0</v>
      </c>
      <c r="L3275" t="s">
        <v>14718</v>
      </c>
    </row>
    <row r="3276" spans="1:12" x14ac:dyDescent="0.25">
      <c r="A3276" t="s">
        <v>6562</v>
      </c>
      <c r="B3276" t="s">
        <v>6563</v>
      </c>
      <c r="C3276" t="s">
        <v>58</v>
      </c>
      <c r="D3276">
        <v>471</v>
      </c>
      <c r="E3276">
        <v>10.75</v>
      </c>
      <c r="F3276" t="s">
        <v>36</v>
      </c>
      <c r="G3276">
        <v>0.93200000000000005</v>
      </c>
      <c r="H3276">
        <v>4.7619999999999996</v>
      </c>
      <c r="I3276" t="s">
        <v>2819</v>
      </c>
      <c r="J3276" s="4" t="str">
        <f t="shared" si="102"/>
        <v>na</v>
      </c>
      <c r="K3276" s="4">
        <f t="shared" si="103"/>
        <v>0</v>
      </c>
      <c r="L3276" t="s">
        <v>14719</v>
      </c>
    </row>
    <row r="3277" spans="1:12" x14ac:dyDescent="0.25">
      <c r="A3277" t="s">
        <v>6564</v>
      </c>
      <c r="B3277" t="s">
        <v>6565</v>
      </c>
      <c r="C3277" t="s">
        <v>15</v>
      </c>
      <c r="D3277">
        <v>470</v>
      </c>
      <c r="E3277">
        <v>11.625</v>
      </c>
      <c r="F3277">
        <v>1.2769999999999999</v>
      </c>
      <c r="G3277">
        <v>1.5289999999999999</v>
      </c>
      <c r="H3277">
        <v>6.2110000000000003</v>
      </c>
      <c r="I3277" t="s">
        <v>2819</v>
      </c>
      <c r="J3277" s="4" t="str">
        <f t="shared" si="102"/>
        <v>na</v>
      </c>
      <c r="K3277" s="4">
        <f t="shared" si="103"/>
        <v>0</v>
      </c>
      <c r="L3277" t="s">
        <v>14720</v>
      </c>
    </row>
    <row r="3278" spans="1:12" x14ac:dyDescent="0.25">
      <c r="A3278" t="s">
        <v>6566</v>
      </c>
      <c r="B3278" t="s">
        <v>6567</v>
      </c>
      <c r="C3278" t="s">
        <v>35</v>
      </c>
      <c r="D3278">
        <v>470</v>
      </c>
      <c r="E3278">
        <v>12.693</v>
      </c>
      <c r="F3278">
        <v>0.80500000000000005</v>
      </c>
      <c r="G3278">
        <v>1.948</v>
      </c>
      <c r="H3278" t="s">
        <v>36</v>
      </c>
      <c r="I3278" t="s">
        <v>2819</v>
      </c>
      <c r="J3278" s="4" t="str">
        <f t="shared" si="102"/>
        <v>na</v>
      </c>
      <c r="K3278" s="4">
        <f t="shared" si="103"/>
        <v>0</v>
      </c>
      <c r="L3278" t="s">
        <v>14721</v>
      </c>
    </row>
    <row r="3279" spans="1:12" x14ac:dyDescent="0.25">
      <c r="A3279" t="s">
        <v>6568</v>
      </c>
      <c r="B3279" t="s">
        <v>6569</v>
      </c>
      <c r="C3279" t="s">
        <v>21</v>
      </c>
      <c r="D3279">
        <v>470</v>
      </c>
      <c r="E3279">
        <v>23.532</v>
      </c>
      <c r="F3279">
        <v>0.68400000000000005</v>
      </c>
      <c r="G3279">
        <v>5.5E-2</v>
      </c>
      <c r="H3279">
        <v>7.282</v>
      </c>
      <c r="I3279" t="s">
        <v>2819</v>
      </c>
      <c r="J3279" s="4" t="str">
        <f t="shared" si="102"/>
        <v>na</v>
      </c>
      <c r="K3279" s="4">
        <f t="shared" si="103"/>
        <v>0</v>
      </c>
      <c r="L3279" t="s">
        <v>14722</v>
      </c>
    </row>
    <row r="3280" spans="1:12" x14ac:dyDescent="0.25">
      <c r="A3280" t="s">
        <v>6570</v>
      </c>
      <c r="B3280" t="s">
        <v>6571</v>
      </c>
      <c r="C3280" t="s">
        <v>132</v>
      </c>
      <c r="D3280">
        <v>469</v>
      </c>
      <c r="E3280">
        <v>33.359000000000002</v>
      </c>
      <c r="F3280">
        <v>2.101</v>
      </c>
      <c r="G3280">
        <v>0.74299999999999999</v>
      </c>
      <c r="H3280">
        <v>14.794</v>
      </c>
      <c r="I3280" t="s">
        <v>2819</v>
      </c>
      <c r="J3280" s="4" t="str">
        <f t="shared" si="102"/>
        <v>na</v>
      </c>
      <c r="K3280" s="4">
        <f t="shared" si="103"/>
        <v>0</v>
      </c>
      <c r="L3280" t="s">
        <v>14723</v>
      </c>
    </row>
    <row r="3281" spans="1:12" x14ac:dyDescent="0.25">
      <c r="A3281" t="s">
        <v>6572</v>
      </c>
      <c r="B3281" t="s">
        <v>6573</v>
      </c>
      <c r="C3281" t="s">
        <v>35</v>
      </c>
      <c r="D3281">
        <v>469</v>
      </c>
      <c r="E3281">
        <v>8.3759999999999994</v>
      </c>
      <c r="F3281">
        <v>0.76200000000000001</v>
      </c>
      <c r="G3281">
        <v>1.6080000000000001</v>
      </c>
      <c r="H3281" t="s">
        <v>36</v>
      </c>
      <c r="I3281" t="s">
        <v>2819</v>
      </c>
      <c r="J3281" s="4" t="str">
        <f t="shared" si="102"/>
        <v>na</v>
      </c>
      <c r="K3281" s="4">
        <f t="shared" si="103"/>
        <v>0</v>
      </c>
      <c r="L3281" t="s">
        <v>14724</v>
      </c>
    </row>
    <row r="3282" spans="1:12" x14ac:dyDescent="0.25">
      <c r="A3282" t="s">
        <v>6574</v>
      </c>
      <c r="B3282" t="s">
        <v>6575</v>
      </c>
      <c r="C3282" t="s">
        <v>35</v>
      </c>
      <c r="D3282">
        <v>468</v>
      </c>
      <c r="E3282">
        <v>7.5149999999999997</v>
      </c>
      <c r="F3282">
        <v>0.80900000000000005</v>
      </c>
      <c r="G3282">
        <v>2.3919999999999999</v>
      </c>
      <c r="H3282" t="s">
        <v>36</v>
      </c>
      <c r="I3282" t="s">
        <v>2819</v>
      </c>
      <c r="J3282" s="4" t="str">
        <f t="shared" si="102"/>
        <v>na</v>
      </c>
      <c r="K3282" s="4">
        <f t="shared" si="103"/>
        <v>0</v>
      </c>
      <c r="L3282" t="s">
        <v>14725</v>
      </c>
    </row>
    <row r="3283" spans="1:12" x14ac:dyDescent="0.25">
      <c r="A3283" t="s">
        <v>6576</v>
      </c>
      <c r="B3283" t="s">
        <v>6577</v>
      </c>
      <c r="C3283" t="s">
        <v>61</v>
      </c>
      <c r="D3283">
        <v>468</v>
      </c>
      <c r="E3283" t="s">
        <v>36</v>
      </c>
      <c r="F3283">
        <v>1.4059999999999999</v>
      </c>
      <c r="G3283" t="s">
        <v>36</v>
      </c>
      <c r="H3283" t="s">
        <v>36</v>
      </c>
      <c r="I3283" t="s">
        <v>2819</v>
      </c>
      <c r="J3283" s="4" t="str">
        <f t="shared" si="102"/>
        <v>na</v>
      </c>
      <c r="K3283" s="4">
        <f t="shared" si="103"/>
        <v>0</v>
      </c>
      <c r="L3283" t="s">
        <v>14726</v>
      </c>
    </row>
    <row r="3284" spans="1:12" x14ac:dyDescent="0.25">
      <c r="A3284" t="s">
        <v>6578</v>
      </c>
      <c r="B3284" t="s">
        <v>6579</v>
      </c>
      <c r="C3284" t="s">
        <v>132</v>
      </c>
      <c r="D3284">
        <v>467</v>
      </c>
      <c r="E3284" t="s">
        <v>36</v>
      </c>
      <c r="F3284">
        <v>1.83</v>
      </c>
      <c r="G3284">
        <v>5.2969999999999997</v>
      </c>
      <c r="H3284">
        <v>59.686</v>
      </c>
      <c r="I3284" t="s">
        <v>2819</v>
      </c>
      <c r="J3284" s="4" t="str">
        <f t="shared" si="102"/>
        <v>na</v>
      </c>
      <c r="K3284" s="4">
        <f t="shared" si="103"/>
        <v>0</v>
      </c>
      <c r="L3284" t="s">
        <v>14727</v>
      </c>
    </row>
    <row r="3285" spans="1:12" x14ac:dyDescent="0.25">
      <c r="A3285" t="s">
        <v>6580</v>
      </c>
      <c r="B3285" t="s">
        <v>6581</v>
      </c>
      <c r="C3285" t="s">
        <v>58</v>
      </c>
      <c r="D3285">
        <v>464</v>
      </c>
      <c r="E3285">
        <v>27.071999999999999</v>
      </c>
      <c r="F3285">
        <v>0.68700000000000006</v>
      </c>
      <c r="G3285">
        <v>0.251</v>
      </c>
      <c r="H3285">
        <v>16.353000000000002</v>
      </c>
      <c r="I3285" t="s">
        <v>2819</v>
      </c>
      <c r="J3285" s="4" t="str">
        <f t="shared" si="102"/>
        <v>na</v>
      </c>
      <c r="K3285" s="4">
        <f t="shared" si="103"/>
        <v>0</v>
      </c>
      <c r="L3285" t="s">
        <v>14728</v>
      </c>
    </row>
    <row r="3286" spans="1:12" x14ac:dyDescent="0.25">
      <c r="A3286" t="s">
        <v>6582</v>
      </c>
      <c r="B3286" t="s">
        <v>6583</v>
      </c>
      <c r="C3286" t="s">
        <v>15</v>
      </c>
      <c r="D3286">
        <v>462</v>
      </c>
      <c r="E3286">
        <v>5.6130000000000004</v>
      </c>
      <c r="F3286">
        <v>0.36699999999999999</v>
      </c>
      <c r="G3286">
        <v>8.6999999999999994E-2</v>
      </c>
      <c r="H3286">
        <v>3.605</v>
      </c>
      <c r="I3286" t="s">
        <v>2819</v>
      </c>
      <c r="J3286" s="4" t="str">
        <f t="shared" si="102"/>
        <v>na</v>
      </c>
      <c r="K3286" s="4">
        <f t="shared" si="103"/>
        <v>0</v>
      </c>
      <c r="L3286" t="s">
        <v>14729</v>
      </c>
    </row>
    <row r="3287" spans="1:12" x14ac:dyDescent="0.25">
      <c r="A3287" t="s">
        <v>6584</v>
      </c>
      <c r="B3287" t="s">
        <v>6585</v>
      </c>
      <c r="C3287" t="s">
        <v>15</v>
      </c>
      <c r="D3287">
        <v>462</v>
      </c>
      <c r="E3287">
        <v>5.6130000000000004</v>
      </c>
      <c r="F3287">
        <v>0.36699999999999999</v>
      </c>
      <c r="G3287">
        <v>8.6999999999999994E-2</v>
      </c>
      <c r="H3287">
        <v>3.605</v>
      </c>
      <c r="I3287" t="s">
        <v>2819</v>
      </c>
      <c r="J3287" s="4" t="str">
        <f t="shared" si="102"/>
        <v>na</v>
      </c>
      <c r="K3287" s="4">
        <f t="shared" si="103"/>
        <v>0</v>
      </c>
      <c r="L3287" t="s">
        <v>14730</v>
      </c>
    </row>
    <row r="3288" spans="1:12" x14ac:dyDescent="0.25">
      <c r="A3288" t="s">
        <v>6586</v>
      </c>
      <c r="B3288" t="s">
        <v>6587</v>
      </c>
      <c r="C3288" t="s">
        <v>58</v>
      </c>
      <c r="D3288">
        <v>461</v>
      </c>
      <c r="E3288">
        <v>4.4569999999999999</v>
      </c>
      <c r="F3288">
        <v>0.72099999999999997</v>
      </c>
      <c r="G3288">
        <v>0.182</v>
      </c>
      <c r="H3288">
        <v>3.1419999999999999</v>
      </c>
      <c r="I3288" t="s">
        <v>2819</v>
      </c>
      <c r="J3288" s="4" t="str">
        <f t="shared" si="102"/>
        <v>na</v>
      </c>
      <c r="K3288" s="4">
        <f t="shared" si="103"/>
        <v>0</v>
      </c>
      <c r="L3288" t="s">
        <v>14731</v>
      </c>
    </row>
    <row r="3289" spans="1:12" x14ac:dyDescent="0.25">
      <c r="A3289" t="s">
        <v>6588</v>
      </c>
      <c r="B3289" t="s">
        <v>6589</v>
      </c>
      <c r="C3289" t="s">
        <v>30</v>
      </c>
      <c r="D3289">
        <v>461</v>
      </c>
      <c r="E3289" t="s">
        <v>36</v>
      </c>
      <c r="F3289">
        <v>3.577</v>
      </c>
      <c r="G3289" t="s">
        <v>36</v>
      </c>
      <c r="H3289" t="s">
        <v>36</v>
      </c>
      <c r="I3289" t="s">
        <v>2819</v>
      </c>
      <c r="J3289" s="4" t="str">
        <f t="shared" si="102"/>
        <v>na</v>
      </c>
      <c r="K3289" s="4">
        <f t="shared" si="103"/>
        <v>0</v>
      </c>
      <c r="L3289" t="s">
        <v>14732</v>
      </c>
    </row>
    <row r="3290" spans="1:12" x14ac:dyDescent="0.25">
      <c r="A3290" t="s">
        <v>6590</v>
      </c>
      <c r="B3290" t="s">
        <v>6591</v>
      </c>
      <c r="C3290" t="s">
        <v>11</v>
      </c>
      <c r="D3290">
        <v>460</v>
      </c>
      <c r="E3290">
        <v>57.219000000000001</v>
      </c>
      <c r="F3290">
        <v>0.38900000000000001</v>
      </c>
      <c r="G3290">
        <v>0.72799999999999998</v>
      </c>
      <c r="H3290">
        <v>8.9450000000000003</v>
      </c>
      <c r="I3290" t="s">
        <v>2819</v>
      </c>
      <c r="J3290" s="4" t="str">
        <f t="shared" si="102"/>
        <v>na</v>
      </c>
      <c r="K3290" s="4">
        <f t="shared" si="103"/>
        <v>0</v>
      </c>
      <c r="L3290" t="s">
        <v>14733</v>
      </c>
    </row>
    <row r="3291" spans="1:12" x14ac:dyDescent="0.25">
      <c r="A3291" t="s">
        <v>6592</v>
      </c>
      <c r="B3291" t="s">
        <v>6593</v>
      </c>
      <c r="C3291" t="s">
        <v>132</v>
      </c>
      <c r="D3291">
        <v>460</v>
      </c>
      <c r="E3291" t="s">
        <v>36</v>
      </c>
      <c r="F3291">
        <v>1.577</v>
      </c>
      <c r="G3291">
        <v>0.26400000000000001</v>
      </c>
      <c r="H3291">
        <v>8.843</v>
      </c>
      <c r="I3291" t="s">
        <v>2819</v>
      </c>
      <c r="J3291" s="4" t="str">
        <f t="shared" si="102"/>
        <v>na</v>
      </c>
      <c r="K3291" s="4">
        <f t="shared" si="103"/>
        <v>0</v>
      </c>
      <c r="L3291" t="s">
        <v>14734</v>
      </c>
    </row>
    <row r="3292" spans="1:12" x14ac:dyDescent="0.25">
      <c r="A3292" t="s">
        <v>6594</v>
      </c>
      <c r="B3292" t="s">
        <v>6595</v>
      </c>
      <c r="C3292" t="s">
        <v>15</v>
      </c>
      <c r="D3292">
        <v>459</v>
      </c>
      <c r="E3292" t="s">
        <v>36</v>
      </c>
      <c r="F3292">
        <v>1.07</v>
      </c>
      <c r="G3292">
        <v>0.38200000000000001</v>
      </c>
      <c r="H3292">
        <v>10.811</v>
      </c>
      <c r="I3292" t="s">
        <v>2819</v>
      </c>
      <c r="J3292" s="4" t="str">
        <f t="shared" si="102"/>
        <v>na</v>
      </c>
      <c r="K3292" s="4">
        <f t="shared" si="103"/>
        <v>0</v>
      </c>
      <c r="L3292" t="s">
        <v>14735</v>
      </c>
    </row>
    <row r="3293" spans="1:12" x14ac:dyDescent="0.25">
      <c r="A3293" t="s">
        <v>6596</v>
      </c>
      <c r="B3293" t="s">
        <v>6597</v>
      </c>
      <c r="C3293" t="s">
        <v>15</v>
      </c>
      <c r="D3293">
        <v>459</v>
      </c>
      <c r="E3293">
        <v>12.420999999999999</v>
      </c>
      <c r="F3293">
        <v>1.754</v>
      </c>
      <c r="G3293">
        <v>0.32900000000000001</v>
      </c>
      <c r="H3293">
        <v>6.665</v>
      </c>
      <c r="I3293" t="s">
        <v>2819</v>
      </c>
      <c r="J3293" s="4" t="str">
        <f t="shared" si="102"/>
        <v>na</v>
      </c>
      <c r="K3293" s="4">
        <f t="shared" si="103"/>
        <v>0</v>
      </c>
      <c r="L3293" t="s">
        <v>14736</v>
      </c>
    </row>
    <row r="3294" spans="1:12" x14ac:dyDescent="0.25">
      <c r="A3294" t="s">
        <v>6598</v>
      </c>
      <c r="B3294" t="s">
        <v>6599</v>
      </c>
      <c r="C3294" t="s">
        <v>58</v>
      </c>
      <c r="D3294">
        <v>458</v>
      </c>
      <c r="E3294" t="s">
        <v>36</v>
      </c>
      <c r="F3294">
        <v>0.79100000000000004</v>
      </c>
      <c r="G3294">
        <v>0.23499999999999999</v>
      </c>
      <c r="H3294">
        <v>4.2460000000000004</v>
      </c>
      <c r="I3294" t="s">
        <v>2819</v>
      </c>
      <c r="J3294" s="4" t="str">
        <f t="shared" si="102"/>
        <v>na</v>
      </c>
      <c r="K3294" s="4">
        <f t="shared" si="103"/>
        <v>0</v>
      </c>
      <c r="L3294" t="s">
        <v>14737</v>
      </c>
    </row>
    <row r="3295" spans="1:12" x14ac:dyDescent="0.25">
      <c r="A3295" t="s">
        <v>6600</v>
      </c>
      <c r="B3295" t="s">
        <v>6601</v>
      </c>
      <c r="C3295" t="s">
        <v>30</v>
      </c>
      <c r="D3295">
        <v>458</v>
      </c>
      <c r="E3295">
        <v>25.065999999999999</v>
      </c>
      <c r="F3295">
        <v>3.089</v>
      </c>
      <c r="G3295">
        <v>3.8359999999999999</v>
      </c>
      <c r="H3295">
        <v>16.582999999999998</v>
      </c>
      <c r="I3295" t="s">
        <v>2819</v>
      </c>
      <c r="J3295" s="4" t="str">
        <f t="shared" si="102"/>
        <v>na</v>
      </c>
      <c r="K3295" s="4">
        <f t="shared" si="103"/>
        <v>0</v>
      </c>
      <c r="L3295" t="s">
        <v>14738</v>
      </c>
    </row>
    <row r="3296" spans="1:12" x14ac:dyDescent="0.25">
      <c r="A3296" t="s">
        <v>6602</v>
      </c>
      <c r="B3296" t="s">
        <v>6603</v>
      </c>
      <c r="C3296" t="s">
        <v>11</v>
      </c>
      <c r="D3296">
        <v>457</v>
      </c>
      <c r="E3296">
        <v>5.92</v>
      </c>
      <c r="F3296">
        <v>0.443</v>
      </c>
      <c r="G3296">
        <v>0.40300000000000002</v>
      </c>
      <c r="H3296">
        <v>4.3159999999999998</v>
      </c>
      <c r="I3296" t="s">
        <v>2819</v>
      </c>
      <c r="J3296" s="4" t="str">
        <f t="shared" si="102"/>
        <v>na</v>
      </c>
      <c r="K3296" s="4">
        <f t="shared" si="103"/>
        <v>0</v>
      </c>
      <c r="L3296" t="s">
        <v>14739</v>
      </c>
    </row>
    <row r="3297" spans="1:12" x14ac:dyDescent="0.25">
      <c r="A3297" t="s">
        <v>6604</v>
      </c>
      <c r="B3297" t="s">
        <v>6605</v>
      </c>
      <c r="C3297" t="s">
        <v>30</v>
      </c>
      <c r="D3297">
        <v>457</v>
      </c>
      <c r="E3297">
        <v>33.366</v>
      </c>
      <c r="F3297">
        <v>2.1469999999999998</v>
      </c>
      <c r="G3297">
        <v>2.1640000000000001</v>
      </c>
      <c r="H3297">
        <v>9.4830000000000005</v>
      </c>
      <c r="I3297" t="s">
        <v>2819</v>
      </c>
      <c r="J3297" s="4" t="str">
        <f t="shared" si="102"/>
        <v>na</v>
      </c>
      <c r="K3297" s="4">
        <f t="shared" si="103"/>
        <v>0</v>
      </c>
      <c r="L3297" t="s">
        <v>14740</v>
      </c>
    </row>
    <row r="3298" spans="1:12" x14ac:dyDescent="0.25">
      <c r="A3298" t="s">
        <v>6606</v>
      </c>
      <c r="B3298" t="s">
        <v>6607</v>
      </c>
      <c r="C3298" t="s">
        <v>35</v>
      </c>
      <c r="D3298">
        <v>456</v>
      </c>
      <c r="E3298">
        <v>6.87</v>
      </c>
      <c r="F3298">
        <v>0.67600000000000005</v>
      </c>
      <c r="G3298">
        <v>1.6240000000000001</v>
      </c>
      <c r="H3298" t="s">
        <v>36</v>
      </c>
      <c r="I3298" t="s">
        <v>2819</v>
      </c>
      <c r="J3298" s="4" t="str">
        <f t="shared" si="102"/>
        <v>na</v>
      </c>
      <c r="K3298" s="4">
        <f t="shared" si="103"/>
        <v>0</v>
      </c>
      <c r="L3298" t="s">
        <v>14741</v>
      </c>
    </row>
    <row r="3299" spans="1:12" x14ac:dyDescent="0.25">
      <c r="A3299" t="s">
        <v>6608</v>
      </c>
      <c r="B3299" t="s">
        <v>6609</v>
      </c>
      <c r="C3299" t="s">
        <v>30</v>
      </c>
      <c r="D3299">
        <v>455</v>
      </c>
      <c r="E3299">
        <v>67.965000000000003</v>
      </c>
      <c r="F3299">
        <v>3.6920000000000002</v>
      </c>
      <c r="G3299">
        <v>4.4729999999999999</v>
      </c>
      <c r="H3299">
        <v>31.648</v>
      </c>
      <c r="I3299" t="s">
        <v>2819</v>
      </c>
      <c r="J3299" s="4" t="str">
        <f t="shared" si="102"/>
        <v>na</v>
      </c>
      <c r="K3299" s="4">
        <f t="shared" si="103"/>
        <v>0</v>
      </c>
      <c r="L3299" t="s">
        <v>14742</v>
      </c>
    </row>
    <row r="3300" spans="1:12" x14ac:dyDescent="0.25">
      <c r="A3300" t="s">
        <v>6610</v>
      </c>
      <c r="B3300" t="s">
        <v>6611</v>
      </c>
      <c r="C3300" t="s">
        <v>15</v>
      </c>
      <c r="D3300">
        <v>455</v>
      </c>
      <c r="E3300">
        <v>10.302</v>
      </c>
      <c r="F3300">
        <v>1.1140000000000001</v>
      </c>
      <c r="G3300">
        <v>0.21099999999999999</v>
      </c>
      <c r="H3300">
        <v>5.4530000000000003</v>
      </c>
      <c r="I3300" t="s">
        <v>2819</v>
      </c>
      <c r="J3300" s="4" t="str">
        <f t="shared" si="102"/>
        <v>na</v>
      </c>
      <c r="K3300" s="4">
        <f t="shared" si="103"/>
        <v>0</v>
      </c>
      <c r="L3300" t="s">
        <v>14743</v>
      </c>
    </row>
    <row r="3301" spans="1:12" x14ac:dyDescent="0.25">
      <c r="A3301" t="s">
        <v>6612</v>
      </c>
      <c r="B3301" t="s">
        <v>6613</v>
      </c>
      <c r="C3301" t="s">
        <v>21</v>
      </c>
      <c r="D3301">
        <v>455</v>
      </c>
      <c r="E3301">
        <v>11.826000000000001</v>
      </c>
      <c r="F3301">
        <v>1.966</v>
      </c>
      <c r="G3301">
        <v>1.2509999999999999</v>
      </c>
      <c r="H3301">
        <v>8.1829999999999998</v>
      </c>
      <c r="I3301" t="s">
        <v>2819</v>
      </c>
      <c r="J3301" s="4" t="str">
        <f t="shared" si="102"/>
        <v>na</v>
      </c>
      <c r="K3301" s="4">
        <f t="shared" si="103"/>
        <v>0</v>
      </c>
      <c r="L3301" t="s">
        <v>14744</v>
      </c>
    </row>
    <row r="3302" spans="1:12" x14ac:dyDescent="0.25">
      <c r="A3302" t="s">
        <v>6614</v>
      </c>
      <c r="B3302" t="s">
        <v>6615</v>
      </c>
      <c r="C3302" t="s">
        <v>24</v>
      </c>
      <c r="D3302">
        <v>455</v>
      </c>
      <c r="E3302" t="s">
        <v>36</v>
      </c>
      <c r="F3302">
        <v>21.734999999999999</v>
      </c>
      <c r="G3302">
        <v>0.61699999999999999</v>
      </c>
      <c r="H3302">
        <v>15.455</v>
      </c>
      <c r="I3302" t="s">
        <v>2819</v>
      </c>
      <c r="J3302" s="4" t="str">
        <f t="shared" si="102"/>
        <v>na</v>
      </c>
      <c r="K3302" s="4">
        <f t="shared" si="103"/>
        <v>0</v>
      </c>
      <c r="L3302" t="s">
        <v>14745</v>
      </c>
    </row>
    <row r="3303" spans="1:12" x14ac:dyDescent="0.25">
      <c r="A3303" t="s">
        <v>6616</v>
      </c>
      <c r="B3303" t="s">
        <v>6617</v>
      </c>
      <c r="C3303" t="s">
        <v>30</v>
      </c>
      <c r="D3303">
        <v>454</v>
      </c>
      <c r="E3303" t="s">
        <v>36</v>
      </c>
      <c r="F3303">
        <v>0.48699999999999999</v>
      </c>
      <c r="G3303">
        <v>0.51700000000000002</v>
      </c>
      <c r="H3303" t="s">
        <v>36</v>
      </c>
      <c r="I3303" t="s">
        <v>2819</v>
      </c>
      <c r="J3303" s="4" t="str">
        <f t="shared" si="102"/>
        <v>na</v>
      </c>
      <c r="K3303" s="4">
        <f t="shared" si="103"/>
        <v>0</v>
      </c>
      <c r="L3303" t="s">
        <v>14746</v>
      </c>
    </row>
    <row r="3304" spans="1:12" x14ac:dyDescent="0.25">
      <c r="A3304" t="s">
        <v>6618</v>
      </c>
      <c r="B3304" t="s">
        <v>6619</v>
      </c>
      <c r="C3304" t="s">
        <v>35</v>
      </c>
      <c r="D3304">
        <v>453</v>
      </c>
      <c r="E3304">
        <v>8.3699999999999992</v>
      </c>
      <c r="F3304">
        <v>0.755</v>
      </c>
      <c r="G3304">
        <v>1.653</v>
      </c>
      <c r="H3304" t="s">
        <v>36</v>
      </c>
      <c r="I3304" t="s">
        <v>2819</v>
      </c>
      <c r="J3304" s="4" t="str">
        <f t="shared" si="102"/>
        <v>na</v>
      </c>
      <c r="K3304" s="4">
        <f t="shared" si="103"/>
        <v>0</v>
      </c>
      <c r="L3304" t="s">
        <v>14747</v>
      </c>
    </row>
    <row r="3305" spans="1:12" x14ac:dyDescent="0.25">
      <c r="A3305" t="s">
        <v>6620</v>
      </c>
      <c r="B3305" t="s">
        <v>6621</v>
      </c>
      <c r="C3305" t="s">
        <v>35</v>
      </c>
      <c r="D3305">
        <v>453</v>
      </c>
      <c r="E3305">
        <v>5.5860000000000003</v>
      </c>
      <c r="F3305">
        <v>1.296</v>
      </c>
      <c r="G3305">
        <v>0.70199999999999996</v>
      </c>
      <c r="H3305">
        <v>3.94</v>
      </c>
      <c r="I3305" t="s">
        <v>2819</v>
      </c>
      <c r="J3305" s="4" t="str">
        <f t="shared" si="102"/>
        <v>na</v>
      </c>
      <c r="K3305" s="4">
        <f t="shared" si="103"/>
        <v>0</v>
      </c>
      <c r="L3305" t="s">
        <v>14748</v>
      </c>
    </row>
    <row r="3306" spans="1:12" x14ac:dyDescent="0.25">
      <c r="A3306" t="s">
        <v>6622</v>
      </c>
      <c r="B3306" t="s">
        <v>6623</v>
      </c>
      <c r="C3306" t="s">
        <v>58</v>
      </c>
      <c r="D3306">
        <v>452</v>
      </c>
      <c r="E3306">
        <v>5.2439999999999998</v>
      </c>
      <c r="F3306">
        <v>3.0539999999999998</v>
      </c>
      <c r="G3306">
        <v>0.39</v>
      </c>
      <c r="H3306">
        <v>6.2229999999999999</v>
      </c>
      <c r="I3306" t="s">
        <v>2819</v>
      </c>
      <c r="J3306" s="4" t="str">
        <f t="shared" si="102"/>
        <v>na</v>
      </c>
      <c r="K3306" s="4">
        <f t="shared" si="103"/>
        <v>0</v>
      </c>
      <c r="L3306" t="s">
        <v>14749</v>
      </c>
    </row>
    <row r="3307" spans="1:12" x14ac:dyDescent="0.25">
      <c r="A3307" t="s">
        <v>6624</v>
      </c>
      <c r="B3307" t="s">
        <v>6625</v>
      </c>
      <c r="C3307" t="s">
        <v>132</v>
      </c>
      <c r="D3307">
        <v>452</v>
      </c>
      <c r="E3307" t="s">
        <v>36</v>
      </c>
      <c r="F3307">
        <v>1.206</v>
      </c>
      <c r="G3307">
        <v>1.0389999999999999</v>
      </c>
      <c r="H3307">
        <v>118.07</v>
      </c>
      <c r="I3307" t="s">
        <v>2819</v>
      </c>
      <c r="J3307" s="4" t="str">
        <f t="shared" si="102"/>
        <v>na</v>
      </c>
      <c r="K3307" s="4">
        <f t="shared" si="103"/>
        <v>0</v>
      </c>
      <c r="L3307" t="s">
        <v>14750</v>
      </c>
    </row>
    <row r="3308" spans="1:12" x14ac:dyDescent="0.25">
      <c r="A3308" t="s">
        <v>6626</v>
      </c>
      <c r="B3308" t="s">
        <v>6627</v>
      </c>
      <c r="C3308" t="s">
        <v>58</v>
      </c>
      <c r="D3308">
        <v>452</v>
      </c>
      <c r="E3308">
        <v>14.503</v>
      </c>
      <c r="F3308">
        <v>1.3240000000000001</v>
      </c>
      <c r="G3308">
        <v>1.8009999999999999</v>
      </c>
      <c r="H3308">
        <v>10.766</v>
      </c>
      <c r="I3308" t="s">
        <v>2819</v>
      </c>
      <c r="J3308" s="4" t="str">
        <f t="shared" si="102"/>
        <v>na</v>
      </c>
      <c r="K3308" s="4">
        <f t="shared" si="103"/>
        <v>0</v>
      </c>
      <c r="L3308" t="s">
        <v>14751</v>
      </c>
    </row>
    <row r="3309" spans="1:12" x14ac:dyDescent="0.25">
      <c r="A3309" t="s">
        <v>6628</v>
      </c>
      <c r="B3309" t="s">
        <v>6629</v>
      </c>
      <c r="C3309" t="s">
        <v>21</v>
      </c>
      <c r="D3309">
        <v>451</v>
      </c>
      <c r="E3309">
        <v>7.4260000000000002</v>
      </c>
      <c r="F3309">
        <v>0.40899999999999997</v>
      </c>
      <c r="G3309">
        <v>1.7999999999999999E-2</v>
      </c>
      <c r="H3309">
        <v>56.761000000000003</v>
      </c>
      <c r="I3309" t="s">
        <v>2819</v>
      </c>
      <c r="J3309" s="4" t="str">
        <f t="shared" si="102"/>
        <v>na</v>
      </c>
      <c r="K3309" s="4">
        <f t="shared" si="103"/>
        <v>0</v>
      </c>
      <c r="L3309" t="s">
        <v>14752</v>
      </c>
    </row>
    <row r="3310" spans="1:12" x14ac:dyDescent="0.25">
      <c r="A3310" t="s">
        <v>6630</v>
      </c>
      <c r="B3310" t="s">
        <v>6631</v>
      </c>
      <c r="C3310" t="s">
        <v>58</v>
      </c>
      <c r="D3310">
        <v>451</v>
      </c>
      <c r="E3310">
        <v>6.6680000000000001</v>
      </c>
      <c r="F3310">
        <v>0.96799999999999997</v>
      </c>
      <c r="G3310">
        <v>0.42599999999999999</v>
      </c>
      <c r="H3310">
        <v>3.012</v>
      </c>
      <c r="I3310" t="s">
        <v>2819</v>
      </c>
      <c r="J3310" s="4" t="str">
        <f t="shared" si="102"/>
        <v>na</v>
      </c>
      <c r="K3310" s="4">
        <f t="shared" si="103"/>
        <v>0</v>
      </c>
      <c r="L3310" t="s">
        <v>14753</v>
      </c>
    </row>
    <row r="3311" spans="1:12" x14ac:dyDescent="0.25">
      <c r="A3311" t="s">
        <v>6632</v>
      </c>
      <c r="B3311" t="s">
        <v>6633</v>
      </c>
      <c r="C3311" t="s">
        <v>35</v>
      </c>
      <c r="D3311">
        <v>451</v>
      </c>
      <c r="E3311">
        <v>4.7640000000000002</v>
      </c>
      <c r="F3311">
        <v>0.58099999999999996</v>
      </c>
      <c r="G3311">
        <v>2.31</v>
      </c>
      <c r="H3311" t="s">
        <v>36</v>
      </c>
      <c r="I3311" t="s">
        <v>2819</v>
      </c>
      <c r="J3311" s="4" t="str">
        <f t="shared" si="102"/>
        <v>na</v>
      </c>
      <c r="K3311" s="4">
        <f t="shared" si="103"/>
        <v>0</v>
      </c>
      <c r="L3311" t="s">
        <v>14754</v>
      </c>
    </row>
    <row r="3312" spans="1:12" x14ac:dyDescent="0.25">
      <c r="A3312" t="s">
        <v>6634</v>
      </c>
      <c r="B3312" t="s">
        <v>6635</v>
      </c>
      <c r="C3312" t="s">
        <v>11</v>
      </c>
      <c r="D3312">
        <v>451</v>
      </c>
      <c r="E3312" t="s">
        <v>36</v>
      </c>
      <c r="F3312">
        <v>0.57299999999999995</v>
      </c>
      <c r="G3312" t="s">
        <v>36</v>
      </c>
      <c r="H3312">
        <v>5.8609999999999998</v>
      </c>
      <c r="I3312" t="s">
        <v>2819</v>
      </c>
      <c r="J3312" s="4" t="str">
        <f t="shared" si="102"/>
        <v>na</v>
      </c>
      <c r="K3312" s="4">
        <f t="shared" si="103"/>
        <v>0</v>
      </c>
      <c r="L3312" t="s">
        <v>14755</v>
      </c>
    </row>
    <row r="3313" spans="1:12" x14ac:dyDescent="0.25">
      <c r="A3313" t="s">
        <v>6636</v>
      </c>
      <c r="B3313" t="s">
        <v>6637</v>
      </c>
      <c r="C3313" t="s">
        <v>61</v>
      </c>
      <c r="D3313">
        <v>450</v>
      </c>
      <c r="E3313" t="s">
        <v>36</v>
      </c>
      <c r="F3313">
        <v>1.03</v>
      </c>
      <c r="G3313" t="s">
        <v>36</v>
      </c>
      <c r="H3313" t="s">
        <v>36</v>
      </c>
      <c r="I3313" t="s">
        <v>2819</v>
      </c>
      <c r="J3313" s="4" t="str">
        <f t="shared" si="102"/>
        <v>na</v>
      </c>
      <c r="K3313" s="4">
        <f t="shared" si="103"/>
        <v>0</v>
      </c>
      <c r="L3313" t="s">
        <v>14756</v>
      </c>
    </row>
    <row r="3314" spans="1:12" x14ac:dyDescent="0.25">
      <c r="A3314" t="s">
        <v>6638</v>
      </c>
      <c r="B3314" t="s">
        <v>6639</v>
      </c>
      <c r="C3314" t="s">
        <v>15</v>
      </c>
      <c r="D3314">
        <v>445</v>
      </c>
      <c r="E3314">
        <v>18.492999999999999</v>
      </c>
      <c r="F3314">
        <v>1.2470000000000001</v>
      </c>
      <c r="G3314">
        <v>0.82299999999999995</v>
      </c>
      <c r="H3314">
        <v>11.965999999999999</v>
      </c>
      <c r="I3314" t="s">
        <v>2819</v>
      </c>
      <c r="J3314" s="4" t="str">
        <f t="shared" si="102"/>
        <v>na</v>
      </c>
      <c r="K3314" s="4">
        <f t="shared" si="103"/>
        <v>0</v>
      </c>
      <c r="L3314" t="s">
        <v>14757</v>
      </c>
    </row>
    <row r="3315" spans="1:12" x14ac:dyDescent="0.25">
      <c r="A3315" t="s">
        <v>6640</v>
      </c>
      <c r="B3315" t="s">
        <v>6641</v>
      </c>
      <c r="C3315" t="s">
        <v>58</v>
      </c>
      <c r="D3315">
        <v>445</v>
      </c>
      <c r="E3315">
        <v>11.21</v>
      </c>
      <c r="F3315">
        <v>1.5349999999999999</v>
      </c>
      <c r="G3315">
        <v>0.54100000000000004</v>
      </c>
      <c r="H3315">
        <v>4.8600000000000003</v>
      </c>
      <c r="I3315" t="s">
        <v>2819</v>
      </c>
      <c r="J3315" s="4" t="str">
        <f t="shared" si="102"/>
        <v>na</v>
      </c>
      <c r="K3315" s="4">
        <f t="shared" si="103"/>
        <v>0</v>
      </c>
      <c r="L3315" t="s">
        <v>14758</v>
      </c>
    </row>
    <row r="3316" spans="1:12" x14ac:dyDescent="0.25">
      <c r="A3316" t="s">
        <v>6642</v>
      </c>
      <c r="B3316" t="s">
        <v>6643</v>
      </c>
      <c r="C3316" t="s">
        <v>61</v>
      </c>
      <c r="D3316">
        <v>443</v>
      </c>
      <c r="E3316">
        <v>58.795000000000002</v>
      </c>
      <c r="F3316">
        <v>0.33300000000000002</v>
      </c>
      <c r="G3316" t="s">
        <v>36</v>
      </c>
      <c r="H3316" t="s">
        <v>36</v>
      </c>
      <c r="I3316" t="s">
        <v>2819</v>
      </c>
      <c r="J3316" s="4" t="str">
        <f t="shared" si="102"/>
        <v>na</v>
      </c>
      <c r="K3316" s="4">
        <f t="shared" si="103"/>
        <v>0</v>
      </c>
      <c r="L3316" t="s">
        <v>14759</v>
      </c>
    </row>
    <row r="3317" spans="1:12" x14ac:dyDescent="0.25">
      <c r="A3317" t="s">
        <v>6644</v>
      </c>
      <c r="B3317" t="s">
        <v>6645</v>
      </c>
      <c r="C3317" t="s">
        <v>35</v>
      </c>
      <c r="D3317">
        <v>443</v>
      </c>
      <c r="E3317">
        <v>7.9240000000000004</v>
      </c>
      <c r="F3317">
        <v>0.93500000000000005</v>
      </c>
      <c r="G3317">
        <v>2.14</v>
      </c>
      <c r="H3317" t="s">
        <v>36</v>
      </c>
      <c r="I3317" t="s">
        <v>2819</v>
      </c>
      <c r="J3317" s="4" t="str">
        <f t="shared" si="102"/>
        <v>na</v>
      </c>
      <c r="K3317" s="4">
        <f t="shared" si="103"/>
        <v>0</v>
      </c>
      <c r="L3317" t="s">
        <v>14760</v>
      </c>
    </row>
    <row r="3318" spans="1:12" x14ac:dyDescent="0.25">
      <c r="A3318" t="s">
        <v>6646</v>
      </c>
      <c r="B3318" t="s">
        <v>6647</v>
      </c>
      <c r="C3318" t="s">
        <v>30</v>
      </c>
      <c r="D3318">
        <v>443</v>
      </c>
      <c r="E3318" t="s">
        <v>36</v>
      </c>
      <c r="F3318" t="s">
        <v>36</v>
      </c>
      <c r="G3318" t="s">
        <v>36</v>
      </c>
      <c r="H3318" t="s">
        <v>36</v>
      </c>
      <c r="I3318" t="s">
        <v>2819</v>
      </c>
      <c r="J3318" s="4" t="str">
        <f t="shared" si="102"/>
        <v>na</v>
      </c>
      <c r="K3318" s="4">
        <f t="shared" si="103"/>
        <v>0</v>
      </c>
      <c r="L3318" t="s">
        <v>14761</v>
      </c>
    </row>
    <row r="3319" spans="1:12" x14ac:dyDescent="0.25">
      <c r="A3319" t="s">
        <v>6648</v>
      </c>
      <c r="B3319" t="s">
        <v>6649</v>
      </c>
      <c r="C3319" t="s">
        <v>35</v>
      </c>
      <c r="D3319">
        <v>442</v>
      </c>
      <c r="E3319">
        <v>7.0780000000000003</v>
      </c>
      <c r="F3319">
        <v>0.74</v>
      </c>
      <c r="G3319">
        <v>1.829</v>
      </c>
      <c r="H3319" t="s">
        <v>36</v>
      </c>
      <c r="I3319" t="s">
        <v>2819</v>
      </c>
      <c r="J3319" s="4" t="str">
        <f t="shared" si="102"/>
        <v>na</v>
      </c>
      <c r="K3319" s="4">
        <f t="shared" si="103"/>
        <v>0</v>
      </c>
      <c r="L3319" t="s">
        <v>14762</v>
      </c>
    </row>
    <row r="3320" spans="1:12" x14ac:dyDescent="0.25">
      <c r="A3320" t="s">
        <v>6650</v>
      </c>
      <c r="B3320" t="s">
        <v>6651</v>
      </c>
      <c r="C3320" t="s">
        <v>11</v>
      </c>
      <c r="D3320">
        <v>442</v>
      </c>
      <c r="E3320" t="s">
        <v>36</v>
      </c>
      <c r="F3320">
        <v>0.156</v>
      </c>
      <c r="G3320">
        <v>0.19</v>
      </c>
      <c r="H3320">
        <v>2.2959999999999998</v>
      </c>
      <c r="I3320" t="s">
        <v>2819</v>
      </c>
      <c r="J3320" s="4" t="str">
        <f t="shared" si="102"/>
        <v>na</v>
      </c>
      <c r="K3320" s="4">
        <f t="shared" si="103"/>
        <v>0</v>
      </c>
      <c r="L3320" t="s">
        <v>14763</v>
      </c>
    </row>
    <row r="3321" spans="1:12" x14ac:dyDescent="0.25">
      <c r="A3321" t="s">
        <v>6652</v>
      </c>
      <c r="B3321" t="s">
        <v>6653</v>
      </c>
      <c r="C3321" t="s">
        <v>11</v>
      </c>
      <c r="D3321">
        <v>442</v>
      </c>
      <c r="E3321" t="s">
        <v>36</v>
      </c>
      <c r="F3321">
        <v>0.53200000000000003</v>
      </c>
      <c r="G3321">
        <v>0.35899999999999999</v>
      </c>
      <c r="H3321">
        <v>5.9530000000000003</v>
      </c>
      <c r="I3321" t="s">
        <v>2819</v>
      </c>
      <c r="J3321" s="4" t="str">
        <f t="shared" si="102"/>
        <v>na</v>
      </c>
      <c r="K3321" s="4">
        <f t="shared" si="103"/>
        <v>0</v>
      </c>
      <c r="L3321" t="s">
        <v>14764</v>
      </c>
    </row>
    <row r="3322" spans="1:12" x14ac:dyDescent="0.25">
      <c r="A3322" t="s">
        <v>6654</v>
      </c>
      <c r="B3322" t="s">
        <v>6655</v>
      </c>
      <c r="C3322" t="s">
        <v>35</v>
      </c>
      <c r="D3322">
        <v>441</v>
      </c>
      <c r="E3322">
        <v>8.8059999999999992</v>
      </c>
      <c r="F3322">
        <v>0.81699999999999995</v>
      </c>
      <c r="G3322">
        <v>2.5390000000000001</v>
      </c>
      <c r="H3322" t="s">
        <v>36</v>
      </c>
      <c r="I3322" t="s">
        <v>2819</v>
      </c>
      <c r="J3322" s="4" t="str">
        <f t="shared" si="102"/>
        <v>na</v>
      </c>
      <c r="K3322" s="4">
        <f t="shared" si="103"/>
        <v>0</v>
      </c>
      <c r="L3322" t="s">
        <v>14765</v>
      </c>
    </row>
    <row r="3323" spans="1:12" x14ac:dyDescent="0.25">
      <c r="A3323" t="s">
        <v>6656</v>
      </c>
      <c r="B3323" t="s">
        <v>6657</v>
      </c>
      <c r="C3323" t="s">
        <v>35</v>
      </c>
      <c r="D3323">
        <v>441</v>
      </c>
      <c r="E3323">
        <v>11.423999999999999</v>
      </c>
      <c r="F3323">
        <v>1.1240000000000001</v>
      </c>
      <c r="G3323">
        <v>0.76900000000000002</v>
      </c>
      <c r="H3323">
        <v>10.585000000000001</v>
      </c>
      <c r="I3323" t="s">
        <v>2819</v>
      </c>
      <c r="J3323" s="4" t="str">
        <f t="shared" si="102"/>
        <v>na</v>
      </c>
      <c r="K3323" s="4">
        <f t="shared" si="103"/>
        <v>0</v>
      </c>
      <c r="L3323" t="s">
        <v>14766</v>
      </c>
    </row>
    <row r="3324" spans="1:12" x14ac:dyDescent="0.25">
      <c r="A3324" t="s">
        <v>6658</v>
      </c>
      <c r="B3324" t="s">
        <v>6659</v>
      </c>
      <c r="C3324" t="s">
        <v>15</v>
      </c>
      <c r="D3324">
        <v>440</v>
      </c>
      <c r="E3324">
        <v>12.782999999999999</v>
      </c>
      <c r="F3324">
        <v>1.458</v>
      </c>
      <c r="G3324">
        <v>1.0169999999999999</v>
      </c>
      <c r="H3324">
        <v>5.4429999999999996</v>
      </c>
      <c r="I3324" t="s">
        <v>2819</v>
      </c>
      <c r="J3324" s="4" t="str">
        <f t="shared" si="102"/>
        <v>na</v>
      </c>
      <c r="K3324" s="4">
        <f t="shared" si="103"/>
        <v>0</v>
      </c>
      <c r="L3324" t="s">
        <v>14767</v>
      </c>
    </row>
    <row r="3325" spans="1:12" x14ac:dyDescent="0.25">
      <c r="A3325" t="s">
        <v>6660</v>
      </c>
      <c r="B3325" t="s">
        <v>6661</v>
      </c>
      <c r="C3325" t="s">
        <v>58</v>
      </c>
      <c r="D3325">
        <v>440</v>
      </c>
      <c r="E3325">
        <v>4.04</v>
      </c>
      <c r="F3325">
        <v>0.54400000000000004</v>
      </c>
      <c r="G3325">
        <v>0.129</v>
      </c>
      <c r="H3325">
        <v>4.71</v>
      </c>
      <c r="I3325" t="s">
        <v>2819</v>
      </c>
      <c r="J3325" s="4" t="str">
        <f t="shared" si="102"/>
        <v>na</v>
      </c>
      <c r="K3325" s="4">
        <f t="shared" si="103"/>
        <v>0</v>
      </c>
      <c r="L3325" t="s">
        <v>14768</v>
      </c>
    </row>
    <row r="3326" spans="1:12" x14ac:dyDescent="0.25">
      <c r="A3326" t="s">
        <v>6662</v>
      </c>
      <c r="B3326" t="s">
        <v>6663</v>
      </c>
      <c r="C3326" t="s">
        <v>30</v>
      </c>
      <c r="D3326">
        <v>439</v>
      </c>
      <c r="E3326" t="s">
        <v>36</v>
      </c>
      <c r="F3326" t="s">
        <v>36</v>
      </c>
      <c r="G3326">
        <v>46.927999999999997</v>
      </c>
      <c r="H3326" t="s">
        <v>36</v>
      </c>
      <c r="I3326" t="s">
        <v>2819</v>
      </c>
      <c r="J3326" s="4" t="str">
        <f t="shared" si="102"/>
        <v>na</v>
      </c>
      <c r="K3326" s="4">
        <f t="shared" si="103"/>
        <v>0</v>
      </c>
      <c r="L3326" t="s">
        <v>14769</v>
      </c>
    </row>
    <row r="3327" spans="1:12" x14ac:dyDescent="0.25">
      <c r="A3327" t="s">
        <v>6664</v>
      </c>
      <c r="B3327" t="s">
        <v>6665</v>
      </c>
      <c r="C3327" t="s">
        <v>132</v>
      </c>
      <c r="D3327">
        <v>439</v>
      </c>
      <c r="E3327">
        <v>54.56</v>
      </c>
      <c r="F3327">
        <v>3.649</v>
      </c>
      <c r="G3327">
        <v>3.8210000000000002</v>
      </c>
      <c r="H3327">
        <v>16.657</v>
      </c>
      <c r="I3327" t="s">
        <v>2819</v>
      </c>
      <c r="J3327" s="4" t="str">
        <f t="shared" si="102"/>
        <v>na</v>
      </c>
      <c r="K3327" s="4">
        <f t="shared" si="103"/>
        <v>0</v>
      </c>
      <c r="L3327" t="s">
        <v>14770</v>
      </c>
    </row>
    <row r="3328" spans="1:12" x14ac:dyDescent="0.25">
      <c r="A3328" t="s">
        <v>6666</v>
      </c>
      <c r="B3328" t="s">
        <v>6667</v>
      </c>
      <c r="C3328" t="s">
        <v>11</v>
      </c>
      <c r="D3328">
        <v>439</v>
      </c>
      <c r="E3328">
        <v>5.9740000000000002</v>
      </c>
      <c r="F3328">
        <v>0.44800000000000001</v>
      </c>
      <c r="G3328">
        <v>1.6279999999999999</v>
      </c>
      <c r="H3328">
        <v>5.9130000000000003</v>
      </c>
      <c r="I3328" t="s">
        <v>2819</v>
      </c>
      <c r="J3328" s="4" t="str">
        <f t="shared" si="102"/>
        <v>na</v>
      </c>
      <c r="K3328" s="4">
        <f t="shared" si="103"/>
        <v>0</v>
      </c>
      <c r="L3328" t="s">
        <v>14771</v>
      </c>
    </row>
    <row r="3329" spans="1:12" x14ac:dyDescent="0.25">
      <c r="A3329" t="s">
        <v>6668</v>
      </c>
      <c r="B3329" t="s">
        <v>6669</v>
      </c>
      <c r="C3329" t="s">
        <v>35</v>
      </c>
      <c r="D3329">
        <v>437</v>
      </c>
      <c r="E3329">
        <v>8.3989999999999991</v>
      </c>
      <c r="F3329">
        <v>0.78300000000000003</v>
      </c>
      <c r="G3329">
        <v>2.1880000000000002</v>
      </c>
      <c r="H3329" t="s">
        <v>36</v>
      </c>
      <c r="I3329" t="s">
        <v>2819</v>
      </c>
      <c r="J3329" s="4" t="str">
        <f t="shared" si="102"/>
        <v>na</v>
      </c>
      <c r="K3329" s="4">
        <f t="shared" si="103"/>
        <v>0</v>
      </c>
      <c r="L3329" t="s">
        <v>14772</v>
      </c>
    </row>
    <row r="3330" spans="1:12" x14ac:dyDescent="0.25">
      <c r="A3330" t="s">
        <v>6670</v>
      </c>
      <c r="B3330" t="s">
        <v>6671</v>
      </c>
      <c r="C3330" t="s">
        <v>18</v>
      </c>
      <c r="D3330">
        <v>437</v>
      </c>
      <c r="E3330" t="s">
        <v>36</v>
      </c>
      <c r="F3330">
        <v>4.7270000000000003</v>
      </c>
      <c r="G3330">
        <v>1.6439999999999999</v>
      </c>
      <c r="H3330">
        <v>7.234</v>
      </c>
      <c r="I3330" t="s">
        <v>2819</v>
      </c>
      <c r="J3330" s="4" t="str">
        <f t="shared" ref="J3330:J3393" si="104">IF(AND(I3330=selected_country_code,C3330= selected_sector_code),D3330,"na")</f>
        <v>na</v>
      </c>
      <c r="K3330" s="4">
        <f t="shared" si="103"/>
        <v>0</v>
      </c>
      <c r="L3330" t="s">
        <v>14773</v>
      </c>
    </row>
    <row r="3331" spans="1:12" x14ac:dyDescent="0.25">
      <c r="A3331" t="s">
        <v>6672</v>
      </c>
      <c r="B3331" t="s">
        <v>6673</v>
      </c>
      <c r="C3331" t="s">
        <v>132</v>
      </c>
      <c r="D3331">
        <v>436</v>
      </c>
      <c r="E3331" t="s">
        <v>36</v>
      </c>
      <c r="F3331">
        <v>3.972</v>
      </c>
      <c r="G3331">
        <v>1.994</v>
      </c>
      <c r="H3331" t="s">
        <v>36</v>
      </c>
      <c r="I3331" t="s">
        <v>2819</v>
      </c>
      <c r="J3331" s="4" t="str">
        <f t="shared" si="104"/>
        <v>na</v>
      </c>
      <c r="K3331" s="4">
        <f t="shared" ref="K3331:K3394" si="105">IFERROR(RANK(J3331,$J$2:$J$5711,0),0)</f>
        <v>0</v>
      </c>
      <c r="L3331" t="s">
        <v>14774</v>
      </c>
    </row>
    <row r="3332" spans="1:12" x14ac:dyDescent="0.25">
      <c r="A3332" t="s">
        <v>6674</v>
      </c>
      <c r="B3332" t="s">
        <v>6675</v>
      </c>
      <c r="C3332" t="s">
        <v>35</v>
      </c>
      <c r="D3332">
        <v>435</v>
      </c>
      <c r="E3332">
        <v>21.946000000000002</v>
      </c>
      <c r="F3332">
        <v>0.65300000000000002</v>
      </c>
      <c r="G3332">
        <v>1.917</v>
      </c>
      <c r="H3332" t="s">
        <v>36</v>
      </c>
      <c r="I3332" t="s">
        <v>2819</v>
      </c>
      <c r="J3332" s="4" t="str">
        <f t="shared" si="104"/>
        <v>na</v>
      </c>
      <c r="K3332" s="4">
        <f t="shared" si="105"/>
        <v>0</v>
      </c>
      <c r="L3332" t="s">
        <v>14775</v>
      </c>
    </row>
    <row r="3333" spans="1:12" x14ac:dyDescent="0.25">
      <c r="A3333" t="s">
        <v>6676</v>
      </c>
      <c r="B3333" t="s">
        <v>6677</v>
      </c>
      <c r="C3333" t="s">
        <v>30</v>
      </c>
      <c r="D3333">
        <v>434</v>
      </c>
      <c r="E3333" t="s">
        <v>36</v>
      </c>
      <c r="F3333">
        <v>60.023000000000003</v>
      </c>
      <c r="G3333">
        <v>992.73800000000006</v>
      </c>
      <c r="H3333" t="s">
        <v>36</v>
      </c>
      <c r="I3333" t="s">
        <v>2819</v>
      </c>
      <c r="J3333" s="4" t="str">
        <f t="shared" si="104"/>
        <v>na</v>
      </c>
      <c r="K3333" s="4">
        <f t="shared" si="105"/>
        <v>0</v>
      </c>
      <c r="L3333" t="s">
        <v>14776</v>
      </c>
    </row>
    <row r="3334" spans="1:12" x14ac:dyDescent="0.25">
      <c r="A3334" t="s">
        <v>6678</v>
      </c>
      <c r="B3334" t="s">
        <v>6679</v>
      </c>
      <c r="C3334" t="s">
        <v>30</v>
      </c>
      <c r="D3334">
        <v>433</v>
      </c>
      <c r="E3334" t="s">
        <v>36</v>
      </c>
      <c r="F3334">
        <v>1.9790000000000001</v>
      </c>
      <c r="G3334" t="s">
        <v>36</v>
      </c>
      <c r="H3334" t="s">
        <v>36</v>
      </c>
      <c r="I3334" t="s">
        <v>2819</v>
      </c>
      <c r="J3334" s="4" t="str">
        <f t="shared" si="104"/>
        <v>na</v>
      </c>
      <c r="K3334" s="4">
        <f t="shared" si="105"/>
        <v>0</v>
      </c>
      <c r="L3334" t="s">
        <v>14777</v>
      </c>
    </row>
    <row r="3335" spans="1:12" x14ac:dyDescent="0.25">
      <c r="A3335" t="s">
        <v>6680</v>
      </c>
      <c r="B3335" t="s">
        <v>6681</v>
      </c>
      <c r="C3335" t="s">
        <v>132</v>
      </c>
      <c r="D3335">
        <v>433</v>
      </c>
      <c r="E3335" t="s">
        <v>36</v>
      </c>
      <c r="F3335">
        <v>1.9830000000000001</v>
      </c>
      <c r="G3335">
        <v>2.371</v>
      </c>
      <c r="H3335" t="s">
        <v>36</v>
      </c>
      <c r="I3335" t="s">
        <v>2819</v>
      </c>
      <c r="J3335" s="4" t="str">
        <f t="shared" si="104"/>
        <v>na</v>
      </c>
      <c r="K3335" s="4">
        <f t="shared" si="105"/>
        <v>0</v>
      </c>
      <c r="L3335" t="s">
        <v>14778</v>
      </c>
    </row>
    <row r="3336" spans="1:12" x14ac:dyDescent="0.25">
      <c r="A3336" t="s">
        <v>6682</v>
      </c>
      <c r="B3336" t="s">
        <v>6683</v>
      </c>
      <c r="C3336" t="s">
        <v>11</v>
      </c>
      <c r="D3336">
        <v>432</v>
      </c>
      <c r="E3336">
        <v>7.8250000000000002</v>
      </c>
      <c r="F3336">
        <v>0.39800000000000002</v>
      </c>
      <c r="G3336">
        <v>0.254</v>
      </c>
      <c r="H3336">
        <v>2.5910000000000002</v>
      </c>
      <c r="I3336" t="s">
        <v>2819</v>
      </c>
      <c r="J3336" s="4" t="str">
        <f t="shared" si="104"/>
        <v>na</v>
      </c>
      <c r="K3336" s="4">
        <f t="shared" si="105"/>
        <v>0</v>
      </c>
      <c r="L3336" t="s">
        <v>14779</v>
      </c>
    </row>
    <row r="3337" spans="1:12" x14ac:dyDescent="0.25">
      <c r="A3337" t="s">
        <v>6684</v>
      </c>
      <c r="B3337" t="s">
        <v>6685</v>
      </c>
      <c r="C3337" t="s">
        <v>132</v>
      </c>
      <c r="D3337">
        <v>432</v>
      </c>
      <c r="E3337" t="s">
        <v>36</v>
      </c>
      <c r="F3337">
        <v>0.32600000000000001</v>
      </c>
      <c r="G3337">
        <v>9.6000000000000002E-2</v>
      </c>
      <c r="H3337" t="s">
        <v>36</v>
      </c>
      <c r="I3337" t="s">
        <v>2819</v>
      </c>
      <c r="J3337" s="4" t="str">
        <f t="shared" si="104"/>
        <v>na</v>
      </c>
      <c r="K3337" s="4">
        <f t="shared" si="105"/>
        <v>0</v>
      </c>
      <c r="L3337" t="s">
        <v>14780</v>
      </c>
    </row>
    <row r="3338" spans="1:12" x14ac:dyDescent="0.25">
      <c r="A3338" t="s">
        <v>6686</v>
      </c>
      <c r="B3338" t="s">
        <v>6687</v>
      </c>
      <c r="C3338" t="s">
        <v>35</v>
      </c>
      <c r="D3338">
        <v>431</v>
      </c>
      <c r="E3338">
        <v>6.3579999999999997</v>
      </c>
      <c r="F3338">
        <v>0.66100000000000003</v>
      </c>
      <c r="G3338">
        <v>1.667</v>
      </c>
      <c r="H3338" t="s">
        <v>36</v>
      </c>
      <c r="I3338" t="s">
        <v>2819</v>
      </c>
      <c r="J3338" s="4" t="str">
        <f t="shared" si="104"/>
        <v>na</v>
      </c>
      <c r="K3338" s="4">
        <f t="shared" si="105"/>
        <v>0</v>
      </c>
      <c r="L3338" t="s">
        <v>14781</v>
      </c>
    </row>
    <row r="3339" spans="1:12" x14ac:dyDescent="0.25">
      <c r="A3339" t="s">
        <v>6688</v>
      </c>
      <c r="B3339" t="s">
        <v>6689</v>
      </c>
      <c r="C3339" t="s">
        <v>61</v>
      </c>
      <c r="D3339">
        <v>431</v>
      </c>
      <c r="E3339">
        <v>322.66699999999997</v>
      </c>
      <c r="F3339">
        <v>1.214</v>
      </c>
      <c r="G3339" t="s">
        <v>36</v>
      </c>
      <c r="H3339" t="s">
        <v>36</v>
      </c>
      <c r="I3339" t="s">
        <v>2819</v>
      </c>
      <c r="J3339" s="4" t="str">
        <f t="shared" si="104"/>
        <v>na</v>
      </c>
      <c r="K3339" s="4">
        <f t="shared" si="105"/>
        <v>0</v>
      </c>
      <c r="L3339" t="s">
        <v>14782</v>
      </c>
    </row>
    <row r="3340" spans="1:12" x14ac:dyDescent="0.25">
      <c r="A3340" t="s">
        <v>6690</v>
      </c>
      <c r="B3340" t="s">
        <v>6691</v>
      </c>
      <c r="C3340" t="s">
        <v>30</v>
      </c>
      <c r="D3340">
        <v>431</v>
      </c>
      <c r="E3340" t="s">
        <v>36</v>
      </c>
      <c r="F3340">
        <v>2.2949999999999999</v>
      </c>
      <c r="G3340" t="s">
        <v>36</v>
      </c>
      <c r="H3340" t="s">
        <v>36</v>
      </c>
      <c r="I3340" t="s">
        <v>2819</v>
      </c>
      <c r="J3340" s="4" t="str">
        <f t="shared" si="104"/>
        <v>na</v>
      </c>
      <c r="K3340" s="4">
        <f t="shared" si="105"/>
        <v>0</v>
      </c>
      <c r="L3340" t="s">
        <v>14783</v>
      </c>
    </row>
    <row r="3341" spans="1:12" x14ac:dyDescent="0.25">
      <c r="A3341" t="s">
        <v>6692</v>
      </c>
      <c r="B3341" t="s">
        <v>6693</v>
      </c>
      <c r="C3341" t="s">
        <v>15</v>
      </c>
      <c r="D3341">
        <v>430</v>
      </c>
      <c r="E3341">
        <v>9.5839999999999996</v>
      </c>
      <c r="F3341">
        <v>0.34200000000000003</v>
      </c>
      <c r="G3341">
        <v>0.61399999999999999</v>
      </c>
      <c r="H3341">
        <v>8.3119999999999994</v>
      </c>
      <c r="I3341" t="s">
        <v>2819</v>
      </c>
      <c r="J3341" s="4" t="str">
        <f t="shared" si="104"/>
        <v>na</v>
      </c>
      <c r="K3341" s="4">
        <f t="shared" si="105"/>
        <v>0</v>
      </c>
      <c r="L3341" t="s">
        <v>14784</v>
      </c>
    </row>
    <row r="3342" spans="1:12" x14ac:dyDescent="0.25">
      <c r="A3342" t="s">
        <v>6694</v>
      </c>
      <c r="B3342" t="s">
        <v>6695</v>
      </c>
      <c r="C3342" t="s">
        <v>30</v>
      </c>
      <c r="D3342">
        <v>429</v>
      </c>
      <c r="E3342" t="s">
        <v>36</v>
      </c>
      <c r="F3342">
        <v>2.2480000000000002</v>
      </c>
      <c r="G3342">
        <v>30.536999999999999</v>
      </c>
      <c r="H3342" t="s">
        <v>36</v>
      </c>
      <c r="I3342" t="s">
        <v>2819</v>
      </c>
      <c r="J3342" s="4" t="str">
        <f t="shared" si="104"/>
        <v>na</v>
      </c>
      <c r="K3342" s="4">
        <f t="shared" si="105"/>
        <v>0</v>
      </c>
      <c r="L3342" t="s">
        <v>14785</v>
      </c>
    </row>
    <row r="3343" spans="1:12" x14ac:dyDescent="0.25">
      <c r="A3343" t="s">
        <v>6696</v>
      </c>
      <c r="B3343" t="s">
        <v>6697</v>
      </c>
      <c r="C3343" t="s">
        <v>35</v>
      </c>
      <c r="D3343">
        <v>429</v>
      </c>
      <c r="E3343">
        <v>7.5</v>
      </c>
      <c r="F3343">
        <v>0.8</v>
      </c>
      <c r="G3343">
        <v>1.4430000000000001</v>
      </c>
      <c r="H3343" t="s">
        <v>36</v>
      </c>
      <c r="I3343" t="s">
        <v>2819</v>
      </c>
      <c r="J3343" s="4" t="str">
        <f t="shared" si="104"/>
        <v>na</v>
      </c>
      <c r="K3343" s="4">
        <f t="shared" si="105"/>
        <v>0</v>
      </c>
      <c r="L3343" t="s">
        <v>14786</v>
      </c>
    </row>
    <row r="3344" spans="1:12" x14ac:dyDescent="0.25">
      <c r="A3344" t="s">
        <v>6698</v>
      </c>
      <c r="B3344" t="s">
        <v>6699</v>
      </c>
      <c r="C3344" t="s">
        <v>30</v>
      </c>
      <c r="D3344">
        <v>427</v>
      </c>
      <c r="E3344" t="s">
        <v>36</v>
      </c>
      <c r="F3344">
        <v>2.9940000000000002</v>
      </c>
      <c r="G3344">
        <v>13.288</v>
      </c>
      <c r="H3344" t="s">
        <v>36</v>
      </c>
      <c r="I3344" t="s">
        <v>2819</v>
      </c>
      <c r="J3344" s="4" t="str">
        <f t="shared" si="104"/>
        <v>na</v>
      </c>
      <c r="K3344" s="4">
        <f t="shared" si="105"/>
        <v>0</v>
      </c>
      <c r="L3344" t="s">
        <v>14787</v>
      </c>
    </row>
    <row r="3345" spans="1:12" x14ac:dyDescent="0.25">
      <c r="A3345" t="s">
        <v>6700</v>
      </c>
      <c r="B3345" t="s">
        <v>6701</v>
      </c>
      <c r="C3345" t="s">
        <v>30</v>
      </c>
      <c r="D3345">
        <v>427</v>
      </c>
      <c r="E3345" t="s">
        <v>36</v>
      </c>
      <c r="F3345">
        <v>1.669</v>
      </c>
      <c r="G3345" t="s">
        <v>36</v>
      </c>
      <c r="H3345" t="s">
        <v>36</v>
      </c>
      <c r="I3345" t="s">
        <v>2819</v>
      </c>
      <c r="J3345" s="4" t="str">
        <f t="shared" si="104"/>
        <v>na</v>
      </c>
      <c r="K3345" s="4">
        <f t="shared" si="105"/>
        <v>0</v>
      </c>
      <c r="L3345" t="s">
        <v>14788</v>
      </c>
    </row>
    <row r="3346" spans="1:12" x14ac:dyDescent="0.25">
      <c r="A3346" t="s">
        <v>6702</v>
      </c>
      <c r="B3346" t="s">
        <v>6703</v>
      </c>
      <c r="C3346" t="s">
        <v>132</v>
      </c>
      <c r="D3346">
        <v>426</v>
      </c>
      <c r="E3346" t="s">
        <v>36</v>
      </c>
      <c r="F3346">
        <v>11.484</v>
      </c>
      <c r="G3346">
        <v>1.978</v>
      </c>
      <c r="H3346" t="s">
        <v>36</v>
      </c>
      <c r="I3346" t="s">
        <v>2819</v>
      </c>
      <c r="J3346" s="4" t="str">
        <f t="shared" si="104"/>
        <v>na</v>
      </c>
      <c r="K3346" s="4">
        <f t="shared" si="105"/>
        <v>0</v>
      </c>
      <c r="L3346" t="s">
        <v>14789</v>
      </c>
    </row>
    <row r="3347" spans="1:12" x14ac:dyDescent="0.25">
      <c r="A3347" t="s">
        <v>6704</v>
      </c>
      <c r="B3347" t="s">
        <v>6705</v>
      </c>
      <c r="C3347" t="s">
        <v>58</v>
      </c>
      <c r="D3347">
        <v>425</v>
      </c>
      <c r="E3347">
        <v>2.2149999999999999</v>
      </c>
      <c r="F3347">
        <v>0.435</v>
      </c>
      <c r="G3347">
        <v>6.5000000000000002E-2</v>
      </c>
      <c r="H3347">
        <v>13.286</v>
      </c>
      <c r="I3347" t="s">
        <v>2819</v>
      </c>
      <c r="J3347" s="4" t="str">
        <f t="shared" si="104"/>
        <v>na</v>
      </c>
      <c r="K3347" s="4">
        <f t="shared" si="105"/>
        <v>0</v>
      </c>
      <c r="L3347" t="s">
        <v>14790</v>
      </c>
    </row>
    <row r="3348" spans="1:12" x14ac:dyDescent="0.25">
      <c r="A3348" t="s">
        <v>6706</v>
      </c>
      <c r="B3348" t="s">
        <v>6707</v>
      </c>
      <c r="C3348" t="s">
        <v>35</v>
      </c>
      <c r="D3348">
        <v>425</v>
      </c>
      <c r="E3348">
        <v>6.8369999999999997</v>
      </c>
      <c r="F3348">
        <v>0.57199999999999995</v>
      </c>
      <c r="G3348">
        <v>1.2869999999999999</v>
      </c>
      <c r="H3348" t="s">
        <v>36</v>
      </c>
      <c r="I3348" t="s">
        <v>2819</v>
      </c>
      <c r="J3348" s="4" t="str">
        <f t="shared" si="104"/>
        <v>na</v>
      </c>
      <c r="K3348" s="4">
        <f t="shared" si="105"/>
        <v>0</v>
      </c>
      <c r="L3348" t="s">
        <v>14791</v>
      </c>
    </row>
    <row r="3349" spans="1:12" x14ac:dyDescent="0.25">
      <c r="A3349" t="s">
        <v>6708</v>
      </c>
      <c r="B3349" t="s">
        <v>6709</v>
      </c>
      <c r="C3349" t="s">
        <v>35</v>
      </c>
      <c r="D3349">
        <v>425</v>
      </c>
      <c r="E3349">
        <v>7.399</v>
      </c>
      <c r="F3349">
        <v>0.80400000000000005</v>
      </c>
      <c r="G3349">
        <v>1.6579999999999999</v>
      </c>
      <c r="H3349" t="s">
        <v>36</v>
      </c>
      <c r="I3349" t="s">
        <v>2819</v>
      </c>
      <c r="J3349" s="4" t="str">
        <f t="shared" si="104"/>
        <v>na</v>
      </c>
      <c r="K3349" s="4">
        <f t="shared" si="105"/>
        <v>0</v>
      </c>
      <c r="L3349" t="s">
        <v>14792</v>
      </c>
    </row>
    <row r="3350" spans="1:12" x14ac:dyDescent="0.25">
      <c r="A3350" t="s">
        <v>6710</v>
      </c>
      <c r="B3350" t="s">
        <v>6711</v>
      </c>
      <c r="C3350" t="s">
        <v>61</v>
      </c>
      <c r="D3350">
        <v>422</v>
      </c>
      <c r="E3350" t="s">
        <v>36</v>
      </c>
      <c r="F3350" s="2">
        <v>2711.777</v>
      </c>
      <c r="G3350" t="s">
        <v>36</v>
      </c>
      <c r="H3350" t="s">
        <v>36</v>
      </c>
      <c r="I3350" t="s">
        <v>2819</v>
      </c>
      <c r="J3350" s="4" t="str">
        <f t="shared" si="104"/>
        <v>na</v>
      </c>
      <c r="K3350" s="4">
        <f t="shared" si="105"/>
        <v>0</v>
      </c>
      <c r="L3350" t="s">
        <v>14793</v>
      </c>
    </row>
    <row r="3351" spans="1:12" x14ac:dyDescent="0.25">
      <c r="A3351" t="s">
        <v>6712</v>
      </c>
      <c r="B3351" t="s">
        <v>6713</v>
      </c>
      <c r="C3351" t="s">
        <v>30</v>
      </c>
      <c r="D3351">
        <v>422</v>
      </c>
      <c r="E3351" t="s">
        <v>36</v>
      </c>
      <c r="F3351">
        <v>3.7919999999999998</v>
      </c>
      <c r="G3351">
        <v>3.5270000000000001</v>
      </c>
      <c r="H3351" t="s">
        <v>36</v>
      </c>
      <c r="I3351" t="s">
        <v>2819</v>
      </c>
      <c r="J3351" s="4" t="str">
        <f t="shared" si="104"/>
        <v>na</v>
      </c>
      <c r="K3351" s="4">
        <f t="shared" si="105"/>
        <v>0</v>
      </c>
      <c r="L3351" t="s">
        <v>14794</v>
      </c>
    </row>
    <row r="3352" spans="1:12" x14ac:dyDescent="0.25">
      <c r="A3352" t="s">
        <v>6714</v>
      </c>
      <c r="B3352" t="s">
        <v>6715</v>
      </c>
      <c r="C3352" t="s">
        <v>132</v>
      </c>
      <c r="D3352">
        <v>421</v>
      </c>
      <c r="E3352" t="s">
        <v>36</v>
      </c>
      <c r="F3352">
        <v>0.71599999999999997</v>
      </c>
      <c r="G3352">
        <v>0.23599999999999999</v>
      </c>
      <c r="H3352">
        <v>17.2</v>
      </c>
      <c r="I3352" t="s">
        <v>2819</v>
      </c>
      <c r="J3352" s="4" t="str">
        <f t="shared" si="104"/>
        <v>na</v>
      </c>
      <c r="K3352" s="4">
        <f t="shared" si="105"/>
        <v>0</v>
      </c>
      <c r="L3352" t="s">
        <v>14795</v>
      </c>
    </row>
    <row r="3353" spans="1:12" x14ac:dyDescent="0.25">
      <c r="A3353" t="s">
        <v>6716</v>
      </c>
      <c r="B3353" t="s">
        <v>6717</v>
      </c>
      <c r="C3353" t="s">
        <v>30</v>
      </c>
      <c r="D3353">
        <v>421</v>
      </c>
      <c r="E3353" t="s">
        <v>36</v>
      </c>
      <c r="F3353">
        <v>6.0339999999999998</v>
      </c>
      <c r="G3353" t="s">
        <v>36</v>
      </c>
      <c r="H3353" t="s">
        <v>36</v>
      </c>
      <c r="I3353" t="s">
        <v>2819</v>
      </c>
      <c r="J3353" s="4" t="str">
        <f t="shared" si="104"/>
        <v>na</v>
      </c>
      <c r="K3353" s="4">
        <f t="shared" si="105"/>
        <v>0</v>
      </c>
      <c r="L3353" t="s">
        <v>14796</v>
      </c>
    </row>
    <row r="3354" spans="1:12" x14ac:dyDescent="0.25">
      <c r="A3354" t="s">
        <v>6718</v>
      </c>
      <c r="B3354" t="s">
        <v>6719</v>
      </c>
      <c r="C3354" t="s">
        <v>15</v>
      </c>
      <c r="D3354">
        <v>420</v>
      </c>
      <c r="E3354">
        <v>27.04</v>
      </c>
      <c r="F3354">
        <v>1.0720000000000001</v>
      </c>
      <c r="G3354">
        <v>0.192</v>
      </c>
      <c r="H3354">
        <v>7.3419999999999996</v>
      </c>
      <c r="I3354" t="s">
        <v>2819</v>
      </c>
      <c r="J3354" s="4" t="str">
        <f t="shared" si="104"/>
        <v>na</v>
      </c>
      <c r="K3354" s="4">
        <f t="shared" si="105"/>
        <v>0</v>
      </c>
      <c r="L3354" t="s">
        <v>14797</v>
      </c>
    </row>
    <row r="3355" spans="1:12" x14ac:dyDescent="0.25">
      <c r="A3355" t="s">
        <v>6720</v>
      </c>
      <c r="B3355" t="s">
        <v>6721</v>
      </c>
      <c r="C3355" t="s">
        <v>30</v>
      </c>
      <c r="D3355">
        <v>419</v>
      </c>
      <c r="E3355" t="s">
        <v>36</v>
      </c>
      <c r="F3355">
        <v>2.7269999999999999</v>
      </c>
      <c r="G3355">
        <v>3.262</v>
      </c>
      <c r="H3355">
        <v>49.887999999999998</v>
      </c>
      <c r="I3355" t="s">
        <v>2819</v>
      </c>
      <c r="J3355" s="4" t="str">
        <f t="shared" si="104"/>
        <v>na</v>
      </c>
      <c r="K3355" s="4">
        <f t="shared" si="105"/>
        <v>0</v>
      </c>
      <c r="L3355" t="s">
        <v>14798</v>
      </c>
    </row>
    <row r="3356" spans="1:12" x14ac:dyDescent="0.25">
      <c r="A3356" t="s">
        <v>6722</v>
      </c>
      <c r="B3356" t="s">
        <v>6723</v>
      </c>
      <c r="C3356" t="s">
        <v>15</v>
      </c>
      <c r="D3356">
        <v>418</v>
      </c>
      <c r="E3356">
        <v>8.4719999999999995</v>
      </c>
      <c r="F3356">
        <v>1.35</v>
      </c>
      <c r="G3356">
        <v>0.57299999999999995</v>
      </c>
      <c r="H3356">
        <v>1.9730000000000001</v>
      </c>
      <c r="I3356" t="s">
        <v>2819</v>
      </c>
      <c r="J3356" s="4" t="str">
        <f t="shared" si="104"/>
        <v>na</v>
      </c>
      <c r="K3356" s="4">
        <f t="shared" si="105"/>
        <v>0</v>
      </c>
      <c r="L3356" t="s">
        <v>14799</v>
      </c>
    </row>
    <row r="3357" spans="1:12" x14ac:dyDescent="0.25">
      <c r="A3357" t="s">
        <v>6724</v>
      </c>
      <c r="B3357" t="s">
        <v>6725</v>
      </c>
      <c r="C3357" t="s">
        <v>21</v>
      </c>
      <c r="D3357">
        <v>417</v>
      </c>
      <c r="E3357">
        <v>37.406999999999996</v>
      </c>
      <c r="F3357">
        <v>0.69099999999999995</v>
      </c>
      <c r="G3357">
        <v>0.56999999999999995</v>
      </c>
      <c r="H3357">
        <v>30.231000000000002</v>
      </c>
      <c r="I3357" t="s">
        <v>2819</v>
      </c>
      <c r="J3357" s="4" t="str">
        <f t="shared" si="104"/>
        <v>na</v>
      </c>
      <c r="K3357" s="4">
        <f t="shared" si="105"/>
        <v>0</v>
      </c>
      <c r="L3357" t="s">
        <v>14800</v>
      </c>
    </row>
    <row r="3358" spans="1:12" x14ac:dyDescent="0.25">
      <c r="A3358" t="s">
        <v>6726</v>
      </c>
      <c r="B3358" t="s">
        <v>6727</v>
      </c>
      <c r="C3358" t="s">
        <v>132</v>
      </c>
      <c r="D3358">
        <v>417</v>
      </c>
      <c r="E3358">
        <v>9.5169999999999995</v>
      </c>
      <c r="F3358">
        <v>0.85199999999999998</v>
      </c>
      <c r="G3358">
        <v>0.46700000000000003</v>
      </c>
      <c r="H3358">
        <v>7.681</v>
      </c>
      <c r="I3358" t="s">
        <v>2819</v>
      </c>
      <c r="J3358" s="4" t="str">
        <f t="shared" si="104"/>
        <v>na</v>
      </c>
      <c r="K3358" s="4">
        <f t="shared" si="105"/>
        <v>0</v>
      </c>
      <c r="L3358" t="s">
        <v>14801</v>
      </c>
    </row>
    <row r="3359" spans="1:12" x14ac:dyDescent="0.25">
      <c r="A3359" t="s">
        <v>6728</v>
      </c>
      <c r="B3359" t="s">
        <v>6729</v>
      </c>
      <c r="C3359" t="s">
        <v>35</v>
      </c>
      <c r="D3359">
        <v>417</v>
      </c>
      <c r="E3359" t="s">
        <v>36</v>
      </c>
      <c r="F3359" t="s">
        <v>36</v>
      </c>
      <c r="G3359" t="s">
        <v>36</v>
      </c>
      <c r="H3359" t="s">
        <v>36</v>
      </c>
      <c r="I3359" t="s">
        <v>2819</v>
      </c>
      <c r="J3359" s="4" t="str">
        <f t="shared" si="104"/>
        <v>na</v>
      </c>
      <c r="K3359" s="4">
        <f t="shared" si="105"/>
        <v>0</v>
      </c>
      <c r="L3359" t="s">
        <v>14802</v>
      </c>
    </row>
    <row r="3360" spans="1:12" x14ac:dyDescent="0.25">
      <c r="A3360" t="s">
        <v>6730</v>
      </c>
      <c r="B3360" t="s">
        <v>6731</v>
      </c>
      <c r="C3360" t="s">
        <v>58</v>
      </c>
      <c r="D3360">
        <v>415</v>
      </c>
      <c r="E3360">
        <v>7.3810000000000002</v>
      </c>
      <c r="F3360">
        <v>1.9970000000000001</v>
      </c>
      <c r="G3360">
        <v>0.94399999999999995</v>
      </c>
      <c r="H3360">
        <v>6.1929999999999996</v>
      </c>
      <c r="I3360" t="s">
        <v>2819</v>
      </c>
      <c r="J3360" s="4" t="str">
        <f t="shared" si="104"/>
        <v>na</v>
      </c>
      <c r="K3360" s="4">
        <f t="shared" si="105"/>
        <v>0</v>
      </c>
      <c r="L3360" t="s">
        <v>14803</v>
      </c>
    </row>
    <row r="3361" spans="1:12" x14ac:dyDescent="0.25">
      <c r="A3361" t="s">
        <v>6732</v>
      </c>
      <c r="B3361" t="s">
        <v>6733</v>
      </c>
      <c r="C3361" t="s">
        <v>30</v>
      </c>
      <c r="D3361">
        <v>415</v>
      </c>
      <c r="E3361">
        <v>14.471</v>
      </c>
      <c r="F3361">
        <v>1.4530000000000001</v>
      </c>
      <c r="G3361">
        <v>3.605</v>
      </c>
      <c r="H3361">
        <v>5.9669999999999996</v>
      </c>
      <c r="I3361" t="s">
        <v>2819</v>
      </c>
      <c r="J3361" s="4" t="str">
        <f t="shared" si="104"/>
        <v>na</v>
      </c>
      <c r="K3361" s="4">
        <f t="shared" si="105"/>
        <v>0</v>
      </c>
      <c r="L3361" t="s">
        <v>14804</v>
      </c>
    </row>
    <row r="3362" spans="1:12" x14ac:dyDescent="0.25">
      <c r="A3362" t="s">
        <v>6734</v>
      </c>
      <c r="B3362" t="s">
        <v>6735</v>
      </c>
      <c r="C3362" t="s">
        <v>15</v>
      </c>
      <c r="D3362">
        <v>415</v>
      </c>
      <c r="E3362">
        <v>4.6719999999999997</v>
      </c>
      <c r="F3362">
        <v>1.1279999999999999</v>
      </c>
      <c r="G3362">
        <v>0.312</v>
      </c>
      <c r="H3362">
        <v>5.05</v>
      </c>
      <c r="I3362" t="s">
        <v>2819</v>
      </c>
      <c r="J3362" s="4" t="str">
        <f t="shared" si="104"/>
        <v>na</v>
      </c>
      <c r="K3362" s="4">
        <f t="shared" si="105"/>
        <v>0</v>
      </c>
      <c r="L3362" t="s">
        <v>14805</v>
      </c>
    </row>
    <row r="3363" spans="1:12" x14ac:dyDescent="0.25">
      <c r="A3363" t="s">
        <v>6736</v>
      </c>
      <c r="B3363" t="s">
        <v>6737</v>
      </c>
      <c r="C3363" t="s">
        <v>58</v>
      </c>
      <c r="D3363">
        <v>414</v>
      </c>
      <c r="E3363">
        <v>2.8180000000000001</v>
      </c>
      <c r="F3363" t="s">
        <v>36</v>
      </c>
      <c r="G3363">
        <v>0.125</v>
      </c>
      <c r="H3363">
        <v>6.8440000000000003</v>
      </c>
      <c r="I3363" t="s">
        <v>2819</v>
      </c>
      <c r="J3363" s="4" t="str">
        <f t="shared" si="104"/>
        <v>na</v>
      </c>
      <c r="K3363" s="4">
        <f t="shared" si="105"/>
        <v>0</v>
      </c>
      <c r="L3363" t="s">
        <v>14806</v>
      </c>
    </row>
    <row r="3364" spans="1:12" x14ac:dyDescent="0.25">
      <c r="A3364" t="s">
        <v>6738</v>
      </c>
      <c r="B3364" t="s">
        <v>6739</v>
      </c>
      <c r="C3364" t="s">
        <v>11</v>
      </c>
      <c r="D3364">
        <v>414</v>
      </c>
      <c r="E3364">
        <v>2.1859999999999999</v>
      </c>
      <c r="F3364">
        <v>0.64500000000000002</v>
      </c>
      <c r="G3364">
        <v>0.192</v>
      </c>
      <c r="H3364">
        <v>1.27</v>
      </c>
      <c r="I3364" t="s">
        <v>2819</v>
      </c>
      <c r="J3364" s="4" t="str">
        <f t="shared" si="104"/>
        <v>na</v>
      </c>
      <c r="K3364" s="4">
        <f t="shared" si="105"/>
        <v>0</v>
      </c>
      <c r="L3364" t="s">
        <v>14807</v>
      </c>
    </row>
    <row r="3365" spans="1:12" x14ac:dyDescent="0.25">
      <c r="A3365" t="s">
        <v>6740</v>
      </c>
      <c r="B3365" t="s">
        <v>6741</v>
      </c>
      <c r="C3365" t="s">
        <v>58</v>
      </c>
      <c r="D3365">
        <v>414</v>
      </c>
      <c r="E3365">
        <v>2.2280000000000002</v>
      </c>
      <c r="F3365">
        <v>0.34200000000000003</v>
      </c>
      <c r="G3365">
        <v>6.7000000000000004E-2</v>
      </c>
      <c r="H3365">
        <v>3.85</v>
      </c>
      <c r="I3365" t="s">
        <v>2819</v>
      </c>
      <c r="J3365" s="4" t="str">
        <f t="shared" si="104"/>
        <v>na</v>
      </c>
      <c r="K3365" s="4">
        <f t="shared" si="105"/>
        <v>0</v>
      </c>
      <c r="L3365" t="s">
        <v>14808</v>
      </c>
    </row>
    <row r="3366" spans="1:12" x14ac:dyDescent="0.25">
      <c r="A3366" t="s">
        <v>6742</v>
      </c>
      <c r="B3366" t="s">
        <v>6743</v>
      </c>
      <c r="C3366" t="s">
        <v>35</v>
      </c>
      <c r="D3366">
        <v>409</v>
      </c>
      <c r="E3366" t="s">
        <v>36</v>
      </c>
      <c r="F3366">
        <v>0.67800000000000005</v>
      </c>
      <c r="G3366" t="s">
        <v>36</v>
      </c>
      <c r="H3366" t="s">
        <v>36</v>
      </c>
      <c r="I3366" t="s">
        <v>2819</v>
      </c>
      <c r="J3366" s="4" t="str">
        <f t="shared" si="104"/>
        <v>na</v>
      </c>
      <c r="K3366" s="4">
        <f t="shared" si="105"/>
        <v>0</v>
      </c>
      <c r="L3366" t="s">
        <v>14809</v>
      </c>
    </row>
    <row r="3367" spans="1:12" x14ac:dyDescent="0.25">
      <c r="A3367" t="s">
        <v>6744</v>
      </c>
      <c r="B3367" t="s">
        <v>6745</v>
      </c>
      <c r="C3367" t="s">
        <v>35</v>
      </c>
      <c r="D3367">
        <v>409</v>
      </c>
      <c r="E3367">
        <v>6.0039999999999996</v>
      </c>
      <c r="F3367">
        <v>0.92600000000000005</v>
      </c>
      <c r="G3367">
        <v>1.577</v>
      </c>
      <c r="H3367" t="s">
        <v>36</v>
      </c>
      <c r="I3367" t="s">
        <v>2819</v>
      </c>
      <c r="J3367" s="4" t="str">
        <f t="shared" si="104"/>
        <v>na</v>
      </c>
      <c r="K3367" s="4">
        <f t="shared" si="105"/>
        <v>0</v>
      </c>
      <c r="L3367" t="s">
        <v>14810</v>
      </c>
    </row>
    <row r="3368" spans="1:12" x14ac:dyDescent="0.25">
      <c r="A3368" t="s">
        <v>6746</v>
      </c>
      <c r="B3368" t="s">
        <v>6747</v>
      </c>
      <c r="C3368" t="s">
        <v>58</v>
      </c>
      <c r="D3368">
        <v>408</v>
      </c>
      <c r="E3368" t="s">
        <v>36</v>
      </c>
      <c r="F3368" t="s">
        <v>36</v>
      </c>
      <c r="G3368" t="s">
        <v>36</v>
      </c>
      <c r="H3368" t="s">
        <v>36</v>
      </c>
      <c r="I3368" t="s">
        <v>2819</v>
      </c>
      <c r="J3368" s="4" t="str">
        <f t="shared" si="104"/>
        <v>na</v>
      </c>
      <c r="K3368" s="4">
        <f t="shared" si="105"/>
        <v>0</v>
      </c>
      <c r="L3368" t="s">
        <v>14811</v>
      </c>
    </row>
    <row r="3369" spans="1:12" x14ac:dyDescent="0.25">
      <c r="A3369" t="s">
        <v>6748</v>
      </c>
      <c r="B3369" t="s">
        <v>6749</v>
      </c>
      <c r="C3369" t="s">
        <v>35</v>
      </c>
      <c r="D3369">
        <v>408</v>
      </c>
      <c r="E3369">
        <v>6.4580000000000002</v>
      </c>
      <c r="F3369">
        <v>0.61899999999999999</v>
      </c>
      <c r="G3369">
        <v>1.2569999999999999</v>
      </c>
      <c r="H3369" t="s">
        <v>36</v>
      </c>
      <c r="I3369" t="s">
        <v>2819</v>
      </c>
      <c r="J3369" s="4" t="str">
        <f t="shared" si="104"/>
        <v>na</v>
      </c>
      <c r="K3369" s="4">
        <f t="shared" si="105"/>
        <v>0</v>
      </c>
      <c r="L3369" t="s">
        <v>14812</v>
      </c>
    </row>
    <row r="3370" spans="1:12" x14ac:dyDescent="0.25">
      <c r="A3370" t="s">
        <v>6750</v>
      </c>
      <c r="B3370" t="s">
        <v>6751</v>
      </c>
      <c r="C3370" t="s">
        <v>58</v>
      </c>
      <c r="D3370">
        <v>408</v>
      </c>
      <c r="E3370">
        <v>27.632999999999999</v>
      </c>
      <c r="F3370">
        <v>0.90500000000000003</v>
      </c>
      <c r="G3370">
        <v>0.65400000000000003</v>
      </c>
      <c r="H3370">
        <v>6.8310000000000004</v>
      </c>
      <c r="I3370" t="s">
        <v>2819</v>
      </c>
      <c r="J3370" s="4" t="str">
        <f t="shared" si="104"/>
        <v>na</v>
      </c>
      <c r="K3370" s="4">
        <f t="shared" si="105"/>
        <v>0</v>
      </c>
      <c r="L3370" t="s">
        <v>14813</v>
      </c>
    </row>
    <row r="3371" spans="1:12" x14ac:dyDescent="0.25">
      <c r="A3371" t="s">
        <v>6752</v>
      </c>
      <c r="B3371" t="s">
        <v>6753</v>
      </c>
      <c r="C3371" t="s">
        <v>21</v>
      </c>
      <c r="D3371">
        <v>405</v>
      </c>
      <c r="E3371">
        <v>10.148999999999999</v>
      </c>
      <c r="F3371">
        <v>3.8</v>
      </c>
      <c r="G3371">
        <v>1.1160000000000001</v>
      </c>
      <c r="H3371">
        <v>17.521000000000001</v>
      </c>
      <c r="I3371" t="s">
        <v>2819</v>
      </c>
      <c r="J3371" s="4" t="str">
        <f t="shared" si="104"/>
        <v>na</v>
      </c>
      <c r="K3371" s="4">
        <f t="shared" si="105"/>
        <v>0</v>
      </c>
      <c r="L3371" t="s">
        <v>14814</v>
      </c>
    </row>
    <row r="3372" spans="1:12" x14ac:dyDescent="0.25">
      <c r="A3372" t="s">
        <v>6754</v>
      </c>
      <c r="B3372" t="s">
        <v>6755</v>
      </c>
      <c r="C3372" t="s">
        <v>30</v>
      </c>
      <c r="D3372">
        <v>405</v>
      </c>
      <c r="E3372" t="s">
        <v>36</v>
      </c>
      <c r="F3372">
        <v>2.8319999999999999</v>
      </c>
      <c r="G3372" t="s">
        <v>36</v>
      </c>
      <c r="H3372" t="s">
        <v>36</v>
      </c>
      <c r="I3372" t="s">
        <v>2819</v>
      </c>
      <c r="J3372" s="4" t="str">
        <f t="shared" si="104"/>
        <v>na</v>
      </c>
      <c r="K3372" s="4">
        <f t="shared" si="105"/>
        <v>0</v>
      </c>
      <c r="L3372" t="s">
        <v>14815</v>
      </c>
    </row>
    <row r="3373" spans="1:12" x14ac:dyDescent="0.25">
      <c r="A3373" t="s">
        <v>6756</v>
      </c>
      <c r="B3373" t="s">
        <v>6757</v>
      </c>
      <c r="C3373" t="s">
        <v>18</v>
      </c>
      <c r="D3373">
        <v>404</v>
      </c>
      <c r="E3373" t="s">
        <v>36</v>
      </c>
      <c r="F3373">
        <v>1.171</v>
      </c>
      <c r="G3373">
        <v>9.4719999999999995</v>
      </c>
      <c r="H3373">
        <v>44.256</v>
      </c>
      <c r="I3373" t="s">
        <v>2819</v>
      </c>
      <c r="J3373" s="4" t="str">
        <f t="shared" si="104"/>
        <v>na</v>
      </c>
      <c r="K3373" s="4">
        <f t="shared" si="105"/>
        <v>0</v>
      </c>
      <c r="L3373" t="s">
        <v>14816</v>
      </c>
    </row>
    <row r="3374" spans="1:12" x14ac:dyDescent="0.25">
      <c r="A3374" t="s">
        <v>6758</v>
      </c>
      <c r="B3374" t="s">
        <v>6759</v>
      </c>
      <c r="C3374" t="s">
        <v>35</v>
      </c>
      <c r="D3374">
        <v>404</v>
      </c>
      <c r="E3374">
        <v>48.737000000000002</v>
      </c>
      <c r="F3374">
        <v>0.56799999999999995</v>
      </c>
      <c r="G3374">
        <v>0.999</v>
      </c>
      <c r="H3374" t="s">
        <v>36</v>
      </c>
      <c r="I3374" t="s">
        <v>2819</v>
      </c>
      <c r="J3374" s="4" t="str">
        <f t="shared" si="104"/>
        <v>na</v>
      </c>
      <c r="K3374" s="4">
        <f t="shared" si="105"/>
        <v>0</v>
      </c>
      <c r="L3374" t="s">
        <v>14817</v>
      </c>
    </row>
    <row r="3375" spans="1:12" x14ac:dyDescent="0.25">
      <c r="A3375" t="s">
        <v>6760</v>
      </c>
      <c r="B3375" t="s">
        <v>6761</v>
      </c>
      <c r="C3375" t="s">
        <v>30</v>
      </c>
      <c r="D3375">
        <v>403</v>
      </c>
      <c r="E3375" t="s">
        <v>36</v>
      </c>
      <c r="F3375">
        <v>8.02</v>
      </c>
      <c r="G3375" t="s">
        <v>36</v>
      </c>
      <c r="H3375" t="s">
        <v>36</v>
      </c>
      <c r="I3375" t="s">
        <v>2819</v>
      </c>
      <c r="J3375" s="4" t="str">
        <f t="shared" si="104"/>
        <v>na</v>
      </c>
      <c r="K3375" s="4">
        <f t="shared" si="105"/>
        <v>0</v>
      </c>
      <c r="L3375" t="s">
        <v>14818</v>
      </c>
    </row>
    <row r="3376" spans="1:12" x14ac:dyDescent="0.25">
      <c r="A3376" t="s">
        <v>6762</v>
      </c>
      <c r="B3376" t="s">
        <v>6763</v>
      </c>
      <c r="C3376" t="s">
        <v>15</v>
      </c>
      <c r="D3376">
        <v>403</v>
      </c>
      <c r="E3376">
        <v>11.63</v>
      </c>
      <c r="F3376">
        <v>1.1060000000000001</v>
      </c>
      <c r="G3376">
        <v>0.19400000000000001</v>
      </c>
      <c r="H3376">
        <v>5.3259999999999996</v>
      </c>
      <c r="I3376" t="s">
        <v>2819</v>
      </c>
      <c r="J3376" s="4" t="str">
        <f t="shared" si="104"/>
        <v>na</v>
      </c>
      <c r="K3376" s="4">
        <f t="shared" si="105"/>
        <v>0</v>
      </c>
      <c r="L3376" t="s">
        <v>14819</v>
      </c>
    </row>
    <row r="3377" spans="1:12" x14ac:dyDescent="0.25">
      <c r="A3377" t="s">
        <v>6764</v>
      </c>
      <c r="B3377" t="s">
        <v>6765</v>
      </c>
      <c r="C3377" t="s">
        <v>15</v>
      </c>
      <c r="D3377">
        <v>403</v>
      </c>
      <c r="E3377">
        <v>8.5790000000000006</v>
      </c>
      <c r="F3377">
        <v>1.736</v>
      </c>
      <c r="G3377">
        <v>0.52600000000000002</v>
      </c>
      <c r="H3377">
        <v>4.6710000000000003</v>
      </c>
      <c r="I3377" t="s">
        <v>2819</v>
      </c>
      <c r="J3377" s="4" t="str">
        <f t="shared" si="104"/>
        <v>na</v>
      </c>
      <c r="K3377" s="4">
        <f t="shared" si="105"/>
        <v>0</v>
      </c>
      <c r="L3377" t="s">
        <v>14820</v>
      </c>
    </row>
    <row r="3378" spans="1:12" x14ac:dyDescent="0.25">
      <c r="A3378" t="s">
        <v>6766</v>
      </c>
      <c r="B3378" t="s">
        <v>6767</v>
      </c>
      <c r="C3378" t="s">
        <v>30</v>
      </c>
      <c r="D3378">
        <v>403</v>
      </c>
      <c r="E3378" t="s">
        <v>36</v>
      </c>
      <c r="F3378">
        <v>8.9689999999999994</v>
      </c>
      <c r="G3378">
        <v>41.484000000000002</v>
      </c>
      <c r="H3378" t="s">
        <v>36</v>
      </c>
      <c r="I3378" t="s">
        <v>2819</v>
      </c>
      <c r="J3378" s="4" t="str">
        <f t="shared" si="104"/>
        <v>na</v>
      </c>
      <c r="K3378" s="4">
        <f t="shared" si="105"/>
        <v>0</v>
      </c>
      <c r="L3378" t="s">
        <v>14821</v>
      </c>
    </row>
    <row r="3379" spans="1:12" x14ac:dyDescent="0.25">
      <c r="A3379" t="s">
        <v>6768</v>
      </c>
      <c r="B3379" t="s">
        <v>6769</v>
      </c>
      <c r="C3379" t="s">
        <v>15</v>
      </c>
      <c r="D3379">
        <v>403</v>
      </c>
      <c r="E3379">
        <v>10.109</v>
      </c>
      <c r="F3379">
        <v>0.86099999999999999</v>
      </c>
      <c r="G3379">
        <v>0.29099999999999998</v>
      </c>
      <c r="H3379">
        <v>7.0140000000000002</v>
      </c>
      <c r="I3379" t="s">
        <v>2819</v>
      </c>
      <c r="J3379" s="4" t="str">
        <f t="shared" si="104"/>
        <v>na</v>
      </c>
      <c r="K3379" s="4">
        <f t="shared" si="105"/>
        <v>0</v>
      </c>
      <c r="L3379" t="s">
        <v>14822</v>
      </c>
    </row>
    <row r="3380" spans="1:12" x14ac:dyDescent="0.25">
      <c r="A3380" t="s">
        <v>6770</v>
      </c>
      <c r="B3380" t="s">
        <v>6771</v>
      </c>
      <c r="C3380" t="s">
        <v>30</v>
      </c>
      <c r="D3380">
        <v>400</v>
      </c>
      <c r="E3380" t="s">
        <v>36</v>
      </c>
      <c r="F3380">
        <v>2.42</v>
      </c>
      <c r="G3380" t="s">
        <v>36</v>
      </c>
      <c r="H3380" t="s">
        <v>36</v>
      </c>
      <c r="I3380" t="s">
        <v>2819</v>
      </c>
      <c r="J3380" s="4" t="str">
        <f t="shared" si="104"/>
        <v>na</v>
      </c>
      <c r="K3380" s="4">
        <f t="shared" si="105"/>
        <v>0</v>
      </c>
      <c r="L3380" t="s">
        <v>14823</v>
      </c>
    </row>
    <row r="3381" spans="1:12" x14ac:dyDescent="0.25">
      <c r="A3381" t="s">
        <v>6772</v>
      </c>
      <c r="B3381" t="s">
        <v>6773</v>
      </c>
      <c r="C3381" t="s">
        <v>30</v>
      </c>
      <c r="D3381">
        <v>400</v>
      </c>
      <c r="E3381" t="s">
        <v>36</v>
      </c>
      <c r="F3381">
        <v>3.5409999999999999</v>
      </c>
      <c r="G3381">
        <v>18.219000000000001</v>
      </c>
      <c r="H3381" t="s">
        <v>36</v>
      </c>
      <c r="I3381" t="s">
        <v>2819</v>
      </c>
      <c r="J3381" s="4" t="str">
        <f t="shared" si="104"/>
        <v>na</v>
      </c>
      <c r="K3381" s="4">
        <f t="shared" si="105"/>
        <v>0</v>
      </c>
      <c r="L3381" t="s">
        <v>14824</v>
      </c>
    </row>
    <row r="3382" spans="1:12" x14ac:dyDescent="0.25">
      <c r="A3382" t="s">
        <v>6774</v>
      </c>
      <c r="B3382" t="s">
        <v>6775</v>
      </c>
      <c r="C3382" t="s">
        <v>30</v>
      </c>
      <c r="D3382">
        <v>400</v>
      </c>
      <c r="E3382" t="s">
        <v>36</v>
      </c>
      <c r="F3382">
        <v>28.143000000000001</v>
      </c>
      <c r="G3382">
        <v>10.763</v>
      </c>
      <c r="H3382" t="s">
        <v>36</v>
      </c>
      <c r="I3382" t="s">
        <v>2819</v>
      </c>
      <c r="J3382" s="4" t="str">
        <f t="shared" si="104"/>
        <v>na</v>
      </c>
      <c r="K3382" s="4">
        <f t="shared" si="105"/>
        <v>0</v>
      </c>
      <c r="L3382" t="s">
        <v>14825</v>
      </c>
    </row>
    <row r="3383" spans="1:12" x14ac:dyDescent="0.25">
      <c r="A3383" t="s">
        <v>6776</v>
      </c>
      <c r="B3383" t="s">
        <v>6777</v>
      </c>
      <c r="C3383" t="s">
        <v>35</v>
      </c>
      <c r="D3383">
        <v>400</v>
      </c>
      <c r="E3383">
        <v>10.847</v>
      </c>
      <c r="F3383">
        <v>1.0249999999999999</v>
      </c>
      <c r="G3383">
        <v>1.835</v>
      </c>
      <c r="H3383" t="s">
        <v>36</v>
      </c>
      <c r="I3383" t="s">
        <v>2819</v>
      </c>
      <c r="J3383" s="4" t="str">
        <f t="shared" si="104"/>
        <v>na</v>
      </c>
      <c r="K3383" s="4">
        <f t="shared" si="105"/>
        <v>0</v>
      </c>
      <c r="L3383" t="s">
        <v>14826</v>
      </c>
    </row>
    <row r="3384" spans="1:12" x14ac:dyDescent="0.25">
      <c r="A3384" t="s">
        <v>6778</v>
      </c>
      <c r="B3384" t="s">
        <v>6779</v>
      </c>
      <c r="C3384" t="s">
        <v>35</v>
      </c>
      <c r="D3384">
        <v>398</v>
      </c>
      <c r="E3384">
        <v>7.7530000000000001</v>
      </c>
      <c r="F3384">
        <v>0.80100000000000005</v>
      </c>
      <c r="G3384">
        <v>1.895</v>
      </c>
      <c r="H3384" t="s">
        <v>36</v>
      </c>
      <c r="I3384" t="s">
        <v>2819</v>
      </c>
      <c r="J3384" s="4" t="str">
        <f t="shared" si="104"/>
        <v>na</v>
      </c>
      <c r="K3384" s="4">
        <f t="shared" si="105"/>
        <v>0</v>
      </c>
      <c r="L3384" t="s">
        <v>14827</v>
      </c>
    </row>
    <row r="3385" spans="1:12" x14ac:dyDescent="0.25">
      <c r="A3385" t="s">
        <v>6780</v>
      </c>
      <c r="B3385" t="s">
        <v>6781</v>
      </c>
      <c r="C3385" t="s">
        <v>30</v>
      </c>
      <c r="D3385">
        <v>398</v>
      </c>
      <c r="E3385" t="s">
        <v>36</v>
      </c>
      <c r="F3385">
        <v>4.8440000000000003</v>
      </c>
      <c r="G3385" t="s">
        <v>36</v>
      </c>
      <c r="H3385" t="s">
        <v>36</v>
      </c>
      <c r="I3385" t="s">
        <v>2819</v>
      </c>
      <c r="J3385" s="4" t="str">
        <f t="shared" si="104"/>
        <v>na</v>
      </c>
      <c r="K3385" s="4">
        <f t="shared" si="105"/>
        <v>0</v>
      </c>
      <c r="L3385" t="s">
        <v>14828</v>
      </c>
    </row>
    <row r="3386" spans="1:12" x14ac:dyDescent="0.25">
      <c r="A3386" t="s">
        <v>6782</v>
      </c>
      <c r="B3386" t="s">
        <v>6783</v>
      </c>
      <c r="C3386" t="s">
        <v>18</v>
      </c>
      <c r="D3386">
        <v>398</v>
      </c>
      <c r="E3386">
        <v>31.675999999999998</v>
      </c>
      <c r="F3386">
        <v>2.0089999999999999</v>
      </c>
      <c r="G3386">
        <v>1.958</v>
      </c>
      <c r="H3386">
        <v>12.622999999999999</v>
      </c>
      <c r="I3386" t="s">
        <v>2819</v>
      </c>
      <c r="J3386" s="4" t="str">
        <f t="shared" si="104"/>
        <v>na</v>
      </c>
      <c r="K3386" s="4">
        <f t="shared" si="105"/>
        <v>0</v>
      </c>
      <c r="L3386" t="s">
        <v>14829</v>
      </c>
    </row>
    <row r="3387" spans="1:12" x14ac:dyDescent="0.25">
      <c r="A3387" t="s">
        <v>6784</v>
      </c>
      <c r="B3387" t="s">
        <v>6785</v>
      </c>
      <c r="C3387" t="s">
        <v>15</v>
      </c>
      <c r="D3387">
        <v>398</v>
      </c>
      <c r="E3387">
        <v>3.34</v>
      </c>
      <c r="F3387">
        <v>1.3819999999999999</v>
      </c>
      <c r="G3387">
        <v>0.122</v>
      </c>
      <c r="H3387">
        <v>5.49</v>
      </c>
      <c r="I3387" t="s">
        <v>2819</v>
      </c>
      <c r="J3387" s="4" t="str">
        <f t="shared" si="104"/>
        <v>na</v>
      </c>
      <c r="K3387" s="4">
        <f t="shared" si="105"/>
        <v>0</v>
      </c>
      <c r="L3387" t="s">
        <v>14830</v>
      </c>
    </row>
    <row r="3388" spans="1:12" x14ac:dyDescent="0.25">
      <c r="A3388" t="s">
        <v>6786</v>
      </c>
      <c r="B3388" t="s">
        <v>6787</v>
      </c>
      <c r="C3388" t="s">
        <v>15</v>
      </c>
      <c r="D3388">
        <v>398</v>
      </c>
      <c r="E3388">
        <v>11.839</v>
      </c>
      <c r="F3388">
        <v>2.302</v>
      </c>
      <c r="G3388">
        <v>0.41699999999999998</v>
      </c>
      <c r="H3388">
        <v>9.7479999999999993</v>
      </c>
      <c r="I3388" t="s">
        <v>2819</v>
      </c>
      <c r="J3388" s="4" t="str">
        <f t="shared" si="104"/>
        <v>na</v>
      </c>
      <c r="K3388" s="4">
        <f t="shared" si="105"/>
        <v>0</v>
      </c>
      <c r="L3388" t="s">
        <v>14831</v>
      </c>
    </row>
    <row r="3389" spans="1:12" x14ac:dyDescent="0.25">
      <c r="A3389" t="s">
        <v>6788</v>
      </c>
      <c r="B3389" t="s">
        <v>6789</v>
      </c>
      <c r="C3389" t="s">
        <v>35</v>
      </c>
      <c r="D3389">
        <v>397</v>
      </c>
      <c r="E3389">
        <v>11.734999999999999</v>
      </c>
      <c r="F3389">
        <v>1.1779999999999999</v>
      </c>
      <c r="G3389">
        <v>3.6339999999999999</v>
      </c>
      <c r="H3389" t="s">
        <v>36</v>
      </c>
      <c r="I3389" t="s">
        <v>2819</v>
      </c>
      <c r="J3389" s="4" t="str">
        <f t="shared" si="104"/>
        <v>na</v>
      </c>
      <c r="K3389" s="4">
        <f t="shared" si="105"/>
        <v>0</v>
      </c>
      <c r="L3389" t="s">
        <v>14832</v>
      </c>
    </row>
    <row r="3390" spans="1:12" x14ac:dyDescent="0.25">
      <c r="A3390" t="s">
        <v>6790</v>
      </c>
      <c r="B3390" t="s">
        <v>6791</v>
      </c>
      <c r="C3390" t="s">
        <v>61</v>
      </c>
      <c r="D3390">
        <v>396</v>
      </c>
      <c r="E3390">
        <v>31.972000000000001</v>
      </c>
      <c r="F3390">
        <v>0.30199999999999999</v>
      </c>
      <c r="G3390" t="s">
        <v>36</v>
      </c>
      <c r="H3390" t="s">
        <v>36</v>
      </c>
      <c r="I3390" t="s">
        <v>2819</v>
      </c>
      <c r="J3390" s="4" t="str">
        <f t="shared" si="104"/>
        <v>na</v>
      </c>
      <c r="K3390" s="4">
        <f t="shared" si="105"/>
        <v>0</v>
      </c>
      <c r="L3390" t="s">
        <v>14833</v>
      </c>
    </row>
    <row r="3391" spans="1:12" x14ac:dyDescent="0.25">
      <c r="A3391" t="s">
        <v>6792</v>
      </c>
      <c r="B3391" t="s">
        <v>6793</v>
      </c>
      <c r="C3391" t="s">
        <v>30</v>
      </c>
      <c r="D3391">
        <v>396</v>
      </c>
      <c r="E3391" t="s">
        <v>36</v>
      </c>
      <c r="F3391">
        <v>3.3450000000000002</v>
      </c>
      <c r="G3391">
        <v>3.524</v>
      </c>
      <c r="H3391" t="s">
        <v>36</v>
      </c>
      <c r="I3391" t="s">
        <v>2819</v>
      </c>
      <c r="J3391" s="4" t="str">
        <f t="shared" si="104"/>
        <v>na</v>
      </c>
      <c r="K3391" s="4">
        <f t="shared" si="105"/>
        <v>0</v>
      </c>
      <c r="L3391" t="s">
        <v>14834</v>
      </c>
    </row>
    <row r="3392" spans="1:12" x14ac:dyDescent="0.25">
      <c r="A3392" t="s">
        <v>6794</v>
      </c>
      <c r="B3392" t="s">
        <v>6795</v>
      </c>
      <c r="C3392" t="s">
        <v>61</v>
      </c>
      <c r="D3392">
        <v>395</v>
      </c>
      <c r="E3392" t="s">
        <v>36</v>
      </c>
      <c r="F3392" t="s">
        <v>36</v>
      </c>
      <c r="G3392" t="s">
        <v>36</v>
      </c>
      <c r="H3392" t="s">
        <v>36</v>
      </c>
      <c r="I3392" t="s">
        <v>2819</v>
      </c>
      <c r="J3392" s="4" t="str">
        <f t="shared" si="104"/>
        <v>na</v>
      </c>
      <c r="K3392" s="4">
        <f t="shared" si="105"/>
        <v>0</v>
      </c>
      <c r="L3392" t="s">
        <v>14835</v>
      </c>
    </row>
    <row r="3393" spans="1:12" x14ac:dyDescent="0.25">
      <c r="A3393" t="s">
        <v>6796</v>
      </c>
      <c r="B3393" t="s">
        <v>6797</v>
      </c>
      <c r="C3393" t="s">
        <v>24</v>
      </c>
      <c r="D3393">
        <v>395</v>
      </c>
      <c r="E3393">
        <v>2.5590000000000002</v>
      </c>
      <c r="F3393">
        <v>0.38500000000000001</v>
      </c>
      <c r="G3393">
        <v>0.159</v>
      </c>
      <c r="H3393">
        <v>2.3679999999999999</v>
      </c>
      <c r="I3393" t="s">
        <v>2819</v>
      </c>
      <c r="J3393" s="4" t="str">
        <f t="shared" si="104"/>
        <v>na</v>
      </c>
      <c r="K3393" s="4">
        <f t="shared" si="105"/>
        <v>0</v>
      </c>
      <c r="L3393" t="s">
        <v>14836</v>
      </c>
    </row>
    <row r="3394" spans="1:12" x14ac:dyDescent="0.25">
      <c r="A3394" t="s">
        <v>6798</v>
      </c>
      <c r="B3394" t="s">
        <v>6799</v>
      </c>
      <c r="C3394" t="s">
        <v>30</v>
      </c>
      <c r="D3394">
        <v>394</v>
      </c>
      <c r="E3394" t="s">
        <v>36</v>
      </c>
      <c r="F3394" t="s">
        <v>36</v>
      </c>
      <c r="G3394">
        <v>2.9000000000000001E-2</v>
      </c>
      <c r="H3394">
        <v>10.565</v>
      </c>
      <c r="I3394" t="s">
        <v>2819</v>
      </c>
      <c r="J3394" s="4" t="str">
        <f t="shared" ref="J3394:J3457" si="106">IF(AND(I3394=selected_country_code,C3394= selected_sector_code),D3394,"na")</f>
        <v>na</v>
      </c>
      <c r="K3394" s="4">
        <f t="shared" si="105"/>
        <v>0</v>
      </c>
      <c r="L3394" t="s">
        <v>14837</v>
      </c>
    </row>
    <row r="3395" spans="1:12" x14ac:dyDescent="0.25">
      <c r="A3395" t="s">
        <v>6800</v>
      </c>
      <c r="B3395" t="s">
        <v>6801</v>
      </c>
      <c r="C3395" t="s">
        <v>35</v>
      </c>
      <c r="D3395">
        <v>393</v>
      </c>
      <c r="E3395">
        <v>46.500999999999998</v>
      </c>
      <c r="F3395">
        <v>0.85599999999999998</v>
      </c>
      <c r="G3395">
        <v>1.054</v>
      </c>
      <c r="H3395" t="s">
        <v>36</v>
      </c>
      <c r="I3395" t="s">
        <v>2819</v>
      </c>
      <c r="J3395" s="4" t="str">
        <f t="shared" si="106"/>
        <v>na</v>
      </c>
      <c r="K3395" s="4">
        <f t="shared" ref="K3395:K3458" si="107">IFERROR(RANK(J3395,$J$2:$J$5711,0),0)</f>
        <v>0</v>
      </c>
      <c r="L3395" t="s">
        <v>14838</v>
      </c>
    </row>
    <row r="3396" spans="1:12" x14ac:dyDescent="0.25">
      <c r="A3396" t="s">
        <v>6802</v>
      </c>
      <c r="B3396" t="s">
        <v>6803</v>
      </c>
      <c r="C3396" t="s">
        <v>35</v>
      </c>
      <c r="D3396">
        <v>391</v>
      </c>
      <c r="E3396">
        <v>501.30399999999997</v>
      </c>
      <c r="F3396">
        <v>1.1499999999999999</v>
      </c>
      <c r="G3396">
        <v>1.4139999999999999</v>
      </c>
      <c r="H3396">
        <v>10.91</v>
      </c>
      <c r="I3396" t="s">
        <v>2819</v>
      </c>
      <c r="J3396" s="4" t="str">
        <f t="shared" si="106"/>
        <v>na</v>
      </c>
      <c r="K3396" s="4">
        <f t="shared" si="107"/>
        <v>0</v>
      </c>
      <c r="L3396" t="s">
        <v>14839</v>
      </c>
    </row>
    <row r="3397" spans="1:12" x14ac:dyDescent="0.25">
      <c r="A3397" t="s">
        <v>6804</v>
      </c>
      <c r="B3397" t="s">
        <v>6805</v>
      </c>
      <c r="C3397" t="s">
        <v>35</v>
      </c>
      <c r="D3397">
        <v>391</v>
      </c>
      <c r="E3397" t="s">
        <v>36</v>
      </c>
      <c r="F3397">
        <v>0.72099999999999997</v>
      </c>
      <c r="G3397" t="s">
        <v>36</v>
      </c>
      <c r="H3397" t="s">
        <v>36</v>
      </c>
      <c r="I3397" t="s">
        <v>2819</v>
      </c>
      <c r="J3397" s="4" t="str">
        <f t="shared" si="106"/>
        <v>na</v>
      </c>
      <c r="K3397" s="4">
        <f t="shared" si="107"/>
        <v>0</v>
      </c>
      <c r="L3397" t="s">
        <v>14840</v>
      </c>
    </row>
    <row r="3398" spans="1:12" x14ac:dyDescent="0.25">
      <c r="A3398" t="s">
        <v>6806</v>
      </c>
      <c r="B3398" t="s">
        <v>6807</v>
      </c>
      <c r="C3398" t="s">
        <v>35</v>
      </c>
      <c r="D3398">
        <v>390</v>
      </c>
      <c r="E3398">
        <v>9.9670000000000005</v>
      </c>
      <c r="F3398">
        <v>0.94499999999999995</v>
      </c>
      <c r="G3398">
        <v>2.6890000000000001</v>
      </c>
      <c r="H3398" t="s">
        <v>36</v>
      </c>
      <c r="I3398" t="s">
        <v>2819</v>
      </c>
      <c r="J3398" s="4" t="str">
        <f t="shared" si="106"/>
        <v>na</v>
      </c>
      <c r="K3398" s="4">
        <f t="shared" si="107"/>
        <v>0</v>
      </c>
      <c r="L3398" t="s">
        <v>14841</v>
      </c>
    </row>
    <row r="3399" spans="1:12" x14ac:dyDescent="0.25">
      <c r="A3399" t="s">
        <v>6808</v>
      </c>
      <c r="B3399" t="s">
        <v>6809</v>
      </c>
      <c r="C3399" t="s">
        <v>30</v>
      </c>
      <c r="D3399">
        <v>390</v>
      </c>
      <c r="E3399">
        <v>13</v>
      </c>
      <c r="F3399">
        <v>4.4480000000000004</v>
      </c>
      <c r="G3399">
        <v>3.7949999999999999</v>
      </c>
      <c r="H3399">
        <v>9.2089999999999996</v>
      </c>
      <c r="I3399" t="s">
        <v>2819</v>
      </c>
      <c r="J3399" s="4" t="str">
        <f t="shared" si="106"/>
        <v>na</v>
      </c>
      <c r="K3399" s="4">
        <f t="shared" si="107"/>
        <v>0</v>
      </c>
      <c r="L3399" t="s">
        <v>14842</v>
      </c>
    </row>
    <row r="3400" spans="1:12" x14ac:dyDescent="0.25">
      <c r="A3400" t="s">
        <v>6810</v>
      </c>
      <c r="B3400" t="s">
        <v>6811</v>
      </c>
      <c r="C3400" t="s">
        <v>27</v>
      </c>
      <c r="D3400">
        <v>390</v>
      </c>
      <c r="E3400" t="s">
        <v>36</v>
      </c>
      <c r="F3400" t="s">
        <v>36</v>
      </c>
      <c r="G3400">
        <v>681.58600000000001</v>
      </c>
      <c r="H3400" t="s">
        <v>36</v>
      </c>
      <c r="I3400" t="s">
        <v>2819</v>
      </c>
      <c r="J3400" s="4" t="str">
        <f t="shared" si="106"/>
        <v>na</v>
      </c>
      <c r="K3400" s="4">
        <f t="shared" si="107"/>
        <v>0</v>
      </c>
      <c r="L3400" t="s">
        <v>14843</v>
      </c>
    </row>
    <row r="3401" spans="1:12" x14ac:dyDescent="0.25">
      <c r="A3401" t="s">
        <v>6812</v>
      </c>
      <c r="B3401" t="s">
        <v>6813</v>
      </c>
      <c r="C3401" t="s">
        <v>35</v>
      </c>
      <c r="D3401">
        <v>388</v>
      </c>
      <c r="E3401">
        <v>10.321999999999999</v>
      </c>
      <c r="F3401">
        <v>1.2849999999999999</v>
      </c>
      <c r="G3401">
        <v>2.7919999999999998</v>
      </c>
      <c r="H3401" t="s">
        <v>36</v>
      </c>
      <c r="I3401" t="s">
        <v>2819</v>
      </c>
      <c r="J3401" s="4" t="str">
        <f t="shared" si="106"/>
        <v>na</v>
      </c>
      <c r="K3401" s="4">
        <f t="shared" si="107"/>
        <v>0</v>
      </c>
      <c r="L3401" t="s">
        <v>14844</v>
      </c>
    </row>
    <row r="3402" spans="1:12" x14ac:dyDescent="0.25">
      <c r="A3402" t="s">
        <v>6814</v>
      </c>
      <c r="B3402" t="s">
        <v>6815</v>
      </c>
      <c r="C3402" t="s">
        <v>18</v>
      </c>
      <c r="D3402">
        <v>388</v>
      </c>
      <c r="E3402">
        <v>7.63</v>
      </c>
      <c r="F3402">
        <v>0.624</v>
      </c>
      <c r="G3402">
        <v>0.47</v>
      </c>
      <c r="H3402">
        <v>5.1719999999999997</v>
      </c>
      <c r="I3402" t="s">
        <v>2819</v>
      </c>
      <c r="J3402" s="4" t="str">
        <f t="shared" si="106"/>
        <v>na</v>
      </c>
      <c r="K3402" s="4">
        <f t="shared" si="107"/>
        <v>0</v>
      </c>
      <c r="L3402" t="s">
        <v>14845</v>
      </c>
    </row>
    <row r="3403" spans="1:12" x14ac:dyDescent="0.25">
      <c r="A3403" t="s">
        <v>6816</v>
      </c>
      <c r="B3403" t="s">
        <v>6817</v>
      </c>
      <c r="C3403" t="s">
        <v>132</v>
      </c>
      <c r="D3403">
        <v>387</v>
      </c>
      <c r="E3403" t="s">
        <v>36</v>
      </c>
      <c r="F3403">
        <v>1.016</v>
      </c>
      <c r="G3403">
        <v>0.72199999999999998</v>
      </c>
      <c r="H3403" t="s">
        <v>36</v>
      </c>
      <c r="I3403" t="s">
        <v>2819</v>
      </c>
      <c r="J3403" s="4" t="str">
        <f t="shared" si="106"/>
        <v>na</v>
      </c>
      <c r="K3403" s="4">
        <f t="shared" si="107"/>
        <v>0</v>
      </c>
      <c r="L3403" t="s">
        <v>14846</v>
      </c>
    </row>
    <row r="3404" spans="1:12" x14ac:dyDescent="0.25">
      <c r="A3404" t="s">
        <v>6818</v>
      </c>
      <c r="B3404" t="s">
        <v>6819</v>
      </c>
      <c r="C3404" t="s">
        <v>58</v>
      </c>
      <c r="D3404">
        <v>387</v>
      </c>
      <c r="E3404" t="s">
        <v>36</v>
      </c>
      <c r="F3404">
        <v>1.5589999999999999</v>
      </c>
      <c r="G3404">
        <v>0.30099999999999999</v>
      </c>
      <c r="H3404">
        <v>10.933</v>
      </c>
      <c r="I3404" t="s">
        <v>2819</v>
      </c>
      <c r="J3404" s="4" t="str">
        <f t="shared" si="106"/>
        <v>na</v>
      </c>
      <c r="K3404" s="4">
        <f t="shared" si="107"/>
        <v>0</v>
      </c>
      <c r="L3404" t="s">
        <v>14847</v>
      </c>
    </row>
    <row r="3405" spans="1:12" x14ac:dyDescent="0.25">
      <c r="A3405" t="s">
        <v>6820</v>
      </c>
      <c r="B3405" t="s">
        <v>6821</v>
      </c>
      <c r="C3405" t="s">
        <v>58</v>
      </c>
      <c r="D3405">
        <v>385</v>
      </c>
      <c r="E3405">
        <v>7.6120000000000001</v>
      </c>
      <c r="F3405">
        <v>1.2250000000000001</v>
      </c>
      <c r="G3405">
        <v>0.44800000000000001</v>
      </c>
      <c r="H3405">
        <v>5.1529999999999996</v>
      </c>
      <c r="I3405" t="s">
        <v>2819</v>
      </c>
      <c r="J3405" s="4" t="str">
        <f t="shared" si="106"/>
        <v>na</v>
      </c>
      <c r="K3405" s="4">
        <f t="shared" si="107"/>
        <v>0</v>
      </c>
      <c r="L3405" t="s">
        <v>14848</v>
      </c>
    </row>
    <row r="3406" spans="1:12" x14ac:dyDescent="0.25">
      <c r="A3406" t="s">
        <v>6822</v>
      </c>
      <c r="B3406" t="s">
        <v>6823</v>
      </c>
      <c r="C3406" t="s">
        <v>61</v>
      </c>
      <c r="D3406">
        <v>385</v>
      </c>
      <c r="E3406">
        <v>451.08499999999998</v>
      </c>
      <c r="F3406">
        <v>0.30099999999999999</v>
      </c>
      <c r="G3406" t="s">
        <v>36</v>
      </c>
      <c r="H3406" t="s">
        <v>36</v>
      </c>
      <c r="I3406" t="s">
        <v>2819</v>
      </c>
      <c r="J3406" s="4" t="str">
        <f t="shared" si="106"/>
        <v>na</v>
      </c>
      <c r="K3406" s="4">
        <f t="shared" si="107"/>
        <v>0</v>
      </c>
      <c r="L3406" t="s">
        <v>14849</v>
      </c>
    </row>
    <row r="3407" spans="1:12" x14ac:dyDescent="0.25">
      <c r="A3407" t="s">
        <v>6824</v>
      </c>
      <c r="B3407" t="s">
        <v>6825</v>
      </c>
      <c r="C3407" t="s">
        <v>30</v>
      </c>
      <c r="D3407">
        <v>384</v>
      </c>
      <c r="E3407" t="s">
        <v>36</v>
      </c>
      <c r="F3407" t="s">
        <v>36</v>
      </c>
      <c r="G3407" t="s">
        <v>36</v>
      </c>
      <c r="H3407" t="s">
        <v>36</v>
      </c>
      <c r="I3407" t="s">
        <v>2819</v>
      </c>
      <c r="J3407" s="4" t="str">
        <f t="shared" si="106"/>
        <v>na</v>
      </c>
      <c r="K3407" s="4">
        <f t="shared" si="107"/>
        <v>0</v>
      </c>
      <c r="L3407" t="s">
        <v>14850</v>
      </c>
    </row>
    <row r="3408" spans="1:12" x14ac:dyDescent="0.25">
      <c r="A3408" t="s">
        <v>6826</v>
      </c>
      <c r="B3408" t="s">
        <v>6827</v>
      </c>
      <c r="C3408" t="s">
        <v>132</v>
      </c>
      <c r="D3408">
        <v>384</v>
      </c>
      <c r="E3408" t="s">
        <v>36</v>
      </c>
      <c r="F3408">
        <v>67.015000000000001</v>
      </c>
      <c r="G3408" s="2">
        <v>4381.5680000000002</v>
      </c>
      <c r="H3408" t="s">
        <v>36</v>
      </c>
      <c r="I3408" t="s">
        <v>2819</v>
      </c>
      <c r="J3408" s="4" t="str">
        <f t="shared" si="106"/>
        <v>na</v>
      </c>
      <c r="K3408" s="4">
        <f t="shared" si="107"/>
        <v>0</v>
      </c>
      <c r="L3408" t="s">
        <v>14851</v>
      </c>
    </row>
    <row r="3409" spans="1:12" x14ac:dyDescent="0.25">
      <c r="A3409" t="s">
        <v>6828</v>
      </c>
      <c r="B3409" t="s">
        <v>6829</v>
      </c>
      <c r="C3409" t="s">
        <v>15</v>
      </c>
      <c r="D3409">
        <v>384</v>
      </c>
      <c r="E3409">
        <v>20.047999999999998</v>
      </c>
      <c r="F3409">
        <v>1.401</v>
      </c>
      <c r="G3409">
        <v>0.83399999999999996</v>
      </c>
      <c r="H3409">
        <v>7.6440000000000001</v>
      </c>
      <c r="I3409" t="s">
        <v>2819</v>
      </c>
      <c r="J3409" s="4" t="str">
        <f t="shared" si="106"/>
        <v>na</v>
      </c>
      <c r="K3409" s="4">
        <f t="shared" si="107"/>
        <v>0</v>
      </c>
      <c r="L3409" t="s">
        <v>14852</v>
      </c>
    </row>
    <row r="3410" spans="1:12" x14ac:dyDescent="0.25">
      <c r="A3410" t="s">
        <v>6830</v>
      </c>
      <c r="B3410" t="s">
        <v>6831</v>
      </c>
      <c r="C3410" t="s">
        <v>61</v>
      </c>
      <c r="D3410">
        <v>383</v>
      </c>
      <c r="E3410">
        <v>206.827</v>
      </c>
      <c r="F3410">
        <v>1.2490000000000001</v>
      </c>
      <c r="G3410" t="s">
        <v>36</v>
      </c>
      <c r="H3410" t="s">
        <v>36</v>
      </c>
      <c r="I3410" t="s">
        <v>2819</v>
      </c>
      <c r="J3410" s="4" t="str">
        <f t="shared" si="106"/>
        <v>na</v>
      </c>
      <c r="K3410" s="4">
        <f t="shared" si="107"/>
        <v>0</v>
      </c>
      <c r="L3410" t="s">
        <v>14853</v>
      </c>
    </row>
    <row r="3411" spans="1:12" x14ac:dyDescent="0.25">
      <c r="A3411" t="s">
        <v>6832</v>
      </c>
      <c r="B3411" t="s">
        <v>6833</v>
      </c>
      <c r="C3411" t="s">
        <v>11</v>
      </c>
      <c r="D3411">
        <v>383</v>
      </c>
      <c r="E3411" t="s">
        <v>36</v>
      </c>
      <c r="F3411">
        <v>0.58699999999999997</v>
      </c>
      <c r="G3411">
        <v>6.7000000000000004E-2</v>
      </c>
      <c r="H3411">
        <v>3.8809999999999998</v>
      </c>
      <c r="I3411" t="s">
        <v>2819</v>
      </c>
      <c r="J3411" s="4" t="str">
        <f t="shared" si="106"/>
        <v>na</v>
      </c>
      <c r="K3411" s="4">
        <f t="shared" si="107"/>
        <v>0</v>
      </c>
      <c r="L3411" t="s">
        <v>14854</v>
      </c>
    </row>
    <row r="3412" spans="1:12" x14ac:dyDescent="0.25">
      <c r="A3412" t="s">
        <v>6834</v>
      </c>
      <c r="B3412" t="s">
        <v>6835</v>
      </c>
      <c r="C3412" t="s">
        <v>58</v>
      </c>
      <c r="D3412">
        <v>383</v>
      </c>
      <c r="E3412">
        <v>6.0670000000000002</v>
      </c>
      <c r="F3412">
        <v>0.72099999999999997</v>
      </c>
      <c r="G3412">
        <v>0.47699999999999998</v>
      </c>
      <c r="H3412">
        <v>8.4429999999999996</v>
      </c>
      <c r="I3412" t="s">
        <v>2819</v>
      </c>
      <c r="J3412" s="4" t="str">
        <f t="shared" si="106"/>
        <v>na</v>
      </c>
      <c r="K3412" s="4">
        <f t="shared" si="107"/>
        <v>0</v>
      </c>
      <c r="L3412" t="s">
        <v>14855</v>
      </c>
    </row>
    <row r="3413" spans="1:12" x14ac:dyDescent="0.25">
      <c r="A3413" t="s">
        <v>6836</v>
      </c>
      <c r="B3413" t="s">
        <v>6837</v>
      </c>
      <c r="C3413" t="s">
        <v>45</v>
      </c>
      <c r="D3413">
        <v>383</v>
      </c>
      <c r="E3413">
        <v>60.271999999999998</v>
      </c>
      <c r="F3413">
        <v>1.0209999999999999</v>
      </c>
      <c r="G3413">
        <v>16.213000000000001</v>
      </c>
      <c r="H3413">
        <v>27.190999999999999</v>
      </c>
      <c r="I3413" t="s">
        <v>2819</v>
      </c>
      <c r="J3413" s="4" t="str">
        <f t="shared" si="106"/>
        <v>na</v>
      </c>
      <c r="K3413" s="4">
        <f t="shared" si="107"/>
        <v>0</v>
      </c>
      <c r="L3413" t="s">
        <v>14856</v>
      </c>
    </row>
    <row r="3414" spans="1:12" x14ac:dyDescent="0.25">
      <c r="A3414" t="s">
        <v>6838</v>
      </c>
      <c r="B3414" t="s">
        <v>6839</v>
      </c>
      <c r="C3414" t="s">
        <v>35</v>
      </c>
      <c r="D3414">
        <v>382</v>
      </c>
      <c r="E3414">
        <v>9.5540000000000003</v>
      </c>
      <c r="F3414">
        <v>0.98699999999999999</v>
      </c>
      <c r="G3414">
        <v>2.5630000000000002</v>
      </c>
      <c r="H3414" t="s">
        <v>36</v>
      </c>
      <c r="I3414" t="s">
        <v>2819</v>
      </c>
      <c r="J3414" s="4" t="str">
        <f t="shared" si="106"/>
        <v>na</v>
      </c>
      <c r="K3414" s="4">
        <f t="shared" si="107"/>
        <v>0</v>
      </c>
      <c r="L3414" t="s">
        <v>14857</v>
      </c>
    </row>
    <row r="3415" spans="1:12" x14ac:dyDescent="0.25">
      <c r="A3415" t="s">
        <v>6840</v>
      </c>
      <c r="B3415" t="s">
        <v>6841</v>
      </c>
      <c r="C3415" t="s">
        <v>30</v>
      </c>
      <c r="D3415">
        <v>382</v>
      </c>
      <c r="E3415" t="s">
        <v>36</v>
      </c>
      <c r="F3415">
        <v>0.94199999999999995</v>
      </c>
      <c r="G3415">
        <v>47.378999999999998</v>
      </c>
      <c r="H3415" t="s">
        <v>36</v>
      </c>
      <c r="I3415" t="s">
        <v>2819</v>
      </c>
      <c r="J3415" s="4" t="str">
        <f t="shared" si="106"/>
        <v>na</v>
      </c>
      <c r="K3415" s="4">
        <f t="shared" si="107"/>
        <v>0</v>
      </c>
      <c r="L3415" t="s">
        <v>14858</v>
      </c>
    </row>
    <row r="3416" spans="1:12" x14ac:dyDescent="0.25">
      <c r="A3416" t="s">
        <v>6842</v>
      </c>
      <c r="B3416" t="s">
        <v>6843</v>
      </c>
      <c r="C3416" t="s">
        <v>58</v>
      </c>
      <c r="D3416">
        <v>381</v>
      </c>
      <c r="E3416">
        <v>14.561</v>
      </c>
      <c r="F3416" t="s">
        <v>36</v>
      </c>
      <c r="G3416">
        <v>0.16</v>
      </c>
      <c r="H3416">
        <v>18.567</v>
      </c>
      <c r="I3416" t="s">
        <v>2819</v>
      </c>
      <c r="J3416" s="4" t="str">
        <f t="shared" si="106"/>
        <v>na</v>
      </c>
      <c r="K3416" s="4">
        <f t="shared" si="107"/>
        <v>0</v>
      </c>
      <c r="L3416" t="s">
        <v>14859</v>
      </c>
    </row>
    <row r="3417" spans="1:12" x14ac:dyDescent="0.25">
      <c r="A3417" t="s">
        <v>6844</v>
      </c>
      <c r="B3417" t="s">
        <v>6845</v>
      </c>
      <c r="C3417" t="s">
        <v>61</v>
      </c>
      <c r="D3417">
        <v>381</v>
      </c>
      <c r="E3417">
        <v>640.30499999999995</v>
      </c>
      <c r="F3417">
        <v>0.311</v>
      </c>
      <c r="G3417" t="s">
        <v>36</v>
      </c>
      <c r="H3417" t="s">
        <v>36</v>
      </c>
      <c r="I3417" t="s">
        <v>2819</v>
      </c>
      <c r="J3417" s="4" t="str">
        <f t="shared" si="106"/>
        <v>na</v>
      </c>
      <c r="K3417" s="4">
        <f t="shared" si="107"/>
        <v>0</v>
      </c>
      <c r="L3417" t="s">
        <v>14860</v>
      </c>
    </row>
    <row r="3418" spans="1:12" x14ac:dyDescent="0.25">
      <c r="A3418" t="s">
        <v>6846</v>
      </c>
      <c r="B3418" t="s">
        <v>6847</v>
      </c>
      <c r="C3418" t="s">
        <v>18</v>
      </c>
      <c r="D3418">
        <v>380</v>
      </c>
      <c r="E3418">
        <v>53.067999999999998</v>
      </c>
      <c r="F3418">
        <v>1.625</v>
      </c>
      <c r="G3418">
        <v>0.77100000000000002</v>
      </c>
      <c r="H3418">
        <v>17.577999999999999</v>
      </c>
      <c r="I3418" t="s">
        <v>2819</v>
      </c>
      <c r="J3418" s="4" t="str">
        <f t="shared" si="106"/>
        <v>na</v>
      </c>
      <c r="K3418" s="4">
        <f t="shared" si="107"/>
        <v>0</v>
      </c>
      <c r="L3418" t="s">
        <v>14861</v>
      </c>
    </row>
    <row r="3419" spans="1:12" x14ac:dyDescent="0.25">
      <c r="A3419" t="s">
        <v>6848</v>
      </c>
      <c r="B3419" t="s">
        <v>6849</v>
      </c>
      <c r="C3419" t="s">
        <v>30</v>
      </c>
      <c r="D3419">
        <v>380</v>
      </c>
      <c r="E3419" t="s">
        <v>36</v>
      </c>
      <c r="F3419" t="s">
        <v>36</v>
      </c>
      <c r="G3419">
        <v>2.0910000000000002</v>
      </c>
      <c r="H3419" t="s">
        <v>36</v>
      </c>
      <c r="I3419" t="s">
        <v>2819</v>
      </c>
      <c r="J3419" s="4" t="str">
        <f t="shared" si="106"/>
        <v>na</v>
      </c>
      <c r="K3419" s="4">
        <f t="shared" si="107"/>
        <v>0</v>
      </c>
      <c r="L3419" t="s">
        <v>14862</v>
      </c>
    </row>
    <row r="3420" spans="1:12" x14ac:dyDescent="0.25">
      <c r="A3420" t="s">
        <v>6850</v>
      </c>
      <c r="B3420" t="s">
        <v>6851</v>
      </c>
      <c r="C3420" t="s">
        <v>15</v>
      </c>
      <c r="D3420">
        <v>380</v>
      </c>
      <c r="E3420">
        <v>4.3739999999999997</v>
      </c>
      <c r="F3420">
        <v>0.73399999999999999</v>
      </c>
      <c r="G3420">
        <v>0.16900000000000001</v>
      </c>
      <c r="H3420">
        <v>3.7280000000000002</v>
      </c>
      <c r="I3420" t="s">
        <v>2819</v>
      </c>
      <c r="J3420" s="4" t="str">
        <f t="shared" si="106"/>
        <v>na</v>
      </c>
      <c r="K3420" s="4">
        <f t="shared" si="107"/>
        <v>0</v>
      </c>
      <c r="L3420" t="s">
        <v>14863</v>
      </c>
    </row>
    <row r="3421" spans="1:12" x14ac:dyDescent="0.25">
      <c r="A3421" t="s">
        <v>6852</v>
      </c>
      <c r="B3421" t="s">
        <v>6853</v>
      </c>
      <c r="C3421" t="s">
        <v>24</v>
      </c>
      <c r="D3421">
        <v>379</v>
      </c>
      <c r="E3421">
        <v>14.403</v>
      </c>
      <c r="F3421">
        <v>2.2749999999999999</v>
      </c>
      <c r="G3421">
        <v>0.73099999999999998</v>
      </c>
      <c r="H3421">
        <v>6.0970000000000004</v>
      </c>
      <c r="I3421" t="s">
        <v>2819</v>
      </c>
      <c r="J3421" s="4" t="str">
        <f t="shared" si="106"/>
        <v>na</v>
      </c>
      <c r="K3421" s="4">
        <f t="shared" si="107"/>
        <v>0</v>
      </c>
      <c r="L3421" t="s">
        <v>14864</v>
      </c>
    </row>
    <row r="3422" spans="1:12" x14ac:dyDescent="0.25">
      <c r="A3422" t="s">
        <v>6854</v>
      </c>
      <c r="B3422" t="s">
        <v>6855</v>
      </c>
      <c r="C3422" t="s">
        <v>35</v>
      </c>
      <c r="D3422">
        <v>378</v>
      </c>
      <c r="E3422">
        <v>14.186</v>
      </c>
      <c r="F3422">
        <v>0.876</v>
      </c>
      <c r="G3422">
        <v>0.48299999999999998</v>
      </c>
      <c r="H3422" t="s">
        <v>36</v>
      </c>
      <c r="I3422" t="s">
        <v>2819</v>
      </c>
      <c r="J3422" s="4" t="str">
        <f t="shared" si="106"/>
        <v>na</v>
      </c>
      <c r="K3422" s="4">
        <f t="shared" si="107"/>
        <v>0</v>
      </c>
      <c r="L3422" t="s">
        <v>14865</v>
      </c>
    </row>
    <row r="3423" spans="1:12" x14ac:dyDescent="0.25">
      <c r="A3423" t="s">
        <v>6856</v>
      </c>
      <c r="B3423" t="s">
        <v>6857</v>
      </c>
      <c r="C3423" t="s">
        <v>35</v>
      </c>
      <c r="D3423">
        <v>378</v>
      </c>
      <c r="E3423">
        <v>14.186</v>
      </c>
      <c r="F3423">
        <v>0.876</v>
      </c>
      <c r="G3423">
        <v>0.48299999999999998</v>
      </c>
      <c r="H3423" t="s">
        <v>36</v>
      </c>
      <c r="I3423" t="s">
        <v>2819</v>
      </c>
      <c r="J3423" s="4" t="str">
        <f t="shared" si="106"/>
        <v>na</v>
      </c>
      <c r="K3423" s="4">
        <f t="shared" si="107"/>
        <v>0</v>
      </c>
      <c r="L3423" t="s">
        <v>14866</v>
      </c>
    </row>
    <row r="3424" spans="1:12" x14ac:dyDescent="0.25">
      <c r="A3424" t="s">
        <v>6858</v>
      </c>
      <c r="B3424" t="s">
        <v>6859</v>
      </c>
      <c r="C3424" t="s">
        <v>11</v>
      </c>
      <c r="D3424">
        <v>378</v>
      </c>
      <c r="E3424" t="s">
        <v>36</v>
      </c>
      <c r="F3424">
        <v>0.35299999999999998</v>
      </c>
      <c r="G3424">
        <v>0.184</v>
      </c>
      <c r="H3424">
        <v>75.837000000000003</v>
      </c>
      <c r="I3424" t="s">
        <v>2819</v>
      </c>
      <c r="J3424" s="4" t="str">
        <f t="shared" si="106"/>
        <v>na</v>
      </c>
      <c r="K3424" s="4">
        <f t="shared" si="107"/>
        <v>0</v>
      </c>
      <c r="L3424" t="s">
        <v>14867</v>
      </c>
    </row>
    <row r="3425" spans="1:12" x14ac:dyDescent="0.25">
      <c r="A3425" t="s">
        <v>6860</v>
      </c>
      <c r="B3425" t="s">
        <v>6861</v>
      </c>
      <c r="C3425" t="s">
        <v>30</v>
      </c>
      <c r="D3425">
        <v>378</v>
      </c>
      <c r="E3425">
        <v>15.512</v>
      </c>
      <c r="F3425">
        <v>3.036</v>
      </c>
      <c r="G3425">
        <v>9.8689999999999998</v>
      </c>
      <c r="H3425" t="s">
        <v>36</v>
      </c>
      <c r="I3425" t="s">
        <v>2819</v>
      </c>
      <c r="J3425" s="4" t="str">
        <f t="shared" si="106"/>
        <v>na</v>
      </c>
      <c r="K3425" s="4">
        <f t="shared" si="107"/>
        <v>0</v>
      </c>
      <c r="L3425" t="s">
        <v>14868</v>
      </c>
    </row>
    <row r="3426" spans="1:12" x14ac:dyDescent="0.25">
      <c r="A3426" t="s">
        <v>6862</v>
      </c>
      <c r="B3426" t="s">
        <v>6863</v>
      </c>
      <c r="C3426" t="s">
        <v>132</v>
      </c>
      <c r="D3426">
        <v>377</v>
      </c>
      <c r="E3426" t="s">
        <v>36</v>
      </c>
      <c r="F3426">
        <v>2.444</v>
      </c>
      <c r="G3426">
        <v>0.86499999999999999</v>
      </c>
      <c r="H3426" t="s">
        <v>36</v>
      </c>
      <c r="I3426" t="s">
        <v>2819</v>
      </c>
      <c r="J3426" s="4" t="str">
        <f t="shared" si="106"/>
        <v>na</v>
      </c>
      <c r="K3426" s="4">
        <f t="shared" si="107"/>
        <v>0</v>
      </c>
      <c r="L3426" t="s">
        <v>14869</v>
      </c>
    </row>
    <row r="3427" spans="1:12" x14ac:dyDescent="0.25">
      <c r="A3427" t="s">
        <v>6864</v>
      </c>
      <c r="B3427" t="s">
        <v>6865</v>
      </c>
      <c r="C3427" t="s">
        <v>24</v>
      </c>
      <c r="D3427">
        <v>377</v>
      </c>
      <c r="E3427">
        <v>26.876999999999999</v>
      </c>
      <c r="F3427">
        <v>1.0960000000000001</v>
      </c>
      <c r="G3427">
        <v>0.77500000000000002</v>
      </c>
      <c r="H3427">
        <v>9.7140000000000004</v>
      </c>
      <c r="I3427" t="s">
        <v>2819</v>
      </c>
      <c r="J3427" s="4" t="str">
        <f t="shared" si="106"/>
        <v>na</v>
      </c>
      <c r="K3427" s="4">
        <f t="shared" si="107"/>
        <v>0</v>
      </c>
      <c r="L3427" t="s">
        <v>14870</v>
      </c>
    </row>
    <row r="3428" spans="1:12" x14ac:dyDescent="0.25">
      <c r="A3428" t="s">
        <v>6866</v>
      </c>
      <c r="B3428" t="s">
        <v>6867</v>
      </c>
      <c r="C3428" t="s">
        <v>30</v>
      </c>
      <c r="D3428">
        <v>377</v>
      </c>
      <c r="E3428" t="s">
        <v>36</v>
      </c>
      <c r="F3428">
        <v>54.616</v>
      </c>
      <c r="G3428">
        <v>9.266</v>
      </c>
      <c r="H3428" t="s">
        <v>36</v>
      </c>
      <c r="I3428" t="s">
        <v>2819</v>
      </c>
      <c r="J3428" s="4" t="str">
        <f t="shared" si="106"/>
        <v>na</v>
      </c>
      <c r="K3428" s="4">
        <f t="shared" si="107"/>
        <v>0</v>
      </c>
      <c r="L3428" t="s">
        <v>14871</v>
      </c>
    </row>
    <row r="3429" spans="1:12" x14ac:dyDescent="0.25">
      <c r="A3429" t="s">
        <v>6868</v>
      </c>
      <c r="B3429" t="s">
        <v>6869</v>
      </c>
      <c r="C3429" t="s">
        <v>61</v>
      </c>
      <c r="D3429">
        <v>377</v>
      </c>
      <c r="E3429">
        <v>71</v>
      </c>
      <c r="F3429">
        <v>0.28499999999999998</v>
      </c>
      <c r="G3429" t="s">
        <v>36</v>
      </c>
      <c r="H3429" t="s">
        <v>36</v>
      </c>
      <c r="I3429" t="s">
        <v>2819</v>
      </c>
      <c r="J3429" s="4" t="str">
        <f t="shared" si="106"/>
        <v>na</v>
      </c>
      <c r="K3429" s="4">
        <f t="shared" si="107"/>
        <v>0</v>
      </c>
      <c r="L3429" t="s">
        <v>14872</v>
      </c>
    </row>
    <row r="3430" spans="1:12" x14ac:dyDescent="0.25">
      <c r="A3430" t="s">
        <v>6870</v>
      </c>
      <c r="B3430" t="s">
        <v>6871</v>
      </c>
      <c r="C3430" t="s">
        <v>45</v>
      </c>
      <c r="D3430">
        <v>376</v>
      </c>
      <c r="E3430">
        <v>3.238</v>
      </c>
      <c r="F3430">
        <v>0.17799999999999999</v>
      </c>
      <c r="G3430">
        <v>6.4000000000000001E-2</v>
      </c>
      <c r="H3430">
        <v>8.6880000000000006</v>
      </c>
      <c r="I3430" t="s">
        <v>2819</v>
      </c>
      <c r="J3430" s="4" t="str">
        <f t="shared" si="106"/>
        <v>na</v>
      </c>
      <c r="K3430" s="4">
        <f t="shared" si="107"/>
        <v>0</v>
      </c>
      <c r="L3430" t="s">
        <v>14873</v>
      </c>
    </row>
    <row r="3431" spans="1:12" x14ac:dyDescent="0.25">
      <c r="A3431" t="s">
        <v>6872</v>
      </c>
      <c r="B3431" t="s">
        <v>6873</v>
      </c>
      <c r="C3431" t="s">
        <v>132</v>
      </c>
      <c r="D3431">
        <v>375</v>
      </c>
      <c r="E3431" t="s">
        <v>36</v>
      </c>
      <c r="F3431">
        <v>3.8730000000000002</v>
      </c>
      <c r="G3431">
        <v>2.3330000000000002</v>
      </c>
      <c r="H3431">
        <v>35.701000000000001</v>
      </c>
      <c r="I3431" t="s">
        <v>2819</v>
      </c>
      <c r="J3431" s="4" t="str">
        <f t="shared" si="106"/>
        <v>na</v>
      </c>
      <c r="K3431" s="4">
        <f t="shared" si="107"/>
        <v>0</v>
      </c>
      <c r="L3431" t="s">
        <v>14874</v>
      </c>
    </row>
    <row r="3432" spans="1:12" x14ac:dyDescent="0.25">
      <c r="A3432" t="s">
        <v>6874</v>
      </c>
      <c r="B3432" t="s">
        <v>6875</v>
      </c>
      <c r="C3432" t="s">
        <v>18</v>
      </c>
      <c r="D3432">
        <v>375</v>
      </c>
      <c r="E3432" t="s">
        <v>36</v>
      </c>
      <c r="F3432">
        <v>0.308</v>
      </c>
      <c r="G3432">
        <v>6.8000000000000005E-2</v>
      </c>
      <c r="H3432">
        <v>7.0179999999999998</v>
      </c>
      <c r="I3432" t="s">
        <v>2819</v>
      </c>
      <c r="J3432" s="4" t="str">
        <f t="shared" si="106"/>
        <v>na</v>
      </c>
      <c r="K3432" s="4">
        <f t="shared" si="107"/>
        <v>0</v>
      </c>
      <c r="L3432" t="s">
        <v>14875</v>
      </c>
    </row>
    <row r="3433" spans="1:12" x14ac:dyDescent="0.25">
      <c r="A3433" t="s">
        <v>6876</v>
      </c>
      <c r="B3433" t="s">
        <v>6877</v>
      </c>
      <c r="C3433" t="s">
        <v>132</v>
      </c>
      <c r="D3433">
        <v>375</v>
      </c>
      <c r="E3433" t="s">
        <v>36</v>
      </c>
      <c r="F3433">
        <v>0.435</v>
      </c>
      <c r="G3433" t="s">
        <v>36</v>
      </c>
      <c r="H3433" t="s">
        <v>36</v>
      </c>
      <c r="I3433" t="s">
        <v>2819</v>
      </c>
      <c r="J3433" s="4" t="str">
        <f t="shared" si="106"/>
        <v>na</v>
      </c>
      <c r="K3433" s="4">
        <f t="shared" si="107"/>
        <v>0</v>
      </c>
      <c r="L3433" t="s">
        <v>14876</v>
      </c>
    </row>
    <row r="3434" spans="1:12" x14ac:dyDescent="0.25">
      <c r="A3434" t="s">
        <v>6878</v>
      </c>
      <c r="B3434" t="s">
        <v>6879</v>
      </c>
      <c r="C3434" t="s">
        <v>35</v>
      </c>
      <c r="D3434">
        <v>375</v>
      </c>
      <c r="E3434" t="s">
        <v>36</v>
      </c>
      <c r="F3434" t="s">
        <v>36</v>
      </c>
      <c r="G3434" t="s">
        <v>36</v>
      </c>
      <c r="H3434" t="s">
        <v>36</v>
      </c>
      <c r="I3434" t="s">
        <v>2819</v>
      </c>
      <c r="J3434" s="4" t="str">
        <f t="shared" si="106"/>
        <v>na</v>
      </c>
      <c r="K3434" s="4">
        <f t="shared" si="107"/>
        <v>0</v>
      </c>
      <c r="L3434" t="s">
        <v>14877</v>
      </c>
    </row>
    <row r="3435" spans="1:12" x14ac:dyDescent="0.25">
      <c r="A3435" t="s">
        <v>6880</v>
      </c>
      <c r="B3435" t="s">
        <v>6881</v>
      </c>
      <c r="C3435" t="s">
        <v>11</v>
      </c>
      <c r="D3435">
        <v>375</v>
      </c>
      <c r="E3435">
        <v>9.8770000000000007</v>
      </c>
      <c r="F3435">
        <v>0.42299999999999999</v>
      </c>
      <c r="G3435">
        <v>0.56799999999999995</v>
      </c>
      <c r="H3435">
        <v>4.2850000000000001</v>
      </c>
      <c r="I3435" t="s">
        <v>2819</v>
      </c>
      <c r="J3435" s="4" t="str">
        <f t="shared" si="106"/>
        <v>na</v>
      </c>
      <c r="K3435" s="4">
        <f t="shared" si="107"/>
        <v>0</v>
      </c>
      <c r="L3435" t="s">
        <v>14878</v>
      </c>
    </row>
    <row r="3436" spans="1:12" x14ac:dyDescent="0.25">
      <c r="A3436" t="s">
        <v>6882</v>
      </c>
      <c r="B3436" t="s">
        <v>6883</v>
      </c>
      <c r="C3436" t="s">
        <v>30</v>
      </c>
      <c r="D3436">
        <v>374</v>
      </c>
      <c r="E3436" t="s">
        <v>36</v>
      </c>
      <c r="F3436">
        <v>2.0640000000000001</v>
      </c>
      <c r="G3436" t="s">
        <v>36</v>
      </c>
      <c r="H3436" t="s">
        <v>36</v>
      </c>
      <c r="I3436" t="s">
        <v>2819</v>
      </c>
      <c r="J3436" s="4" t="str">
        <f t="shared" si="106"/>
        <v>na</v>
      </c>
      <c r="K3436" s="4">
        <f t="shared" si="107"/>
        <v>0</v>
      </c>
      <c r="L3436" t="s">
        <v>14879</v>
      </c>
    </row>
    <row r="3437" spans="1:12" x14ac:dyDescent="0.25">
      <c r="A3437" t="s">
        <v>6884</v>
      </c>
      <c r="B3437" t="s">
        <v>6885</v>
      </c>
      <c r="C3437" t="s">
        <v>58</v>
      </c>
      <c r="D3437">
        <v>374</v>
      </c>
      <c r="E3437">
        <v>4.9610000000000003</v>
      </c>
      <c r="F3437">
        <v>0.89900000000000002</v>
      </c>
      <c r="G3437">
        <v>0.496</v>
      </c>
      <c r="H3437">
        <v>5.8550000000000004</v>
      </c>
      <c r="I3437" t="s">
        <v>2819</v>
      </c>
      <c r="J3437" s="4" t="str">
        <f t="shared" si="106"/>
        <v>na</v>
      </c>
      <c r="K3437" s="4">
        <f t="shared" si="107"/>
        <v>0</v>
      </c>
      <c r="L3437" t="s">
        <v>14880</v>
      </c>
    </row>
    <row r="3438" spans="1:12" x14ac:dyDescent="0.25">
      <c r="A3438" t="s">
        <v>6886</v>
      </c>
      <c r="B3438" t="s">
        <v>6887</v>
      </c>
      <c r="C3438" t="s">
        <v>35</v>
      </c>
      <c r="D3438">
        <v>374</v>
      </c>
      <c r="E3438">
        <v>9.3160000000000007</v>
      </c>
      <c r="F3438">
        <v>0.64100000000000001</v>
      </c>
      <c r="G3438">
        <v>1.3129999999999999</v>
      </c>
      <c r="H3438" t="s">
        <v>36</v>
      </c>
      <c r="I3438" t="s">
        <v>2819</v>
      </c>
      <c r="J3438" s="4" t="str">
        <f t="shared" si="106"/>
        <v>na</v>
      </c>
      <c r="K3438" s="4">
        <f t="shared" si="107"/>
        <v>0</v>
      </c>
      <c r="L3438" t="s">
        <v>14881</v>
      </c>
    </row>
    <row r="3439" spans="1:12" x14ac:dyDescent="0.25">
      <c r="A3439" t="s">
        <v>6888</v>
      </c>
      <c r="B3439" t="s">
        <v>6889</v>
      </c>
      <c r="C3439" t="s">
        <v>24</v>
      </c>
      <c r="D3439">
        <v>374</v>
      </c>
      <c r="E3439" t="s">
        <v>36</v>
      </c>
      <c r="F3439" t="s">
        <v>36</v>
      </c>
      <c r="G3439">
        <v>1.48</v>
      </c>
      <c r="H3439" t="s">
        <v>36</v>
      </c>
      <c r="I3439" t="s">
        <v>2819</v>
      </c>
      <c r="J3439" s="4" t="str">
        <f t="shared" si="106"/>
        <v>na</v>
      </c>
      <c r="K3439" s="4">
        <f t="shared" si="107"/>
        <v>0</v>
      </c>
      <c r="L3439" t="s">
        <v>14882</v>
      </c>
    </row>
    <row r="3440" spans="1:12" x14ac:dyDescent="0.25">
      <c r="A3440" t="s">
        <v>6890</v>
      </c>
      <c r="B3440" t="s">
        <v>6891</v>
      </c>
      <c r="C3440" t="s">
        <v>15</v>
      </c>
      <c r="D3440">
        <v>373</v>
      </c>
      <c r="E3440">
        <v>33.234000000000002</v>
      </c>
      <c r="F3440">
        <v>2.734</v>
      </c>
      <c r="G3440">
        <v>4.3940000000000001</v>
      </c>
      <c r="H3440">
        <v>20.387</v>
      </c>
      <c r="I3440" t="s">
        <v>2819</v>
      </c>
      <c r="J3440" s="4" t="str">
        <f t="shared" si="106"/>
        <v>na</v>
      </c>
      <c r="K3440" s="4">
        <f t="shared" si="107"/>
        <v>0</v>
      </c>
      <c r="L3440" t="s">
        <v>14883</v>
      </c>
    </row>
    <row r="3441" spans="1:12" x14ac:dyDescent="0.25">
      <c r="A3441" t="s">
        <v>6892</v>
      </c>
      <c r="B3441" t="s">
        <v>6893</v>
      </c>
      <c r="C3441" t="s">
        <v>35</v>
      </c>
      <c r="D3441">
        <v>371</v>
      </c>
      <c r="E3441">
        <v>7.399</v>
      </c>
      <c r="F3441">
        <v>0.70299999999999996</v>
      </c>
      <c r="G3441">
        <v>1.7989999999999999</v>
      </c>
      <c r="H3441" t="s">
        <v>36</v>
      </c>
      <c r="I3441" t="s">
        <v>2819</v>
      </c>
      <c r="J3441" s="4" t="str">
        <f t="shared" si="106"/>
        <v>na</v>
      </c>
      <c r="K3441" s="4">
        <f t="shared" si="107"/>
        <v>0</v>
      </c>
      <c r="L3441" t="s">
        <v>14884</v>
      </c>
    </row>
    <row r="3442" spans="1:12" x14ac:dyDescent="0.25">
      <c r="A3442" t="s">
        <v>6894</v>
      </c>
      <c r="B3442" t="s">
        <v>6895</v>
      </c>
      <c r="C3442" t="s">
        <v>30</v>
      </c>
      <c r="D3442">
        <v>371</v>
      </c>
      <c r="E3442" t="s">
        <v>36</v>
      </c>
      <c r="F3442">
        <v>2.7949999999999999</v>
      </c>
      <c r="G3442">
        <v>3.431</v>
      </c>
      <c r="H3442" t="s">
        <v>36</v>
      </c>
      <c r="I3442" t="s">
        <v>2819</v>
      </c>
      <c r="J3442" s="4" t="str">
        <f t="shared" si="106"/>
        <v>na</v>
      </c>
      <c r="K3442" s="4">
        <f t="shared" si="107"/>
        <v>0</v>
      </c>
      <c r="L3442" t="s">
        <v>14885</v>
      </c>
    </row>
    <row r="3443" spans="1:12" x14ac:dyDescent="0.25">
      <c r="A3443" t="s">
        <v>6896</v>
      </c>
      <c r="B3443" t="s">
        <v>6897</v>
      </c>
      <c r="C3443" t="s">
        <v>58</v>
      </c>
      <c r="D3443">
        <v>371</v>
      </c>
      <c r="E3443">
        <v>2.3220000000000001</v>
      </c>
      <c r="F3443">
        <v>0.28699999999999998</v>
      </c>
      <c r="G3443">
        <v>0.11799999999999999</v>
      </c>
      <c r="H3443">
        <v>1.675</v>
      </c>
      <c r="I3443" t="s">
        <v>2819</v>
      </c>
      <c r="J3443" s="4" t="str">
        <f t="shared" si="106"/>
        <v>na</v>
      </c>
      <c r="K3443" s="4">
        <f t="shared" si="107"/>
        <v>0</v>
      </c>
      <c r="L3443" t="s">
        <v>14886</v>
      </c>
    </row>
    <row r="3444" spans="1:12" x14ac:dyDescent="0.25">
      <c r="A3444" t="s">
        <v>6898</v>
      </c>
      <c r="B3444" t="s">
        <v>6899</v>
      </c>
      <c r="C3444" t="s">
        <v>132</v>
      </c>
      <c r="D3444">
        <v>371</v>
      </c>
      <c r="E3444">
        <v>11.56</v>
      </c>
      <c r="F3444">
        <v>0.67200000000000004</v>
      </c>
      <c r="G3444">
        <v>0.53900000000000003</v>
      </c>
      <c r="H3444">
        <v>6.9740000000000002</v>
      </c>
      <c r="I3444" t="s">
        <v>2819</v>
      </c>
      <c r="J3444" s="4" t="str">
        <f t="shared" si="106"/>
        <v>na</v>
      </c>
      <c r="K3444" s="4">
        <f t="shared" si="107"/>
        <v>0</v>
      </c>
      <c r="L3444" t="s">
        <v>14887</v>
      </c>
    </row>
    <row r="3445" spans="1:12" x14ac:dyDescent="0.25">
      <c r="A3445" t="s">
        <v>6900</v>
      </c>
      <c r="B3445" t="s">
        <v>6901</v>
      </c>
      <c r="C3445" t="s">
        <v>61</v>
      </c>
      <c r="D3445">
        <v>370</v>
      </c>
      <c r="E3445" t="s">
        <v>36</v>
      </c>
      <c r="F3445">
        <v>0.30299999999999999</v>
      </c>
      <c r="G3445" t="s">
        <v>36</v>
      </c>
      <c r="H3445" t="s">
        <v>36</v>
      </c>
      <c r="I3445" t="s">
        <v>2819</v>
      </c>
      <c r="J3445" s="4" t="str">
        <f t="shared" si="106"/>
        <v>na</v>
      </c>
      <c r="K3445" s="4">
        <f t="shared" si="107"/>
        <v>0</v>
      </c>
      <c r="L3445" t="s">
        <v>14888</v>
      </c>
    </row>
    <row r="3446" spans="1:12" x14ac:dyDescent="0.25">
      <c r="A3446" t="s">
        <v>6902</v>
      </c>
      <c r="B3446" t="s">
        <v>6903</v>
      </c>
      <c r="C3446" t="s">
        <v>61</v>
      </c>
      <c r="D3446">
        <v>369</v>
      </c>
      <c r="E3446">
        <v>76.561000000000007</v>
      </c>
      <c r="F3446">
        <v>1.2829999999999999</v>
      </c>
      <c r="G3446" t="s">
        <v>36</v>
      </c>
      <c r="H3446" t="s">
        <v>36</v>
      </c>
      <c r="I3446" t="s">
        <v>2819</v>
      </c>
      <c r="J3446" s="4" t="str">
        <f t="shared" si="106"/>
        <v>na</v>
      </c>
      <c r="K3446" s="4">
        <f t="shared" si="107"/>
        <v>0</v>
      </c>
      <c r="L3446" t="s">
        <v>14889</v>
      </c>
    </row>
    <row r="3447" spans="1:12" x14ac:dyDescent="0.25">
      <c r="A3447" t="s">
        <v>6904</v>
      </c>
      <c r="B3447" t="s">
        <v>6905</v>
      </c>
      <c r="C3447" t="s">
        <v>132</v>
      </c>
      <c r="D3447">
        <v>367</v>
      </c>
      <c r="E3447">
        <v>15.164999999999999</v>
      </c>
      <c r="F3447">
        <v>2.6419999999999999</v>
      </c>
      <c r="G3447">
        <v>1.2889999999999999</v>
      </c>
      <c r="H3447">
        <v>9.0939999999999994</v>
      </c>
      <c r="I3447" t="s">
        <v>2819</v>
      </c>
      <c r="J3447" s="4" t="str">
        <f t="shared" si="106"/>
        <v>na</v>
      </c>
      <c r="K3447" s="4">
        <f t="shared" si="107"/>
        <v>0</v>
      </c>
      <c r="L3447" t="s">
        <v>14890</v>
      </c>
    </row>
    <row r="3448" spans="1:12" x14ac:dyDescent="0.25">
      <c r="A3448" t="s">
        <v>6906</v>
      </c>
      <c r="B3448" t="s">
        <v>6907</v>
      </c>
      <c r="C3448" t="s">
        <v>15</v>
      </c>
      <c r="D3448">
        <v>367</v>
      </c>
      <c r="E3448">
        <v>10.672000000000001</v>
      </c>
      <c r="F3448">
        <v>1.44</v>
      </c>
      <c r="G3448">
        <v>0.32700000000000001</v>
      </c>
      <c r="H3448">
        <v>6.5910000000000002</v>
      </c>
      <c r="I3448" t="s">
        <v>2819</v>
      </c>
      <c r="J3448" s="4" t="str">
        <f t="shared" si="106"/>
        <v>na</v>
      </c>
      <c r="K3448" s="4">
        <f t="shared" si="107"/>
        <v>0</v>
      </c>
      <c r="L3448" t="s">
        <v>14891</v>
      </c>
    </row>
    <row r="3449" spans="1:12" x14ac:dyDescent="0.25">
      <c r="A3449" t="s">
        <v>6908</v>
      </c>
      <c r="B3449" t="s">
        <v>6909</v>
      </c>
      <c r="C3449" t="s">
        <v>132</v>
      </c>
      <c r="D3449">
        <v>367</v>
      </c>
      <c r="E3449" t="s">
        <v>36</v>
      </c>
      <c r="F3449">
        <v>6.49</v>
      </c>
      <c r="G3449">
        <v>2.7719999999999998</v>
      </c>
      <c r="H3449">
        <v>23.327999999999999</v>
      </c>
      <c r="I3449" t="s">
        <v>2819</v>
      </c>
      <c r="J3449" s="4" t="str">
        <f t="shared" si="106"/>
        <v>na</v>
      </c>
      <c r="K3449" s="4">
        <f t="shared" si="107"/>
        <v>0</v>
      </c>
      <c r="L3449" t="s">
        <v>14892</v>
      </c>
    </row>
    <row r="3450" spans="1:12" x14ac:dyDescent="0.25">
      <c r="A3450" t="s">
        <v>6910</v>
      </c>
      <c r="B3450" t="s">
        <v>6911</v>
      </c>
      <c r="C3450" t="s">
        <v>35</v>
      </c>
      <c r="D3450">
        <v>367</v>
      </c>
      <c r="E3450">
        <v>77.341999999999999</v>
      </c>
      <c r="F3450">
        <v>0.64200000000000002</v>
      </c>
      <c r="G3450">
        <v>4.9690000000000003</v>
      </c>
      <c r="H3450">
        <v>11.95</v>
      </c>
      <c r="I3450" t="s">
        <v>2819</v>
      </c>
      <c r="J3450" s="4" t="str">
        <f t="shared" si="106"/>
        <v>na</v>
      </c>
      <c r="K3450" s="4">
        <f t="shared" si="107"/>
        <v>0</v>
      </c>
      <c r="L3450" t="s">
        <v>14893</v>
      </c>
    </row>
    <row r="3451" spans="1:12" x14ac:dyDescent="0.25">
      <c r="A3451" t="s">
        <v>6912</v>
      </c>
      <c r="B3451" t="s">
        <v>6913</v>
      </c>
      <c r="C3451" t="s">
        <v>132</v>
      </c>
      <c r="D3451">
        <v>366</v>
      </c>
      <c r="E3451" t="s">
        <v>36</v>
      </c>
      <c r="F3451">
        <v>1.853</v>
      </c>
      <c r="G3451">
        <v>4.234</v>
      </c>
      <c r="H3451">
        <v>148.42099999999999</v>
      </c>
      <c r="I3451" t="s">
        <v>2819</v>
      </c>
      <c r="J3451" s="4" t="str">
        <f t="shared" si="106"/>
        <v>na</v>
      </c>
      <c r="K3451" s="4">
        <f t="shared" si="107"/>
        <v>0</v>
      </c>
      <c r="L3451" t="s">
        <v>14894</v>
      </c>
    </row>
    <row r="3452" spans="1:12" x14ac:dyDescent="0.25">
      <c r="A3452" t="s">
        <v>6914</v>
      </c>
      <c r="B3452" t="s">
        <v>6915</v>
      </c>
      <c r="C3452" t="s">
        <v>132</v>
      </c>
      <c r="D3452">
        <v>366</v>
      </c>
      <c r="E3452">
        <v>36.616999999999997</v>
      </c>
      <c r="F3452">
        <v>0.752</v>
      </c>
      <c r="G3452">
        <v>0.64200000000000002</v>
      </c>
      <c r="H3452" t="s">
        <v>36</v>
      </c>
      <c r="I3452" t="s">
        <v>2819</v>
      </c>
      <c r="J3452" s="4" t="str">
        <f t="shared" si="106"/>
        <v>na</v>
      </c>
      <c r="K3452" s="4">
        <f t="shared" si="107"/>
        <v>0</v>
      </c>
      <c r="L3452" t="s">
        <v>14895</v>
      </c>
    </row>
    <row r="3453" spans="1:12" x14ac:dyDescent="0.25">
      <c r="A3453" t="s">
        <v>6916</v>
      </c>
      <c r="B3453" t="s">
        <v>6917</v>
      </c>
      <c r="C3453" t="s">
        <v>35</v>
      </c>
      <c r="D3453">
        <v>365</v>
      </c>
      <c r="E3453">
        <v>12.814</v>
      </c>
      <c r="F3453">
        <v>1.585</v>
      </c>
      <c r="G3453">
        <v>3.4649999999999999</v>
      </c>
      <c r="H3453" t="s">
        <v>36</v>
      </c>
      <c r="I3453" t="s">
        <v>2819</v>
      </c>
      <c r="J3453" s="4" t="str">
        <f t="shared" si="106"/>
        <v>na</v>
      </c>
      <c r="K3453" s="4">
        <f t="shared" si="107"/>
        <v>0</v>
      </c>
      <c r="L3453" t="s">
        <v>14896</v>
      </c>
    </row>
    <row r="3454" spans="1:12" x14ac:dyDescent="0.25">
      <c r="A3454" t="s">
        <v>6918</v>
      </c>
      <c r="B3454" t="s">
        <v>6919</v>
      </c>
      <c r="C3454" t="s">
        <v>15</v>
      </c>
      <c r="D3454">
        <v>364</v>
      </c>
      <c r="E3454">
        <v>2.3740000000000001</v>
      </c>
      <c r="F3454" t="s">
        <v>36</v>
      </c>
      <c r="G3454">
        <v>0.114</v>
      </c>
      <c r="H3454">
        <v>20.89</v>
      </c>
      <c r="I3454" t="s">
        <v>2819</v>
      </c>
      <c r="J3454" s="4" t="str">
        <f t="shared" si="106"/>
        <v>na</v>
      </c>
      <c r="K3454" s="4">
        <f t="shared" si="107"/>
        <v>0</v>
      </c>
      <c r="L3454" t="s">
        <v>14897</v>
      </c>
    </row>
    <row r="3455" spans="1:12" x14ac:dyDescent="0.25">
      <c r="A3455" t="s">
        <v>6920</v>
      </c>
      <c r="B3455" t="s">
        <v>6921</v>
      </c>
      <c r="C3455" t="s">
        <v>35</v>
      </c>
      <c r="D3455">
        <v>363</v>
      </c>
      <c r="E3455">
        <v>6.8449999999999998</v>
      </c>
      <c r="F3455">
        <v>0.67300000000000004</v>
      </c>
      <c r="G3455">
        <v>1.873</v>
      </c>
      <c r="H3455" t="s">
        <v>36</v>
      </c>
      <c r="I3455" t="s">
        <v>2819</v>
      </c>
      <c r="J3455" s="4" t="str">
        <f t="shared" si="106"/>
        <v>na</v>
      </c>
      <c r="K3455" s="4">
        <f t="shared" si="107"/>
        <v>0</v>
      </c>
      <c r="L3455" t="s">
        <v>14898</v>
      </c>
    </row>
    <row r="3456" spans="1:12" x14ac:dyDescent="0.25">
      <c r="A3456" t="s">
        <v>6922</v>
      </c>
      <c r="B3456" t="s">
        <v>6923</v>
      </c>
      <c r="C3456" t="s">
        <v>24</v>
      </c>
      <c r="D3456">
        <v>362</v>
      </c>
      <c r="E3456">
        <v>13.374000000000001</v>
      </c>
      <c r="F3456">
        <v>1.665</v>
      </c>
      <c r="G3456">
        <v>2.2799999999999998</v>
      </c>
      <c r="H3456">
        <v>6.3419999999999996</v>
      </c>
      <c r="I3456" t="s">
        <v>2819</v>
      </c>
      <c r="J3456" s="4" t="str">
        <f t="shared" si="106"/>
        <v>na</v>
      </c>
      <c r="K3456" s="4">
        <f t="shared" si="107"/>
        <v>0</v>
      </c>
      <c r="L3456" t="s">
        <v>14899</v>
      </c>
    </row>
    <row r="3457" spans="1:12" x14ac:dyDescent="0.25">
      <c r="A3457" t="s">
        <v>6924</v>
      </c>
      <c r="B3457" t="s">
        <v>6925</v>
      </c>
      <c r="C3457" t="s">
        <v>35</v>
      </c>
      <c r="D3457">
        <v>362</v>
      </c>
      <c r="E3457" t="s">
        <v>36</v>
      </c>
      <c r="F3457">
        <v>1.052</v>
      </c>
      <c r="G3457" t="s">
        <v>36</v>
      </c>
      <c r="H3457" t="s">
        <v>36</v>
      </c>
      <c r="I3457" t="s">
        <v>2819</v>
      </c>
      <c r="J3457" s="4" t="str">
        <f t="shared" si="106"/>
        <v>na</v>
      </c>
      <c r="K3457" s="4">
        <f t="shared" si="107"/>
        <v>0</v>
      </c>
      <c r="L3457" t="s">
        <v>14900</v>
      </c>
    </row>
    <row r="3458" spans="1:12" x14ac:dyDescent="0.25">
      <c r="A3458" t="s">
        <v>6926</v>
      </c>
      <c r="B3458" t="s">
        <v>6927</v>
      </c>
      <c r="C3458" t="s">
        <v>30</v>
      </c>
      <c r="D3458">
        <v>362</v>
      </c>
      <c r="E3458" t="s">
        <v>36</v>
      </c>
      <c r="F3458">
        <v>1.5820000000000001</v>
      </c>
      <c r="G3458" t="s">
        <v>36</v>
      </c>
      <c r="H3458" t="s">
        <v>36</v>
      </c>
      <c r="I3458" t="s">
        <v>2819</v>
      </c>
      <c r="J3458" s="4" t="str">
        <f t="shared" ref="J3458:J3521" si="108">IF(AND(I3458=selected_country_code,C3458= selected_sector_code),D3458,"na")</f>
        <v>na</v>
      </c>
      <c r="K3458" s="4">
        <f t="shared" si="107"/>
        <v>0</v>
      </c>
      <c r="L3458" t="s">
        <v>14901</v>
      </c>
    </row>
    <row r="3459" spans="1:12" x14ac:dyDescent="0.25">
      <c r="A3459" t="s">
        <v>6928</v>
      </c>
      <c r="B3459" t="s">
        <v>6929</v>
      </c>
      <c r="C3459" t="s">
        <v>30</v>
      </c>
      <c r="D3459">
        <v>360</v>
      </c>
      <c r="E3459" t="s">
        <v>36</v>
      </c>
      <c r="F3459">
        <v>5.3869999999999996</v>
      </c>
      <c r="G3459">
        <v>6.6180000000000003</v>
      </c>
      <c r="H3459" t="s">
        <v>36</v>
      </c>
      <c r="I3459" t="s">
        <v>2819</v>
      </c>
      <c r="J3459" s="4" t="str">
        <f t="shared" si="108"/>
        <v>na</v>
      </c>
      <c r="K3459" s="4">
        <f t="shared" ref="K3459:K3522" si="109">IFERROR(RANK(J3459,$J$2:$J$5711,0),0)</f>
        <v>0</v>
      </c>
      <c r="L3459" t="s">
        <v>14902</v>
      </c>
    </row>
    <row r="3460" spans="1:12" x14ac:dyDescent="0.25">
      <c r="A3460" t="s">
        <v>6930</v>
      </c>
      <c r="B3460" t="s">
        <v>6931</v>
      </c>
      <c r="C3460" t="s">
        <v>11</v>
      </c>
      <c r="D3460">
        <v>360</v>
      </c>
      <c r="E3460">
        <v>6.3929999999999998</v>
      </c>
      <c r="F3460">
        <v>2.0910000000000002</v>
      </c>
      <c r="G3460">
        <v>0.90400000000000003</v>
      </c>
      <c r="H3460">
        <v>5.0529999999999999</v>
      </c>
      <c r="I3460" t="s">
        <v>2819</v>
      </c>
      <c r="J3460" s="4" t="str">
        <f t="shared" si="108"/>
        <v>na</v>
      </c>
      <c r="K3460" s="4">
        <f t="shared" si="109"/>
        <v>0</v>
      </c>
      <c r="L3460" t="s">
        <v>14903</v>
      </c>
    </row>
    <row r="3461" spans="1:12" x14ac:dyDescent="0.25">
      <c r="A3461" t="s">
        <v>6932</v>
      </c>
      <c r="B3461" t="s">
        <v>6933</v>
      </c>
      <c r="C3461" t="s">
        <v>35</v>
      </c>
      <c r="D3461">
        <v>357</v>
      </c>
      <c r="E3461" t="s">
        <v>36</v>
      </c>
      <c r="F3461">
        <v>0.70899999999999996</v>
      </c>
      <c r="G3461">
        <v>0.43</v>
      </c>
      <c r="H3461" t="s">
        <v>36</v>
      </c>
      <c r="I3461" t="s">
        <v>2819</v>
      </c>
      <c r="J3461" s="4" t="str">
        <f t="shared" si="108"/>
        <v>na</v>
      </c>
      <c r="K3461" s="4">
        <f t="shared" si="109"/>
        <v>0</v>
      </c>
      <c r="L3461" t="s">
        <v>14904</v>
      </c>
    </row>
    <row r="3462" spans="1:12" x14ac:dyDescent="0.25">
      <c r="A3462" t="s">
        <v>6934</v>
      </c>
      <c r="B3462" t="s">
        <v>6935</v>
      </c>
      <c r="C3462" t="s">
        <v>15</v>
      </c>
      <c r="D3462">
        <v>357</v>
      </c>
      <c r="E3462">
        <v>17.805</v>
      </c>
      <c r="F3462">
        <v>0.56200000000000006</v>
      </c>
      <c r="G3462">
        <v>9.9000000000000005E-2</v>
      </c>
      <c r="H3462">
        <v>6.9210000000000003</v>
      </c>
      <c r="I3462" t="s">
        <v>2819</v>
      </c>
      <c r="J3462" s="4" t="str">
        <f t="shared" si="108"/>
        <v>na</v>
      </c>
      <c r="K3462" s="4">
        <f t="shared" si="109"/>
        <v>0</v>
      </c>
      <c r="L3462" t="s">
        <v>14905</v>
      </c>
    </row>
    <row r="3463" spans="1:12" x14ac:dyDescent="0.25">
      <c r="A3463" t="s">
        <v>6936</v>
      </c>
      <c r="B3463" t="s">
        <v>6937</v>
      </c>
      <c r="C3463" t="s">
        <v>58</v>
      </c>
      <c r="D3463">
        <v>357</v>
      </c>
      <c r="E3463">
        <v>6.6440000000000001</v>
      </c>
      <c r="F3463">
        <v>1.222</v>
      </c>
      <c r="G3463">
        <v>0.56200000000000006</v>
      </c>
      <c r="H3463">
        <v>916.84699999999998</v>
      </c>
      <c r="I3463" t="s">
        <v>2819</v>
      </c>
      <c r="J3463" s="4" t="str">
        <f t="shared" si="108"/>
        <v>na</v>
      </c>
      <c r="K3463" s="4">
        <f t="shared" si="109"/>
        <v>0</v>
      </c>
      <c r="L3463" t="s">
        <v>14906</v>
      </c>
    </row>
    <row r="3464" spans="1:12" x14ac:dyDescent="0.25">
      <c r="A3464" t="s">
        <v>6938</v>
      </c>
      <c r="B3464" t="s">
        <v>6939</v>
      </c>
      <c r="C3464" t="s">
        <v>30</v>
      </c>
      <c r="D3464">
        <v>356</v>
      </c>
      <c r="E3464" t="s">
        <v>36</v>
      </c>
      <c r="F3464">
        <v>3.0030000000000001</v>
      </c>
      <c r="G3464">
        <v>293.89699999999999</v>
      </c>
      <c r="H3464" t="s">
        <v>36</v>
      </c>
      <c r="I3464" t="s">
        <v>2819</v>
      </c>
      <c r="J3464" s="4" t="str">
        <f t="shared" si="108"/>
        <v>na</v>
      </c>
      <c r="K3464" s="4">
        <f t="shared" si="109"/>
        <v>0</v>
      </c>
      <c r="L3464" t="s">
        <v>14907</v>
      </c>
    </row>
    <row r="3465" spans="1:12" x14ac:dyDescent="0.25">
      <c r="A3465" t="s">
        <v>6940</v>
      </c>
      <c r="B3465" t="s">
        <v>6941</v>
      </c>
      <c r="C3465" t="s">
        <v>18</v>
      </c>
      <c r="D3465">
        <v>355</v>
      </c>
      <c r="E3465" t="s">
        <v>36</v>
      </c>
      <c r="F3465">
        <v>1.0429999999999999</v>
      </c>
      <c r="G3465">
        <v>0.26200000000000001</v>
      </c>
      <c r="H3465">
        <v>5.6070000000000002</v>
      </c>
      <c r="I3465" t="s">
        <v>2819</v>
      </c>
      <c r="J3465" s="4" t="str">
        <f t="shared" si="108"/>
        <v>na</v>
      </c>
      <c r="K3465" s="4">
        <f t="shared" si="109"/>
        <v>0</v>
      </c>
      <c r="L3465" t="s">
        <v>14908</v>
      </c>
    </row>
    <row r="3466" spans="1:12" x14ac:dyDescent="0.25">
      <c r="A3466" t="s">
        <v>6942</v>
      </c>
      <c r="B3466" t="s">
        <v>6943</v>
      </c>
      <c r="C3466" t="s">
        <v>61</v>
      </c>
      <c r="D3466">
        <v>355</v>
      </c>
      <c r="E3466">
        <v>74.438000000000002</v>
      </c>
      <c r="F3466">
        <v>1.25</v>
      </c>
      <c r="G3466" t="s">
        <v>36</v>
      </c>
      <c r="H3466" t="s">
        <v>36</v>
      </c>
      <c r="I3466" t="s">
        <v>2819</v>
      </c>
      <c r="J3466" s="4" t="str">
        <f t="shared" si="108"/>
        <v>na</v>
      </c>
      <c r="K3466" s="4">
        <f t="shared" si="109"/>
        <v>0</v>
      </c>
      <c r="L3466" t="s">
        <v>14909</v>
      </c>
    </row>
    <row r="3467" spans="1:12" x14ac:dyDescent="0.25">
      <c r="A3467" t="s">
        <v>6944</v>
      </c>
      <c r="B3467" t="s">
        <v>6945</v>
      </c>
      <c r="C3467" t="s">
        <v>24</v>
      </c>
      <c r="D3467">
        <v>354</v>
      </c>
      <c r="E3467">
        <v>12.818</v>
      </c>
      <c r="F3467">
        <v>1.518</v>
      </c>
      <c r="G3467">
        <v>0.65200000000000002</v>
      </c>
      <c r="H3467">
        <v>6.6989999999999998</v>
      </c>
      <c r="I3467" t="s">
        <v>2819</v>
      </c>
      <c r="J3467" s="4" t="str">
        <f t="shared" si="108"/>
        <v>na</v>
      </c>
      <c r="K3467" s="4">
        <f t="shared" si="109"/>
        <v>0</v>
      </c>
      <c r="L3467" t="s">
        <v>14910</v>
      </c>
    </row>
    <row r="3468" spans="1:12" x14ac:dyDescent="0.25">
      <c r="A3468" t="s">
        <v>6946</v>
      </c>
      <c r="B3468" t="s">
        <v>6947</v>
      </c>
      <c r="C3468" t="s">
        <v>45</v>
      </c>
      <c r="D3468">
        <v>354</v>
      </c>
      <c r="E3468">
        <v>33.271000000000001</v>
      </c>
      <c r="F3468">
        <v>0.82</v>
      </c>
      <c r="G3468">
        <v>7.1079999999999997</v>
      </c>
      <c r="H3468">
        <v>101.313</v>
      </c>
      <c r="I3468" t="s">
        <v>2819</v>
      </c>
      <c r="J3468" s="4" t="str">
        <f t="shared" si="108"/>
        <v>na</v>
      </c>
      <c r="K3468" s="4">
        <f t="shared" si="109"/>
        <v>0</v>
      </c>
      <c r="L3468" t="s">
        <v>14911</v>
      </c>
    </row>
    <row r="3469" spans="1:12" x14ac:dyDescent="0.25">
      <c r="A3469" t="s">
        <v>6948</v>
      </c>
      <c r="B3469" t="s">
        <v>6949</v>
      </c>
      <c r="C3469" t="s">
        <v>30</v>
      </c>
      <c r="D3469">
        <v>354</v>
      </c>
      <c r="E3469" t="s">
        <v>36</v>
      </c>
      <c r="F3469">
        <v>6.3390000000000004</v>
      </c>
      <c r="G3469">
        <v>1.1970000000000001</v>
      </c>
      <c r="H3469" t="s">
        <v>36</v>
      </c>
      <c r="I3469" t="s">
        <v>2819</v>
      </c>
      <c r="J3469" s="4" t="str">
        <f t="shared" si="108"/>
        <v>na</v>
      </c>
      <c r="K3469" s="4">
        <f t="shared" si="109"/>
        <v>0</v>
      </c>
      <c r="L3469" t="s">
        <v>14912</v>
      </c>
    </row>
    <row r="3470" spans="1:12" x14ac:dyDescent="0.25">
      <c r="A3470" t="s">
        <v>6950</v>
      </c>
      <c r="B3470" t="s">
        <v>6951</v>
      </c>
      <c r="C3470" t="s">
        <v>24</v>
      </c>
      <c r="D3470">
        <v>354</v>
      </c>
      <c r="E3470" t="s">
        <v>36</v>
      </c>
      <c r="F3470">
        <v>0.81799999999999995</v>
      </c>
      <c r="G3470">
        <v>0.20100000000000001</v>
      </c>
      <c r="H3470">
        <v>7.4770000000000003</v>
      </c>
      <c r="I3470" t="s">
        <v>2819</v>
      </c>
      <c r="J3470" s="4" t="str">
        <f t="shared" si="108"/>
        <v>na</v>
      </c>
      <c r="K3470" s="4">
        <f t="shared" si="109"/>
        <v>0</v>
      </c>
      <c r="L3470" t="s">
        <v>14913</v>
      </c>
    </row>
    <row r="3471" spans="1:12" x14ac:dyDescent="0.25">
      <c r="A3471" t="s">
        <v>6952</v>
      </c>
      <c r="B3471" t="s">
        <v>6953</v>
      </c>
      <c r="C3471" t="s">
        <v>61</v>
      </c>
      <c r="D3471">
        <v>352</v>
      </c>
      <c r="E3471">
        <v>872.28300000000002</v>
      </c>
      <c r="F3471" s="2">
        <v>1413.4280000000001</v>
      </c>
      <c r="G3471">
        <v>739.18899999999996</v>
      </c>
      <c r="H3471" s="2">
        <v>1268.104</v>
      </c>
      <c r="I3471" t="s">
        <v>2819</v>
      </c>
      <c r="J3471" s="4" t="str">
        <f t="shared" si="108"/>
        <v>na</v>
      </c>
      <c r="K3471" s="4">
        <f t="shared" si="109"/>
        <v>0</v>
      </c>
      <c r="L3471" t="s">
        <v>14914</v>
      </c>
    </row>
    <row r="3472" spans="1:12" x14ac:dyDescent="0.25">
      <c r="A3472" t="s">
        <v>6954</v>
      </c>
      <c r="B3472" t="s">
        <v>6955</v>
      </c>
      <c r="C3472" t="s">
        <v>61</v>
      </c>
      <c r="D3472">
        <v>352</v>
      </c>
      <c r="E3472">
        <v>24.084</v>
      </c>
      <c r="F3472">
        <v>1.256</v>
      </c>
      <c r="G3472" t="s">
        <v>36</v>
      </c>
      <c r="H3472" t="s">
        <v>36</v>
      </c>
      <c r="I3472" t="s">
        <v>2819</v>
      </c>
      <c r="J3472" s="4" t="str">
        <f t="shared" si="108"/>
        <v>na</v>
      </c>
      <c r="K3472" s="4">
        <f t="shared" si="109"/>
        <v>0</v>
      </c>
      <c r="L3472" t="s">
        <v>14915</v>
      </c>
    </row>
    <row r="3473" spans="1:12" x14ac:dyDescent="0.25">
      <c r="A3473" t="s">
        <v>6956</v>
      </c>
      <c r="B3473" t="s">
        <v>6957</v>
      </c>
      <c r="C3473" t="s">
        <v>132</v>
      </c>
      <c r="D3473">
        <v>352</v>
      </c>
      <c r="E3473" t="s">
        <v>36</v>
      </c>
      <c r="F3473">
        <v>6.9050000000000002</v>
      </c>
      <c r="G3473">
        <v>0.34499999999999997</v>
      </c>
      <c r="H3473" t="s">
        <v>36</v>
      </c>
      <c r="I3473" t="s">
        <v>2819</v>
      </c>
      <c r="J3473" s="4" t="str">
        <f t="shared" si="108"/>
        <v>na</v>
      </c>
      <c r="K3473" s="4">
        <f t="shared" si="109"/>
        <v>0</v>
      </c>
      <c r="L3473" t="s">
        <v>14916</v>
      </c>
    </row>
    <row r="3474" spans="1:12" x14ac:dyDescent="0.25">
      <c r="A3474" t="s">
        <v>6958</v>
      </c>
      <c r="B3474" t="s">
        <v>6959</v>
      </c>
      <c r="C3474" t="s">
        <v>58</v>
      </c>
      <c r="D3474">
        <v>352</v>
      </c>
      <c r="E3474">
        <v>1.901</v>
      </c>
      <c r="F3474">
        <v>0.246</v>
      </c>
      <c r="G3474">
        <v>0.02</v>
      </c>
      <c r="H3474">
        <v>5.92</v>
      </c>
      <c r="I3474" t="s">
        <v>2819</v>
      </c>
      <c r="J3474" s="4" t="str">
        <f t="shared" si="108"/>
        <v>na</v>
      </c>
      <c r="K3474" s="4">
        <f t="shared" si="109"/>
        <v>0</v>
      </c>
      <c r="L3474" t="s">
        <v>14917</v>
      </c>
    </row>
    <row r="3475" spans="1:12" x14ac:dyDescent="0.25">
      <c r="A3475" t="s">
        <v>6960</v>
      </c>
      <c r="B3475" t="s">
        <v>6961</v>
      </c>
      <c r="C3475" t="s">
        <v>30</v>
      </c>
      <c r="D3475">
        <v>352</v>
      </c>
      <c r="E3475" t="s">
        <v>36</v>
      </c>
      <c r="F3475">
        <v>6.4379999999999997</v>
      </c>
      <c r="G3475">
        <v>84.938000000000002</v>
      </c>
      <c r="H3475" t="s">
        <v>36</v>
      </c>
      <c r="I3475" t="s">
        <v>2819</v>
      </c>
      <c r="J3475" s="4" t="str">
        <f t="shared" si="108"/>
        <v>na</v>
      </c>
      <c r="K3475" s="4">
        <f t="shared" si="109"/>
        <v>0</v>
      </c>
      <c r="L3475" t="s">
        <v>14918</v>
      </c>
    </row>
    <row r="3476" spans="1:12" x14ac:dyDescent="0.25">
      <c r="A3476" t="s">
        <v>6962</v>
      </c>
      <c r="B3476" t="s">
        <v>6963</v>
      </c>
      <c r="C3476" t="s">
        <v>35</v>
      </c>
      <c r="D3476">
        <v>351</v>
      </c>
      <c r="E3476" t="s">
        <v>36</v>
      </c>
      <c r="F3476">
        <v>1.075</v>
      </c>
      <c r="G3476" t="s">
        <v>36</v>
      </c>
      <c r="H3476" t="s">
        <v>36</v>
      </c>
      <c r="I3476" t="s">
        <v>2819</v>
      </c>
      <c r="J3476" s="4" t="str">
        <f t="shared" si="108"/>
        <v>na</v>
      </c>
      <c r="K3476" s="4">
        <f t="shared" si="109"/>
        <v>0</v>
      </c>
      <c r="L3476" t="s">
        <v>14919</v>
      </c>
    </row>
    <row r="3477" spans="1:12" x14ac:dyDescent="0.25">
      <c r="A3477" t="s">
        <v>6964</v>
      </c>
      <c r="B3477" t="s">
        <v>6965</v>
      </c>
      <c r="C3477" t="s">
        <v>15</v>
      </c>
      <c r="D3477">
        <v>351</v>
      </c>
      <c r="E3477">
        <v>9.5129999999999999</v>
      </c>
      <c r="F3477">
        <v>1.0640000000000001</v>
      </c>
      <c r="G3477">
        <v>0.39200000000000002</v>
      </c>
      <c r="H3477">
        <v>17.952000000000002</v>
      </c>
      <c r="I3477" t="s">
        <v>2819</v>
      </c>
      <c r="J3477" s="4" t="str">
        <f t="shared" si="108"/>
        <v>na</v>
      </c>
      <c r="K3477" s="4">
        <f t="shared" si="109"/>
        <v>0</v>
      </c>
      <c r="L3477" t="s">
        <v>14920</v>
      </c>
    </row>
    <row r="3478" spans="1:12" x14ac:dyDescent="0.25">
      <c r="A3478" t="s">
        <v>6966</v>
      </c>
      <c r="B3478" t="s">
        <v>6967</v>
      </c>
      <c r="C3478" t="s">
        <v>30</v>
      </c>
      <c r="D3478">
        <v>350</v>
      </c>
      <c r="E3478" t="s">
        <v>36</v>
      </c>
      <c r="F3478">
        <v>0.57599999999999996</v>
      </c>
      <c r="G3478">
        <v>1.1950000000000001</v>
      </c>
      <c r="H3478">
        <v>11.971</v>
      </c>
      <c r="I3478" t="s">
        <v>2819</v>
      </c>
      <c r="J3478" s="4" t="str">
        <f t="shared" si="108"/>
        <v>na</v>
      </c>
      <c r="K3478" s="4">
        <f t="shared" si="109"/>
        <v>0</v>
      </c>
      <c r="L3478" t="s">
        <v>14921</v>
      </c>
    </row>
    <row r="3479" spans="1:12" x14ac:dyDescent="0.25">
      <c r="A3479" t="s">
        <v>6968</v>
      </c>
      <c r="B3479" t="s">
        <v>6969</v>
      </c>
      <c r="C3479" t="s">
        <v>11</v>
      </c>
      <c r="D3479">
        <v>349</v>
      </c>
      <c r="E3479">
        <v>23.093</v>
      </c>
      <c r="F3479">
        <v>0.65200000000000002</v>
      </c>
      <c r="G3479">
        <v>1.0109999999999999</v>
      </c>
      <c r="H3479">
        <v>5.68</v>
      </c>
      <c r="I3479" t="s">
        <v>2819</v>
      </c>
      <c r="J3479" s="4" t="str">
        <f t="shared" si="108"/>
        <v>na</v>
      </c>
      <c r="K3479" s="4">
        <f t="shared" si="109"/>
        <v>0</v>
      </c>
      <c r="L3479" t="s">
        <v>14922</v>
      </c>
    </row>
    <row r="3480" spans="1:12" x14ac:dyDescent="0.25">
      <c r="A3480" t="s">
        <v>6970</v>
      </c>
      <c r="B3480" t="s">
        <v>6971</v>
      </c>
      <c r="C3480" t="s">
        <v>15</v>
      </c>
      <c r="D3480">
        <v>349</v>
      </c>
      <c r="E3480">
        <v>10.265000000000001</v>
      </c>
      <c r="F3480">
        <v>1.706</v>
      </c>
      <c r="G3480">
        <v>0.23799999999999999</v>
      </c>
      <c r="H3480">
        <v>4.7</v>
      </c>
      <c r="I3480" t="s">
        <v>2819</v>
      </c>
      <c r="J3480" s="4" t="str">
        <f t="shared" si="108"/>
        <v>na</v>
      </c>
      <c r="K3480" s="4">
        <f t="shared" si="109"/>
        <v>0</v>
      </c>
      <c r="L3480" t="s">
        <v>14923</v>
      </c>
    </row>
    <row r="3481" spans="1:12" x14ac:dyDescent="0.25">
      <c r="A3481" t="s">
        <v>6972</v>
      </c>
      <c r="B3481" t="s">
        <v>6973</v>
      </c>
      <c r="C3481" t="s">
        <v>35</v>
      </c>
      <c r="D3481">
        <v>349</v>
      </c>
      <c r="E3481">
        <v>3.4180000000000001</v>
      </c>
      <c r="F3481">
        <v>0.36899999999999999</v>
      </c>
      <c r="G3481">
        <v>1.661</v>
      </c>
      <c r="H3481" t="s">
        <v>36</v>
      </c>
      <c r="I3481" t="s">
        <v>2819</v>
      </c>
      <c r="J3481" s="4" t="str">
        <f t="shared" si="108"/>
        <v>na</v>
      </c>
      <c r="K3481" s="4">
        <f t="shared" si="109"/>
        <v>0</v>
      </c>
      <c r="L3481" t="s">
        <v>14924</v>
      </c>
    </row>
    <row r="3482" spans="1:12" x14ac:dyDescent="0.25">
      <c r="A3482" t="s">
        <v>6974</v>
      </c>
      <c r="B3482" t="s">
        <v>6975</v>
      </c>
      <c r="C3482" t="s">
        <v>61</v>
      </c>
      <c r="D3482">
        <v>349</v>
      </c>
      <c r="E3482">
        <v>32.296999999999997</v>
      </c>
      <c r="F3482">
        <v>0.249</v>
      </c>
      <c r="G3482" t="s">
        <v>36</v>
      </c>
      <c r="H3482" t="s">
        <v>36</v>
      </c>
      <c r="I3482" t="s">
        <v>2819</v>
      </c>
      <c r="J3482" s="4" t="str">
        <f t="shared" si="108"/>
        <v>na</v>
      </c>
      <c r="K3482" s="4">
        <f t="shared" si="109"/>
        <v>0</v>
      </c>
      <c r="L3482" t="s">
        <v>14925</v>
      </c>
    </row>
    <row r="3483" spans="1:12" x14ac:dyDescent="0.25">
      <c r="A3483" t="s">
        <v>6976</v>
      </c>
      <c r="B3483" t="s">
        <v>6977</v>
      </c>
      <c r="C3483" t="s">
        <v>18</v>
      </c>
      <c r="D3483">
        <v>349</v>
      </c>
      <c r="E3483">
        <v>4.726</v>
      </c>
      <c r="F3483" t="s">
        <v>36</v>
      </c>
      <c r="G3483">
        <v>0.28299999999999997</v>
      </c>
      <c r="H3483">
        <v>6.7489999999999997</v>
      </c>
      <c r="I3483" t="s">
        <v>2819</v>
      </c>
      <c r="J3483" s="4" t="str">
        <f t="shared" si="108"/>
        <v>na</v>
      </c>
      <c r="K3483" s="4">
        <f t="shared" si="109"/>
        <v>0</v>
      </c>
      <c r="L3483" t="s">
        <v>14926</v>
      </c>
    </row>
    <row r="3484" spans="1:12" x14ac:dyDescent="0.25">
      <c r="A3484" t="s">
        <v>6978</v>
      </c>
      <c r="B3484" t="s">
        <v>6979</v>
      </c>
      <c r="C3484" t="s">
        <v>35</v>
      </c>
      <c r="D3484">
        <v>349</v>
      </c>
      <c r="E3484">
        <v>9.3339999999999996</v>
      </c>
      <c r="F3484">
        <v>2.3210000000000002</v>
      </c>
      <c r="G3484">
        <v>0.35499999999999998</v>
      </c>
      <c r="H3484">
        <v>5.2889999999999997</v>
      </c>
      <c r="I3484" t="s">
        <v>2819</v>
      </c>
      <c r="J3484" s="4" t="str">
        <f t="shared" si="108"/>
        <v>na</v>
      </c>
      <c r="K3484" s="4">
        <f t="shared" si="109"/>
        <v>0</v>
      </c>
      <c r="L3484" t="s">
        <v>14927</v>
      </c>
    </row>
    <row r="3485" spans="1:12" x14ac:dyDescent="0.25">
      <c r="A3485" t="s">
        <v>6980</v>
      </c>
      <c r="B3485" t="s">
        <v>6981</v>
      </c>
      <c r="C3485" t="s">
        <v>35</v>
      </c>
      <c r="D3485">
        <v>349</v>
      </c>
      <c r="E3485">
        <v>9.3339999999999996</v>
      </c>
      <c r="F3485">
        <v>2.3210000000000002</v>
      </c>
      <c r="G3485">
        <v>0.35499999999999998</v>
      </c>
      <c r="H3485">
        <v>5.2889999999999997</v>
      </c>
      <c r="I3485" t="s">
        <v>2819</v>
      </c>
      <c r="J3485" s="4" t="str">
        <f t="shared" si="108"/>
        <v>na</v>
      </c>
      <c r="K3485" s="4">
        <f t="shared" si="109"/>
        <v>0</v>
      </c>
      <c r="L3485" t="s">
        <v>14928</v>
      </c>
    </row>
    <row r="3486" spans="1:12" x14ac:dyDescent="0.25">
      <c r="A3486" t="s">
        <v>6982</v>
      </c>
      <c r="B3486" t="s">
        <v>6983</v>
      </c>
      <c r="C3486" t="s">
        <v>11</v>
      </c>
      <c r="D3486">
        <v>348</v>
      </c>
      <c r="E3486" t="s">
        <v>36</v>
      </c>
      <c r="F3486">
        <v>0.41</v>
      </c>
      <c r="G3486">
        <v>0.23400000000000001</v>
      </c>
      <c r="H3486">
        <v>2.5859999999999999</v>
      </c>
      <c r="I3486" t="s">
        <v>2819</v>
      </c>
      <c r="J3486" s="4" t="str">
        <f t="shared" si="108"/>
        <v>na</v>
      </c>
      <c r="K3486" s="4">
        <f t="shared" si="109"/>
        <v>0</v>
      </c>
      <c r="L3486" t="s">
        <v>14929</v>
      </c>
    </row>
    <row r="3487" spans="1:12" x14ac:dyDescent="0.25">
      <c r="A3487" t="s">
        <v>6984</v>
      </c>
      <c r="B3487" t="s">
        <v>6985</v>
      </c>
      <c r="C3487" t="s">
        <v>30</v>
      </c>
      <c r="D3487">
        <v>348</v>
      </c>
      <c r="E3487" t="s">
        <v>36</v>
      </c>
      <c r="F3487" t="s">
        <v>36</v>
      </c>
      <c r="G3487" t="s">
        <v>36</v>
      </c>
      <c r="H3487" t="s">
        <v>36</v>
      </c>
      <c r="I3487" t="s">
        <v>2819</v>
      </c>
      <c r="J3487" s="4" t="str">
        <f t="shared" si="108"/>
        <v>na</v>
      </c>
      <c r="K3487" s="4">
        <f t="shared" si="109"/>
        <v>0</v>
      </c>
      <c r="L3487" t="s">
        <v>14930</v>
      </c>
    </row>
    <row r="3488" spans="1:12" x14ac:dyDescent="0.25">
      <c r="A3488" t="s">
        <v>6986</v>
      </c>
      <c r="B3488" t="s">
        <v>6987</v>
      </c>
      <c r="C3488" t="s">
        <v>30</v>
      </c>
      <c r="D3488">
        <v>347</v>
      </c>
      <c r="E3488" t="s">
        <v>36</v>
      </c>
      <c r="F3488">
        <v>0.749</v>
      </c>
      <c r="G3488">
        <v>3.5000000000000003E-2</v>
      </c>
      <c r="H3488">
        <v>7.9459999999999997</v>
      </c>
      <c r="I3488" t="s">
        <v>2819</v>
      </c>
      <c r="J3488" s="4" t="str">
        <f t="shared" si="108"/>
        <v>na</v>
      </c>
      <c r="K3488" s="4">
        <f t="shared" si="109"/>
        <v>0</v>
      </c>
      <c r="L3488" t="s">
        <v>14931</v>
      </c>
    </row>
    <row r="3489" spans="1:12" x14ac:dyDescent="0.25">
      <c r="A3489" t="s">
        <v>6988</v>
      </c>
      <c r="B3489" t="s">
        <v>6989</v>
      </c>
      <c r="C3489" t="s">
        <v>30</v>
      </c>
      <c r="D3489">
        <v>347</v>
      </c>
      <c r="E3489" t="s">
        <v>36</v>
      </c>
      <c r="F3489" t="s">
        <v>36</v>
      </c>
      <c r="G3489">
        <v>331.37599999999998</v>
      </c>
      <c r="H3489" t="s">
        <v>36</v>
      </c>
      <c r="I3489" t="s">
        <v>2819</v>
      </c>
      <c r="J3489" s="4" t="str">
        <f t="shared" si="108"/>
        <v>na</v>
      </c>
      <c r="K3489" s="4">
        <f t="shared" si="109"/>
        <v>0</v>
      </c>
      <c r="L3489" t="s">
        <v>14932</v>
      </c>
    </row>
    <row r="3490" spans="1:12" x14ac:dyDescent="0.25">
      <c r="A3490" t="s">
        <v>6990</v>
      </c>
      <c r="B3490" t="s">
        <v>6991</v>
      </c>
      <c r="C3490" t="s">
        <v>11</v>
      </c>
      <c r="D3490">
        <v>346</v>
      </c>
      <c r="E3490">
        <v>2.141</v>
      </c>
      <c r="F3490">
        <v>0.32100000000000001</v>
      </c>
      <c r="G3490">
        <v>0.373</v>
      </c>
      <c r="H3490">
        <v>1.722</v>
      </c>
      <c r="I3490" t="s">
        <v>2819</v>
      </c>
      <c r="J3490" s="4" t="str">
        <f t="shared" si="108"/>
        <v>na</v>
      </c>
      <c r="K3490" s="4">
        <f t="shared" si="109"/>
        <v>0</v>
      </c>
      <c r="L3490" t="s">
        <v>14933</v>
      </c>
    </row>
    <row r="3491" spans="1:12" x14ac:dyDescent="0.25">
      <c r="A3491" t="s">
        <v>6992</v>
      </c>
      <c r="B3491" t="s">
        <v>6993</v>
      </c>
      <c r="C3491" t="s">
        <v>30</v>
      </c>
      <c r="D3491">
        <v>346</v>
      </c>
      <c r="E3491" t="s">
        <v>36</v>
      </c>
      <c r="F3491">
        <v>6.3360000000000003</v>
      </c>
      <c r="G3491">
        <v>2.7469999999999999</v>
      </c>
      <c r="H3491">
        <v>75.947999999999993</v>
      </c>
      <c r="I3491" t="s">
        <v>2819</v>
      </c>
      <c r="J3491" s="4" t="str">
        <f t="shared" si="108"/>
        <v>na</v>
      </c>
      <c r="K3491" s="4">
        <f t="shared" si="109"/>
        <v>0</v>
      </c>
      <c r="L3491" t="s">
        <v>14934</v>
      </c>
    </row>
    <row r="3492" spans="1:12" x14ac:dyDescent="0.25">
      <c r="A3492" t="s">
        <v>6994</v>
      </c>
      <c r="B3492" t="s">
        <v>6995</v>
      </c>
      <c r="C3492" t="s">
        <v>24</v>
      </c>
      <c r="D3492">
        <v>346</v>
      </c>
      <c r="E3492">
        <v>6.8819999999999997</v>
      </c>
      <c r="F3492" t="s">
        <v>36</v>
      </c>
      <c r="G3492">
        <v>0.184</v>
      </c>
      <c r="H3492">
        <v>6.5659999999999998</v>
      </c>
      <c r="I3492" t="s">
        <v>2819</v>
      </c>
      <c r="J3492" s="4" t="str">
        <f t="shared" si="108"/>
        <v>na</v>
      </c>
      <c r="K3492" s="4">
        <f t="shared" si="109"/>
        <v>0</v>
      </c>
      <c r="L3492" t="s">
        <v>14935</v>
      </c>
    </row>
    <row r="3493" spans="1:12" x14ac:dyDescent="0.25">
      <c r="A3493" t="s">
        <v>6996</v>
      </c>
      <c r="B3493" t="s">
        <v>6997</v>
      </c>
      <c r="C3493" t="s">
        <v>61</v>
      </c>
      <c r="D3493">
        <v>346</v>
      </c>
      <c r="E3493">
        <v>109.34</v>
      </c>
      <c r="F3493">
        <v>1.2709999999999999</v>
      </c>
      <c r="G3493" t="s">
        <v>36</v>
      </c>
      <c r="H3493" t="s">
        <v>36</v>
      </c>
      <c r="I3493" t="s">
        <v>2819</v>
      </c>
      <c r="J3493" s="4" t="str">
        <f t="shared" si="108"/>
        <v>na</v>
      </c>
      <c r="K3493" s="4">
        <f t="shared" si="109"/>
        <v>0</v>
      </c>
      <c r="L3493" t="s">
        <v>14936</v>
      </c>
    </row>
    <row r="3494" spans="1:12" x14ac:dyDescent="0.25">
      <c r="A3494" t="s">
        <v>6998</v>
      </c>
      <c r="B3494" t="s">
        <v>6999</v>
      </c>
      <c r="C3494" t="s">
        <v>30</v>
      </c>
      <c r="D3494">
        <v>345</v>
      </c>
      <c r="E3494" t="s">
        <v>36</v>
      </c>
      <c r="F3494">
        <v>2.3580000000000001</v>
      </c>
      <c r="G3494" t="s">
        <v>36</v>
      </c>
      <c r="H3494" t="s">
        <v>36</v>
      </c>
      <c r="I3494" t="s">
        <v>2819</v>
      </c>
      <c r="J3494" s="4" t="str">
        <f t="shared" si="108"/>
        <v>na</v>
      </c>
      <c r="K3494" s="4">
        <f t="shared" si="109"/>
        <v>0</v>
      </c>
      <c r="L3494" t="s">
        <v>14937</v>
      </c>
    </row>
    <row r="3495" spans="1:12" x14ac:dyDescent="0.25">
      <c r="A3495" t="s">
        <v>7000</v>
      </c>
      <c r="B3495" t="s">
        <v>7001</v>
      </c>
      <c r="C3495" t="s">
        <v>132</v>
      </c>
      <c r="D3495">
        <v>345</v>
      </c>
      <c r="E3495" t="s">
        <v>36</v>
      </c>
      <c r="F3495">
        <v>5.7679999999999998</v>
      </c>
      <c r="G3495">
        <v>2.8340000000000001</v>
      </c>
      <c r="H3495" t="s">
        <v>36</v>
      </c>
      <c r="I3495" t="s">
        <v>2819</v>
      </c>
      <c r="J3495" s="4" t="str">
        <f t="shared" si="108"/>
        <v>na</v>
      </c>
      <c r="K3495" s="4">
        <f t="shared" si="109"/>
        <v>0</v>
      </c>
      <c r="L3495" t="s">
        <v>14938</v>
      </c>
    </row>
    <row r="3496" spans="1:12" x14ac:dyDescent="0.25">
      <c r="A3496" t="s">
        <v>7002</v>
      </c>
      <c r="B3496" t="s">
        <v>7003</v>
      </c>
      <c r="C3496" t="s">
        <v>30</v>
      </c>
      <c r="D3496">
        <v>345</v>
      </c>
      <c r="E3496" t="s">
        <v>36</v>
      </c>
      <c r="F3496">
        <v>1.252</v>
      </c>
      <c r="G3496" t="s">
        <v>36</v>
      </c>
      <c r="H3496" t="s">
        <v>36</v>
      </c>
      <c r="I3496" t="s">
        <v>2819</v>
      </c>
      <c r="J3496" s="4" t="str">
        <f t="shared" si="108"/>
        <v>na</v>
      </c>
      <c r="K3496" s="4">
        <f t="shared" si="109"/>
        <v>0</v>
      </c>
      <c r="L3496" t="s">
        <v>14939</v>
      </c>
    </row>
    <row r="3497" spans="1:12" x14ac:dyDescent="0.25">
      <c r="A3497" t="s">
        <v>7004</v>
      </c>
      <c r="B3497" t="s">
        <v>7005</v>
      </c>
      <c r="C3497" t="s">
        <v>58</v>
      </c>
      <c r="D3497">
        <v>344</v>
      </c>
      <c r="E3497">
        <v>8.1509999999999998</v>
      </c>
      <c r="F3497">
        <v>1.157</v>
      </c>
      <c r="G3497">
        <v>0.33800000000000002</v>
      </c>
      <c r="H3497">
        <v>4.6349999999999998</v>
      </c>
      <c r="I3497" t="s">
        <v>2819</v>
      </c>
      <c r="J3497" s="4" t="str">
        <f t="shared" si="108"/>
        <v>na</v>
      </c>
      <c r="K3497" s="4">
        <f t="shared" si="109"/>
        <v>0</v>
      </c>
      <c r="L3497" t="s">
        <v>14940</v>
      </c>
    </row>
    <row r="3498" spans="1:12" x14ac:dyDescent="0.25">
      <c r="A3498" t="s">
        <v>7006</v>
      </c>
      <c r="B3498" t="s">
        <v>7007</v>
      </c>
      <c r="C3498" t="s">
        <v>132</v>
      </c>
      <c r="D3498">
        <v>343</v>
      </c>
      <c r="E3498" t="s">
        <v>36</v>
      </c>
      <c r="F3498">
        <v>2.734</v>
      </c>
      <c r="G3498">
        <v>2.2040000000000002</v>
      </c>
      <c r="H3498" t="s">
        <v>36</v>
      </c>
      <c r="I3498" t="s">
        <v>2819</v>
      </c>
      <c r="J3498" s="4" t="str">
        <f t="shared" si="108"/>
        <v>na</v>
      </c>
      <c r="K3498" s="4">
        <f t="shared" si="109"/>
        <v>0</v>
      </c>
      <c r="L3498" t="s">
        <v>14941</v>
      </c>
    </row>
    <row r="3499" spans="1:12" x14ac:dyDescent="0.25">
      <c r="A3499" t="s">
        <v>7008</v>
      </c>
      <c r="B3499" t="s">
        <v>7009</v>
      </c>
      <c r="C3499" t="s">
        <v>30</v>
      </c>
      <c r="D3499">
        <v>342</v>
      </c>
      <c r="E3499">
        <v>6.8</v>
      </c>
      <c r="F3499">
        <v>1.5</v>
      </c>
      <c r="G3499">
        <v>0.29299999999999998</v>
      </c>
      <c r="H3499" t="s">
        <v>36</v>
      </c>
      <c r="I3499" t="s">
        <v>2819</v>
      </c>
      <c r="J3499" s="4" t="str">
        <f t="shared" si="108"/>
        <v>na</v>
      </c>
      <c r="K3499" s="4">
        <f t="shared" si="109"/>
        <v>0</v>
      </c>
      <c r="L3499" t="s">
        <v>14942</v>
      </c>
    </row>
    <row r="3500" spans="1:12" x14ac:dyDescent="0.25">
      <c r="A3500" t="s">
        <v>7010</v>
      </c>
      <c r="B3500" t="s">
        <v>7011</v>
      </c>
      <c r="C3500" t="s">
        <v>61</v>
      </c>
      <c r="D3500">
        <v>342</v>
      </c>
      <c r="E3500" t="s">
        <v>36</v>
      </c>
      <c r="F3500">
        <v>0.3</v>
      </c>
      <c r="G3500" t="s">
        <v>36</v>
      </c>
      <c r="H3500" t="s">
        <v>36</v>
      </c>
      <c r="I3500" t="s">
        <v>2819</v>
      </c>
      <c r="J3500" s="4" t="str">
        <f t="shared" si="108"/>
        <v>na</v>
      </c>
      <c r="K3500" s="4">
        <f t="shared" si="109"/>
        <v>0</v>
      </c>
      <c r="L3500" t="s">
        <v>14943</v>
      </c>
    </row>
    <row r="3501" spans="1:12" x14ac:dyDescent="0.25">
      <c r="A3501" t="s">
        <v>7012</v>
      </c>
      <c r="B3501" t="s">
        <v>7013</v>
      </c>
      <c r="C3501" t="s">
        <v>132</v>
      </c>
      <c r="D3501">
        <v>342</v>
      </c>
      <c r="E3501">
        <v>14.289</v>
      </c>
      <c r="F3501">
        <v>6.109</v>
      </c>
      <c r="G3501">
        <v>1.0549999999999999</v>
      </c>
      <c r="H3501">
        <v>7.149</v>
      </c>
      <c r="I3501" t="s">
        <v>2819</v>
      </c>
      <c r="J3501" s="4" t="str">
        <f t="shared" si="108"/>
        <v>na</v>
      </c>
      <c r="K3501" s="4">
        <f t="shared" si="109"/>
        <v>0</v>
      </c>
      <c r="L3501" t="s">
        <v>14944</v>
      </c>
    </row>
    <row r="3502" spans="1:12" x14ac:dyDescent="0.25">
      <c r="A3502" t="s">
        <v>7014</v>
      </c>
      <c r="B3502" t="s">
        <v>7015</v>
      </c>
      <c r="C3502" t="s">
        <v>30</v>
      </c>
      <c r="D3502">
        <v>341</v>
      </c>
      <c r="E3502" t="s">
        <v>36</v>
      </c>
      <c r="F3502">
        <v>19.486000000000001</v>
      </c>
      <c r="G3502">
        <v>1.2350000000000001</v>
      </c>
      <c r="H3502" t="s">
        <v>36</v>
      </c>
      <c r="I3502" t="s">
        <v>2819</v>
      </c>
      <c r="J3502" s="4" t="str">
        <f t="shared" si="108"/>
        <v>na</v>
      </c>
      <c r="K3502" s="4">
        <f t="shared" si="109"/>
        <v>0</v>
      </c>
      <c r="L3502" t="s">
        <v>14945</v>
      </c>
    </row>
    <row r="3503" spans="1:12" x14ac:dyDescent="0.25">
      <c r="A3503" t="s">
        <v>7016</v>
      </c>
      <c r="B3503" t="s">
        <v>7017</v>
      </c>
      <c r="C3503" t="s">
        <v>132</v>
      </c>
      <c r="D3503">
        <v>340</v>
      </c>
      <c r="E3503" t="s">
        <v>36</v>
      </c>
      <c r="F3503" t="s">
        <v>36</v>
      </c>
      <c r="G3503">
        <v>1.7569999999999999</v>
      </c>
      <c r="H3503">
        <v>69.14</v>
      </c>
      <c r="I3503" t="s">
        <v>2819</v>
      </c>
      <c r="J3503" s="4" t="str">
        <f t="shared" si="108"/>
        <v>na</v>
      </c>
      <c r="K3503" s="4">
        <f t="shared" si="109"/>
        <v>0</v>
      </c>
      <c r="L3503" t="s">
        <v>14946</v>
      </c>
    </row>
    <row r="3504" spans="1:12" x14ac:dyDescent="0.25">
      <c r="A3504" t="s">
        <v>7018</v>
      </c>
      <c r="B3504" t="s">
        <v>7019</v>
      </c>
      <c r="C3504" t="s">
        <v>30</v>
      </c>
      <c r="D3504">
        <v>340</v>
      </c>
      <c r="E3504" t="s">
        <v>36</v>
      </c>
      <c r="F3504">
        <v>4.8659999999999997</v>
      </c>
      <c r="G3504">
        <v>2.512</v>
      </c>
      <c r="H3504">
        <v>26.033999999999999</v>
      </c>
      <c r="I3504" t="s">
        <v>2819</v>
      </c>
      <c r="J3504" s="4" t="str">
        <f t="shared" si="108"/>
        <v>na</v>
      </c>
      <c r="K3504" s="4">
        <f t="shared" si="109"/>
        <v>0</v>
      </c>
      <c r="L3504" t="s">
        <v>14947</v>
      </c>
    </row>
    <row r="3505" spans="1:12" x14ac:dyDescent="0.25">
      <c r="A3505" t="s">
        <v>7020</v>
      </c>
      <c r="B3505" t="s">
        <v>7021</v>
      </c>
      <c r="C3505" t="s">
        <v>61</v>
      </c>
      <c r="D3505">
        <v>338</v>
      </c>
      <c r="E3505" t="s">
        <v>36</v>
      </c>
      <c r="F3505">
        <v>0.29799999999999999</v>
      </c>
      <c r="G3505" t="s">
        <v>36</v>
      </c>
      <c r="H3505" t="s">
        <v>36</v>
      </c>
      <c r="I3505" t="s">
        <v>2819</v>
      </c>
      <c r="J3505" s="4" t="str">
        <f t="shared" si="108"/>
        <v>na</v>
      </c>
      <c r="K3505" s="4">
        <f t="shared" si="109"/>
        <v>0</v>
      </c>
      <c r="L3505" t="s">
        <v>14948</v>
      </c>
    </row>
    <row r="3506" spans="1:12" x14ac:dyDescent="0.25">
      <c r="A3506" t="s">
        <v>7022</v>
      </c>
      <c r="B3506" t="s">
        <v>7023</v>
      </c>
      <c r="C3506" t="s">
        <v>18</v>
      </c>
      <c r="D3506">
        <v>338</v>
      </c>
      <c r="E3506">
        <v>17.425999999999998</v>
      </c>
      <c r="F3506">
        <v>1.661</v>
      </c>
      <c r="G3506">
        <v>2.234</v>
      </c>
      <c r="H3506">
        <v>7.2709999999999999</v>
      </c>
      <c r="I3506" t="s">
        <v>2819</v>
      </c>
      <c r="J3506" s="4" t="str">
        <f t="shared" si="108"/>
        <v>na</v>
      </c>
      <c r="K3506" s="4">
        <f t="shared" si="109"/>
        <v>0</v>
      </c>
      <c r="L3506" t="s">
        <v>14949</v>
      </c>
    </row>
    <row r="3507" spans="1:12" x14ac:dyDescent="0.25">
      <c r="A3507" t="s">
        <v>7024</v>
      </c>
      <c r="B3507" t="s">
        <v>7025</v>
      </c>
      <c r="C3507" t="s">
        <v>35</v>
      </c>
      <c r="D3507">
        <v>338</v>
      </c>
      <c r="E3507">
        <v>9.4890000000000008</v>
      </c>
      <c r="F3507">
        <v>1.4419999999999999</v>
      </c>
      <c r="G3507">
        <v>2.101</v>
      </c>
      <c r="H3507" t="s">
        <v>36</v>
      </c>
      <c r="I3507" t="s">
        <v>2819</v>
      </c>
      <c r="J3507" s="4" t="str">
        <f t="shared" si="108"/>
        <v>na</v>
      </c>
      <c r="K3507" s="4">
        <f t="shared" si="109"/>
        <v>0</v>
      </c>
      <c r="L3507" t="s">
        <v>14950</v>
      </c>
    </row>
    <row r="3508" spans="1:12" x14ac:dyDescent="0.25">
      <c r="A3508" t="s">
        <v>7026</v>
      </c>
      <c r="B3508" t="s">
        <v>7027</v>
      </c>
      <c r="C3508" t="s">
        <v>30</v>
      </c>
      <c r="D3508">
        <v>338</v>
      </c>
      <c r="E3508">
        <v>36.786000000000001</v>
      </c>
      <c r="F3508">
        <v>17.108000000000001</v>
      </c>
      <c r="G3508">
        <v>7.3540000000000001</v>
      </c>
      <c r="H3508">
        <v>27.736999999999998</v>
      </c>
      <c r="I3508" t="s">
        <v>2819</v>
      </c>
      <c r="J3508" s="4" t="str">
        <f t="shared" si="108"/>
        <v>na</v>
      </c>
      <c r="K3508" s="4">
        <f t="shared" si="109"/>
        <v>0</v>
      </c>
      <c r="L3508" t="s">
        <v>14951</v>
      </c>
    </row>
    <row r="3509" spans="1:12" x14ac:dyDescent="0.25">
      <c r="A3509" t="s">
        <v>7028</v>
      </c>
      <c r="B3509" t="s">
        <v>7029</v>
      </c>
      <c r="C3509" t="s">
        <v>35</v>
      </c>
      <c r="D3509">
        <v>338</v>
      </c>
      <c r="E3509">
        <v>6.2220000000000004</v>
      </c>
      <c r="F3509">
        <v>0.66500000000000004</v>
      </c>
      <c r="G3509">
        <v>1.4650000000000001</v>
      </c>
      <c r="H3509" t="s">
        <v>36</v>
      </c>
      <c r="I3509" t="s">
        <v>2819</v>
      </c>
      <c r="J3509" s="4" t="str">
        <f t="shared" si="108"/>
        <v>na</v>
      </c>
      <c r="K3509" s="4">
        <f t="shared" si="109"/>
        <v>0</v>
      </c>
      <c r="L3509" t="s">
        <v>14952</v>
      </c>
    </row>
    <row r="3510" spans="1:12" x14ac:dyDescent="0.25">
      <c r="A3510" t="s">
        <v>7030</v>
      </c>
      <c r="B3510" t="s">
        <v>7031</v>
      </c>
      <c r="C3510" t="s">
        <v>30</v>
      </c>
      <c r="D3510">
        <v>336</v>
      </c>
      <c r="E3510" t="s">
        <v>36</v>
      </c>
      <c r="F3510">
        <v>3.3530000000000002</v>
      </c>
      <c r="G3510">
        <v>3.1669999999999998</v>
      </c>
      <c r="H3510" t="s">
        <v>36</v>
      </c>
      <c r="I3510" t="s">
        <v>2819</v>
      </c>
      <c r="J3510" s="4" t="str">
        <f t="shared" si="108"/>
        <v>na</v>
      </c>
      <c r="K3510" s="4">
        <f t="shared" si="109"/>
        <v>0</v>
      </c>
      <c r="L3510" t="s">
        <v>14953</v>
      </c>
    </row>
    <row r="3511" spans="1:12" x14ac:dyDescent="0.25">
      <c r="A3511" t="s">
        <v>7032</v>
      </c>
      <c r="B3511" t="s">
        <v>7033</v>
      </c>
      <c r="C3511" t="s">
        <v>30</v>
      </c>
      <c r="D3511">
        <v>336</v>
      </c>
      <c r="E3511">
        <v>4.1719999999999997</v>
      </c>
      <c r="F3511">
        <v>0.52400000000000002</v>
      </c>
      <c r="G3511">
        <v>6.0170000000000003</v>
      </c>
      <c r="H3511" t="s">
        <v>36</v>
      </c>
      <c r="I3511" t="s">
        <v>2819</v>
      </c>
      <c r="J3511" s="4" t="str">
        <f t="shared" si="108"/>
        <v>na</v>
      </c>
      <c r="K3511" s="4">
        <f t="shared" si="109"/>
        <v>0</v>
      </c>
      <c r="L3511" t="s">
        <v>14954</v>
      </c>
    </row>
    <row r="3512" spans="1:12" x14ac:dyDescent="0.25">
      <c r="A3512" t="s">
        <v>7034</v>
      </c>
      <c r="B3512" t="s">
        <v>7035</v>
      </c>
      <c r="C3512" t="s">
        <v>27</v>
      </c>
      <c r="D3512">
        <v>335</v>
      </c>
      <c r="E3512">
        <v>22.398</v>
      </c>
      <c r="F3512">
        <v>2.0910000000000002</v>
      </c>
      <c r="G3512">
        <v>4.0019999999999998</v>
      </c>
      <c r="H3512">
        <v>13.568</v>
      </c>
      <c r="I3512" t="s">
        <v>2819</v>
      </c>
      <c r="J3512" s="4" t="str">
        <f t="shared" si="108"/>
        <v>na</v>
      </c>
      <c r="K3512" s="4">
        <f t="shared" si="109"/>
        <v>0</v>
      </c>
      <c r="L3512" t="s">
        <v>14955</v>
      </c>
    </row>
    <row r="3513" spans="1:12" x14ac:dyDescent="0.25">
      <c r="A3513" t="s">
        <v>7036</v>
      </c>
      <c r="B3513" t="s">
        <v>7037</v>
      </c>
      <c r="C3513" t="s">
        <v>27</v>
      </c>
      <c r="D3513">
        <v>335</v>
      </c>
      <c r="E3513">
        <v>22.398</v>
      </c>
      <c r="F3513">
        <v>2.0910000000000002</v>
      </c>
      <c r="G3513">
        <v>4.0019999999999998</v>
      </c>
      <c r="H3513">
        <v>13.568</v>
      </c>
      <c r="I3513" t="s">
        <v>2819</v>
      </c>
      <c r="J3513" s="4" t="str">
        <f t="shared" si="108"/>
        <v>na</v>
      </c>
      <c r="K3513" s="4">
        <f t="shared" si="109"/>
        <v>0</v>
      </c>
      <c r="L3513" t="s">
        <v>14956</v>
      </c>
    </row>
    <row r="3514" spans="1:12" x14ac:dyDescent="0.25">
      <c r="A3514" t="s">
        <v>7038</v>
      </c>
      <c r="B3514" t="s">
        <v>7039</v>
      </c>
      <c r="C3514" t="s">
        <v>24</v>
      </c>
      <c r="D3514">
        <v>334</v>
      </c>
      <c r="E3514" t="s">
        <v>36</v>
      </c>
      <c r="F3514">
        <v>0.495</v>
      </c>
      <c r="G3514">
        <v>0.18099999999999999</v>
      </c>
      <c r="H3514">
        <v>31.481000000000002</v>
      </c>
      <c r="I3514" t="s">
        <v>2819</v>
      </c>
      <c r="J3514" s="4" t="str">
        <f t="shared" si="108"/>
        <v>na</v>
      </c>
      <c r="K3514" s="4">
        <f t="shared" si="109"/>
        <v>0</v>
      </c>
      <c r="L3514" t="s">
        <v>14957</v>
      </c>
    </row>
    <row r="3515" spans="1:12" x14ac:dyDescent="0.25">
      <c r="A3515" t="s">
        <v>7040</v>
      </c>
      <c r="B3515" t="s">
        <v>7041</v>
      </c>
      <c r="C3515" t="s">
        <v>35</v>
      </c>
      <c r="D3515">
        <v>334</v>
      </c>
      <c r="E3515">
        <v>10.368</v>
      </c>
      <c r="F3515">
        <v>1.0049999999999999</v>
      </c>
      <c r="G3515">
        <v>1.8819999999999999</v>
      </c>
      <c r="H3515" t="s">
        <v>36</v>
      </c>
      <c r="I3515" t="s">
        <v>2819</v>
      </c>
      <c r="J3515" s="4" t="str">
        <f t="shared" si="108"/>
        <v>na</v>
      </c>
      <c r="K3515" s="4">
        <f t="shared" si="109"/>
        <v>0</v>
      </c>
      <c r="L3515" t="s">
        <v>14958</v>
      </c>
    </row>
    <row r="3516" spans="1:12" x14ac:dyDescent="0.25">
      <c r="A3516" t="s">
        <v>7042</v>
      </c>
      <c r="B3516" t="s">
        <v>7043</v>
      </c>
      <c r="C3516" t="s">
        <v>35</v>
      </c>
      <c r="D3516">
        <v>334</v>
      </c>
      <c r="E3516">
        <v>10.368</v>
      </c>
      <c r="F3516">
        <v>1.0049999999999999</v>
      </c>
      <c r="G3516">
        <v>1.8819999999999999</v>
      </c>
      <c r="H3516" t="s">
        <v>36</v>
      </c>
      <c r="I3516" t="s">
        <v>2819</v>
      </c>
      <c r="J3516" s="4" t="str">
        <f t="shared" si="108"/>
        <v>na</v>
      </c>
      <c r="K3516" s="4">
        <f t="shared" si="109"/>
        <v>0</v>
      </c>
      <c r="L3516" t="s">
        <v>14959</v>
      </c>
    </row>
    <row r="3517" spans="1:12" x14ac:dyDescent="0.25">
      <c r="A3517" t="s">
        <v>7044</v>
      </c>
      <c r="B3517" t="s">
        <v>7045</v>
      </c>
      <c r="C3517" t="s">
        <v>35</v>
      </c>
      <c r="D3517">
        <v>334</v>
      </c>
      <c r="E3517">
        <v>5.1790000000000003</v>
      </c>
      <c r="F3517">
        <v>0.40200000000000002</v>
      </c>
      <c r="G3517">
        <v>0.60899999999999999</v>
      </c>
      <c r="H3517" t="s">
        <v>36</v>
      </c>
      <c r="I3517" t="s">
        <v>2819</v>
      </c>
      <c r="J3517" s="4" t="str">
        <f t="shared" si="108"/>
        <v>na</v>
      </c>
      <c r="K3517" s="4">
        <f t="shared" si="109"/>
        <v>0</v>
      </c>
      <c r="L3517" t="s">
        <v>14960</v>
      </c>
    </row>
    <row r="3518" spans="1:12" x14ac:dyDescent="0.25">
      <c r="A3518" t="s">
        <v>7046</v>
      </c>
      <c r="B3518" t="s">
        <v>7047</v>
      </c>
      <c r="C3518" t="s">
        <v>132</v>
      </c>
      <c r="D3518">
        <v>333</v>
      </c>
      <c r="E3518">
        <v>29.384</v>
      </c>
      <c r="F3518">
        <v>2.9860000000000002</v>
      </c>
      <c r="G3518">
        <v>3.66</v>
      </c>
      <c r="H3518">
        <v>33.703000000000003</v>
      </c>
      <c r="I3518" t="s">
        <v>2819</v>
      </c>
      <c r="J3518" s="4" t="str">
        <f t="shared" si="108"/>
        <v>na</v>
      </c>
      <c r="K3518" s="4">
        <f t="shared" si="109"/>
        <v>0</v>
      </c>
      <c r="L3518" t="s">
        <v>14961</v>
      </c>
    </row>
    <row r="3519" spans="1:12" x14ac:dyDescent="0.25">
      <c r="A3519" t="s">
        <v>7048</v>
      </c>
      <c r="B3519" t="s">
        <v>7049</v>
      </c>
      <c r="C3519" t="s">
        <v>11</v>
      </c>
      <c r="D3519">
        <v>333</v>
      </c>
      <c r="E3519" t="s">
        <v>36</v>
      </c>
      <c r="F3519">
        <v>0.121</v>
      </c>
      <c r="G3519">
        <v>3.2000000000000001E-2</v>
      </c>
      <c r="H3519">
        <v>5.157</v>
      </c>
      <c r="I3519" t="s">
        <v>2819</v>
      </c>
      <c r="J3519" s="4" t="str">
        <f t="shared" si="108"/>
        <v>na</v>
      </c>
      <c r="K3519" s="4">
        <f t="shared" si="109"/>
        <v>0</v>
      </c>
      <c r="L3519" t="s">
        <v>14962</v>
      </c>
    </row>
    <row r="3520" spans="1:12" x14ac:dyDescent="0.25">
      <c r="A3520" t="s">
        <v>7050</v>
      </c>
      <c r="B3520" t="s">
        <v>7051</v>
      </c>
      <c r="C3520" t="s">
        <v>18</v>
      </c>
      <c r="D3520">
        <v>332</v>
      </c>
      <c r="E3520">
        <v>11.247999999999999</v>
      </c>
      <c r="F3520">
        <v>1.7509999999999999</v>
      </c>
      <c r="G3520">
        <v>2.3039999999999998</v>
      </c>
      <c r="H3520">
        <v>6.9610000000000003</v>
      </c>
      <c r="I3520" t="s">
        <v>2819</v>
      </c>
      <c r="J3520" s="4" t="str">
        <f t="shared" si="108"/>
        <v>na</v>
      </c>
      <c r="K3520" s="4">
        <f t="shared" si="109"/>
        <v>0</v>
      </c>
      <c r="L3520" t="s">
        <v>14963</v>
      </c>
    </row>
    <row r="3521" spans="1:12" x14ac:dyDescent="0.25">
      <c r="A3521" t="s">
        <v>7052</v>
      </c>
      <c r="B3521" t="s">
        <v>7053</v>
      </c>
      <c r="C3521" t="s">
        <v>35</v>
      </c>
      <c r="D3521">
        <v>331</v>
      </c>
      <c r="E3521">
        <v>6.3410000000000002</v>
      </c>
      <c r="F3521">
        <v>0.67700000000000005</v>
      </c>
      <c r="G3521">
        <v>1.155</v>
      </c>
      <c r="H3521" t="s">
        <v>36</v>
      </c>
      <c r="I3521" t="s">
        <v>2819</v>
      </c>
      <c r="J3521" s="4" t="str">
        <f t="shared" si="108"/>
        <v>na</v>
      </c>
      <c r="K3521" s="4">
        <f t="shared" si="109"/>
        <v>0</v>
      </c>
      <c r="L3521" t="s">
        <v>14964</v>
      </c>
    </row>
    <row r="3522" spans="1:12" x14ac:dyDescent="0.25">
      <c r="A3522" t="s">
        <v>7054</v>
      </c>
      <c r="B3522" t="s">
        <v>7055</v>
      </c>
      <c r="C3522" t="s">
        <v>35</v>
      </c>
      <c r="D3522">
        <v>331</v>
      </c>
      <c r="E3522">
        <v>6.702</v>
      </c>
      <c r="F3522">
        <v>0.79900000000000004</v>
      </c>
      <c r="G3522">
        <v>1.794</v>
      </c>
      <c r="H3522" t="s">
        <v>36</v>
      </c>
      <c r="I3522" t="s">
        <v>2819</v>
      </c>
      <c r="J3522" s="4" t="str">
        <f t="shared" ref="J3522:J3585" si="110">IF(AND(I3522=selected_country_code,C3522= selected_sector_code),D3522,"na")</f>
        <v>na</v>
      </c>
      <c r="K3522" s="4">
        <f t="shared" si="109"/>
        <v>0</v>
      </c>
      <c r="L3522" t="s">
        <v>14965</v>
      </c>
    </row>
    <row r="3523" spans="1:12" x14ac:dyDescent="0.25">
      <c r="A3523" t="s">
        <v>7056</v>
      </c>
      <c r="B3523" t="s">
        <v>7057</v>
      </c>
      <c r="C3523" t="s">
        <v>15</v>
      </c>
      <c r="D3523">
        <v>331</v>
      </c>
      <c r="E3523">
        <v>10.308</v>
      </c>
      <c r="F3523">
        <v>1.101</v>
      </c>
      <c r="G3523">
        <v>0.45600000000000002</v>
      </c>
      <c r="H3523">
        <v>5.9420000000000002</v>
      </c>
      <c r="I3523" t="s">
        <v>2819</v>
      </c>
      <c r="J3523" s="4" t="str">
        <f t="shared" si="110"/>
        <v>na</v>
      </c>
      <c r="K3523" s="4">
        <f t="shared" ref="K3523:K3586" si="111">IFERROR(RANK(J3523,$J$2:$J$5711,0),0)</f>
        <v>0</v>
      </c>
      <c r="L3523" t="s">
        <v>14966</v>
      </c>
    </row>
    <row r="3524" spans="1:12" x14ac:dyDescent="0.25">
      <c r="A3524" t="s">
        <v>7058</v>
      </c>
      <c r="B3524" t="s">
        <v>7059</v>
      </c>
      <c r="C3524" t="s">
        <v>58</v>
      </c>
      <c r="D3524">
        <v>330</v>
      </c>
      <c r="E3524" t="s">
        <v>36</v>
      </c>
      <c r="F3524">
        <v>2.8889999999999998</v>
      </c>
      <c r="G3524">
        <v>2.0209999999999999</v>
      </c>
      <c r="H3524">
        <v>11.863</v>
      </c>
      <c r="I3524" t="s">
        <v>2819</v>
      </c>
      <c r="J3524" s="4" t="str">
        <f t="shared" si="110"/>
        <v>na</v>
      </c>
      <c r="K3524" s="4">
        <f t="shared" si="111"/>
        <v>0</v>
      </c>
      <c r="L3524" t="s">
        <v>14967</v>
      </c>
    </row>
    <row r="3525" spans="1:12" x14ac:dyDescent="0.25">
      <c r="A3525" t="s">
        <v>7060</v>
      </c>
      <c r="B3525" t="s">
        <v>7061</v>
      </c>
      <c r="C3525" t="s">
        <v>61</v>
      </c>
      <c r="D3525">
        <v>330</v>
      </c>
      <c r="E3525" t="s">
        <v>36</v>
      </c>
      <c r="F3525" t="s">
        <v>36</v>
      </c>
      <c r="G3525" t="s">
        <v>36</v>
      </c>
      <c r="H3525" t="s">
        <v>36</v>
      </c>
      <c r="I3525" t="s">
        <v>2819</v>
      </c>
      <c r="J3525" s="4" t="str">
        <f t="shared" si="110"/>
        <v>na</v>
      </c>
      <c r="K3525" s="4">
        <f t="shared" si="111"/>
        <v>0</v>
      </c>
      <c r="L3525" t="s">
        <v>14968</v>
      </c>
    </row>
    <row r="3526" spans="1:12" x14ac:dyDescent="0.25">
      <c r="A3526" t="s">
        <v>7062</v>
      </c>
      <c r="B3526" t="s">
        <v>7063</v>
      </c>
      <c r="C3526" t="s">
        <v>35</v>
      </c>
      <c r="D3526">
        <v>329</v>
      </c>
      <c r="E3526">
        <v>7.2089999999999996</v>
      </c>
      <c r="F3526">
        <v>0.66100000000000003</v>
      </c>
      <c r="G3526">
        <v>1.44</v>
      </c>
      <c r="H3526" t="s">
        <v>36</v>
      </c>
      <c r="I3526" t="s">
        <v>2819</v>
      </c>
      <c r="J3526" s="4" t="str">
        <f t="shared" si="110"/>
        <v>na</v>
      </c>
      <c r="K3526" s="4">
        <f t="shared" si="111"/>
        <v>0</v>
      </c>
      <c r="L3526" t="s">
        <v>14969</v>
      </c>
    </row>
    <row r="3527" spans="1:12" x14ac:dyDescent="0.25">
      <c r="A3527" t="s">
        <v>7064</v>
      </c>
      <c r="B3527" t="s">
        <v>7065</v>
      </c>
      <c r="C3527" t="s">
        <v>30</v>
      </c>
      <c r="D3527">
        <v>329</v>
      </c>
      <c r="E3527" t="s">
        <v>36</v>
      </c>
      <c r="F3527">
        <v>1.1839999999999999</v>
      </c>
      <c r="G3527" t="s">
        <v>36</v>
      </c>
      <c r="H3527" t="s">
        <v>36</v>
      </c>
      <c r="I3527" t="s">
        <v>2819</v>
      </c>
      <c r="J3527" s="4" t="str">
        <f t="shared" si="110"/>
        <v>na</v>
      </c>
      <c r="K3527" s="4">
        <f t="shared" si="111"/>
        <v>0</v>
      </c>
      <c r="L3527" t="s">
        <v>14970</v>
      </c>
    </row>
    <row r="3528" spans="1:12" x14ac:dyDescent="0.25">
      <c r="A3528" t="s">
        <v>7066</v>
      </c>
      <c r="B3528" t="s">
        <v>7067</v>
      </c>
      <c r="C3528" t="s">
        <v>132</v>
      </c>
      <c r="D3528">
        <v>328</v>
      </c>
      <c r="E3528" t="s">
        <v>36</v>
      </c>
      <c r="F3528">
        <v>2.0449999999999999</v>
      </c>
      <c r="G3528">
        <v>0.89600000000000002</v>
      </c>
      <c r="H3528">
        <v>16.143000000000001</v>
      </c>
      <c r="I3528" t="s">
        <v>2819</v>
      </c>
      <c r="J3528" s="4" t="str">
        <f t="shared" si="110"/>
        <v>na</v>
      </c>
      <c r="K3528" s="4">
        <f t="shared" si="111"/>
        <v>0</v>
      </c>
      <c r="L3528" t="s">
        <v>14971</v>
      </c>
    </row>
    <row r="3529" spans="1:12" x14ac:dyDescent="0.25">
      <c r="A3529" t="s">
        <v>7068</v>
      </c>
      <c r="B3529" t="s">
        <v>7069</v>
      </c>
      <c r="C3529" t="s">
        <v>30</v>
      </c>
      <c r="D3529">
        <v>328</v>
      </c>
      <c r="E3529" t="s">
        <v>36</v>
      </c>
      <c r="F3529">
        <v>3.8650000000000002</v>
      </c>
      <c r="G3529">
        <v>7.8289999999999997</v>
      </c>
      <c r="H3529" t="s">
        <v>36</v>
      </c>
      <c r="I3529" t="s">
        <v>2819</v>
      </c>
      <c r="J3529" s="4" t="str">
        <f t="shared" si="110"/>
        <v>na</v>
      </c>
      <c r="K3529" s="4">
        <f t="shared" si="111"/>
        <v>0</v>
      </c>
      <c r="L3529" t="s">
        <v>14972</v>
      </c>
    </row>
    <row r="3530" spans="1:12" x14ac:dyDescent="0.25">
      <c r="A3530" t="s">
        <v>7070</v>
      </c>
      <c r="B3530" t="s">
        <v>7071</v>
      </c>
      <c r="C3530" t="s">
        <v>30</v>
      </c>
      <c r="D3530">
        <v>327</v>
      </c>
      <c r="E3530" t="s">
        <v>36</v>
      </c>
      <c r="F3530">
        <v>2.8380000000000001</v>
      </c>
      <c r="G3530" t="s">
        <v>36</v>
      </c>
      <c r="H3530" t="s">
        <v>36</v>
      </c>
      <c r="I3530" t="s">
        <v>2819</v>
      </c>
      <c r="J3530" s="4" t="str">
        <f t="shared" si="110"/>
        <v>na</v>
      </c>
      <c r="K3530" s="4">
        <f t="shared" si="111"/>
        <v>0</v>
      </c>
      <c r="L3530" t="s">
        <v>14973</v>
      </c>
    </row>
    <row r="3531" spans="1:12" x14ac:dyDescent="0.25">
      <c r="A3531" t="s">
        <v>7072</v>
      </c>
      <c r="B3531" t="s">
        <v>7073</v>
      </c>
      <c r="C3531" t="s">
        <v>15</v>
      </c>
      <c r="D3531">
        <v>327</v>
      </c>
      <c r="E3531" t="s">
        <v>36</v>
      </c>
      <c r="F3531">
        <v>5.4119999999999999</v>
      </c>
      <c r="G3531">
        <v>1.042</v>
      </c>
      <c r="H3531" t="s">
        <v>36</v>
      </c>
      <c r="I3531" t="s">
        <v>2819</v>
      </c>
      <c r="J3531" s="4" t="str">
        <f t="shared" si="110"/>
        <v>na</v>
      </c>
      <c r="K3531" s="4">
        <f t="shared" si="111"/>
        <v>0</v>
      </c>
      <c r="L3531" t="s">
        <v>14974</v>
      </c>
    </row>
    <row r="3532" spans="1:12" x14ac:dyDescent="0.25">
      <c r="A3532" t="s">
        <v>7074</v>
      </c>
      <c r="B3532" t="s">
        <v>7075</v>
      </c>
      <c r="C3532" t="s">
        <v>30</v>
      </c>
      <c r="D3532">
        <v>326</v>
      </c>
      <c r="E3532" t="s">
        <v>36</v>
      </c>
      <c r="F3532">
        <v>1.1000000000000001</v>
      </c>
      <c r="G3532">
        <v>0.17399999999999999</v>
      </c>
      <c r="H3532">
        <v>10.417</v>
      </c>
      <c r="I3532" t="s">
        <v>2819</v>
      </c>
      <c r="J3532" s="4" t="str">
        <f t="shared" si="110"/>
        <v>na</v>
      </c>
      <c r="K3532" s="4">
        <f t="shared" si="111"/>
        <v>0</v>
      </c>
      <c r="L3532" t="s">
        <v>14975</v>
      </c>
    </row>
    <row r="3533" spans="1:12" x14ac:dyDescent="0.25">
      <c r="A3533" t="s">
        <v>7076</v>
      </c>
      <c r="B3533" t="s">
        <v>7077</v>
      </c>
      <c r="C3533" t="s">
        <v>58</v>
      </c>
      <c r="D3533">
        <v>326</v>
      </c>
      <c r="E3533">
        <v>19.884</v>
      </c>
      <c r="F3533">
        <v>1.1160000000000001</v>
      </c>
      <c r="G3533">
        <v>1.2250000000000001</v>
      </c>
      <c r="H3533">
        <v>4.3600000000000003</v>
      </c>
      <c r="I3533" t="s">
        <v>2819</v>
      </c>
      <c r="J3533" s="4" t="str">
        <f t="shared" si="110"/>
        <v>na</v>
      </c>
      <c r="K3533" s="4">
        <f t="shared" si="111"/>
        <v>0</v>
      </c>
      <c r="L3533" t="s">
        <v>14976</v>
      </c>
    </row>
    <row r="3534" spans="1:12" x14ac:dyDescent="0.25">
      <c r="A3534" t="s">
        <v>7078</v>
      </c>
      <c r="B3534" t="s">
        <v>7079</v>
      </c>
      <c r="C3534" t="s">
        <v>21</v>
      </c>
      <c r="D3534">
        <v>325</v>
      </c>
      <c r="E3534">
        <v>10.657999999999999</v>
      </c>
      <c r="F3534">
        <v>0.96699999999999997</v>
      </c>
      <c r="G3534">
        <v>0.19900000000000001</v>
      </c>
      <c r="H3534">
        <v>6.8419999999999996</v>
      </c>
      <c r="I3534" t="s">
        <v>2819</v>
      </c>
      <c r="J3534" s="4" t="str">
        <f t="shared" si="110"/>
        <v>na</v>
      </c>
      <c r="K3534" s="4">
        <f t="shared" si="111"/>
        <v>0</v>
      </c>
      <c r="L3534" t="s">
        <v>14977</v>
      </c>
    </row>
    <row r="3535" spans="1:12" x14ac:dyDescent="0.25">
      <c r="A3535" t="s">
        <v>7080</v>
      </c>
      <c r="B3535" t="s">
        <v>7081</v>
      </c>
      <c r="C3535" t="s">
        <v>35</v>
      </c>
      <c r="D3535">
        <v>325</v>
      </c>
      <c r="E3535">
        <v>8.8780000000000001</v>
      </c>
      <c r="F3535">
        <v>1.0589999999999999</v>
      </c>
      <c r="G3535">
        <v>2.4369999999999998</v>
      </c>
      <c r="H3535" t="s">
        <v>36</v>
      </c>
      <c r="I3535" t="s">
        <v>2819</v>
      </c>
      <c r="J3535" s="4" t="str">
        <f t="shared" si="110"/>
        <v>na</v>
      </c>
      <c r="K3535" s="4">
        <f t="shared" si="111"/>
        <v>0</v>
      </c>
      <c r="L3535" t="s">
        <v>14978</v>
      </c>
    </row>
    <row r="3536" spans="1:12" x14ac:dyDescent="0.25">
      <c r="A3536" t="s">
        <v>7082</v>
      </c>
      <c r="B3536" t="s">
        <v>7083</v>
      </c>
      <c r="C3536" t="s">
        <v>35</v>
      </c>
      <c r="D3536">
        <v>324</v>
      </c>
      <c r="E3536">
        <v>9.9710000000000001</v>
      </c>
      <c r="F3536">
        <v>0.57699999999999996</v>
      </c>
      <c r="G3536">
        <v>1.1830000000000001</v>
      </c>
      <c r="H3536" t="s">
        <v>36</v>
      </c>
      <c r="I3536" t="s">
        <v>2819</v>
      </c>
      <c r="J3536" s="4" t="str">
        <f t="shared" si="110"/>
        <v>na</v>
      </c>
      <c r="K3536" s="4">
        <f t="shared" si="111"/>
        <v>0</v>
      </c>
      <c r="L3536" t="s">
        <v>14979</v>
      </c>
    </row>
    <row r="3537" spans="1:12" x14ac:dyDescent="0.25">
      <c r="A3537" t="s">
        <v>7084</v>
      </c>
      <c r="B3537" t="s">
        <v>7085</v>
      </c>
      <c r="C3537" t="s">
        <v>24</v>
      </c>
      <c r="D3537">
        <v>324</v>
      </c>
      <c r="E3537" s="2">
        <v>1719.4</v>
      </c>
      <c r="F3537">
        <v>2.6760000000000002</v>
      </c>
      <c r="G3537">
        <v>0.21</v>
      </c>
      <c r="H3537">
        <v>8.6329999999999991</v>
      </c>
      <c r="I3537" t="s">
        <v>2819</v>
      </c>
      <c r="J3537" s="4" t="str">
        <f t="shared" si="110"/>
        <v>na</v>
      </c>
      <c r="K3537" s="4">
        <f t="shared" si="111"/>
        <v>0</v>
      </c>
      <c r="L3537" t="s">
        <v>14980</v>
      </c>
    </row>
    <row r="3538" spans="1:12" x14ac:dyDescent="0.25">
      <c r="A3538" t="s">
        <v>7086</v>
      </c>
      <c r="B3538" t="s">
        <v>7087</v>
      </c>
      <c r="C3538" t="s">
        <v>61</v>
      </c>
      <c r="D3538">
        <v>322</v>
      </c>
      <c r="E3538">
        <v>109.67</v>
      </c>
      <c r="F3538">
        <v>15.423</v>
      </c>
      <c r="G3538" t="s">
        <v>36</v>
      </c>
      <c r="H3538" t="s">
        <v>36</v>
      </c>
      <c r="I3538" t="s">
        <v>2819</v>
      </c>
      <c r="J3538" s="4" t="str">
        <f t="shared" si="110"/>
        <v>na</v>
      </c>
      <c r="K3538" s="4">
        <f t="shared" si="111"/>
        <v>0</v>
      </c>
      <c r="L3538" t="s">
        <v>14981</v>
      </c>
    </row>
    <row r="3539" spans="1:12" x14ac:dyDescent="0.25">
      <c r="A3539" t="s">
        <v>7088</v>
      </c>
      <c r="B3539" t="s">
        <v>7089</v>
      </c>
      <c r="C3539" t="s">
        <v>30</v>
      </c>
      <c r="D3539">
        <v>322</v>
      </c>
      <c r="E3539" t="s">
        <v>36</v>
      </c>
      <c r="F3539">
        <v>4.5330000000000004</v>
      </c>
      <c r="G3539">
        <v>4.1689999999999996</v>
      </c>
      <c r="H3539" t="s">
        <v>36</v>
      </c>
      <c r="I3539" t="s">
        <v>2819</v>
      </c>
      <c r="J3539" s="4" t="str">
        <f t="shared" si="110"/>
        <v>na</v>
      </c>
      <c r="K3539" s="4">
        <f t="shared" si="111"/>
        <v>0</v>
      </c>
      <c r="L3539" t="s">
        <v>14982</v>
      </c>
    </row>
    <row r="3540" spans="1:12" x14ac:dyDescent="0.25">
      <c r="A3540" t="s">
        <v>7090</v>
      </c>
      <c r="B3540" t="s">
        <v>7091</v>
      </c>
      <c r="C3540" t="s">
        <v>30</v>
      </c>
      <c r="D3540">
        <v>322</v>
      </c>
      <c r="E3540" t="s">
        <v>36</v>
      </c>
      <c r="F3540">
        <v>13.458</v>
      </c>
      <c r="G3540">
        <v>51.924999999999997</v>
      </c>
      <c r="H3540" t="s">
        <v>36</v>
      </c>
      <c r="I3540" t="s">
        <v>2819</v>
      </c>
      <c r="J3540" s="4" t="str">
        <f t="shared" si="110"/>
        <v>na</v>
      </c>
      <c r="K3540" s="4">
        <f t="shared" si="111"/>
        <v>0</v>
      </c>
      <c r="L3540" t="s">
        <v>14983</v>
      </c>
    </row>
    <row r="3541" spans="1:12" x14ac:dyDescent="0.25">
      <c r="A3541" t="s">
        <v>7092</v>
      </c>
      <c r="B3541" t="s">
        <v>7093</v>
      </c>
      <c r="C3541" t="s">
        <v>61</v>
      </c>
      <c r="D3541">
        <v>320</v>
      </c>
      <c r="E3541" t="s">
        <v>36</v>
      </c>
      <c r="F3541">
        <v>1.0449999999999999</v>
      </c>
      <c r="G3541" t="s">
        <v>36</v>
      </c>
      <c r="H3541" t="s">
        <v>36</v>
      </c>
      <c r="I3541" t="s">
        <v>2819</v>
      </c>
      <c r="J3541" s="4" t="str">
        <f t="shared" si="110"/>
        <v>na</v>
      </c>
      <c r="K3541" s="4">
        <f t="shared" si="111"/>
        <v>0</v>
      </c>
      <c r="L3541" t="s">
        <v>14984</v>
      </c>
    </row>
    <row r="3542" spans="1:12" x14ac:dyDescent="0.25">
      <c r="A3542" t="s">
        <v>7094</v>
      </c>
      <c r="B3542" t="s">
        <v>7095</v>
      </c>
      <c r="C3542" t="s">
        <v>30</v>
      </c>
      <c r="D3542">
        <v>319</v>
      </c>
      <c r="E3542" t="s">
        <v>36</v>
      </c>
      <c r="F3542">
        <v>4.4269999999999996</v>
      </c>
      <c r="G3542">
        <v>19.602</v>
      </c>
      <c r="H3542" t="s">
        <v>36</v>
      </c>
      <c r="I3542" t="s">
        <v>2819</v>
      </c>
      <c r="J3542" s="4" t="str">
        <f t="shared" si="110"/>
        <v>na</v>
      </c>
      <c r="K3542" s="4">
        <f t="shared" si="111"/>
        <v>0</v>
      </c>
      <c r="L3542" t="s">
        <v>14985</v>
      </c>
    </row>
    <row r="3543" spans="1:12" x14ac:dyDescent="0.25">
      <c r="A3543" t="s">
        <v>7096</v>
      </c>
      <c r="B3543" t="s">
        <v>7097</v>
      </c>
      <c r="C3543" t="s">
        <v>30</v>
      </c>
      <c r="D3543">
        <v>318</v>
      </c>
      <c r="E3543" t="s">
        <v>36</v>
      </c>
      <c r="F3543">
        <v>2.2890000000000001</v>
      </c>
      <c r="G3543">
        <v>9.1989999999999998</v>
      </c>
      <c r="H3543" t="s">
        <v>36</v>
      </c>
      <c r="I3543" t="s">
        <v>2819</v>
      </c>
      <c r="J3543" s="4" t="str">
        <f t="shared" si="110"/>
        <v>na</v>
      </c>
      <c r="K3543" s="4">
        <f t="shared" si="111"/>
        <v>0</v>
      </c>
      <c r="L3543" t="s">
        <v>14986</v>
      </c>
    </row>
    <row r="3544" spans="1:12" x14ac:dyDescent="0.25">
      <c r="A3544" t="s">
        <v>7098</v>
      </c>
      <c r="B3544" t="s">
        <v>7099</v>
      </c>
      <c r="C3544" t="s">
        <v>35</v>
      </c>
      <c r="D3544">
        <v>318</v>
      </c>
      <c r="E3544">
        <v>10.311</v>
      </c>
      <c r="F3544">
        <v>0.96799999999999997</v>
      </c>
      <c r="G3544">
        <v>1.9079999999999999</v>
      </c>
      <c r="H3544" t="s">
        <v>36</v>
      </c>
      <c r="I3544" t="s">
        <v>2819</v>
      </c>
      <c r="J3544" s="4" t="str">
        <f t="shared" si="110"/>
        <v>na</v>
      </c>
      <c r="K3544" s="4">
        <f t="shared" si="111"/>
        <v>0</v>
      </c>
      <c r="L3544" t="s">
        <v>14987</v>
      </c>
    </row>
    <row r="3545" spans="1:12" x14ac:dyDescent="0.25">
      <c r="A3545" t="s">
        <v>7100</v>
      </c>
      <c r="B3545" t="s">
        <v>7101</v>
      </c>
      <c r="C3545" t="s">
        <v>27</v>
      </c>
      <c r="D3545">
        <v>317</v>
      </c>
      <c r="E3545">
        <v>10.743</v>
      </c>
      <c r="F3545">
        <v>1.1819999999999999</v>
      </c>
      <c r="G3545">
        <v>0.19600000000000001</v>
      </c>
      <c r="H3545">
        <v>5.6520000000000001</v>
      </c>
      <c r="I3545" t="s">
        <v>2819</v>
      </c>
      <c r="J3545" s="4" t="str">
        <f t="shared" si="110"/>
        <v>na</v>
      </c>
      <c r="K3545" s="4">
        <f t="shared" si="111"/>
        <v>0</v>
      </c>
      <c r="L3545" t="s">
        <v>14988</v>
      </c>
    </row>
    <row r="3546" spans="1:12" x14ac:dyDescent="0.25">
      <c r="A3546" t="s">
        <v>7102</v>
      </c>
      <c r="B3546" t="s">
        <v>7103</v>
      </c>
      <c r="C3546" t="s">
        <v>30</v>
      </c>
      <c r="D3546">
        <v>317</v>
      </c>
      <c r="E3546" t="s">
        <v>36</v>
      </c>
      <c r="F3546" t="s">
        <v>36</v>
      </c>
      <c r="G3546">
        <v>4.2880000000000003</v>
      </c>
      <c r="H3546" t="s">
        <v>36</v>
      </c>
      <c r="I3546" t="s">
        <v>2819</v>
      </c>
      <c r="J3546" s="4" t="str">
        <f t="shared" si="110"/>
        <v>na</v>
      </c>
      <c r="K3546" s="4">
        <f t="shared" si="111"/>
        <v>0</v>
      </c>
      <c r="L3546" t="s">
        <v>14989</v>
      </c>
    </row>
    <row r="3547" spans="1:12" x14ac:dyDescent="0.25">
      <c r="A3547" t="s">
        <v>7104</v>
      </c>
      <c r="B3547" t="s">
        <v>7105</v>
      </c>
      <c r="C3547" t="s">
        <v>21</v>
      </c>
      <c r="D3547">
        <v>316</v>
      </c>
      <c r="E3547">
        <v>19.199000000000002</v>
      </c>
      <c r="F3547">
        <v>0.98399999999999999</v>
      </c>
      <c r="G3547">
        <v>0.183</v>
      </c>
      <c r="H3547">
        <v>6.5529999999999999</v>
      </c>
      <c r="I3547" t="s">
        <v>2819</v>
      </c>
      <c r="J3547" s="4" t="str">
        <f t="shared" si="110"/>
        <v>na</v>
      </c>
      <c r="K3547" s="4">
        <f t="shared" si="111"/>
        <v>0</v>
      </c>
      <c r="L3547" t="s">
        <v>14990</v>
      </c>
    </row>
    <row r="3548" spans="1:12" x14ac:dyDescent="0.25">
      <c r="A3548" t="s">
        <v>7106</v>
      </c>
      <c r="B3548" t="s">
        <v>7107</v>
      </c>
      <c r="C3548" t="s">
        <v>35</v>
      </c>
      <c r="D3548">
        <v>316</v>
      </c>
      <c r="E3548">
        <v>7.1719999999999997</v>
      </c>
      <c r="F3548">
        <v>0.94899999999999995</v>
      </c>
      <c r="G3548">
        <v>2.343</v>
      </c>
      <c r="H3548" t="s">
        <v>36</v>
      </c>
      <c r="I3548" t="s">
        <v>2819</v>
      </c>
      <c r="J3548" s="4" t="str">
        <f t="shared" si="110"/>
        <v>na</v>
      </c>
      <c r="K3548" s="4">
        <f t="shared" si="111"/>
        <v>0</v>
      </c>
      <c r="L3548" t="s">
        <v>14991</v>
      </c>
    </row>
    <row r="3549" spans="1:12" x14ac:dyDescent="0.25">
      <c r="A3549" t="s">
        <v>7108</v>
      </c>
      <c r="B3549" t="s">
        <v>7109</v>
      </c>
      <c r="C3549" t="s">
        <v>61</v>
      </c>
      <c r="D3549">
        <v>316</v>
      </c>
      <c r="E3549">
        <v>477.505</v>
      </c>
      <c r="F3549">
        <v>0.32</v>
      </c>
      <c r="G3549" t="s">
        <v>36</v>
      </c>
      <c r="H3549" t="s">
        <v>36</v>
      </c>
      <c r="I3549" t="s">
        <v>2819</v>
      </c>
      <c r="J3549" s="4" t="str">
        <f t="shared" si="110"/>
        <v>na</v>
      </c>
      <c r="K3549" s="4">
        <f t="shared" si="111"/>
        <v>0</v>
      </c>
      <c r="L3549" t="s">
        <v>14992</v>
      </c>
    </row>
    <row r="3550" spans="1:12" x14ac:dyDescent="0.25">
      <c r="A3550" t="s">
        <v>7110</v>
      </c>
      <c r="B3550" t="s">
        <v>7111</v>
      </c>
      <c r="C3550" t="s">
        <v>132</v>
      </c>
      <c r="D3550">
        <v>315</v>
      </c>
      <c r="E3550" t="s">
        <v>36</v>
      </c>
      <c r="F3550">
        <v>5.4210000000000003</v>
      </c>
      <c r="G3550">
        <v>4.4269999999999996</v>
      </c>
      <c r="H3550" t="s">
        <v>36</v>
      </c>
      <c r="I3550" t="s">
        <v>2819</v>
      </c>
      <c r="J3550" s="4" t="str">
        <f t="shared" si="110"/>
        <v>na</v>
      </c>
      <c r="K3550" s="4">
        <f t="shared" si="111"/>
        <v>0</v>
      </c>
      <c r="L3550" t="s">
        <v>14993</v>
      </c>
    </row>
    <row r="3551" spans="1:12" x14ac:dyDescent="0.25">
      <c r="A3551" t="s">
        <v>7112</v>
      </c>
      <c r="B3551" t="s">
        <v>7113</v>
      </c>
      <c r="C3551" t="s">
        <v>61</v>
      </c>
      <c r="D3551">
        <v>315</v>
      </c>
      <c r="E3551">
        <v>985</v>
      </c>
      <c r="F3551">
        <v>0.33200000000000002</v>
      </c>
      <c r="G3551" t="s">
        <v>36</v>
      </c>
      <c r="H3551" t="s">
        <v>36</v>
      </c>
      <c r="I3551" t="s">
        <v>2819</v>
      </c>
      <c r="J3551" s="4" t="str">
        <f t="shared" si="110"/>
        <v>na</v>
      </c>
      <c r="K3551" s="4">
        <f t="shared" si="111"/>
        <v>0</v>
      </c>
      <c r="L3551" t="s">
        <v>14994</v>
      </c>
    </row>
    <row r="3552" spans="1:12" x14ac:dyDescent="0.25">
      <c r="A3552" t="s">
        <v>7114</v>
      </c>
      <c r="B3552" t="s">
        <v>7115</v>
      </c>
      <c r="C3552" t="s">
        <v>35</v>
      </c>
      <c r="D3552">
        <v>315</v>
      </c>
      <c r="E3552">
        <v>5.9370000000000003</v>
      </c>
      <c r="F3552">
        <v>1.079</v>
      </c>
      <c r="G3552">
        <v>1.5229999999999999</v>
      </c>
      <c r="H3552" t="s">
        <v>36</v>
      </c>
      <c r="I3552" t="s">
        <v>2819</v>
      </c>
      <c r="J3552" s="4" t="str">
        <f t="shared" si="110"/>
        <v>na</v>
      </c>
      <c r="K3552" s="4">
        <f t="shared" si="111"/>
        <v>0</v>
      </c>
      <c r="L3552" t="s">
        <v>14995</v>
      </c>
    </row>
    <row r="3553" spans="1:12" x14ac:dyDescent="0.25">
      <c r="A3553" t="s">
        <v>7116</v>
      </c>
      <c r="B3553" t="s">
        <v>7117</v>
      </c>
      <c r="C3553" t="s">
        <v>61</v>
      </c>
      <c r="D3553">
        <v>314</v>
      </c>
      <c r="E3553" t="s">
        <v>36</v>
      </c>
      <c r="F3553" t="s">
        <v>36</v>
      </c>
      <c r="G3553" t="s">
        <v>36</v>
      </c>
      <c r="H3553" t="s">
        <v>36</v>
      </c>
      <c r="I3553" t="s">
        <v>2819</v>
      </c>
      <c r="J3553" s="4" t="str">
        <f t="shared" si="110"/>
        <v>na</v>
      </c>
      <c r="K3553" s="4">
        <f t="shared" si="111"/>
        <v>0</v>
      </c>
      <c r="L3553" t="s">
        <v>14996</v>
      </c>
    </row>
    <row r="3554" spans="1:12" x14ac:dyDescent="0.25">
      <c r="A3554" t="s">
        <v>7118</v>
      </c>
      <c r="B3554" t="s">
        <v>7119</v>
      </c>
      <c r="C3554" t="s">
        <v>35</v>
      </c>
      <c r="D3554">
        <v>313</v>
      </c>
      <c r="E3554">
        <v>8.9550000000000001</v>
      </c>
      <c r="F3554">
        <v>10.145</v>
      </c>
      <c r="G3554">
        <v>0.53</v>
      </c>
      <c r="H3554">
        <v>6.8209999999999997</v>
      </c>
      <c r="I3554" t="s">
        <v>2819</v>
      </c>
      <c r="J3554" s="4" t="str">
        <f t="shared" si="110"/>
        <v>na</v>
      </c>
      <c r="K3554" s="4">
        <f t="shared" si="111"/>
        <v>0</v>
      </c>
      <c r="L3554" t="s">
        <v>14997</v>
      </c>
    </row>
    <row r="3555" spans="1:12" x14ac:dyDescent="0.25">
      <c r="A3555" t="s">
        <v>7120</v>
      </c>
      <c r="B3555" t="s">
        <v>7121</v>
      </c>
      <c r="C3555" t="s">
        <v>132</v>
      </c>
      <c r="D3555">
        <v>313</v>
      </c>
      <c r="E3555" t="s">
        <v>36</v>
      </c>
      <c r="F3555">
        <v>3.3410000000000002</v>
      </c>
      <c r="G3555" t="s">
        <v>36</v>
      </c>
      <c r="H3555" t="s">
        <v>36</v>
      </c>
      <c r="I3555" t="s">
        <v>2819</v>
      </c>
      <c r="J3555" s="4" t="str">
        <f t="shared" si="110"/>
        <v>na</v>
      </c>
      <c r="K3555" s="4">
        <f t="shared" si="111"/>
        <v>0</v>
      </c>
      <c r="L3555" t="s">
        <v>14998</v>
      </c>
    </row>
    <row r="3556" spans="1:12" x14ac:dyDescent="0.25">
      <c r="A3556" t="s">
        <v>7122</v>
      </c>
      <c r="B3556" t="s">
        <v>7123</v>
      </c>
      <c r="C3556" t="s">
        <v>30</v>
      </c>
      <c r="D3556">
        <v>311</v>
      </c>
      <c r="E3556" t="s">
        <v>36</v>
      </c>
      <c r="F3556">
        <v>2.145</v>
      </c>
      <c r="G3556" t="s">
        <v>36</v>
      </c>
      <c r="H3556" t="s">
        <v>36</v>
      </c>
      <c r="I3556" t="s">
        <v>2819</v>
      </c>
      <c r="J3556" s="4" t="str">
        <f t="shared" si="110"/>
        <v>na</v>
      </c>
      <c r="K3556" s="4">
        <f t="shared" si="111"/>
        <v>0</v>
      </c>
      <c r="L3556" t="s">
        <v>14999</v>
      </c>
    </row>
    <row r="3557" spans="1:12" x14ac:dyDescent="0.25">
      <c r="A3557" t="s">
        <v>7124</v>
      </c>
      <c r="B3557" t="s">
        <v>7125</v>
      </c>
      <c r="C3557" t="s">
        <v>30</v>
      </c>
      <c r="D3557">
        <v>311</v>
      </c>
      <c r="E3557" t="s">
        <v>36</v>
      </c>
      <c r="F3557">
        <v>1.4370000000000001</v>
      </c>
      <c r="G3557">
        <v>2.4159999999999999</v>
      </c>
      <c r="H3557" t="s">
        <v>36</v>
      </c>
      <c r="I3557" t="s">
        <v>2819</v>
      </c>
      <c r="J3557" s="4" t="str">
        <f t="shared" si="110"/>
        <v>na</v>
      </c>
      <c r="K3557" s="4">
        <f t="shared" si="111"/>
        <v>0</v>
      </c>
      <c r="L3557" t="s">
        <v>15000</v>
      </c>
    </row>
    <row r="3558" spans="1:12" x14ac:dyDescent="0.25">
      <c r="A3558" t="s">
        <v>7126</v>
      </c>
      <c r="B3558" t="s">
        <v>7127</v>
      </c>
      <c r="C3558" t="s">
        <v>30</v>
      </c>
      <c r="D3558">
        <v>311</v>
      </c>
      <c r="E3558" t="s">
        <v>36</v>
      </c>
      <c r="F3558">
        <v>6.6749999999999998</v>
      </c>
      <c r="G3558">
        <v>8.8030000000000008</v>
      </c>
      <c r="H3558" t="s">
        <v>36</v>
      </c>
      <c r="I3558" t="s">
        <v>2819</v>
      </c>
      <c r="J3558" s="4" t="str">
        <f t="shared" si="110"/>
        <v>na</v>
      </c>
      <c r="K3558" s="4">
        <f t="shared" si="111"/>
        <v>0</v>
      </c>
      <c r="L3558" t="s">
        <v>15001</v>
      </c>
    </row>
    <row r="3559" spans="1:12" x14ac:dyDescent="0.25">
      <c r="A3559" t="s">
        <v>7128</v>
      </c>
      <c r="B3559" t="s">
        <v>7129</v>
      </c>
      <c r="C3559" t="s">
        <v>61</v>
      </c>
      <c r="D3559">
        <v>311</v>
      </c>
      <c r="E3559" t="s">
        <v>36</v>
      </c>
      <c r="F3559">
        <v>1.4330000000000001</v>
      </c>
      <c r="G3559" t="s">
        <v>36</v>
      </c>
      <c r="H3559" t="s">
        <v>36</v>
      </c>
      <c r="I3559" t="s">
        <v>2819</v>
      </c>
      <c r="J3559" s="4" t="str">
        <f t="shared" si="110"/>
        <v>na</v>
      </c>
      <c r="K3559" s="4">
        <f t="shared" si="111"/>
        <v>0</v>
      </c>
      <c r="L3559" t="s">
        <v>15002</v>
      </c>
    </row>
    <row r="3560" spans="1:12" x14ac:dyDescent="0.25">
      <c r="A3560" t="s">
        <v>7130</v>
      </c>
      <c r="B3560" t="s">
        <v>7131</v>
      </c>
      <c r="C3560" t="s">
        <v>35</v>
      </c>
      <c r="D3560">
        <v>311</v>
      </c>
      <c r="E3560" t="s">
        <v>36</v>
      </c>
      <c r="F3560">
        <v>3.6560000000000001</v>
      </c>
      <c r="G3560" t="s">
        <v>36</v>
      </c>
      <c r="H3560" t="s">
        <v>36</v>
      </c>
      <c r="I3560" t="s">
        <v>2819</v>
      </c>
      <c r="J3560" s="4" t="str">
        <f t="shared" si="110"/>
        <v>na</v>
      </c>
      <c r="K3560" s="4">
        <f t="shared" si="111"/>
        <v>0</v>
      </c>
      <c r="L3560" t="s">
        <v>15003</v>
      </c>
    </row>
    <row r="3561" spans="1:12" x14ac:dyDescent="0.25">
      <c r="A3561" t="s">
        <v>7132</v>
      </c>
      <c r="B3561" t="s">
        <v>7133</v>
      </c>
      <c r="C3561" t="s">
        <v>21</v>
      </c>
      <c r="D3561">
        <v>310</v>
      </c>
      <c r="E3561">
        <v>12.166</v>
      </c>
      <c r="F3561">
        <v>0.69599999999999995</v>
      </c>
      <c r="G3561">
        <v>0.23899999999999999</v>
      </c>
      <c r="H3561">
        <v>7.1879999999999997</v>
      </c>
      <c r="I3561" t="s">
        <v>2819</v>
      </c>
      <c r="J3561" s="4" t="str">
        <f t="shared" si="110"/>
        <v>na</v>
      </c>
      <c r="K3561" s="4">
        <f t="shared" si="111"/>
        <v>0</v>
      </c>
      <c r="L3561" t="s">
        <v>15004</v>
      </c>
    </row>
    <row r="3562" spans="1:12" x14ac:dyDescent="0.25">
      <c r="A3562" t="s">
        <v>7134</v>
      </c>
      <c r="B3562" t="s">
        <v>7135</v>
      </c>
      <c r="C3562" t="s">
        <v>21</v>
      </c>
      <c r="D3562">
        <v>310</v>
      </c>
      <c r="E3562">
        <v>12.166</v>
      </c>
      <c r="F3562">
        <v>0.69599999999999995</v>
      </c>
      <c r="G3562">
        <v>0.23899999999999999</v>
      </c>
      <c r="H3562">
        <v>7.1879999999999997</v>
      </c>
      <c r="I3562" t="s">
        <v>2819</v>
      </c>
      <c r="J3562" s="4" t="str">
        <f t="shared" si="110"/>
        <v>na</v>
      </c>
      <c r="K3562" s="4">
        <f t="shared" si="111"/>
        <v>0</v>
      </c>
      <c r="L3562" t="s">
        <v>15005</v>
      </c>
    </row>
    <row r="3563" spans="1:12" x14ac:dyDescent="0.25">
      <c r="A3563" t="s">
        <v>7136</v>
      </c>
      <c r="B3563" t="s">
        <v>7137</v>
      </c>
      <c r="C3563" t="s">
        <v>30</v>
      </c>
      <c r="D3563">
        <v>310</v>
      </c>
      <c r="E3563" t="s">
        <v>36</v>
      </c>
      <c r="F3563">
        <v>2.57</v>
      </c>
      <c r="G3563" t="s">
        <v>36</v>
      </c>
      <c r="H3563" t="s">
        <v>36</v>
      </c>
      <c r="I3563" t="s">
        <v>2819</v>
      </c>
      <c r="J3563" s="4" t="str">
        <f t="shared" si="110"/>
        <v>na</v>
      </c>
      <c r="K3563" s="4">
        <f t="shared" si="111"/>
        <v>0</v>
      </c>
      <c r="L3563" t="s">
        <v>15006</v>
      </c>
    </row>
    <row r="3564" spans="1:12" x14ac:dyDescent="0.25">
      <c r="A3564" t="s">
        <v>7138</v>
      </c>
      <c r="B3564" t="s">
        <v>7139</v>
      </c>
      <c r="C3564" t="s">
        <v>61</v>
      </c>
      <c r="D3564">
        <v>309</v>
      </c>
      <c r="E3564">
        <v>34.805999999999997</v>
      </c>
      <c r="F3564">
        <v>0.29499999999999998</v>
      </c>
      <c r="G3564" t="s">
        <v>36</v>
      </c>
      <c r="H3564" t="s">
        <v>36</v>
      </c>
      <c r="I3564" t="s">
        <v>2819</v>
      </c>
      <c r="J3564" s="4" t="str">
        <f t="shared" si="110"/>
        <v>na</v>
      </c>
      <c r="K3564" s="4">
        <f t="shared" si="111"/>
        <v>0</v>
      </c>
      <c r="L3564" t="s">
        <v>15007</v>
      </c>
    </row>
    <row r="3565" spans="1:12" x14ac:dyDescent="0.25">
      <c r="A3565" t="s">
        <v>7140</v>
      </c>
      <c r="B3565" t="s">
        <v>7141</v>
      </c>
      <c r="C3565" t="s">
        <v>35</v>
      </c>
      <c r="D3565">
        <v>307</v>
      </c>
      <c r="E3565">
        <v>20.901</v>
      </c>
      <c r="F3565">
        <v>0.747</v>
      </c>
      <c r="G3565">
        <v>1.4710000000000001</v>
      </c>
      <c r="H3565" t="s">
        <v>36</v>
      </c>
      <c r="I3565" t="s">
        <v>2819</v>
      </c>
      <c r="J3565" s="4" t="str">
        <f t="shared" si="110"/>
        <v>na</v>
      </c>
      <c r="K3565" s="4">
        <f t="shared" si="111"/>
        <v>0</v>
      </c>
      <c r="L3565" t="s">
        <v>15008</v>
      </c>
    </row>
    <row r="3566" spans="1:12" x14ac:dyDescent="0.25">
      <c r="A3566" t="s">
        <v>7142</v>
      </c>
      <c r="B3566" t="s">
        <v>7143</v>
      </c>
      <c r="C3566" t="s">
        <v>61</v>
      </c>
      <c r="D3566">
        <v>307</v>
      </c>
      <c r="E3566" t="s">
        <v>36</v>
      </c>
      <c r="F3566" t="s">
        <v>36</v>
      </c>
      <c r="G3566" t="s">
        <v>36</v>
      </c>
      <c r="H3566" t="s">
        <v>36</v>
      </c>
      <c r="I3566" t="s">
        <v>2819</v>
      </c>
      <c r="J3566" s="4" t="str">
        <f t="shared" si="110"/>
        <v>na</v>
      </c>
      <c r="K3566" s="4">
        <f t="shared" si="111"/>
        <v>0</v>
      </c>
      <c r="L3566" t="s">
        <v>15009</v>
      </c>
    </row>
    <row r="3567" spans="1:12" x14ac:dyDescent="0.25">
      <c r="A3567" t="s">
        <v>7144</v>
      </c>
      <c r="B3567" t="s">
        <v>7145</v>
      </c>
      <c r="C3567" t="s">
        <v>132</v>
      </c>
      <c r="D3567">
        <v>307</v>
      </c>
      <c r="E3567">
        <v>28.015999999999998</v>
      </c>
      <c r="F3567" t="s">
        <v>36</v>
      </c>
      <c r="G3567">
        <v>0.73599999999999999</v>
      </c>
      <c r="H3567">
        <v>9.6219999999999999</v>
      </c>
      <c r="I3567" t="s">
        <v>2819</v>
      </c>
      <c r="J3567" s="4" t="str">
        <f t="shared" si="110"/>
        <v>na</v>
      </c>
      <c r="K3567" s="4">
        <f t="shared" si="111"/>
        <v>0</v>
      </c>
      <c r="L3567" t="s">
        <v>15010</v>
      </c>
    </row>
    <row r="3568" spans="1:12" x14ac:dyDescent="0.25">
      <c r="A3568" t="s">
        <v>7146</v>
      </c>
      <c r="B3568" t="s">
        <v>7147</v>
      </c>
      <c r="C3568" t="s">
        <v>30</v>
      </c>
      <c r="D3568">
        <v>307</v>
      </c>
      <c r="E3568" t="s">
        <v>36</v>
      </c>
      <c r="F3568">
        <v>36.017000000000003</v>
      </c>
      <c r="G3568">
        <v>7.3419999999999996</v>
      </c>
      <c r="H3568" t="s">
        <v>36</v>
      </c>
      <c r="I3568" t="s">
        <v>2819</v>
      </c>
      <c r="J3568" s="4" t="str">
        <f t="shared" si="110"/>
        <v>na</v>
      </c>
      <c r="K3568" s="4">
        <f t="shared" si="111"/>
        <v>0</v>
      </c>
      <c r="L3568" t="s">
        <v>15011</v>
      </c>
    </row>
    <row r="3569" spans="1:12" x14ac:dyDescent="0.25">
      <c r="A3569" t="s">
        <v>7148</v>
      </c>
      <c r="B3569" t="s">
        <v>7149</v>
      </c>
      <c r="C3569" t="s">
        <v>132</v>
      </c>
      <c r="D3569">
        <v>306</v>
      </c>
      <c r="E3569">
        <v>179.667</v>
      </c>
      <c r="F3569">
        <v>11.189</v>
      </c>
      <c r="G3569">
        <v>7.476</v>
      </c>
      <c r="H3569">
        <v>40.982999999999997</v>
      </c>
      <c r="I3569" t="s">
        <v>2819</v>
      </c>
      <c r="J3569" s="4" t="str">
        <f t="shared" si="110"/>
        <v>na</v>
      </c>
      <c r="K3569" s="4">
        <f t="shared" si="111"/>
        <v>0</v>
      </c>
      <c r="L3569" t="s">
        <v>15012</v>
      </c>
    </row>
    <row r="3570" spans="1:12" x14ac:dyDescent="0.25">
      <c r="A3570" t="s">
        <v>7150</v>
      </c>
      <c r="B3570" t="s">
        <v>7151</v>
      </c>
      <c r="C3570" t="s">
        <v>61</v>
      </c>
      <c r="D3570">
        <v>306</v>
      </c>
      <c r="E3570" t="s">
        <v>36</v>
      </c>
      <c r="F3570" t="s">
        <v>36</v>
      </c>
      <c r="G3570" t="s">
        <v>36</v>
      </c>
      <c r="H3570" t="s">
        <v>36</v>
      </c>
      <c r="I3570" t="s">
        <v>2819</v>
      </c>
      <c r="J3570" s="4" t="str">
        <f t="shared" si="110"/>
        <v>na</v>
      </c>
      <c r="K3570" s="4">
        <f t="shared" si="111"/>
        <v>0</v>
      </c>
      <c r="L3570" t="s">
        <v>15013</v>
      </c>
    </row>
    <row r="3571" spans="1:12" x14ac:dyDescent="0.25">
      <c r="A3571" t="s">
        <v>7152</v>
      </c>
      <c r="B3571" t="s">
        <v>7153</v>
      </c>
      <c r="C3571" t="s">
        <v>30</v>
      </c>
      <c r="D3571">
        <v>305</v>
      </c>
      <c r="E3571" t="s">
        <v>36</v>
      </c>
      <c r="F3571">
        <v>13.324999999999999</v>
      </c>
      <c r="G3571">
        <v>9.6839999999999993</v>
      </c>
      <c r="H3571" t="s">
        <v>36</v>
      </c>
      <c r="I3571" t="s">
        <v>2819</v>
      </c>
      <c r="J3571" s="4" t="str">
        <f t="shared" si="110"/>
        <v>na</v>
      </c>
      <c r="K3571" s="4">
        <f t="shared" si="111"/>
        <v>0</v>
      </c>
      <c r="L3571" t="s">
        <v>15014</v>
      </c>
    </row>
    <row r="3572" spans="1:12" x14ac:dyDescent="0.25">
      <c r="A3572" t="s">
        <v>7154</v>
      </c>
      <c r="B3572" t="s">
        <v>7155</v>
      </c>
      <c r="C3572" t="s">
        <v>132</v>
      </c>
      <c r="D3572">
        <v>305</v>
      </c>
      <c r="E3572" t="s">
        <v>36</v>
      </c>
      <c r="F3572">
        <v>3.181</v>
      </c>
      <c r="G3572">
        <v>1.792</v>
      </c>
      <c r="H3572" t="s">
        <v>36</v>
      </c>
      <c r="I3572" t="s">
        <v>2819</v>
      </c>
      <c r="J3572" s="4" t="str">
        <f t="shared" si="110"/>
        <v>na</v>
      </c>
      <c r="K3572" s="4">
        <f t="shared" si="111"/>
        <v>0</v>
      </c>
      <c r="L3572" t="s">
        <v>15015</v>
      </c>
    </row>
    <row r="3573" spans="1:12" x14ac:dyDescent="0.25">
      <c r="A3573" t="s">
        <v>7156</v>
      </c>
      <c r="B3573" t="s">
        <v>7157</v>
      </c>
      <c r="C3573" t="s">
        <v>61</v>
      </c>
      <c r="D3573">
        <v>305</v>
      </c>
      <c r="E3573" t="s">
        <v>36</v>
      </c>
      <c r="F3573">
        <v>0.30099999999999999</v>
      </c>
      <c r="G3573" t="s">
        <v>36</v>
      </c>
      <c r="H3573" t="s">
        <v>36</v>
      </c>
      <c r="I3573" t="s">
        <v>2819</v>
      </c>
      <c r="J3573" s="4" t="str">
        <f t="shared" si="110"/>
        <v>na</v>
      </c>
      <c r="K3573" s="4">
        <f t="shared" si="111"/>
        <v>0</v>
      </c>
      <c r="L3573" t="s">
        <v>15016</v>
      </c>
    </row>
    <row r="3574" spans="1:12" x14ac:dyDescent="0.25">
      <c r="A3574" t="s">
        <v>7158</v>
      </c>
      <c r="B3574" t="s">
        <v>7159</v>
      </c>
      <c r="C3574" t="s">
        <v>24</v>
      </c>
      <c r="D3574">
        <v>304</v>
      </c>
      <c r="E3574">
        <v>8.5069999999999997</v>
      </c>
      <c r="F3574">
        <v>0.439</v>
      </c>
      <c r="G3574">
        <v>0.156</v>
      </c>
      <c r="H3574">
        <v>5.1790000000000003</v>
      </c>
      <c r="I3574" t="s">
        <v>2819</v>
      </c>
      <c r="J3574" s="4" t="str">
        <f t="shared" si="110"/>
        <v>na</v>
      </c>
      <c r="K3574" s="4">
        <f t="shared" si="111"/>
        <v>0</v>
      </c>
      <c r="L3574" t="s">
        <v>15017</v>
      </c>
    </row>
    <row r="3575" spans="1:12" x14ac:dyDescent="0.25">
      <c r="A3575" t="s">
        <v>7160</v>
      </c>
      <c r="B3575" t="s">
        <v>7161</v>
      </c>
      <c r="C3575" t="s">
        <v>35</v>
      </c>
      <c r="D3575">
        <v>303</v>
      </c>
      <c r="E3575">
        <v>7.9610000000000003</v>
      </c>
      <c r="F3575">
        <v>1.226</v>
      </c>
      <c r="G3575">
        <v>2.6160000000000001</v>
      </c>
      <c r="H3575" t="s">
        <v>36</v>
      </c>
      <c r="I3575" t="s">
        <v>2819</v>
      </c>
      <c r="J3575" s="4" t="str">
        <f t="shared" si="110"/>
        <v>na</v>
      </c>
      <c r="K3575" s="4">
        <f t="shared" si="111"/>
        <v>0</v>
      </c>
      <c r="L3575" t="s">
        <v>15018</v>
      </c>
    </row>
    <row r="3576" spans="1:12" x14ac:dyDescent="0.25">
      <c r="A3576" t="s">
        <v>7162</v>
      </c>
      <c r="B3576" t="s">
        <v>7163</v>
      </c>
      <c r="C3576" t="s">
        <v>58</v>
      </c>
      <c r="D3576">
        <v>302</v>
      </c>
      <c r="E3576">
        <v>3.8620000000000001</v>
      </c>
      <c r="F3576">
        <v>1.3009999999999999</v>
      </c>
      <c r="G3576">
        <v>0.17199999999999999</v>
      </c>
      <c r="H3576">
        <v>2.617</v>
      </c>
      <c r="I3576" t="s">
        <v>2819</v>
      </c>
      <c r="J3576" s="4" t="str">
        <f t="shared" si="110"/>
        <v>na</v>
      </c>
      <c r="K3576" s="4">
        <f t="shared" si="111"/>
        <v>0</v>
      </c>
      <c r="L3576" t="s">
        <v>15019</v>
      </c>
    </row>
    <row r="3577" spans="1:12" x14ac:dyDescent="0.25">
      <c r="A3577" t="s">
        <v>7164</v>
      </c>
      <c r="B3577" t="s">
        <v>7165</v>
      </c>
      <c r="C3577" t="s">
        <v>15</v>
      </c>
      <c r="D3577">
        <v>302</v>
      </c>
      <c r="E3577">
        <v>2.597</v>
      </c>
      <c r="F3577">
        <v>0.20899999999999999</v>
      </c>
      <c r="G3577">
        <v>6.8000000000000005E-2</v>
      </c>
      <c r="H3577" t="s">
        <v>36</v>
      </c>
      <c r="I3577" t="s">
        <v>2819</v>
      </c>
      <c r="J3577" s="4" t="str">
        <f t="shared" si="110"/>
        <v>na</v>
      </c>
      <c r="K3577" s="4">
        <f t="shared" si="111"/>
        <v>0</v>
      </c>
      <c r="L3577" t="s">
        <v>15020</v>
      </c>
    </row>
    <row r="3578" spans="1:12" x14ac:dyDescent="0.25">
      <c r="A3578" t="s">
        <v>7166</v>
      </c>
      <c r="B3578" t="s">
        <v>7167</v>
      </c>
      <c r="C3578" t="s">
        <v>30</v>
      </c>
      <c r="D3578">
        <v>301</v>
      </c>
      <c r="E3578">
        <v>12.135</v>
      </c>
      <c r="F3578">
        <v>1.526</v>
      </c>
      <c r="G3578">
        <v>1.5229999999999999</v>
      </c>
      <c r="H3578">
        <v>8.3409999999999993</v>
      </c>
      <c r="I3578" t="s">
        <v>2819</v>
      </c>
      <c r="J3578" s="4" t="str">
        <f t="shared" si="110"/>
        <v>na</v>
      </c>
      <c r="K3578" s="4">
        <f t="shared" si="111"/>
        <v>0</v>
      </c>
      <c r="L3578" t="s">
        <v>15021</v>
      </c>
    </row>
    <row r="3579" spans="1:12" x14ac:dyDescent="0.25">
      <c r="A3579" t="s">
        <v>7168</v>
      </c>
      <c r="B3579" t="s">
        <v>7169</v>
      </c>
      <c r="C3579" t="s">
        <v>30</v>
      </c>
      <c r="D3579">
        <v>301</v>
      </c>
      <c r="E3579" t="s">
        <v>36</v>
      </c>
      <c r="F3579">
        <v>3.927</v>
      </c>
      <c r="G3579">
        <v>5.5359999999999996</v>
      </c>
      <c r="H3579">
        <v>94.649000000000001</v>
      </c>
      <c r="I3579" t="s">
        <v>2819</v>
      </c>
      <c r="J3579" s="4" t="str">
        <f t="shared" si="110"/>
        <v>na</v>
      </c>
      <c r="K3579" s="4">
        <f t="shared" si="111"/>
        <v>0</v>
      </c>
      <c r="L3579" t="s">
        <v>15022</v>
      </c>
    </row>
    <row r="3580" spans="1:12" x14ac:dyDescent="0.25">
      <c r="A3580" t="s">
        <v>7170</v>
      </c>
      <c r="B3580" t="s">
        <v>7171</v>
      </c>
      <c r="C3580" t="s">
        <v>11</v>
      </c>
      <c r="D3580">
        <v>301</v>
      </c>
      <c r="E3580">
        <v>40.159999999999997</v>
      </c>
      <c r="F3580">
        <v>0.75</v>
      </c>
      <c r="G3580">
        <v>0.72199999999999998</v>
      </c>
      <c r="H3580">
        <v>7.7370000000000001</v>
      </c>
      <c r="I3580" t="s">
        <v>2819</v>
      </c>
      <c r="J3580" s="4" t="str">
        <f t="shared" si="110"/>
        <v>na</v>
      </c>
      <c r="K3580" s="4">
        <f t="shared" si="111"/>
        <v>0</v>
      </c>
      <c r="L3580" t="s">
        <v>15023</v>
      </c>
    </row>
    <row r="3581" spans="1:12" x14ac:dyDescent="0.25">
      <c r="A3581" t="s">
        <v>7172</v>
      </c>
      <c r="B3581" t="s">
        <v>7173</v>
      </c>
      <c r="C3581" t="s">
        <v>61</v>
      </c>
      <c r="D3581">
        <v>300</v>
      </c>
      <c r="E3581" t="s">
        <v>36</v>
      </c>
      <c r="F3581">
        <v>0.98599999999999999</v>
      </c>
      <c r="G3581" t="s">
        <v>36</v>
      </c>
      <c r="H3581" t="s">
        <v>36</v>
      </c>
      <c r="I3581" t="s">
        <v>2819</v>
      </c>
      <c r="J3581" s="4" t="str">
        <f t="shared" si="110"/>
        <v>na</v>
      </c>
      <c r="K3581" s="4">
        <f t="shared" si="111"/>
        <v>0</v>
      </c>
      <c r="L3581" t="s">
        <v>15024</v>
      </c>
    </row>
    <row r="3582" spans="1:12" x14ac:dyDescent="0.25">
      <c r="A3582" t="s">
        <v>7174</v>
      </c>
      <c r="B3582" t="s">
        <v>7175</v>
      </c>
      <c r="C3582" t="s">
        <v>18</v>
      </c>
      <c r="D3582">
        <v>300</v>
      </c>
      <c r="E3582" t="s">
        <v>36</v>
      </c>
      <c r="F3582">
        <v>1.9750000000000001</v>
      </c>
      <c r="G3582">
        <v>6.0119999999999996</v>
      </c>
      <c r="H3582" t="s">
        <v>36</v>
      </c>
      <c r="I3582" t="s">
        <v>2819</v>
      </c>
      <c r="J3582" s="4" t="str">
        <f t="shared" si="110"/>
        <v>na</v>
      </c>
      <c r="K3582" s="4">
        <f t="shared" si="111"/>
        <v>0</v>
      </c>
      <c r="L3582" t="s">
        <v>15025</v>
      </c>
    </row>
    <row r="3583" spans="1:12" x14ac:dyDescent="0.25">
      <c r="A3583" t="s">
        <v>7176</v>
      </c>
      <c r="B3583" t="s">
        <v>7177</v>
      </c>
      <c r="C3583" t="s">
        <v>132</v>
      </c>
      <c r="D3583">
        <v>298</v>
      </c>
      <c r="E3583" t="s">
        <v>36</v>
      </c>
      <c r="F3583" t="s">
        <v>36</v>
      </c>
      <c r="G3583">
        <v>6.7000000000000004E-2</v>
      </c>
      <c r="H3583">
        <v>7.4539999999999997</v>
      </c>
      <c r="I3583" t="s">
        <v>2819</v>
      </c>
      <c r="J3583" s="4" t="str">
        <f t="shared" si="110"/>
        <v>na</v>
      </c>
      <c r="K3583" s="4">
        <f t="shared" si="111"/>
        <v>0</v>
      </c>
      <c r="L3583" t="s">
        <v>15026</v>
      </c>
    </row>
    <row r="3584" spans="1:12" x14ac:dyDescent="0.25">
      <c r="A3584" t="s">
        <v>7178</v>
      </c>
      <c r="B3584" t="s">
        <v>7179</v>
      </c>
      <c r="C3584" t="s">
        <v>35</v>
      </c>
      <c r="D3584">
        <v>298</v>
      </c>
      <c r="E3584">
        <v>15.41</v>
      </c>
      <c r="F3584">
        <v>1.5660000000000001</v>
      </c>
      <c r="G3584">
        <v>1.169</v>
      </c>
      <c r="H3584" t="s">
        <v>36</v>
      </c>
      <c r="I3584" t="s">
        <v>2819</v>
      </c>
      <c r="J3584" s="4" t="str">
        <f t="shared" si="110"/>
        <v>na</v>
      </c>
      <c r="K3584" s="4">
        <f t="shared" si="111"/>
        <v>0</v>
      </c>
      <c r="L3584" t="s">
        <v>15027</v>
      </c>
    </row>
    <row r="3585" spans="1:12" x14ac:dyDescent="0.25">
      <c r="A3585" t="s">
        <v>7180</v>
      </c>
      <c r="B3585" t="s">
        <v>7181</v>
      </c>
      <c r="C3585" t="s">
        <v>15</v>
      </c>
      <c r="D3585">
        <v>298</v>
      </c>
      <c r="E3585">
        <v>7.1420000000000003</v>
      </c>
      <c r="F3585" t="s">
        <v>36</v>
      </c>
      <c r="G3585">
        <v>0.28899999999999998</v>
      </c>
      <c r="H3585">
        <v>9.2080000000000002</v>
      </c>
      <c r="I3585" t="s">
        <v>2819</v>
      </c>
      <c r="J3585" s="4" t="str">
        <f t="shared" si="110"/>
        <v>na</v>
      </c>
      <c r="K3585" s="4">
        <f t="shared" si="111"/>
        <v>0</v>
      </c>
      <c r="L3585" t="s">
        <v>15028</v>
      </c>
    </row>
    <row r="3586" spans="1:12" x14ac:dyDescent="0.25">
      <c r="A3586" t="s">
        <v>7182</v>
      </c>
      <c r="B3586" t="s">
        <v>7183</v>
      </c>
      <c r="C3586" t="s">
        <v>61</v>
      </c>
      <c r="D3586">
        <v>297</v>
      </c>
      <c r="E3586">
        <v>34.110999999999997</v>
      </c>
      <c r="F3586">
        <v>1.2629999999999999</v>
      </c>
      <c r="G3586" t="s">
        <v>36</v>
      </c>
      <c r="H3586" t="s">
        <v>36</v>
      </c>
      <c r="I3586" t="s">
        <v>2819</v>
      </c>
      <c r="J3586" s="4" t="str">
        <f t="shared" ref="J3586:J3649" si="112">IF(AND(I3586=selected_country_code,C3586= selected_sector_code),D3586,"na")</f>
        <v>na</v>
      </c>
      <c r="K3586" s="4">
        <f t="shared" si="111"/>
        <v>0</v>
      </c>
      <c r="L3586" t="s">
        <v>15029</v>
      </c>
    </row>
    <row r="3587" spans="1:12" x14ac:dyDescent="0.25">
      <c r="A3587" t="s">
        <v>7184</v>
      </c>
      <c r="B3587" t="s">
        <v>7185</v>
      </c>
      <c r="C3587" t="s">
        <v>30</v>
      </c>
      <c r="D3587">
        <v>297</v>
      </c>
      <c r="E3587" t="s">
        <v>36</v>
      </c>
      <c r="F3587">
        <v>5.3220000000000001</v>
      </c>
      <c r="G3587">
        <v>864.23199999999997</v>
      </c>
      <c r="H3587" t="s">
        <v>36</v>
      </c>
      <c r="I3587" t="s">
        <v>2819</v>
      </c>
      <c r="J3587" s="4" t="str">
        <f t="shared" si="112"/>
        <v>na</v>
      </c>
      <c r="K3587" s="4">
        <f t="shared" ref="K3587:K3650" si="113">IFERROR(RANK(J3587,$J$2:$J$5711,0),0)</f>
        <v>0</v>
      </c>
      <c r="L3587" t="s">
        <v>15030</v>
      </c>
    </row>
    <row r="3588" spans="1:12" x14ac:dyDescent="0.25">
      <c r="A3588" t="s">
        <v>7186</v>
      </c>
      <c r="B3588" t="s">
        <v>7187</v>
      </c>
      <c r="C3588" t="s">
        <v>11</v>
      </c>
      <c r="D3588">
        <v>297</v>
      </c>
      <c r="E3588">
        <v>4.1020000000000003</v>
      </c>
      <c r="F3588">
        <v>0.53500000000000003</v>
      </c>
      <c r="G3588">
        <v>9.5000000000000001E-2</v>
      </c>
      <c r="H3588">
        <v>2.1339999999999999</v>
      </c>
      <c r="I3588" t="s">
        <v>2819</v>
      </c>
      <c r="J3588" s="4" t="str">
        <f t="shared" si="112"/>
        <v>na</v>
      </c>
      <c r="K3588" s="4">
        <f t="shared" si="113"/>
        <v>0</v>
      </c>
      <c r="L3588" t="s">
        <v>15031</v>
      </c>
    </row>
    <row r="3589" spans="1:12" x14ac:dyDescent="0.25">
      <c r="A3589" t="s">
        <v>7188</v>
      </c>
      <c r="B3589" t="s">
        <v>7189</v>
      </c>
      <c r="C3589" t="s">
        <v>58</v>
      </c>
      <c r="D3589">
        <v>297</v>
      </c>
      <c r="E3589">
        <v>0.93100000000000005</v>
      </c>
      <c r="F3589" t="s">
        <v>36</v>
      </c>
      <c r="G3589">
        <v>6.0999999999999999E-2</v>
      </c>
      <c r="H3589">
        <v>3.9689999999999999</v>
      </c>
      <c r="I3589" t="s">
        <v>2819</v>
      </c>
      <c r="J3589" s="4" t="str">
        <f t="shared" si="112"/>
        <v>na</v>
      </c>
      <c r="K3589" s="4">
        <f t="shared" si="113"/>
        <v>0</v>
      </c>
      <c r="L3589" t="s">
        <v>15032</v>
      </c>
    </row>
    <row r="3590" spans="1:12" x14ac:dyDescent="0.25">
      <c r="A3590" t="s">
        <v>7190</v>
      </c>
      <c r="B3590" t="s">
        <v>7191</v>
      </c>
      <c r="C3590" t="s">
        <v>58</v>
      </c>
      <c r="D3590">
        <v>297</v>
      </c>
      <c r="E3590">
        <v>8.0310000000000006</v>
      </c>
      <c r="F3590">
        <v>0.92400000000000004</v>
      </c>
      <c r="G3590">
        <v>0.35</v>
      </c>
      <c r="H3590">
        <v>2.508</v>
      </c>
      <c r="I3590" t="s">
        <v>2819</v>
      </c>
      <c r="J3590" s="4" t="str">
        <f t="shared" si="112"/>
        <v>na</v>
      </c>
      <c r="K3590" s="4">
        <f t="shared" si="113"/>
        <v>0</v>
      </c>
      <c r="L3590" t="s">
        <v>15033</v>
      </c>
    </row>
    <row r="3591" spans="1:12" x14ac:dyDescent="0.25">
      <c r="A3591" t="s">
        <v>7192</v>
      </c>
      <c r="B3591" t="s">
        <v>7193</v>
      </c>
      <c r="C3591" t="s">
        <v>15</v>
      </c>
      <c r="D3591">
        <v>296</v>
      </c>
      <c r="E3591">
        <v>7.5810000000000004</v>
      </c>
      <c r="F3591">
        <v>1.149</v>
      </c>
      <c r="G3591">
        <v>0.36199999999999999</v>
      </c>
      <c r="H3591">
        <v>4.4470000000000001</v>
      </c>
      <c r="I3591" t="s">
        <v>2819</v>
      </c>
      <c r="J3591" s="4" t="str">
        <f t="shared" si="112"/>
        <v>na</v>
      </c>
      <c r="K3591" s="4">
        <f t="shared" si="113"/>
        <v>0</v>
      </c>
      <c r="L3591" t="s">
        <v>15034</v>
      </c>
    </row>
    <row r="3592" spans="1:12" x14ac:dyDescent="0.25">
      <c r="A3592" t="s">
        <v>7194</v>
      </c>
      <c r="B3592" t="s">
        <v>7195</v>
      </c>
      <c r="C3592" t="s">
        <v>35</v>
      </c>
      <c r="D3592">
        <v>296</v>
      </c>
      <c r="E3592">
        <v>6.6189999999999998</v>
      </c>
      <c r="F3592">
        <v>3.125</v>
      </c>
      <c r="G3592">
        <v>0.65200000000000002</v>
      </c>
      <c r="H3592">
        <v>8.391</v>
      </c>
      <c r="I3592" t="s">
        <v>2819</v>
      </c>
      <c r="J3592" s="4" t="str">
        <f t="shared" si="112"/>
        <v>na</v>
      </c>
      <c r="K3592" s="4">
        <f t="shared" si="113"/>
        <v>0</v>
      </c>
      <c r="L3592" t="s">
        <v>15035</v>
      </c>
    </row>
    <row r="3593" spans="1:12" x14ac:dyDescent="0.25">
      <c r="A3593" t="s">
        <v>7196</v>
      </c>
      <c r="B3593" t="s">
        <v>7197</v>
      </c>
      <c r="C3593" t="s">
        <v>132</v>
      </c>
      <c r="D3593">
        <v>295</v>
      </c>
      <c r="E3593" t="s">
        <v>36</v>
      </c>
      <c r="F3593">
        <v>1.901</v>
      </c>
      <c r="G3593">
        <v>2.444</v>
      </c>
      <c r="H3593">
        <v>336.25799999999998</v>
      </c>
      <c r="I3593" t="s">
        <v>2819</v>
      </c>
      <c r="J3593" s="4" t="str">
        <f t="shared" si="112"/>
        <v>na</v>
      </c>
      <c r="K3593" s="4">
        <f t="shared" si="113"/>
        <v>0</v>
      </c>
      <c r="L3593" t="s">
        <v>15036</v>
      </c>
    </row>
    <row r="3594" spans="1:12" x14ac:dyDescent="0.25">
      <c r="A3594" t="s">
        <v>7198</v>
      </c>
      <c r="B3594" t="s">
        <v>7199</v>
      </c>
      <c r="C3594" t="s">
        <v>132</v>
      </c>
      <c r="D3594">
        <v>295</v>
      </c>
      <c r="E3594">
        <v>27.273</v>
      </c>
      <c r="F3594">
        <v>7.8979999999999997</v>
      </c>
      <c r="G3594">
        <v>8.5399999999999991</v>
      </c>
      <c r="H3594">
        <v>18.687999999999999</v>
      </c>
      <c r="I3594" t="s">
        <v>2819</v>
      </c>
      <c r="J3594" s="4" t="str">
        <f t="shared" si="112"/>
        <v>na</v>
      </c>
      <c r="K3594" s="4">
        <f t="shared" si="113"/>
        <v>0</v>
      </c>
      <c r="L3594" t="s">
        <v>15037</v>
      </c>
    </row>
    <row r="3595" spans="1:12" x14ac:dyDescent="0.25">
      <c r="A3595" t="s">
        <v>7200</v>
      </c>
      <c r="B3595" t="s">
        <v>7201</v>
      </c>
      <c r="C3595" t="s">
        <v>30</v>
      </c>
      <c r="D3595">
        <v>295</v>
      </c>
      <c r="E3595" t="s">
        <v>36</v>
      </c>
      <c r="F3595">
        <v>7.694</v>
      </c>
      <c r="G3595">
        <v>4.9589999999999996</v>
      </c>
      <c r="H3595" t="s">
        <v>36</v>
      </c>
      <c r="I3595" t="s">
        <v>2819</v>
      </c>
      <c r="J3595" s="4" t="str">
        <f t="shared" si="112"/>
        <v>na</v>
      </c>
      <c r="K3595" s="4">
        <f t="shared" si="113"/>
        <v>0</v>
      </c>
      <c r="L3595" t="s">
        <v>15038</v>
      </c>
    </row>
    <row r="3596" spans="1:12" x14ac:dyDescent="0.25">
      <c r="A3596" t="s">
        <v>7202</v>
      </c>
      <c r="B3596" t="s">
        <v>7203</v>
      </c>
      <c r="C3596" t="s">
        <v>15</v>
      </c>
      <c r="D3596">
        <v>294</v>
      </c>
      <c r="E3596">
        <v>19.184000000000001</v>
      </c>
      <c r="F3596">
        <v>0.97399999999999998</v>
      </c>
      <c r="G3596">
        <v>0.54200000000000004</v>
      </c>
      <c r="H3596">
        <v>6.1289999999999996</v>
      </c>
      <c r="I3596" t="s">
        <v>2819</v>
      </c>
      <c r="J3596" s="4" t="str">
        <f t="shared" si="112"/>
        <v>na</v>
      </c>
      <c r="K3596" s="4">
        <f t="shared" si="113"/>
        <v>0</v>
      </c>
      <c r="L3596" t="s">
        <v>15039</v>
      </c>
    </row>
    <row r="3597" spans="1:12" x14ac:dyDescent="0.25">
      <c r="A3597" t="s">
        <v>7204</v>
      </c>
      <c r="B3597" t="s">
        <v>7205</v>
      </c>
      <c r="C3597" t="s">
        <v>35</v>
      </c>
      <c r="D3597">
        <v>294</v>
      </c>
      <c r="E3597">
        <v>6.1820000000000004</v>
      </c>
      <c r="F3597">
        <v>0.59299999999999997</v>
      </c>
      <c r="G3597">
        <v>1.36</v>
      </c>
      <c r="H3597" t="s">
        <v>36</v>
      </c>
      <c r="I3597" t="s">
        <v>2819</v>
      </c>
      <c r="J3597" s="4" t="str">
        <f t="shared" si="112"/>
        <v>na</v>
      </c>
      <c r="K3597" s="4">
        <f t="shared" si="113"/>
        <v>0</v>
      </c>
      <c r="L3597" t="s">
        <v>15040</v>
      </c>
    </row>
    <row r="3598" spans="1:12" x14ac:dyDescent="0.25">
      <c r="A3598" t="s">
        <v>7206</v>
      </c>
      <c r="B3598" t="s">
        <v>7207</v>
      </c>
      <c r="C3598" t="s">
        <v>132</v>
      </c>
      <c r="D3598">
        <v>293</v>
      </c>
      <c r="E3598" t="s">
        <v>36</v>
      </c>
      <c r="F3598" t="s">
        <v>36</v>
      </c>
      <c r="G3598">
        <v>1.6719999999999999</v>
      </c>
      <c r="H3598" t="s">
        <v>36</v>
      </c>
      <c r="I3598" t="s">
        <v>2819</v>
      </c>
      <c r="J3598" s="4" t="str">
        <f t="shared" si="112"/>
        <v>na</v>
      </c>
      <c r="K3598" s="4">
        <f t="shared" si="113"/>
        <v>0</v>
      </c>
      <c r="L3598" t="s">
        <v>15041</v>
      </c>
    </row>
    <row r="3599" spans="1:12" x14ac:dyDescent="0.25">
      <c r="A3599" t="s">
        <v>7208</v>
      </c>
      <c r="B3599" t="s">
        <v>7209</v>
      </c>
      <c r="C3599" t="s">
        <v>30</v>
      </c>
      <c r="D3599">
        <v>293</v>
      </c>
      <c r="E3599" t="s">
        <v>36</v>
      </c>
      <c r="F3599">
        <v>31.83</v>
      </c>
      <c r="G3599">
        <v>5.383</v>
      </c>
      <c r="H3599" t="s">
        <v>36</v>
      </c>
      <c r="I3599" t="s">
        <v>2819</v>
      </c>
      <c r="J3599" s="4" t="str">
        <f t="shared" si="112"/>
        <v>na</v>
      </c>
      <c r="K3599" s="4">
        <f t="shared" si="113"/>
        <v>0</v>
      </c>
      <c r="L3599" t="s">
        <v>15042</v>
      </c>
    </row>
    <row r="3600" spans="1:12" x14ac:dyDescent="0.25">
      <c r="A3600" t="s">
        <v>7210</v>
      </c>
      <c r="B3600" t="s">
        <v>7211</v>
      </c>
      <c r="C3600" t="s">
        <v>61</v>
      </c>
      <c r="D3600">
        <v>293</v>
      </c>
      <c r="E3600" t="s">
        <v>36</v>
      </c>
      <c r="F3600" t="s">
        <v>36</v>
      </c>
      <c r="G3600" t="s">
        <v>36</v>
      </c>
      <c r="H3600" t="s">
        <v>36</v>
      </c>
      <c r="I3600" t="s">
        <v>2819</v>
      </c>
      <c r="J3600" s="4" t="str">
        <f t="shared" si="112"/>
        <v>na</v>
      </c>
      <c r="K3600" s="4">
        <f t="shared" si="113"/>
        <v>0</v>
      </c>
      <c r="L3600" t="s">
        <v>15043</v>
      </c>
    </row>
    <row r="3601" spans="1:12" x14ac:dyDescent="0.25">
      <c r="A3601" t="s">
        <v>7212</v>
      </c>
      <c r="B3601" t="s">
        <v>7213</v>
      </c>
      <c r="C3601" t="s">
        <v>15</v>
      </c>
      <c r="D3601">
        <v>293</v>
      </c>
      <c r="E3601" t="s">
        <v>36</v>
      </c>
      <c r="F3601">
        <v>3.2709999999999999</v>
      </c>
      <c r="G3601">
        <v>1.7250000000000001</v>
      </c>
      <c r="H3601" t="s">
        <v>36</v>
      </c>
      <c r="I3601" t="s">
        <v>2819</v>
      </c>
      <c r="J3601" s="4" t="str">
        <f t="shared" si="112"/>
        <v>na</v>
      </c>
      <c r="K3601" s="4">
        <f t="shared" si="113"/>
        <v>0</v>
      </c>
      <c r="L3601" t="s">
        <v>15044</v>
      </c>
    </row>
    <row r="3602" spans="1:12" x14ac:dyDescent="0.25">
      <c r="A3602" t="s">
        <v>7214</v>
      </c>
      <c r="B3602" t="s">
        <v>7215</v>
      </c>
      <c r="C3602" t="s">
        <v>30</v>
      </c>
      <c r="D3602">
        <v>292</v>
      </c>
      <c r="E3602">
        <v>14.731999999999999</v>
      </c>
      <c r="F3602">
        <v>0.86299999999999999</v>
      </c>
      <c r="G3602">
        <v>0.48499999999999999</v>
      </c>
      <c r="H3602">
        <v>7.2350000000000003</v>
      </c>
      <c r="I3602" t="s">
        <v>2819</v>
      </c>
      <c r="J3602" s="4" t="str">
        <f t="shared" si="112"/>
        <v>na</v>
      </c>
      <c r="K3602" s="4">
        <f t="shared" si="113"/>
        <v>0</v>
      </c>
      <c r="L3602" t="s">
        <v>15045</v>
      </c>
    </row>
    <row r="3603" spans="1:12" x14ac:dyDescent="0.25">
      <c r="A3603" t="s">
        <v>7216</v>
      </c>
      <c r="B3603" t="s">
        <v>7217</v>
      </c>
      <c r="C3603" t="s">
        <v>58</v>
      </c>
      <c r="D3603">
        <v>292</v>
      </c>
      <c r="E3603">
        <v>8.1859999999999999</v>
      </c>
      <c r="F3603">
        <v>0.81</v>
      </c>
      <c r="G3603">
        <v>0.42399999999999999</v>
      </c>
      <c r="H3603">
        <v>6.1959999999999997</v>
      </c>
      <c r="I3603" t="s">
        <v>2819</v>
      </c>
      <c r="J3603" s="4" t="str">
        <f t="shared" si="112"/>
        <v>na</v>
      </c>
      <c r="K3603" s="4">
        <f t="shared" si="113"/>
        <v>0</v>
      </c>
      <c r="L3603" t="s">
        <v>15046</v>
      </c>
    </row>
    <row r="3604" spans="1:12" x14ac:dyDescent="0.25">
      <c r="A3604" t="s">
        <v>7218</v>
      </c>
      <c r="B3604" t="s">
        <v>7219</v>
      </c>
      <c r="C3604" t="s">
        <v>30</v>
      </c>
      <c r="D3604">
        <v>292</v>
      </c>
      <c r="E3604">
        <v>20.027999999999999</v>
      </c>
      <c r="F3604">
        <v>2.9060000000000001</v>
      </c>
      <c r="G3604">
        <v>6.27</v>
      </c>
      <c r="H3604">
        <v>10.167</v>
      </c>
      <c r="I3604" t="s">
        <v>2819</v>
      </c>
      <c r="J3604" s="4" t="str">
        <f t="shared" si="112"/>
        <v>na</v>
      </c>
      <c r="K3604" s="4">
        <f t="shared" si="113"/>
        <v>0</v>
      </c>
      <c r="L3604" t="s">
        <v>15047</v>
      </c>
    </row>
    <row r="3605" spans="1:12" x14ac:dyDescent="0.25">
      <c r="A3605" t="s">
        <v>7220</v>
      </c>
      <c r="B3605" t="s">
        <v>7221</v>
      </c>
      <c r="C3605" t="s">
        <v>30</v>
      </c>
      <c r="D3605">
        <v>292</v>
      </c>
      <c r="E3605" t="s">
        <v>36</v>
      </c>
      <c r="F3605">
        <v>8.2880000000000003</v>
      </c>
      <c r="G3605">
        <v>192.965</v>
      </c>
      <c r="H3605" t="s">
        <v>36</v>
      </c>
      <c r="I3605" t="s">
        <v>2819</v>
      </c>
      <c r="J3605" s="4" t="str">
        <f t="shared" si="112"/>
        <v>na</v>
      </c>
      <c r="K3605" s="4">
        <f t="shared" si="113"/>
        <v>0</v>
      </c>
      <c r="L3605" t="s">
        <v>15048</v>
      </c>
    </row>
    <row r="3606" spans="1:12" x14ac:dyDescent="0.25">
      <c r="A3606" t="s">
        <v>7222</v>
      </c>
      <c r="B3606" t="s">
        <v>7223</v>
      </c>
      <c r="C3606" t="s">
        <v>35</v>
      </c>
      <c r="D3606">
        <v>291</v>
      </c>
      <c r="E3606">
        <v>11.608000000000001</v>
      </c>
      <c r="F3606">
        <v>0.64300000000000002</v>
      </c>
      <c r="G3606">
        <v>0.57499999999999996</v>
      </c>
      <c r="H3606" t="s">
        <v>36</v>
      </c>
      <c r="I3606" t="s">
        <v>2819</v>
      </c>
      <c r="J3606" s="4" t="str">
        <f t="shared" si="112"/>
        <v>na</v>
      </c>
      <c r="K3606" s="4">
        <f t="shared" si="113"/>
        <v>0</v>
      </c>
      <c r="L3606" t="s">
        <v>15049</v>
      </c>
    </row>
    <row r="3607" spans="1:12" x14ac:dyDescent="0.25">
      <c r="A3607" t="s">
        <v>7224</v>
      </c>
      <c r="B3607" t="s">
        <v>7225</v>
      </c>
      <c r="C3607" t="s">
        <v>35</v>
      </c>
      <c r="D3607">
        <v>291</v>
      </c>
      <c r="E3607">
        <v>8.6270000000000007</v>
      </c>
      <c r="F3607">
        <v>0.73299999999999998</v>
      </c>
      <c r="G3607">
        <v>1.764</v>
      </c>
      <c r="H3607" t="s">
        <v>36</v>
      </c>
      <c r="I3607" t="s">
        <v>2819</v>
      </c>
      <c r="J3607" s="4" t="str">
        <f t="shared" si="112"/>
        <v>na</v>
      </c>
      <c r="K3607" s="4">
        <f t="shared" si="113"/>
        <v>0</v>
      </c>
      <c r="L3607" t="s">
        <v>15050</v>
      </c>
    </row>
    <row r="3608" spans="1:12" x14ac:dyDescent="0.25">
      <c r="A3608" t="s">
        <v>7226</v>
      </c>
      <c r="B3608" t="s">
        <v>7227</v>
      </c>
      <c r="C3608" t="s">
        <v>30</v>
      </c>
      <c r="D3608">
        <v>291</v>
      </c>
      <c r="E3608">
        <v>16.228999999999999</v>
      </c>
      <c r="F3608">
        <v>1.579</v>
      </c>
      <c r="G3608">
        <v>1.0169999999999999</v>
      </c>
      <c r="H3608">
        <v>10.186999999999999</v>
      </c>
      <c r="I3608" t="s">
        <v>2819</v>
      </c>
      <c r="J3608" s="4" t="str">
        <f t="shared" si="112"/>
        <v>na</v>
      </c>
      <c r="K3608" s="4">
        <f t="shared" si="113"/>
        <v>0</v>
      </c>
      <c r="L3608" t="s">
        <v>15051</v>
      </c>
    </row>
    <row r="3609" spans="1:12" x14ac:dyDescent="0.25">
      <c r="A3609" t="s">
        <v>7228</v>
      </c>
      <c r="B3609" t="s">
        <v>7229</v>
      </c>
      <c r="C3609" t="s">
        <v>58</v>
      </c>
      <c r="D3609">
        <v>291</v>
      </c>
      <c r="E3609">
        <v>10.439</v>
      </c>
      <c r="F3609">
        <v>3.7549999999999999</v>
      </c>
      <c r="G3609">
        <v>0.97799999999999998</v>
      </c>
      <c r="H3609">
        <v>7.4749999999999996</v>
      </c>
      <c r="I3609" t="s">
        <v>2819</v>
      </c>
      <c r="J3609" s="4" t="str">
        <f t="shared" si="112"/>
        <v>na</v>
      </c>
      <c r="K3609" s="4">
        <f t="shared" si="113"/>
        <v>0</v>
      </c>
      <c r="L3609" t="s">
        <v>15052</v>
      </c>
    </row>
    <row r="3610" spans="1:12" x14ac:dyDescent="0.25">
      <c r="A3610" t="s">
        <v>7230</v>
      </c>
      <c r="B3610" t="s">
        <v>7231</v>
      </c>
      <c r="C3610" t="s">
        <v>30</v>
      </c>
      <c r="D3610">
        <v>291</v>
      </c>
      <c r="E3610">
        <v>83.379000000000005</v>
      </c>
      <c r="F3610">
        <v>25.734999999999999</v>
      </c>
      <c r="G3610">
        <v>12.266</v>
      </c>
      <c r="H3610">
        <v>266.47000000000003</v>
      </c>
      <c r="I3610" t="s">
        <v>2819</v>
      </c>
      <c r="J3610" s="4" t="str">
        <f t="shared" si="112"/>
        <v>na</v>
      </c>
      <c r="K3610" s="4">
        <f t="shared" si="113"/>
        <v>0</v>
      </c>
      <c r="L3610" t="s">
        <v>15053</v>
      </c>
    </row>
    <row r="3611" spans="1:12" x14ac:dyDescent="0.25">
      <c r="A3611" t="s">
        <v>7232</v>
      </c>
      <c r="B3611" t="s">
        <v>7233</v>
      </c>
      <c r="C3611" t="s">
        <v>21</v>
      </c>
      <c r="D3611">
        <v>290</v>
      </c>
      <c r="E3611" t="s">
        <v>36</v>
      </c>
      <c r="F3611">
        <v>2.31</v>
      </c>
      <c r="G3611">
        <v>1.496</v>
      </c>
      <c r="H3611" t="s">
        <v>36</v>
      </c>
      <c r="I3611" t="s">
        <v>2819</v>
      </c>
      <c r="J3611" s="4" t="str">
        <f t="shared" si="112"/>
        <v>na</v>
      </c>
      <c r="K3611" s="4">
        <f t="shared" si="113"/>
        <v>0</v>
      </c>
      <c r="L3611" t="s">
        <v>15054</v>
      </c>
    </row>
    <row r="3612" spans="1:12" x14ac:dyDescent="0.25">
      <c r="A3612" t="s">
        <v>7234</v>
      </c>
      <c r="B3612" t="s">
        <v>7235</v>
      </c>
      <c r="C3612" t="s">
        <v>30</v>
      </c>
      <c r="D3612">
        <v>289</v>
      </c>
      <c r="E3612" t="s">
        <v>36</v>
      </c>
      <c r="F3612">
        <v>5.6559999999999997</v>
      </c>
      <c r="G3612">
        <v>4.9989999999999997</v>
      </c>
      <c r="H3612" t="s">
        <v>36</v>
      </c>
      <c r="I3612" t="s">
        <v>2819</v>
      </c>
      <c r="J3612" s="4" t="str">
        <f t="shared" si="112"/>
        <v>na</v>
      </c>
      <c r="K3612" s="4">
        <f t="shared" si="113"/>
        <v>0</v>
      </c>
      <c r="L3612" t="s">
        <v>15055</v>
      </c>
    </row>
    <row r="3613" spans="1:12" x14ac:dyDescent="0.25">
      <c r="A3613" t="s">
        <v>7236</v>
      </c>
      <c r="B3613" t="s">
        <v>7237</v>
      </c>
      <c r="C3613" t="s">
        <v>30</v>
      </c>
      <c r="D3613">
        <v>288</v>
      </c>
      <c r="E3613" t="s">
        <v>36</v>
      </c>
      <c r="F3613">
        <v>4.4219999999999997</v>
      </c>
      <c r="G3613" t="s">
        <v>36</v>
      </c>
      <c r="H3613" t="s">
        <v>36</v>
      </c>
      <c r="I3613" t="s">
        <v>2819</v>
      </c>
      <c r="J3613" s="4" t="str">
        <f t="shared" si="112"/>
        <v>na</v>
      </c>
      <c r="K3613" s="4">
        <f t="shared" si="113"/>
        <v>0</v>
      </c>
      <c r="L3613" t="s">
        <v>15056</v>
      </c>
    </row>
    <row r="3614" spans="1:12" x14ac:dyDescent="0.25">
      <c r="A3614" t="s">
        <v>7238</v>
      </c>
      <c r="B3614" t="s">
        <v>7239</v>
      </c>
      <c r="C3614" t="s">
        <v>132</v>
      </c>
      <c r="D3614">
        <v>288</v>
      </c>
      <c r="E3614" t="s">
        <v>36</v>
      </c>
      <c r="F3614">
        <v>7.4349999999999996</v>
      </c>
      <c r="G3614">
        <v>1.0169999999999999</v>
      </c>
      <c r="H3614">
        <v>83.433000000000007</v>
      </c>
      <c r="I3614" t="s">
        <v>2819</v>
      </c>
      <c r="J3614" s="4" t="str">
        <f t="shared" si="112"/>
        <v>na</v>
      </c>
      <c r="K3614" s="4">
        <f t="shared" si="113"/>
        <v>0</v>
      </c>
      <c r="L3614" t="s">
        <v>15057</v>
      </c>
    </row>
    <row r="3615" spans="1:12" x14ac:dyDescent="0.25">
      <c r="A3615" t="s">
        <v>7240</v>
      </c>
      <c r="B3615" t="s">
        <v>7241</v>
      </c>
      <c r="C3615" t="s">
        <v>35</v>
      </c>
      <c r="D3615">
        <v>287</v>
      </c>
      <c r="E3615">
        <v>8.3659999999999997</v>
      </c>
      <c r="F3615">
        <v>0.96699999999999997</v>
      </c>
      <c r="G3615">
        <v>1.8640000000000001</v>
      </c>
      <c r="H3615" t="s">
        <v>36</v>
      </c>
      <c r="I3615" t="s">
        <v>2819</v>
      </c>
      <c r="J3615" s="4" t="str">
        <f t="shared" si="112"/>
        <v>na</v>
      </c>
      <c r="K3615" s="4">
        <f t="shared" si="113"/>
        <v>0</v>
      </c>
      <c r="L3615" t="s">
        <v>15058</v>
      </c>
    </row>
    <row r="3616" spans="1:12" x14ac:dyDescent="0.25">
      <c r="A3616" t="s">
        <v>7242</v>
      </c>
      <c r="B3616" t="s">
        <v>7243</v>
      </c>
      <c r="C3616" t="s">
        <v>30</v>
      </c>
      <c r="D3616">
        <v>287</v>
      </c>
      <c r="E3616" t="s">
        <v>36</v>
      </c>
      <c r="F3616">
        <v>3.657</v>
      </c>
      <c r="G3616">
        <v>4.5819999999999999</v>
      </c>
      <c r="H3616" t="s">
        <v>36</v>
      </c>
      <c r="I3616" t="s">
        <v>2819</v>
      </c>
      <c r="J3616" s="4" t="str">
        <f t="shared" si="112"/>
        <v>na</v>
      </c>
      <c r="K3616" s="4">
        <f t="shared" si="113"/>
        <v>0</v>
      </c>
      <c r="L3616" t="s">
        <v>15059</v>
      </c>
    </row>
    <row r="3617" spans="1:12" x14ac:dyDescent="0.25">
      <c r="A3617" t="s">
        <v>7244</v>
      </c>
      <c r="B3617" t="s">
        <v>7245</v>
      </c>
      <c r="C3617" t="s">
        <v>15</v>
      </c>
      <c r="D3617">
        <v>286</v>
      </c>
      <c r="E3617">
        <v>9.5690000000000008</v>
      </c>
      <c r="F3617">
        <v>0.746</v>
      </c>
      <c r="G3617">
        <v>0.39</v>
      </c>
      <c r="H3617">
        <v>12.134</v>
      </c>
      <c r="I3617" t="s">
        <v>2819</v>
      </c>
      <c r="J3617" s="4" t="str">
        <f t="shared" si="112"/>
        <v>na</v>
      </c>
      <c r="K3617" s="4">
        <f t="shared" si="113"/>
        <v>0</v>
      </c>
      <c r="L3617" t="s">
        <v>15060</v>
      </c>
    </row>
    <row r="3618" spans="1:12" x14ac:dyDescent="0.25">
      <c r="A3618" t="s">
        <v>7246</v>
      </c>
      <c r="B3618" t="s">
        <v>7247</v>
      </c>
      <c r="C3618" t="s">
        <v>15</v>
      </c>
      <c r="D3618">
        <v>286</v>
      </c>
      <c r="E3618">
        <v>9.5690000000000008</v>
      </c>
      <c r="F3618">
        <v>0.746</v>
      </c>
      <c r="G3618">
        <v>0.39</v>
      </c>
      <c r="H3618">
        <v>12.134</v>
      </c>
      <c r="I3618" t="s">
        <v>2819</v>
      </c>
      <c r="J3618" s="4" t="str">
        <f t="shared" si="112"/>
        <v>na</v>
      </c>
      <c r="K3618" s="4">
        <f t="shared" si="113"/>
        <v>0</v>
      </c>
      <c r="L3618" t="s">
        <v>15061</v>
      </c>
    </row>
    <row r="3619" spans="1:12" x14ac:dyDescent="0.25">
      <c r="A3619" t="s">
        <v>7248</v>
      </c>
      <c r="B3619" t="s">
        <v>7249</v>
      </c>
      <c r="C3619" t="s">
        <v>30</v>
      </c>
      <c r="D3619">
        <v>286</v>
      </c>
      <c r="E3619" t="s">
        <v>36</v>
      </c>
      <c r="F3619">
        <v>1.2350000000000001</v>
      </c>
      <c r="G3619">
        <v>4.3879999999999999</v>
      </c>
      <c r="H3619" t="s">
        <v>36</v>
      </c>
      <c r="I3619" t="s">
        <v>2819</v>
      </c>
      <c r="J3619" s="4" t="str">
        <f t="shared" si="112"/>
        <v>na</v>
      </c>
      <c r="K3619" s="4">
        <f t="shared" si="113"/>
        <v>0</v>
      </c>
      <c r="L3619" t="s">
        <v>15062</v>
      </c>
    </row>
    <row r="3620" spans="1:12" x14ac:dyDescent="0.25">
      <c r="A3620" t="s">
        <v>7250</v>
      </c>
      <c r="B3620" t="s">
        <v>7251</v>
      </c>
      <c r="C3620" t="s">
        <v>30</v>
      </c>
      <c r="D3620">
        <v>286</v>
      </c>
      <c r="E3620" t="s">
        <v>36</v>
      </c>
      <c r="F3620">
        <v>3.0270000000000001</v>
      </c>
      <c r="G3620">
        <v>43.281999999999996</v>
      </c>
      <c r="H3620" t="s">
        <v>36</v>
      </c>
      <c r="I3620" t="s">
        <v>2819</v>
      </c>
      <c r="J3620" s="4" t="str">
        <f t="shared" si="112"/>
        <v>na</v>
      </c>
      <c r="K3620" s="4">
        <f t="shared" si="113"/>
        <v>0</v>
      </c>
      <c r="L3620" t="s">
        <v>15063</v>
      </c>
    </row>
    <row r="3621" spans="1:12" x14ac:dyDescent="0.25">
      <c r="A3621" t="s">
        <v>7252</v>
      </c>
      <c r="B3621" t="s">
        <v>7253</v>
      </c>
      <c r="C3621" t="s">
        <v>35</v>
      </c>
      <c r="D3621">
        <v>285</v>
      </c>
      <c r="E3621">
        <v>6.4130000000000003</v>
      </c>
      <c r="F3621">
        <v>0.82799999999999996</v>
      </c>
      <c r="G3621">
        <v>1.4990000000000001</v>
      </c>
      <c r="H3621" t="s">
        <v>36</v>
      </c>
      <c r="I3621" t="s">
        <v>2819</v>
      </c>
      <c r="J3621" s="4" t="str">
        <f t="shared" si="112"/>
        <v>na</v>
      </c>
      <c r="K3621" s="4">
        <f t="shared" si="113"/>
        <v>0</v>
      </c>
      <c r="L3621" t="s">
        <v>15064</v>
      </c>
    </row>
    <row r="3622" spans="1:12" x14ac:dyDescent="0.25">
      <c r="A3622" t="s">
        <v>7254</v>
      </c>
      <c r="B3622" t="s">
        <v>7255</v>
      </c>
      <c r="C3622" t="s">
        <v>132</v>
      </c>
      <c r="D3622">
        <v>285</v>
      </c>
      <c r="E3622">
        <v>19.544</v>
      </c>
      <c r="F3622">
        <v>3.6440000000000001</v>
      </c>
      <c r="G3622">
        <v>2.6709999999999998</v>
      </c>
      <c r="H3622">
        <v>15.885999999999999</v>
      </c>
      <c r="I3622" t="s">
        <v>2819</v>
      </c>
      <c r="J3622" s="4" t="str">
        <f t="shared" si="112"/>
        <v>na</v>
      </c>
      <c r="K3622" s="4">
        <f t="shared" si="113"/>
        <v>0</v>
      </c>
      <c r="L3622" t="s">
        <v>15065</v>
      </c>
    </row>
    <row r="3623" spans="1:12" x14ac:dyDescent="0.25">
      <c r="A3623" t="s">
        <v>7256</v>
      </c>
      <c r="B3623" t="s">
        <v>7257</v>
      </c>
      <c r="C3623" t="s">
        <v>21</v>
      </c>
      <c r="D3623">
        <v>284</v>
      </c>
      <c r="E3623">
        <v>959.06399999999996</v>
      </c>
      <c r="F3623">
        <v>4.4539999999999997</v>
      </c>
      <c r="G3623">
        <v>3.3359999999999999</v>
      </c>
      <c r="H3623" s="2">
        <v>1233.9079999999999</v>
      </c>
      <c r="I3623" t="s">
        <v>2819</v>
      </c>
      <c r="J3623" s="4" t="str">
        <f t="shared" si="112"/>
        <v>na</v>
      </c>
      <c r="K3623" s="4">
        <f t="shared" si="113"/>
        <v>0</v>
      </c>
      <c r="L3623" t="s">
        <v>15066</v>
      </c>
    </row>
    <row r="3624" spans="1:12" x14ac:dyDescent="0.25">
      <c r="A3624" t="s">
        <v>7258</v>
      </c>
      <c r="B3624" t="s">
        <v>7259</v>
      </c>
      <c r="C3624" t="s">
        <v>35</v>
      </c>
      <c r="D3624">
        <v>283</v>
      </c>
      <c r="E3624">
        <v>5.0529999999999999</v>
      </c>
      <c r="F3624">
        <v>0.56000000000000005</v>
      </c>
      <c r="G3624">
        <v>0.84399999999999997</v>
      </c>
      <c r="H3624" t="s">
        <v>36</v>
      </c>
      <c r="I3624" t="s">
        <v>2819</v>
      </c>
      <c r="J3624" s="4" t="str">
        <f t="shared" si="112"/>
        <v>na</v>
      </c>
      <c r="K3624" s="4">
        <f t="shared" si="113"/>
        <v>0</v>
      </c>
      <c r="L3624" t="s">
        <v>15067</v>
      </c>
    </row>
    <row r="3625" spans="1:12" x14ac:dyDescent="0.25">
      <c r="A3625" t="s">
        <v>7260</v>
      </c>
      <c r="B3625" t="s">
        <v>7261</v>
      </c>
      <c r="C3625" t="s">
        <v>132</v>
      </c>
      <c r="D3625">
        <v>283</v>
      </c>
      <c r="E3625" t="s">
        <v>36</v>
      </c>
      <c r="F3625" t="s">
        <v>36</v>
      </c>
      <c r="G3625">
        <v>0.95</v>
      </c>
      <c r="H3625" t="s">
        <v>36</v>
      </c>
      <c r="I3625" t="s">
        <v>2819</v>
      </c>
      <c r="J3625" s="4" t="str">
        <f t="shared" si="112"/>
        <v>na</v>
      </c>
      <c r="K3625" s="4">
        <f t="shared" si="113"/>
        <v>0</v>
      </c>
      <c r="L3625" t="s">
        <v>15068</v>
      </c>
    </row>
    <row r="3626" spans="1:12" x14ac:dyDescent="0.25">
      <c r="A3626" t="s">
        <v>7262</v>
      </c>
      <c r="B3626" t="s">
        <v>7263</v>
      </c>
      <c r="C3626" t="s">
        <v>30</v>
      </c>
      <c r="D3626">
        <v>283</v>
      </c>
      <c r="E3626">
        <v>11.429</v>
      </c>
      <c r="F3626">
        <v>0.53900000000000003</v>
      </c>
      <c r="G3626" t="s">
        <v>36</v>
      </c>
      <c r="H3626" t="s">
        <v>36</v>
      </c>
      <c r="I3626" t="s">
        <v>2819</v>
      </c>
      <c r="J3626" s="4" t="str">
        <f t="shared" si="112"/>
        <v>na</v>
      </c>
      <c r="K3626" s="4">
        <f t="shared" si="113"/>
        <v>0</v>
      </c>
      <c r="L3626" t="s">
        <v>15069</v>
      </c>
    </row>
    <row r="3627" spans="1:12" x14ac:dyDescent="0.25">
      <c r="A3627" t="s">
        <v>7264</v>
      </c>
      <c r="B3627" t="s">
        <v>7265</v>
      </c>
      <c r="C3627" t="s">
        <v>35</v>
      </c>
      <c r="D3627">
        <v>283</v>
      </c>
      <c r="E3627">
        <v>19.457000000000001</v>
      </c>
      <c r="F3627">
        <v>16.684999999999999</v>
      </c>
      <c r="G3627">
        <v>4.5730000000000004</v>
      </c>
      <c r="H3627">
        <v>12.743</v>
      </c>
      <c r="I3627" t="s">
        <v>2819</v>
      </c>
      <c r="J3627" s="4" t="str">
        <f t="shared" si="112"/>
        <v>na</v>
      </c>
      <c r="K3627" s="4">
        <f t="shared" si="113"/>
        <v>0</v>
      </c>
      <c r="L3627" t="s">
        <v>15070</v>
      </c>
    </row>
    <row r="3628" spans="1:12" x14ac:dyDescent="0.25">
      <c r="A3628" t="s">
        <v>7266</v>
      </c>
      <c r="B3628" t="s">
        <v>7267</v>
      </c>
      <c r="C3628" t="s">
        <v>35</v>
      </c>
      <c r="D3628">
        <v>283</v>
      </c>
      <c r="E3628" t="s">
        <v>36</v>
      </c>
      <c r="F3628">
        <v>1.0860000000000001</v>
      </c>
      <c r="G3628">
        <v>1.1259999999999999</v>
      </c>
      <c r="H3628" t="s">
        <v>36</v>
      </c>
      <c r="I3628" t="s">
        <v>2819</v>
      </c>
      <c r="J3628" s="4" t="str">
        <f t="shared" si="112"/>
        <v>na</v>
      </c>
      <c r="K3628" s="4">
        <f t="shared" si="113"/>
        <v>0</v>
      </c>
      <c r="L3628" t="s">
        <v>15071</v>
      </c>
    </row>
    <row r="3629" spans="1:12" x14ac:dyDescent="0.25">
      <c r="A3629" t="s">
        <v>7268</v>
      </c>
      <c r="B3629" t="s">
        <v>7269</v>
      </c>
      <c r="C3629" t="s">
        <v>35</v>
      </c>
      <c r="D3629">
        <v>282</v>
      </c>
      <c r="E3629" t="s">
        <v>36</v>
      </c>
      <c r="F3629" t="s">
        <v>36</v>
      </c>
      <c r="G3629" t="s">
        <v>36</v>
      </c>
      <c r="H3629" t="s">
        <v>36</v>
      </c>
      <c r="I3629" t="s">
        <v>2819</v>
      </c>
      <c r="J3629" s="4" t="str">
        <f t="shared" si="112"/>
        <v>na</v>
      </c>
      <c r="K3629" s="4">
        <f t="shared" si="113"/>
        <v>0</v>
      </c>
      <c r="L3629" t="s">
        <v>15072</v>
      </c>
    </row>
    <row r="3630" spans="1:12" x14ac:dyDescent="0.25">
      <c r="A3630" t="s">
        <v>7270</v>
      </c>
      <c r="B3630" t="s">
        <v>7271</v>
      </c>
      <c r="C3630" t="s">
        <v>132</v>
      </c>
      <c r="D3630">
        <v>282</v>
      </c>
      <c r="E3630" t="s">
        <v>36</v>
      </c>
      <c r="F3630">
        <v>1.4179999999999999</v>
      </c>
      <c r="G3630">
        <v>0.249</v>
      </c>
      <c r="H3630">
        <v>6.4950000000000001</v>
      </c>
      <c r="I3630" t="s">
        <v>2819</v>
      </c>
      <c r="J3630" s="4" t="str">
        <f t="shared" si="112"/>
        <v>na</v>
      </c>
      <c r="K3630" s="4">
        <f t="shared" si="113"/>
        <v>0</v>
      </c>
      <c r="L3630" t="s">
        <v>15073</v>
      </c>
    </row>
    <row r="3631" spans="1:12" x14ac:dyDescent="0.25">
      <c r="A3631" t="s">
        <v>7272</v>
      </c>
      <c r="B3631" t="s">
        <v>7273</v>
      </c>
      <c r="C3631" t="s">
        <v>58</v>
      </c>
      <c r="D3631">
        <v>282</v>
      </c>
      <c r="E3631">
        <v>13.961</v>
      </c>
      <c r="F3631">
        <v>5.2119999999999997</v>
      </c>
      <c r="G3631">
        <v>0.45200000000000001</v>
      </c>
      <c r="H3631">
        <v>4.78</v>
      </c>
      <c r="I3631" t="s">
        <v>2819</v>
      </c>
      <c r="J3631" s="4" t="str">
        <f t="shared" si="112"/>
        <v>na</v>
      </c>
      <c r="K3631" s="4">
        <f t="shared" si="113"/>
        <v>0</v>
      </c>
      <c r="L3631" t="s">
        <v>15074</v>
      </c>
    </row>
    <row r="3632" spans="1:12" x14ac:dyDescent="0.25">
      <c r="A3632" t="s">
        <v>7274</v>
      </c>
      <c r="B3632" t="s">
        <v>7275</v>
      </c>
      <c r="C3632" t="s">
        <v>35</v>
      </c>
      <c r="D3632">
        <v>281</v>
      </c>
      <c r="E3632" t="s">
        <v>36</v>
      </c>
      <c r="F3632">
        <v>0.84499999999999997</v>
      </c>
      <c r="G3632" t="s">
        <v>36</v>
      </c>
      <c r="H3632" t="s">
        <v>36</v>
      </c>
      <c r="I3632" t="s">
        <v>2819</v>
      </c>
      <c r="J3632" s="4" t="str">
        <f t="shared" si="112"/>
        <v>na</v>
      </c>
      <c r="K3632" s="4">
        <f t="shared" si="113"/>
        <v>0</v>
      </c>
      <c r="L3632" t="s">
        <v>15075</v>
      </c>
    </row>
    <row r="3633" spans="1:12" x14ac:dyDescent="0.25">
      <c r="A3633" t="s">
        <v>7276</v>
      </c>
      <c r="B3633" t="s">
        <v>7277</v>
      </c>
      <c r="C3633" t="s">
        <v>15</v>
      </c>
      <c r="D3633">
        <v>281</v>
      </c>
      <c r="E3633">
        <v>5.9710000000000001</v>
      </c>
      <c r="F3633">
        <v>1.6319999999999999</v>
      </c>
      <c r="G3633">
        <v>0.29499999999999998</v>
      </c>
      <c r="H3633">
        <v>2.931</v>
      </c>
      <c r="I3633" t="s">
        <v>2819</v>
      </c>
      <c r="J3633" s="4" t="str">
        <f t="shared" si="112"/>
        <v>na</v>
      </c>
      <c r="K3633" s="4">
        <f t="shared" si="113"/>
        <v>0</v>
      </c>
      <c r="L3633" t="s">
        <v>15076</v>
      </c>
    </row>
    <row r="3634" spans="1:12" x14ac:dyDescent="0.25">
      <c r="A3634" t="s">
        <v>7278</v>
      </c>
      <c r="B3634" t="s">
        <v>7279</v>
      </c>
      <c r="C3634" t="s">
        <v>21</v>
      </c>
      <c r="D3634">
        <v>281</v>
      </c>
      <c r="E3634" t="s">
        <v>36</v>
      </c>
      <c r="F3634">
        <v>11.731999999999999</v>
      </c>
      <c r="G3634">
        <v>3.464</v>
      </c>
      <c r="H3634">
        <v>118.51600000000001</v>
      </c>
      <c r="I3634" t="s">
        <v>2819</v>
      </c>
      <c r="J3634" s="4" t="str">
        <f t="shared" si="112"/>
        <v>na</v>
      </c>
      <c r="K3634" s="4">
        <f t="shared" si="113"/>
        <v>0</v>
      </c>
      <c r="L3634" t="s">
        <v>15077</v>
      </c>
    </row>
    <row r="3635" spans="1:12" x14ac:dyDescent="0.25">
      <c r="A3635" t="s">
        <v>7280</v>
      </c>
      <c r="B3635" t="s">
        <v>7281</v>
      </c>
      <c r="C3635" t="s">
        <v>35</v>
      </c>
      <c r="D3635">
        <v>281</v>
      </c>
      <c r="E3635" t="s">
        <v>36</v>
      </c>
      <c r="F3635">
        <v>1.296</v>
      </c>
      <c r="G3635" t="s">
        <v>36</v>
      </c>
      <c r="H3635" t="s">
        <v>36</v>
      </c>
      <c r="I3635" t="s">
        <v>2819</v>
      </c>
      <c r="J3635" s="4" t="str">
        <f t="shared" si="112"/>
        <v>na</v>
      </c>
      <c r="K3635" s="4">
        <f t="shared" si="113"/>
        <v>0</v>
      </c>
      <c r="L3635" t="s">
        <v>15078</v>
      </c>
    </row>
    <row r="3636" spans="1:12" x14ac:dyDescent="0.25">
      <c r="A3636" t="s">
        <v>7282</v>
      </c>
      <c r="B3636" t="s">
        <v>7283</v>
      </c>
      <c r="C3636" t="s">
        <v>24</v>
      </c>
      <c r="D3636">
        <v>281</v>
      </c>
      <c r="E3636">
        <v>14.3</v>
      </c>
      <c r="F3636">
        <v>1.7290000000000001</v>
      </c>
      <c r="G3636">
        <v>1.4079999999999999</v>
      </c>
      <c r="H3636">
        <v>8.1959999999999997</v>
      </c>
      <c r="I3636" t="s">
        <v>2819</v>
      </c>
      <c r="J3636" s="4" t="str">
        <f t="shared" si="112"/>
        <v>na</v>
      </c>
      <c r="K3636" s="4">
        <f t="shared" si="113"/>
        <v>0</v>
      </c>
      <c r="L3636" t="s">
        <v>15079</v>
      </c>
    </row>
    <row r="3637" spans="1:12" x14ac:dyDescent="0.25">
      <c r="A3637" t="s">
        <v>7284</v>
      </c>
      <c r="B3637" t="s">
        <v>7285</v>
      </c>
      <c r="C3637" t="s">
        <v>11</v>
      </c>
      <c r="D3637">
        <v>280</v>
      </c>
      <c r="E3637">
        <v>4.92</v>
      </c>
      <c r="F3637">
        <v>0.16400000000000001</v>
      </c>
      <c r="G3637">
        <v>0.36699999999999999</v>
      </c>
      <c r="H3637">
        <v>2.746</v>
      </c>
      <c r="I3637" t="s">
        <v>2819</v>
      </c>
      <c r="J3637" s="4" t="str">
        <f t="shared" si="112"/>
        <v>na</v>
      </c>
      <c r="K3637" s="4">
        <f t="shared" si="113"/>
        <v>0</v>
      </c>
      <c r="L3637" t="s">
        <v>15080</v>
      </c>
    </row>
    <row r="3638" spans="1:12" x14ac:dyDescent="0.25">
      <c r="A3638" t="s">
        <v>7286</v>
      </c>
      <c r="B3638" t="s">
        <v>7287</v>
      </c>
      <c r="C3638" t="s">
        <v>132</v>
      </c>
      <c r="D3638">
        <v>280</v>
      </c>
      <c r="E3638">
        <v>94.188000000000002</v>
      </c>
      <c r="F3638">
        <v>23.164999999999999</v>
      </c>
      <c r="G3638">
        <v>3.8969999999999998</v>
      </c>
      <c r="H3638">
        <v>33.133000000000003</v>
      </c>
      <c r="I3638" t="s">
        <v>2819</v>
      </c>
      <c r="J3638" s="4" t="str">
        <f t="shared" si="112"/>
        <v>na</v>
      </c>
      <c r="K3638" s="4">
        <f t="shared" si="113"/>
        <v>0</v>
      </c>
      <c r="L3638" t="s">
        <v>15081</v>
      </c>
    </row>
    <row r="3639" spans="1:12" x14ac:dyDescent="0.25">
      <c r="A3639" t="s">
        <v>7288</v>
      </c>
      <c r="B3639" t="s">
        <v>7289</v>
      </c>
      <c r="C3639" t="s">
        <v>58</v>
      </c>
      <c r="D3639">
        <v>279</v>
      </c>
      <c r="E3639">
        <v>11.961</v>
      </c>
      <c r="F3639">
        <v>1.137</v>
      </c>
      <c r="G3639">
        <v>0.65900000000000003</v>
      </c>
      <c r="H3639">
        <v>7.1310000000000002</v>
      </c>
      <c r="I3639" t="s">
        <v>2819</v>
      </c>
      <c r="J3639" s="4" t="str">
        <f t="shared" si="112"/>
        <v>na</v>
      </c>
      <c r="K3639" s="4">
        <f t="shared" si="113"/>
        <v>0</v>
      </c>
      <c r="L3639" t="s">
        <v>15082</v>
      </c>
    </row>
    <row r="3640" spans="1:12" x14ac:dyDescent="0.25">
      <c r="A3640" t="s">
        <v>7290</v>
      </c>
      <c r="B3640" t="s">
        <v>7291</v>
      </c>
      <c r="C3640" t="s">
        <v>15</v>
      </c>
      <c r="D3640">
        <v>279</v>
      </c>
      <c r="E3640">
        <v>4.3179999999999996</v>
      </c>
      <c r="F3640">
        <v>0.432</v>
      </c>
      <c r="G3640">
        <v>0.152</v>
      </c>
      <c r="H3640">
        <v>2.7810000000000001</v>
      </c>
      <c r="I3640" t="s">
        <v>2819</v>
      </c>
      <c r="J3640" s="4" t="str">
        <f t="shared" si="112"/>
        <v>na</v>
      </c>
      <c r="K3640" s="4">
        <f t="shared" si="113"/>
        <v>0</v>
      </c>
      <c r="L3640" t="s">
        <v>15083</v>
      </c>
    </row>
    <row r="3641" spans="1:12" x14ac:dyDescent="0.25">
      <c r="A3641" t="s">
        <v>7292</v>
      </c>
      <c r="B3641" t="s">
        <v>7293</v>
      </c>
      <c r="C3641" t="s">
        <v>30</v>
      </c>
      <c r="D3641">
        <v>278</v>
      </c>
      <c r="E3641" t="s">
        <v>36</v>
      </c>
      <c r="F3641">
        <v>3.0979999999999999</v>
      </c>
      <c r="G3641" t="s">
        <v>36</v>
      </c>
      <c r="H3641" t="s">
        <v>36</v>
      </c>
      <c r="I3641" t="s">
        <v>2819</v>
      </c>
      <c r="J3641" s="4" t="str">
        <f t="shared" si="112"/>
        <v>na</v>
      </c>
      <c r="K3641" s="4">
        <f t="shared" si="113"/>
        <v>0</v>
      </c>
      <c r="L3641" t="s">
        <v>15084</v>
      </c>
    </row>
    <row r="3642" spans="1:12" x14ac:dyDescent="0.25">
      <c r="A3642" t="s">
        <v>7294</v>
      </c>
      <c r="B3642" t="s">
        <v>7295</v>
      </c>
      <c r="C3642" t="s">
        <v>58</v>
      </c>
      <c r="D3642">
        <v>278</v>
      </c>
      <c r="E3642">
        <v>7.774</v>
      </c>
      <c r="F3642">
        <v>0.44400000000000001</v>
      </c>
      <c r="G3642">
        <v>5.2999999999999999E-2</v>
      </c>
      <c r="H3642">
        <v>24.675999999999998</v>
      </c>
      <c r="I3642" t="s">
        <v>2819</v>
      </c>
      <c r="J3642" s="4" t="str">
        <f t="shared" si="112"/>
        <v>na</v>
      </c>
      <c r="K3642" s="4">
        <f t="shared" si="113"/>
        <v>0</v>
      </c>
      <c r="L3642" t="s">
        <v>15085</v>
      </c>
    </row>
    <row r="3643" spans="1:12" x14ac:dyDescent="0.25">
      <c r="A3643" t="s">
        <v>7296</v>
      </c>
      <c r="B3643" t="s">
        <v>7297</v>
      </c>
      <c r="C3643" t="s">
        <v>24</v>
      </c>
      <c r="D3643">
        <v>278</v>
      </c>
      <c r="E3643">
        <v>6.2830000000000004</v>
      </c>
      <c r="F3643">
        <v>0.56899999999999995</v>
      </c>
      <c r="G3643">
        <v>0.156</v>
      </c>
      <c r="H3643">
        <v>119.32299999999999</v>
      </c>
      <c r="I3643" t="s">
        <v>2819</v>
      </c>
      <c r="J3643" s="4" t="str">
        <f t="shared" si="112"/>
        <v>na</v>
      </c>
      <c r="K3643" s="4">
        <f t="shared" si="113"/>
        <v>0</v>
      </c>
      <c r="L3643" t="s">
        <v>15086</v>
      </c>
    </row>
    <row r="3644" spans="1:12" x14ac:dyDescent="0.25">
      <c r="A3644" t="s">
        <v>7298</v>
      </c>
      <c r="B3644" t="s">
        <v>7299</v>
      </c>
      <c r="C3644" t="s">
        <v>132</v>
      </c>
      <c r="D3644">
        <v>277</v>
      </c>
      <c r="E3644" t="s">
        <v>36</v>
      </c>
      <c r="F3644" t="s">
        <v>36</v>
      </c>
      <c r="G3644">
        <v>0.96499999999999997</v>
      </c>
      <c r="H3644">
        <v>11.007999999999999</v>
      </c>
      <c r="I3644" t="s">
        <v>2819</v>
      </c>
      <c r="J3644" s="4" t="str">
        <f t="shared" si="112"/>
        <v>na</v>
      </c>
      <c r="K3644" s="4">
        <f t="shared" si="113"/>
        <v>0</v>
      </c>
      <c r="L3644" t="s">
        <v>15087</v>
      </c>
    </row>
    <row r="3645" spans="1:12" x14ac:dyDescent="0.25">
      <c r="A3645" t="s">
        <v>7300</v>
      </c>
      <c r="B3645" t="s">
        <v>7301</v>
      </c>
      <c r="C3645" t="s">
        <v>58</v>
      </c>
      <c r="D3645">
        <v>277</v>
      </c>
      <c r="E3645">
        <v>12.602</v>
      </c>
      <c r="F3645">
        <v>1.222</v>
      </c>
      <c r="G3645">
        <v>1.012</v>
      </c>
      <c r="H3645">
        <v>10.712</v>
      </c>
      <c r="I3645" t="s">
        <v>2819</v>
      </c>
      <c r="J3645" s="4" t="str">
        <f t="shared" si="112"/>
        <v>na</v>
      </c>
      <c r="K3645" s="4">
        <f t="shared" si="113"/>
        <v>0</v>
      </c>
      <c r="L3645" t="s">
        <v>15088</v>
      </c>
    </row>
    <row r="3646" spans="1:12" x14ac:dyDescent="0.25">
      <c r="A3646" t="s">
        <v>7302</v>
      </c>
      <c r="B3646" t="s">
        <v>7303</v>
      </c>
      <c r="C3646" t="s">
        <v>15</v>
      </c>
      <c r="D3646">
        <v>277</v>
      </c>
      <c r="E3646">
        <v>8.6199999999999992</v>
      </c>
      <c r="F3646">
        <v>0.94099999999999995</v>
      </c>
      <c r="G3646">
        <v>0.38</v>
      </c>
      <c r="H3646">
        <v>6.4660000000000002</v>
      </c>
      <c r="I3646" t="s">
        <v>2819</v>
      </c>
      <c r="J3646" s="4" t="str">
        <f t="shared" si="112"/>
        <v>na</v>
      </c>
      <c r="K3646" s="4">
        <f t="shared" si="113"/>
        <v>0</v>
      </c>
      <c r="L3646" t="s">
        <v>15089</v>
      </c>
    </row>
    <row r="3647" spans="1:12" x14ac:dyDescent="0.25">
      <c r="A3647" t="s">
        <v>7304</v>
      </c>
      <c r="B3647" t="s">
        <v>7305</v>
      </c>
      <c r="C3647" t="s">
        <v>30</v>
      </c>
      <c r="D3647">
        <v>277</v>
      </c>
      <c r="E3647" t="s">
        <v>36</v>
      </c>
      <c r="F3647">
        <v>2.1989999999999998</v>
      </c>
      <c r="G3647">
        <v>204.256</v>
      </c>
      <c r="H3647" t="s">
        <v>36</v>
      </c>
      <c r="I3647" t="s">
        <v>2819</v>
      </c>
      <c r="J3647" s="4" t="str">
        <f t="shared" si="112"/>
        <v>na</v>
      </c>
      <c r="K3647" s="4">
        <f t="shared" si="113"/>
        <v>0</v>
      </c>
      <c r="L3647" t="s">
        <v>15090</v>
      </c>
    </row>
    <row r="3648" spans="1:12" x14ac:dyDescent="0.25">
      <c r="A3648" t="s">
        <v>7306</v>
      </c>
      <c r="B3648" t="s">
        <v>7307</v>
      </c>
      <c r="C3648" t="s">
        <v>35</v>
      </c>
      <c r="D3648">
        <v>276</v>
      </c>
      <c r="E3648">
        <v>14.728</v>
      </c>
      <c r="F3648">
        <v>0.312</v>
      </c>
      <c r="G3648">
        <v>0.49299999999999999</v>
      </c>
      <c r="H3648" t="s">
        <v>36</v>
      </c>
      <c r="I3648" t="s">
        <v>2819</v>
      </c>
      <c r="J3648" s="4" t="str">
        <f t="shared" si="112"/>
        <v>na</v>
      </c>
      <c r="K3648" s="4">
        <f t="shared" si="113"/>
        <v>0</v>
      </c>
      <c r="L3648" t="s">
        <v>15091</v>
      </c>
    </row>
    <row r="3649" spans="1:12" x14ac:dyDescent="0.25">
      <c r="A3649" t="s">
        <v>7308</v>
      </c>
      <c r="B3649" t="s">
        <v>7309</v>
      </c>
      <c r="C3649" t="s">
        <v>35</v>
      </c>
      <c r="D3649">
        <v>276</v>
      </c>
      <c r="E3649">
        <v>63.698999999999998</v>
      </c>
      <c r="F3649">
        <v>8.6280000000000001</v>
      </c>
      <c r="G3649">
        <v>11.302</v>
      </c>
      <c r="H3649" t="s">
        <v>36</v>
      </c>
      <c r="I3649" t="s">
        <v>2819</v>
      </c>
      <c r="J3649" s="4" t="str">
        <f t="shared" si="112"/>
        <v>na</v>
      </c>
      <c r="K3649" s="4">
        <f t="shared" si="113"/>
        <v>0</v>
      </c>
      <c r="L3649" t="s">
        <v>15092</v>
      </c>
    </row>
    <row r="3650" spans="1:12" x14ac:dyDescent="0.25">
      <c r="A3650" t="s">
        <v>7310</v>
      </c>
      <c r="B3650" t="s">
        <v>7311</v>
      </c>
      <c r="C3650" t="s">
        <v>35</v>
      </c>
      <c r="D3650">
        <v>276</v>
      </c>
      <c r="E3650">
        <v>6.883</v>
      </c>
      <c r="F3650">
        <v>0.68</v>
      </c>
      <c r="G3650">
        <v>1.732</v>
      </c>
      <c r="H3650" t="s">
        <v>36</v>
      </c>
      <c r="I3650" t="s">
        <v>2819</v>
      </c>
      <c r="J3650" s="4" t="str">
        <f t="shared" ref="J3650:J3713" si="114">IF(AND(I3650=selected_country_code,C3650= selected_sector_code),D3650,"na")</f>
        <v>na</v>
      </c>
      <c r="K3650" s="4">
        <f t="shared" si="113"/>
        <v>0</v>
      </c>
      <c r="L3650" t="s">
        <v>15093</v>
      </c>
    </row>
    <row r="3651" spans="1:12" x14ac:dyDescent="0.25">
      <c r="A3651" t="s">
        <v>7312</v>
      </c>
      <c r="B3651" t="s">
        <v>7313</v>
      </c>
      <c r="C3651" t="s">
        <v>35</v>
      </c>
      <c r="D3651">
        <v>276</v>
      </c>
      <c r="E3651">
        <v>5.8360000000000003</v>
      </c>
      <c r="F3651">
        <v>0.65500000000000003</v>
      </c>
      <c r="G3651">
        <v>1.3169999999999999</v>
      </c>
      <c r="H3651" t="s">
        <v>36</v>
      </c>
      <c r="I3651" t="s">
        <v>2819</v>
      </c>
      <c r="J3651" s="4" t="str">
        <f t="shared" si="114"/>
        <v>na</v>
      </c>
      <c r="K3651" s="4">
        <f t="shared" ref="K3651:K3714" si="115">IFERROR(RANK(J3651,$J$2:$J$5711,0),0)</f>
        <v>0</v>
      </c>
      <c r="L3651" t="s">
        <v>15094</v>
      </c>
    </row>
    <row r="3652" spans="1:12" x14ac:dyDescent="0.25">
      <c r="A3652" t="s">
        <v>7314</v>
      </c>
      <c r="B3652" t="s">
        <v>7315</v>
      </c>
      <c r="C3652" t="s">
        <v>35</v>
      </c>
      <c r="D3652">
        <v>276</v>
      </c>
      <c r="E3652">
        <v>13.742000000000001</v>
      </c>
      <c r="F3652">
        <v>0.39900000000000002</v>
      </c>
      <c r="G3652">
        <v>0.23899999999999999</v>
      </c>
      <c r="H3652">
        <v>9.7949999999999999</v>
      </c>
      <c r="I3652" t="s">
        <v>2819</v>
      </c>
      <c r="J3652" s="4" t="str">
        <f t="shared" si="114"/>
        <v>na</v>
      </c>
      <c r="K3652" s="4">
        <f t="shared" si="115"/>
        <v>0</v>
      </c>
      <c r="L3652" t="s">
        <v>15095</v>
      </c>
    </row>
    <row r="3653" spans="1:12" x14ac:dyDescent="0.25">
      <c r="A3653" t="s">
        <v>7316</v>
      </c>
      <c r="B3653" t="s">
        <v>7317</v>
      </c>
      <c r="C3653" t="s">
        <v>35</v>
      </c>
      <c r="D3653">
        <v>275</v>
      </c>
      <c r="E3653">
        <v>24.422000000000001</v>
      </c>
      <c r="F3653">
        <v>0.66600000000000004</v>
      </c>
      <c r="G3653">
        <v>4.1399999999999997</v>
      </c>
      <c r="H3653" t="s">
        <v>36</v>
      </c>
      <c r="I3653" t="s">
        <v>2819</v>
      </c>
      <c r="J3653" s="4" t="str">
        <f t="shared" si="114"/>
        <v>na</v>
      </c>
      <c r="K3653" s="4">
        <f t="shared" si="115"/>
        <v>0</v>
      </c>
      <c r="L3653" t="s">
        <v>15096</v>
      </c>
    </row>
    <row r="3654" spans="1:12" x14ac:dyDescent="0.25">
      <c r="A3654" t="s">
        <v>7318</v>
      </c>
      <c r="B3654" t="s">
        <v>7319</v>
      </c>
      <c r="C3654" t="s">
        <v>61</v>
      </c>
      <c r="D3654">
        <v>275</v>
      </c>
      <c r="E3654">
        <v>47.155999999999999</v>
      </c>
      <c r="F3654">
        <v>0.28699999999999998</v>
      </c>
      <c r="G3654" t="s">
        <v>36</v>
      </c>
      <c r="H3654" t="s">
        <v>36</v>
      </c>
      <c r="I3654" t="s">
        <v>2819</v>
      </c>
      <c r="J3654" s="4" t="str">
        <f t="shared" si="114"/>
        <v>na</v>
      </c>
      <c r="K3654" s="4">
        <f t="shared" si="115"/>
        <v>0</v>
      </c>
      <c r="L3654" t="s">
        <v>15097</v>
      </c>
    </row>
    <row r="3655" spans="1:12" x14ac:dyDescent="0.25">
      <c r="A3655" t="s">
        <v>7320</v>
      </c>
      <c r="B3655" t="s">
        <v>7321</v>
      </c>
      <c r="C3655" t="s">
        <v>35</v>
      </c>
      <c r="D3655">
        <v>275</v>
      </c>
      <c r="E3655">
        <v>18.186</v>
      </c>
      <c r="F3655">
        <v>5.0549999999999997</v>
      </c>
      <c r="G3655">
        <v>6.9349999999999996</v>
      </c>
      <c r="H3655">
        <v>25.087</v>
      </c>
      <c r="I3655" t="s">
        <v>2819</v>
      </c>
      <c r="J3655" s="4" t="str">
        <f t="shared" si="114"/>
        <v>na</v>
      </c>
      <c r="K3655" s="4">
        <f t="shared" si="115"/>
        <v>0</v>
      </c>
      <c r="L3655" t="s">
        <v>15098</v>
      </c>
    </row>
    <row r="3656" spans="1:12" x14ac:dyDescent="0.25">
      <c r="A3656" t="s">
        <v>7322</v>
      </c>
      <c r="B3656" t="s">
        <v>7323</v>
      </c>
      <c r="C3656" t="s">
        <v>35</v>
      </c>
      <c r="D3656">
        <v>274</v>
      </c>
      <c r="E3656">
        <v>3.31</v>
      </c>
      <c r="F3656">
        <v>5.1589999999999998</v>
      </c>
      <c r="G3656">
        <v>0.89700000000000002</v>
      </c>
      <c r="H3656">
        <v>1.869</v>
      </c>
      <c r="I3656" t="s">
        <v>2819</v>
      </c>
      <c r="J3656" s="4" t="str">
        <f t="shared" si="114"/>
        <v>na</v>
      </c>
      <c r="K3656" s="4">
        <f t="shared" si="115"/>
        <v>0</v>
      </c>
      <c r="L3656" t="s">
        <v>15099</v>
      </c>
    </row>
    <row r="3657" spans="1:12" x14ac:dyDescent="0.25">
      <c r="A3657" t="s">
        <v>7324</v>
      </c>
      <c r="B3657" t="s">
        <v>7325</v>
      </c>
      <c r="C3657" t="s">
        <v>11</v>
      </c>
      <c r="D3657">
        <v>274</v>
      </c>
      <c r="E3657">
        <v>1.986</v>
      </c>
      <c r="F3657">
        <v>0.14899999999999999</v>
      </c>
      <c r="G3657">
        <v>0.26400000000000001</v>
      </c>
      <c r="H3657">
        <v>3.1230000000000002</v>
      </c>
      <c r="I3657" t="s">
        <v>2819</v>
      </c>
      <c r="J3657" s="4" t="str">
        <f t="shared" si="114"/>
        <v>na</v>
      </c>
      <c r="K3657" s="4">
        <f t="shared" si="115"/>
        <v>0</v>
      </c>
      <c r="L3657" t="s">
        <v>15100</v>
      </c>
    </row>
    <row r="3658" spans="1:12" x14ac:dyDescent="0.25">
      <c r="A3658" t="s">
        <v>7326</v>
      </c>
      <c r="B3658" t="s">
        <v>7327</v>
      </c>
      <c r="C3658" t="s">
        <v>35</v>
      </c>
      <c r="D3658">
        <v>274</v>
      </c>
      <c r="E3658">
        <v>9.2629999999999999</v>
      </c>
      <c r="F3658">
        <v>1.4219999999999999</v>
      </c>
      <c r="G3658">
        <v>2.0920000000000001</v>
      </c>
      <c r="H3658">
        <v>2.4569999999999999</v>
      </c>
      <c r="I3658" t="s">
        <v>2819</v>
      </c>
      <c r="J3658" s="4" t="str">
        <f t="shared" si="114"/>
        <v>na</v>
      </c>
      <c r="K3658" s="4">
        <f t="shared" si="115"/>
        <v>0</v>
      </c>
      <c r="L3658" t="s">
        <v>15101</v>
      </c>
    </row>
    <row r="3659" spans="1:12" x14ac:dyDescent="0.25">
      <c r="A3659" t="s">
        <v>7328</v>
      </c>
      <c r="B3659" t="s">
        <v>7329</v>
      </c>
      <c r="C3659" t="s">
        <v>30</v>
      </c>
      <c r="D3659">
        <v>274</v>
      </c>
      <c r="E3659" t="s">
        <v>36</v>
      </c>
      <c r="F3659">
        <v>2.1880000000000002</v>
      </c>
      <c r="G3659" t="s">
        <v>36</v>
      </c>
      <c r="H3659" t="s">
        <v>36</v>
      </c>
      <c r="I3659" t="s">
        <v>2819</v>
      </c>
      <c r="J3659" s="4" t="str">
        <f t="shared" si="114"/>
        <v>na</v>
      </c>
      <c r="K3659" s="4">
        <f t="shared" si="115"/>
        <v>0</v>
      </c>
      <c r="L3659" t="s">
        <v>15102</v>
      </c>
    </row>
    <row r="3660" spans="1:12" x14ac:dyDescent="0.25">
      <c r="A3660" t="s">
        <v>7330</v>
      </c>
      <c r="B3660" t="s">
        <v>7331</v>
      </c>
      <c r="C3660" t="s">
        <v>132</v>
      </c>
      <c r="D3660">
        <v>274</v>
      </c>
      <c r="E3660">
        <v>8.6120000000000001</v>
      </c>
      <c r="F3660">
        <v>0.72599999999999998</v>
      </c>
      <c r="G3660">
        <v>0.22</v>
      </c>
      <c r="H3660">
        <v>4.5709999999999997</v>
      </c>
      <c r="I3660" t="s">
        <v>2819</v>
      </c>
      <c r="J3660" s="4" t="str">
        <f t="shared" si="114"/>
        <v>na</v>
      </c>
      <c r="K3660" s="4">
        <f t="shared" si="115"/>
        <v>0</v>
      </c>
      <c r="L3660" t="s">
        <v>15103</v>
      </c>
    </row>
    <row r="3661" spans="1:12" x14ac:dyDescent="0.25">
      <c r="A3661" t="s">
        <v>7332</v>
      </c>
      <c r="B3661" t="s">
        <v>7333</v>
      </c>
      <c r="C3661" t="s">
        <v>61</v>
      </c>
      <c r="D3661">
        <v>274</v>
      </c>
      <c r="E3661" t="s">
        <v>36</v>
      </c>
      <c r="F3661" t="s">
        <v>36</v>
      </c>
      <c r="G3661" t="s">
        <v>36</v>
      </c>
      <c r="H3661" t="s">
        <v>36</v>
      </c>
      <c r="I3661" t="s">
        <v>2819</v>
      </c>
      <c r="J3661" s="4" t="str">
        <f t="shared" si="114"/>
        <v>na</v>
      </c>
      <c r="K3661" s="4">
        <f t="shared" si="115"/>
        <v>0</v>
      </c>
      <c r="L3661" t="s">
        <v>15104</v>
      </c>
    </row>
    <row r="3662" spans="1:12" x14ac:dyDescent="0.25">
      <c r="A3662" t="s">
        <v>7334</v>
      </c>
      <c r="B3662" t="s">
        <v>7335</v>
      </c>
      <c r="C3662" t="s">
        <v>11</v>
      </c>
      <c r="D3662">
        <v>273</v>
      </c>
      <c r="E3662" t="s">
        <v>36</v>
      </c>
      <c r="F3662">
        <v>0.104</v>
      </c>
      <c r="G3662">
        <v>6.3E-2</v>
      </c>
      <c r="H3662">
        <v>1.385</v>
      </c>
      <c r="I3662" t="s">
        <v>2819</v>
      </c>
      <c r="J3662" s="4" t="str">
        <f t="shared" si="114"/>
        <v>na</v>
      </c>
      <c r="K3662" s="4">
        <f t="shared" si="115"/>
        <v>0</v>
      </c>
      <c r="L3662" t="s">
        <v>15105</v>
      </c>
    </row>
    <row r="3663" spans="1:12" x14ac:dyDescent="0.25">
      <c r="A3663" t="s">
        <v>7336</v>
      </c>
      <c r="B3663" t="s">
        <v>7337</v>
      </c>
      <c r="C3663" t="s">
        <v>11</v>
      </c>
      <c r="D3663">
        <v>272</v>
      </c>
      <c r="E3663" t="s">
        <v>36</v>
      </c>
      <c r="F3663">
        <v>0.28899999999999998</v>
      </c>
      <c r="G3663">
        <v>0.89400000000000002</v>
      </c>
      <c r="H3663">
        <v>9.9410000000000007</v>
      </c>
      <c r="I3663" t="s">
        <v>2819</v>
      </c>
      <c r="J3663" s="4" t="str">
        <f t="shared" si="114"/>
        <v>na</v>
      </c>
      <c r="K3663" s="4">
        <f t="shared" si="115"/>
        <v>0</v>
      </c>
      <c r="L3663" t="s">
        <v>15106</v>
      </c>
    </row>
    <row r="3664" spans="1:12" x14ac:dyDescent="0.25">
      <c r="A3664" t="s">
        <v>7338</v>
      </c>
      <c r="B3664" t="s">
        <v>7339</v>
      </c>
      <c r="C3664" t="s">
        <v>132</v>
      </c>
      <c r="D3664">
        <v>271</v>
      </c>
      <c r="E3664" t="s">
        <v>36</v>
      </c>
      <c r="F3664">
        <v>3.6659999999999999</v>
      </c>
      <c r="G3664">
        <v>1.4359999999999999</v>
      </c>
      <c r="H3664" t="s">
        <v>36</v>
      </c>
      <c r="I3664" t="s">
        <v>2819</v>
      </c>
      <c r="J3664" s="4" t="str">
        <f t="shared" si="114"/>
        <v>na</v>
      </c>
      <c r="K3664" s="4">
        <f t="shared" si="115"/>
        <v>0</v>
      </c>
      <c r="L3664" t="s">
        <v>15107</v>
      </c>
    </row>
    <row r="3665" spans="1:12" x14ac:dyDescent="0.25">
      <c r="A3665" t="s">
        <v>7340</v>
      </c>
      <c r="B3665" t="s">
        <v>7341</v>
      </c>
      <c r="C3665" t="s">
        <v>58</v>
      </c>
      <c r="D3665">
        <v>271</v>
      </c>
      <c r="E3665">
        <v>32.978000000000002</v>
      </c>
      <c r="F3665">
        <v>1.496</v>
      </c>
      <c r="G3665">
        <v>1.1839999999999999</v>
      </c>
      <c r="H3665">
        <v>14.257999999999999</v>
      </c>
      <c r="I3665" t="s">
        <v>2819</v>
      </c>
      <c r="J3665" s="4" t="str">
        <f t="shared" si="114"/>
        <v>na</v>
      </c>
      <c r="K3665" s="4">
        <f t="shared" si="115"/>
        <v>0</v>
      </c>
      <c r="L3665" t="s">
        <v>15108</v>
      </c>
    </row>
    <row r="3666" spans="1:12" x14ac:dyDescent="0.25">
      <c r="A3666" t="s">
        <v>7342</v>
      </c>
      <c r="B3666" t="s">
        <v>7343</v>
      </c>
      <c r="C3666" t="s">
        <v>35</v>
      </c>
      <c r="D3666">
        <v>271</v>
      </c>
      <c r="E3666">
        <v>8.0779999999999994</v>
      </c>
      <c r="F3666">
        <v>0.94199999999999995</v>
      </c>
      <c r="G3666">
        <v>1.7490000000000001</v>
      </c>
      <c r="H3666" t="s">
        <v>36</v>
      </c>
      <c r="I3666" t="s">
        <v>2819</v>
      </c>
      <c r="J3666" s="4" t="str">
        <f t="shared" si="114"/>
        <v>na</v>
      </c>
      <c r="K3666" s="4">
        <f t="shared" si="115"/>
        <v>0</v>
      </c>
      <c r="L3666" t="s">
        <v>15109</v>
      </c>
    </row>
    <row r="3667" spans="1:12" x14ac:dyDescent="0.25">
      <c r="A3667" t="s">
        <v>7344</v>
      </c>
      <c r="B3667" t="s">
        <v>7345</v>
      </c>
      <c r="C3667" t="s">
        <v>58</v>
      </c>
      <c r="D3667">
        <v>270</v>
      </c>
      <c r="E3667">
        <v>20.555</v>
      </c>
      <c r="F3667">
        <v>9.5670000000000002</v>
      </c>
      <c r="G3667">
        <v>2.2269999999999999</v>
      </c>
      <c r="H3667">
        <v>16.61</v>
      </c>
      <c r="I3667" t="s">
        <v>2819</v>
      </c>
      <c r="J3667" s="4" t="str">
        <f t="shared" si="114"/>
        <v>na</v>
      </c>
      <c r="K3667" s="4">
        <f t="shared" si="115"/>
        <v>0</v>
      </c>
      <c r="L3667" t="s">
        <v>15110</v>
      </c>
    </row>
    <row r="3668" spans="1:12" x14ac:dyDescent="0.25">
      <c r="A3668" t="s">
        <v>7346</v>
      </c>
      <c r="B3668" t="s">
        <v>7347</v>
      </c>
      <c r="C3668" t="s">
        <v>35</v>
      </c>
      <c r="D3668">
        <v>270</v>
      </c>
      <c r="E3668">
        <v>4.72</v>
      </c>
      <c r="F3668">
        <v>0.182</v>
      </c>
      <c r="G3668">
        <v>2.923</v>
      </c>
      <c r="H3668" t="s">
        <v>36</v>
      </c>
      <c r="I3668" t="s">
        <v>2819</v>
      </c>
      <c r="J3668" s="4" t="str">
        <f t="shared" si="114"/>
        <v>na</v>
      </c>
      <c r="K3668" s="4">
        <f t="shared" si="115"/>
        <v>0</v>
      </c>
      <c r="L3668" t="s">
        <v>15111</v>
      </c>
    </row>
    <row r="3669" spans="1:12" x14ac:dyDescent="0.25">
      <c r="A3669" t="s">
        <v>7348</v>
      </c>
      <c r="B3669" t="s">
        <v>7349</v>
      </c>
      <c r="C3669" t="s">
        <v>35</v>
      </c>
      <c r="D3669">
        <v>270</v>
      </c>
      <c r="E3669">
        <v>10.512</v>
      </c>
      <c r="F3669">
        <v>0.56599999999999995</v>
      </c>
      <c r="G3669">
        <v>1.37</v>
      </c>
      <c r="H3669" t="s">
        <v>36</v>
      </c>
      <c r="I3669" t="s">
        <v>2819</v>
      </c>
      <c r="J3669" s="4" t="str">
        <f t="shared" si="114"/>
        <v>na</v>
      </c>
      <c r="K3669" s="4">
        <f t="shared" si="115"/>
        <v>0</v>
      </c>
      <c r="L3669" t="s">
        <v>15112</v>
      </c>
    </row>
    <row r="3670" spans="1:12" x14ac:dyDescent="0.25">
      <c r="A3670" t="s">
        <v>7350</v>
      </c>
      <c r="B3670" t="s">
        <v>7351</v>
      </c>
      <c r="C3670" t="s">
        <v>30</v>
      </c>
      <c r="D3670">
        <v>270</v>
      </c>
      <c r="E3670" t="s">
        <v>36</v>
      </c>
      <c r="F3670">
        <v>1.9079999999999999</v>
      </c>
      <c r="G3670" t="s">
        <v>36</v>
      </c>
      <c r="H3670" t="s">
        <v>36</v>
      </c>
      <c r="I3670" t="s">
        <v>2819</v>
      </c>
      <c r="J3670" s="4" t="str">
        <f t="shared" si="114"/>
        <v>na</v>
      </c>
      <c r="K3670" s="4">
        <f t="shared" si="115"/>
        <v>0</v>
      </c>
      <c r="L3670" t="s">
        <v>15113</v>
      </c>
    </row>
    <row r="3671" spans="1:12" x14ac:dyDescent="0.25">
      <c r="A3671" t="s">
        <v>7352</v>
      </c>
      <c r="B3671" t="s">
        <v>7353</v>
      </c>
      <c r="C3671" t="s">
        <v>35</v>
      </c>
      <c r="D3671">
        <v>269</v>
      </c>
      <c r="E3671">
        <v>5.1859999999999999</v>
      </c>
      <c r="F3671">
        <v>0.48699999999999999</v>
      </c>
      <c r="G3671">
        <v>2.613</v>
      </c>
      <c r="H3671" t="s">
        <v>36</v>
      </c>
      <c r="I3671" t="s">
        <v>2819</v>
      </c>
      <c r="J3671" s="4" t="str">
        <f t="shared" si="114"/>
        <v>na</v>
      </c>
      <c r="K3671" s="4">
        <f t="shared" si="115"/>
        <v>0</v>
      </c>
      <c r="L3671" t="s">
        <v>15114</v>
      </c>
    </row>
    <row r="3672" spans="1:12" x14ac:dyDescent="0.25">
      <c r="A3672" t="s">
        <v>7354</v>
      </c>
      <c r="B3672" t="s">
        <v>7355</v>
      </c>
      <c r="C3672" t="s">
        <v>35</v>
      </c>
      <c r="D3672">
        <v>268</v>
      </c>
      <c r="E3672">
        <v>9.49</v>
      </c>
      <c r="F3672">
        <v>0.64800000000000002</v>
      </c>
      <c r="G3672">
        <v>1.5329999999999999</v>
      </c>
      <c r="H3672" t="s">
        <v>36</v>
      </c>
      <c r="I3672" t="s">
        <v>2819</v>
      </c>
      <c r="J3672" s="4" t="str">
        <f t="shared" si="114"/>
        <v>na</v>
      </c>
      <c r="K3672" s="4">
        <f t="shared" si="115"/>
        <v>0</v>
      </c>
      <c r="L3672" t="s">
        <v>15115</v>
      </c>
    </row>
    <row r="3673" spans="1:12" x14ac:dyDescent="0.25">
      <c r="A3673" t="s">
        <v>7356</v>
      </c>
      <c r="B3673" t="s">
        <v>7357</v>
      </c>
      <c r="C3673" t="s">
        <v>35</v>
      </c>
      <c r="D3673">
        <v>268</v>
      </c>
      <c r="E3673">
        <v>6.62</v>
      </c>
      <c r="F3673">
        <v>0.87</v>
      </c>
      <c r="G3673">
        <v>1.4530000000000001</v>
      </c>
      <c r="H3673" t="s">
        <v>36</v>
      </c>
      <c r="I3673" t="s">
        <v>2819</v>
      </c>
      <c r="J3673" s="4" t="str">
        <f t="shared" si="114"/>
        <v>na</v>
      </c>
      <c r="K3673" s="4">
        <f t="shared" si="115"/>
        <v>0</v>
      </c>
      <c r="L3673" t="s">
        <v>15116</v>
      </c>
    </row>
    <row r="3674" spans="1:12" x14ac:dyDescent="0.25">
      <c r="A3674" t="s">
        <v>7358</v>
      </c>
      <c r="B3674" t="s">
        <v>7359</v>
      </c>
      <c r="C3674" t="s">
        <v>35</v>
      </c>
      <c r="D3674">
        <v>268</v>
      </c>
      <c r="E3674">
        <v>14.476000000000001</v>
      </c>
      <c r="F3674">
        <v>1.1619999999999999</v>
      </c>
      <c r="G3674">
        <v>3.3039999999999998</v>
      </c>
      <c r="H3674" t="s">
        <v>36</v>
      </c>
      <c r="I3674" t="s">
        <v>2819</v>
      </c>
      <c r="J3674" s="4" t="str">
        <f t="shared" si="114"/>
        <v>na</v>
      </c>
      <c r="K3674" s="4">
        <f t="shared" si="115"/>
        <v>0</v>
      </c>
      <c r="L3674" t="s">
        <v>15117</v>
      </c>
    </row>
    <row r="3675" spans="1:12" x14ac:dyDescent="0.25">
      <c r="A3675" t="s">
        <v>7360</v>
      </c>
      <c r="B3675" t="s">
        <v>7361</v>
      </c>
      <c r="C3675" t="s">
        <v>15</v>
      </c>
      <c r="D3675">
        <v>267</v>
      </c>
      <c r="E3675" t="s">
        <v>36</v>
      </c>
      <c r="F3675" t="s">
        <v>36</v>
      </c>
      <c r="G3675" t="s">
        <v>36</v>
      </c>
      <c r="H3675" t="s">
        <v>36</v>
      </c>
      <c r="I3675" t="s">
        <v>2819</v>
      </c>
      <c r="J3675" s="4" t="str">
        <f t="shared" si="114"/>
        <v>na</v>
      </c>
      <c r="K3675" s="4">
        <f t="shared" si="115"/>
        <v>0</v>
      </c>
      <c r="L3675" t="s">
        <v>15118</v>
      </c>
    </row>
    <row r="3676" spans="1:12" x14ac:dyDescent="0.25">
      <c r="A3676" t="s">
        <v>7362</v>
      </c>
      <c r="B3676" t="s">
        <v>7363</v>
      </c>
      <c r="C3676" t="s">
        <v>35</v>
      </c>
      <c r="D3676">
        <v>266</v>
      </c>
      <c r="E3676">
        <v>10.356</v>
      </c>
      <c r="F3676">
        <v>0.89100000000000001</v>
      </c>
      <c r="G3676">
        <v>2.4569999999999999</v>
      </c>
      <c r="H3676" t="s">
        <v>36</v>
      </c>
      <c r="I3676" t="s">
        <v>2819</v>
      </c>
      <c r="J3676" s="4" t="str">
        <f t="shared" si="114"/>
        <v>na</v>
      </c>
      <c r="K3676" s="4">
        <f t="shared" si="115"/>
        <v>0</v>
      </c>
      <c r="L3676" t="s">
        <v>15119</v>
      </c>
    </row>
    <row r="3677" spans="1:12" x14ac:dyDescent="0.25">
      <c r="A3677" t="s">
        <v>7364</v>
      </c>
      <c r="B3677" t="s">
        <v>7365</v>
      </c>
      <c r="C3677" t="s">
        <v>15</v>
      </c>
      <c r="D3677">
        <v>266</v>
      </c>
      <c r="E3677" t="s">
        <v>36</v>
      </c>
      <c r="F3677">
        <v>1.079</v>
      </c>
      <c r="G3677">
        <v>0.59099999999999997</v>
      </c>
      <c r="H3677">
        <v>12.749000000000001</v>
      </c>
      <c r="I3677" t="s">
        <v>2819</v>
      </c>
      <c r="J3677" s="4" t="str">
        <f t="shared" si="114"/>
        <v>na</v>
      </c>
      <c r="K3677" s="4">
        <f t="shared" si="115"/>
        <v>0</v>
      </c>
      <c r="L3677" t="s">
        <v>15120</v>
      </c>
    </row>
    <row r="3678" spans="1:12" x14ac:dyDescent="0.25">
      <c r="A3678" t="s">
        <v>7366</v>
      </c>
      <c r="B3678" t="s">
        <v>7367</v>
      </c>
      <c r="C3678" t="s">
        <v>30</v>
      </c>
      <c r="D3678">
        <v>265</v>
      </c>
      <c r="E3678" t="s">
        <v>36</v>
      </c>
      <c r="F3678">
        <v>6.952</v>
      </c>
      <c r="G3678">
        <v>5.8310000000000004</v>
      </c>
      <c r="H3678" t="s">
        <v>36</v>
      </c>
      <c r="I3678" t="s">
        <v>2819</v>
      </c>
      <c r="J3678" s="4" t="str">
        <f t="shared" si="114"/>
        <v>na</v>
      </c>
      <c r="K3678" s="4">
        <f t="shared" si="115"/>
        <v>0</v>
      </c>
      <c r="L3678" t="s">
        <v>15121</v>
      </c>
    </row>
    <row r="3679" spans="1:12" x14ac:dyDescent="0.25">
      <c r="A3679" t="s">
        <v>7368</v>
      </c>
      <c r="B3679" t="s">
        <v>7369</v>
      </c>
      <c r="C3679" t="s">
        <v>15</v>
      </c>
      <c r="D3679">
        <v>265</v>
      </c>
      <c r="E3679">
        <v>33.997999999999998</v>
      </c>
      <c r="F3679">
        <v>0.52600000000000002</v>
      </c>
      <c r="G3679">
        <v>0.109</v>
      </c>
      <c r="H3679">
        <v>9.9179999999999993</v>
      </c>
      <c r="I3679" t="s">
        <v>2819</v>
      </c>
      <c r="J3679" s="4" t="str">
        <f t="shared" si="114"/>
        <v>na</v>
      </c>
      <c r="K3679" s="4">
        <f t="shared" si="115"/>
        <v>0</v>
      </c>
      <c r="L3679" t="s">
        <v>15122</v>
      </c>
    </row>
    <row r="3680" spans="1:12" x14ac:dyDescent="0.25">
      <c r="A3680" t="s">
        <v>7370</v>
      </c>
      <c r="B3680" t="s">
        <v>7371</v>
      </c>
      <c r="C3680" t="s">
        <v>30</v>
      </c>
      <c r="D3680">
        <v>265</v>
      </c>
      <c r="E3680" t="s">
        <v>36</v>
      </c>
      <c r="F3680" t="s">
        <v>36</v>
      </c>
      <c r="G3680" t="s">
        <v>36</v>
      </c>
      <c r="H3680" t="s">
        <v>36</v>
      </c>
      <c r="I3680" t="s">
        <v>2819</v>
      </c>
      <c r="J3680" s="4" t="str">
        <f t="shared" si="114"/>
        <v>na</v>
      </c>
      <c r="K3680" s="4">
        <f t="shared" si="115"/>
        <v>0</v>
      </c>
      <c r="L3680" t="s">
        <v>15123</v>
      </c>
    </row>
    <row r="3681" spans="1:12" x14ac:dyDescent="0.25">
      <c r="A3681" t="s">
        <v>7372</v>
      </c>
      <c r="B3681" t="s">
        <v>7373</v>
      </c>
      <c r="C3681" t="s">
        <v>30</v>
      </c>
      <c r="D3681">
        <v>265</v>
      </c>
      <c r="E3681" t="s">
        <v>36</v>
      </c>
      <c r="F3681">
        <v>4.9009999999999998</v>
      </c>
      <c r="G3681">
        <v>4.4340000000000002</v>
      </c>
      <c r="H3681" t="s">
        <v>36</v>
      </c>
      <c r="I3681" t="s">
        <v>2819</v>
      </c>
      <c r="J3681" s="4" t="str">
        <f t="shared" si="114"/>
        <v>na</v>
      </c>
      <c r="K3681" s="4">
        <f t="shared" si="115"/>
        <v>0</v>
      </c>
      <c r="L3681" t="s">
        <v>15124</v>
      </c>
    </row>
    <row r="3682" spans="1:12" x14ac:dyDescent="0.25">
      <c r="A3682" t="s">
        <v>7374</v>
      </c>
      <c r="B3682" t="s">
        <v>7375</v>
      </c>
      <c r="C3682" t="s">
        <v>30</v>
      </c>
      <c r="D3682">
        <v>264</v>
      </c>
      <c r="E3682" t="s">
        <v>36</v>
      </c>
      <c r="F3682">
        <v>44.968000000000004</v>
      </c>
      <c r="G3682">
        <v>4.0979999999999999</v>
      </c>
      <c r="H3682" t="s">
        <v>36</v>
      </c>
      <c r="I3682" t="s">
        <v>2819</v>
      </c>
      <c r="J3682" s="4" t="str">
        <f t="shared" si="114"/>
        <v>na</v>
      </c>
      <c r="K3682" s="4">
        <f t="shared" si="115"/>
        <v>0</v>
      </c>
      <c r="L3682" t="s">
        <v>15125</v>
      </c>
    </row>
    <row r="3683" spans="1:12" x14ac:dyDescent="0.25">
      <c r="A3683" t="s">
        <v>7376</v>
      </c>
      <c r="B3683" t="s">
        <v>7377</v>
      </c>
      <c r="C3683" t="s">
        <v>11</v>
      </c>
      <c r="D3683">
        <v>264</v>
      </c>
      <c r="E3683">
        <v>2.7349999999999999</v>
      </c>
      <c r="F3683">
        <v>0.64600000000000002</v>
      </c>
      <c r="G3683">
        <v>0.53700000000000003</v>
      </c>
      <c r="H3683">
        <v>5.7060000000000004</v>
      </c>
      <c r="I3683" t="s">
        <v>2819</v>
      </c>
      <c r="J3683" s="4" t="str">
        <f t="shared" si="114"/>
        <v>na</v>
      </c>
      <c r="K3683" s="4">
        <f t="shared" si="115"/>
        <v>0</v>
      </c>
      <c r="L3683" t="s">
        <v>15126</v>
      </c>
    </row>
    <row r="3684" spans="1:12" x14ac:dyDescent="0.25">
      <c r="A3684" t="s">
        <v>7378</v>
      </c>
      <c r="B3684" t="s">
        <v>7379</v>
      </c>
      <c r="C3684" t="s">
        <v>58</v>
      </c>
      <c r="D3684">
        <v>264</v>
      </c>
      <c r="E3684">
        <v>6.242</v>
      </c>
      <c r="F3684">
        <v>0.90600000000000003</v>
      </c>
      <c r="G3684">
        <v>0.24</v>
      </c>
      <c r="H3684">
        <v>4.93</v>
      </c>
      <c r="I3684" t="s">
        <v>2819</v>
      </c>
      <c r="J3684" s="4" t="str">
        <f t="shared" si="114"/>
        <v>na</v>
      </c>
      <c r="K3684" s="4">
        <f t="shared" si="115"/>
        <v>0</v>
      </c>
      <c r="L3684" t="s">
        <v>15127</v>
      </c>
    </row>
    <row r="3685" spans="1:12" x14ac:dyDescent="0.25">
      <c r="A3685" t="s">
        <v>7380</v>
      </c>
      <c r="B3685" t="s">
        <v>7381</v>
      </c>
      <c r="C3685" t="s">
        <v>132</v>
      </c>
      <c r="D3685">
        <v>263</v>
      </c>
      <c r="E3685" t="s">
        <v>36</v>
      </c>
      <c r="F3685">
        <v>0.73699999999999999</v>
      </c>
      <c r="G3685">
        <v>1.01</v>
      </c>
      <c r="H3685">
        <v>18.727</v>
      </c>
      <c r="I3685" t="s">
        <v>2819</v>
      </c>
      <c r="J3685" s="4" t="str">
        <f t="shared" si="114"/>
        <v>na</v>
      </c>
      <c r="K3685" s="4">
        <f t="shared" si="115"/>
        <v>0</v>
      </c>
      <c r="L3685" t="s">
        <v>15128</v>
      </c>
    </row>
    <row r="3686" spans="1:12" x14ac:dyDescent="0.25">
      <c r="A3686" t="s">
        <v>7382</v>
      </c>
      <c r="B3686" t="s">
        <v>7383</v>
      </c>
      <c r="C3686" t="s">
        <v>61</v>
      </c>
      <c r="D3686">
        <v>263</v>
      </c>
      <c r="E3686" t="s">
        <v>36</v>
      </c>
      <c r="F3686" s="2">
        <v>2584.2979999999998</v>
      </c>
      <c r="G3686" t="s">
        <v>36</v>
      </c>
      <c r="H3686" t="s">
        <v>36</v>
      </c>
      <c r="I3686" t="s">
        <v>2819</v>
      </c>
      <c r="J3686" s="4" t="str">
        <f t="shared" si="114"/>
        <v>na</v>
      </c>
      <c r="K3686" s="4">
        <f t="shared" si="115"/>
        <v>0</v>
      </c>
      <c r="L3686" t="s">
        <v>15129</v>
      </c>
    </row>
    <row r="3687" spans="1:12" x14ac:dyDescent="0.25">
      <c r="A3687" t="s">
        <v>7384</v>
      </c>
      <c r="B3687" t="s">
        <v>7385</v>
      </c>
      <c r="C3687" t="s">
        <v>35</v>
      </c>
      <c r="D3687">
        <v>263</v>
      </c>
      <c r="E3687">
        <v>7.3419999999999996</v>
      </c>
      <c r="F3687">
        <v>0.85</v>
      </c>
      <c r="G3687">
        <v>1.9590000000000001</v>
      </c>
      <c r="H3687" t="s">
        <v>36</v>
      </c>
      <c r="I3687" t="s">
        <v>2819</v>
      </c>
      <c r="J3687" s="4" t="str">
        <f t="shared" si="114"/>
        <v>na</v>
      </c>
      <c r="K3687" s="4">
        <f t="shared" si="115"/>
        <v>0</v>
      </c>
      <c r="L3687" t="s">
        <v>15130</v>
      </c>
    </row>
    <row r="3688" spans="1:12" x14ac:dyDescent="0.25">
      <c r="A3688" t="s">
        <v>7386</v>
      </c>
      <c r="B3688" t="s">
        <v>7387</v>
      </c>
      <c r="C3688" t="s">
        <v>30</v>
      </c>
      <c r="D3688">
        <v>263</v>
      </c>
      <c r="E3688" t="s">
        <v>36</v>
      </c>
      <c r="F3688">
        <v>1.363</v>
      </c>
      <c r="G3688" t="s">
        <v>36</v>
      </c>
      <c r="H3688" t="s">
        <v>36</v>
      </c>
      <c r="I3688" t="s">
        <v>2819</v>
      </c>
      <c r="J3688" s="4" t="str">
        <f t="shared" si="114"/>
        <v>na</v>
      </c>
      <c r="K3688" s="4">
        <f t="shared" si="115"/>
        <v>0</v>
      </c>
      <c r="L3688" t="s">
        <v>15131</v>
      </c>
    </row>
    <row r="3689" spans="1:12" x14ac:dyDescent="0.25">
      <c r="A3689" t="s">
        <v>7388</v>
      </c>
      <c r="B3689" t="s">
        <v>7389</v>
      </c>
      <c r="C3689" t="s">
        <v>35</v>
      </c>
      <c r="D3689">
        <v>262</v>
      </c>
      <c r="E3689">
        <v>9.2319999999999993</v>
      </c>
      <c r="F3689">
        <v>1.2390000000000001</v>
      </c>
      <c r="G3689">
        <v>2.4550000000000001</v>
      </c>
      <c r="H3689" t="s">
        <v>36</v>
      </c>
      <c r="I3689" t="s">
        <v>2819</v>
      </c>
      <c r="J3689" s="4" t="str">
        <f t="shared" si="114"/>
        <v>na</v>
      </c>
      <c r="K3689" s="4">
        <f t="shared" si="115"/>
        <v>0</v>
      </c>
      <c r="L3689" t="s">
        <v>15132</v>
      </c>
    </row>
    <row r="3690" spans="1:12" x14ac:dyDescent="0.25">
      <c r="A3690" t="s">
        <v>7390</v>
      </c>
      <c r="B3690" t="s">
        <v>7391</v>
      </c>
      <c r="C3690" t="s">
        <v>35</v>
      </c>
      <c r="D3690">
        <v>262</v>
      </c>
      <c r="E3690">
        <v>8.6289999999999996</v>
      </c>
      <c r="F3690">
        <v>1.0720000000000001</v>
      </c>
      <c r="G3690">
        <v>2.472</v>
      </c>
      <c r="H3690" t="s">
        <v>36</v>
      </c>
      <c r="I3690" t="s">
        <v>2819</v>
      </c>
      <c r="J3690" s="4" t="str">
        <f t="shared" si="114"/>
        <v>na</v>
      </c>
      <c r="K3690" s="4">
        <f t="shared" si="115"/>
        <v>0</v>
      </c>
      <c r="L3690" t="s">
        <v>15133</v>
      </c>
    </row>
    <row r="3691" spans="1:12" x14ac:dyDescent="0.25">
      <c r="A3691" t="s">
        <v>7392</v>
      </c>
      <c r="B3691" t="s">
        <v>7393</v>
      </c>
      <c r="C3691" t="s">
        <v>35</v>
      </c>
      <c r="D3691">
        <v>262</v>
      </c>
      <c r="E3691">
        <v>8.5449999999999999</v>
      </c>
      <c r="F3691">
        <v>0.91500000000000004</v>
      </c>
      <c r="G3691">
        <v>1.089</v>
      </c>
      <c r="H3691" t="s">
        <v>36</v>
      </c>
      <c r="I3691" t="s">
        <v>2819</v>
      </c>
      <c r="J3691" s="4" t="str">
        <f t="shared" si="114"/>
        <v>na</v>
      </c>
      <c r="K3691" s="4">
        <f t="shared" si="115"/>
        <v>0</v>
      </c>
      <c r="L3691" t="s">
        <v>15134</v>
      </c>
    </row>
    <row r="3692" spans="1:12" x14ac:dyDescent="0.25">
      <c r="A3692" t="s">
        <v>7394</v>
      </c>
      <c r="B3692" t="s">
        <v>7395</v>
      </c>
      <c r="C3692" t="s">
        <v>35</v>
      </c>
      <c r="D3692">
        <v>262</v>
      </c>
      <c r="E3692">
        <v>10.295999999999999</v>
      </c>
      <c r="F3692">
        <v>1.0389999999999999</v>
      </c>
      <c r="G3692">
        <v>2.8239999999999998</v>
      </c>
      <c r="H3692" t="s">
        <v>36</v>
      </c>
      <c r="I3692" t="s">
        <v>2819</v>
      </c>
      <c r="J3692" s="4" t="str">
        <f t="shared" si="114"/>
        <v>na</v>
      </c>
      <c r="K3692" s="4">
        <f t="shared" si="115"/>
        <v>0</v>
      </c>
      <c r="L3692" t="s">
        <v>15135</v>
      </c>
    </row>
    <row r="3693" spans="1:12" x14ac:dyDescent="0.25">
      <c r="A3693" t="s">
        <v>7396</v>
      </c>
      <c r="B3693" t="s">
        <v>7397</v>
      </c>
      <c r="C3693" t="s">
        <v>58</v>
      </c>
      <c r="D3693">
        <v>261</v>
      </c>
      <c r="E3693" t="s">
        <v>36</v>
      </c>
      <c r="F3693">
        <v>0.46100000000000002</v>
      </c>
      <c r="G3693">
        <v>0.188</v>
      </c>
      <c r="H3693">
        <v>5.2060000000000004</v>
      </c>
      <c r="I3693" t="s">
        <v>2819</v>
      </c>
      <c r="J3693" s="4" t="str">
        <f t="shared" si="114"/>
        <v>na</v>
      </c>
      <c r="K3693" s="4">
        <f t="shared" si="115"/>
        <v>0</v>
      </c>
      <c r="L3693" t="s">
        <v>15136</v>
      </c>
    </row>
    <row r="3694" spans="1:12" x14ac:dyDescent="0.25">
      <c r="A3694" t="s">
        <v>7398</v>
      </c>
      <c r="B3694" t="s">
        <v>7399</v>
      </c>
      <c r="C3694" t="s">
        <v>132</v>
      </c>
      <c r="D3694">
        <v>261</v>
      </c>
      <c r="E3694">
        <v>9.8629999999999995</v>
      </c>
      <c r="F3694">
        <v>1.08</v>
      </c>
      <c r="G3694">
        <v>0.91800000000000004</v>
      </c>
      <c r="H3694">
        <v>5.194</v>
      </c>
      <c r="I3694" t="s">
        <v>2819</v>
      </c>
      <c r="J3694" s="4" t="str">
        <f t="shared" si="114"/>
        <v>na</v>
      </c>
      <c r="K3694" s="4">
        <f t="shared" si="115"/>
        <v>0</v>
      </c>
      <c r="L3694" t="s">
        <v>15137</v>
      </c>
    </row>
    <row r="3695" spans="1:12" x14ac:dyDescent="0.25">
      <c r="A3695" t="s">
        <v>7400</v>
      </c>
      <c r="B3695" t="s">
        <v>7401</v>
      </c>
      <c r="C3695" t="s">
        <v>132</v>
      </c>
      <c r="D3695">
        <v>261</v>
      </c>
      <c r="E3695">
        <v>49.887</v>
      </c>
      <c r="F3695">
        <v>15.587</v>
      </c>
      <c r="G3695">
        <v>8.0510000000000002</v>
      </c>
      <c r="H3695">
        <v>38.286999999999999</v>
      </c>
      <c r="I3695" t="s">
        <v>2819</v>
      </c>
      <c r="J3695" s="4" t="str">
        <f t="shared" si="114"/>
        <v>na</v>
      </c>
      <c r="K3695" s="4">
        <f t="shared" si="115"/>
        <v>0</v>
      </c>
      <c r="L3695" t="s">
        <v>15138</v>
      </c>
    </row>
    <row r="3696" spans="1:12" x14ac:dyDescent="0.25">
      <c r="A3696" t="s">
        <v>7402</v>
      </c>
      <c r="B3696" t="s">
        <v>7403</v>
      </c>
      <c r="C3696" t="s">
        <v>18</v>
      </c>
      <c r="D3696">
        <v>261</v>
      </c>
      <c r="E3696">
        <v>3.484</v>
      </c>
      <c r="F3696">
        <v>0.26200000000000001</v>
      </c>
      <c r="G3696">
        <v>7.2999999999999995E-2</v>
      </c>
      <c r="H3696" t="s">
        <v>36</v>
      </c>
      <c r="I3696" t="s">
        <v>2819</v>
      </c>
      <c r="J3696" s="4" t="str">
        <f t="shared" si="114"/>
        <v>na</v>
      </c>
      <c r="K3696" s="4">
        <f t="shared" si="115"/>
        <v>0</v>
      </c>
      <c r="L3696" t="s">
        <v>15139</v>
      </c>
    </row>
    <row r="3697" spans="1:12" x14ac:dyDescent="0.25">
      <c r="A3697" t="s">
        <v>7404</v>
      </c>
      <c r="B3697" t="s">
        <v>7405</v>
      </c>
      <c r="C3697" t="s">
        <v>35</v>
      </c>
      <c r="D3697">
        <v>260</v>
      </c>
      <c r="E3697" t="s">
        <v>36</v>
      </c>
      <c r="F3697">
        <v>1.141</v>
      </c>
      <c r="G3697" t="s">
        <v>36</v>
      </c>
      <c r="H3697" t="s">
        <v>36</v>
      </c>
      <c r="I3697" t="s">
        <v>2819</v>
      </c>
      <c r="J3697" s="4" t="str">
        <f t="shared" si="114"/>
        <v>na</v>
      </c>
      <c r="K3697" s="4">
        <f t="shared" si="115"/>
        <v>0</v>
      </c>
      <c r="L3697" t="s">
        <v>15140</v>
      </c>
    </row>
    <row r="3698" spans="1:12" x14ac:dyDescent="0.25">
      <c r="A3698" t="s">
        <v>7406</v>
      </c>
      <c r="B3698" t="s">
        <v>7407</v>
      </c>
      <c r="C3698" t="s">
        <v>35</v>
      </c>
      <c r="D3698">
        <v>260</v>
      </c>
      <c r="E3698">
        <v>5.1779999999999999</v>
      </c>
      <c r="F3698">
        <v>0.42799999999999999</v>
      </c>
      <c r="G3698">
        <v>0.248</v>
      </c>
      <c r="H3698">
        <v>11.573</v>
      </c>
      <c r="I3698" t="s">
        <v>2819</v>
      </c>
      <c r="J3698" s="4" t="str">
        <f t="shared" si="114"/>
        <v>na</v>
      </c>
      <c r="K3698" s="4">
        <f t="shared" si="115"/>
        <v>0</v>
      </c>
      <c r="L3698" t="s">
        <v>15141</v>
      </c>
    </row>
    <row r="3699" spans="1:12" x14ac:dyDescent="0.25">
      <c r="A3699" t="s">
        <v>7408</v>
      </c>
      <c r="B3699" t="s">
        <v>7409</v>
      </c>
      <c r="C3699" t="s">
        <v>30</v>
      </c>
      <c r="D3699">
        <v>259</v>
      </c>
      <c r="E3699" t="s">
        <v>36</v>
      </c>
      <c r="F3699" t="s">
        <v>36</v>
      </c>
      <c r="G3699">
        <v>54.08</v>
      </c>
      <c r="H3699" t="s">
        <v>36</v>
      </c>
      <c r="I3699" t="s">
        <v>2819</v>
      </c>
      <c r="J3699" s="4" t="str">
        <f t="shared" si="114"/>
        <v>na</v>
      </c>
      <c r="K3699" s="4">
        <f t="shared" si="115"/>
        <v>0</v>
      </c>
      <c r="L3699" t="s">
        <v>15142</v>
      </c>
    </row>
    <row r="3700" spans="1:12" x14ac:dyDescent="0.25">
      <c r="A3700" t="s">
        <v>7410</v>
      </c>
      <c r="B3700" t="s">
        <v>7411</v>
      </c>
      <c r="C3700" t="s">
        <v>58</v>
      </c>
      <c r="D3700">
        <v>259</v>
      </c>
      <c r="E3700">
        <v>7.1829999999999998</v>
      </c>
      <c r="F3700">
        <v>0.49099999999999999</v>
      </c>
      <c r="G3700">
        <v>0.371</v>
      </c>
      <c r="H3700">
        <v>2.87</v>
      </c>
      <c r="I3700" t="s">
        <v>2819</v>
      </c>
      <c r="J3700" s="4" t="str">
        <f t="shared" si="114"/>
        <v>na</v>
      </c>
      <c r="K3700" s="4">
        <f t="shared" si="115"/>
        <v>0</v>
      </c>
      <c r="L3700" t="s">
        <v>15143</v>
      </c>
    </row>
    <row r="3701" spans="1:12" x14ac:dyDescent="0.25">
      <c r="A3701" t="s">
        <v>7412</v>
      </c>
      <c r="B3701" t="s">
        <v>7413</v>
      </c>
      <c r="C3701" t="s">
        <v>58</v>
      </c>
      <c r="D3701">
        <v>259</v>
      </c>
      <c r="E3701">
        <v>7.1829999999999998</v>
      </c>
      <c r="F3701">
        <v>0.49099999999999999</v>
      </c>
      <c r="G3701">
        <v>0.371</v>
      </c>
      <c r="H3701">
        <v>2.87</v>
      </c>
      <c r="I3701" t="s">
        <v>2819</v>
      </c>
      <c r="J3701" s="4" t="str">
        <f t="shared" si="114"/>
        <v>na</v>
      </c>
      <c r="K3701" s="4">
        <f t="shared" si="115"/>
        <v>0</v>
      </c>
      <c r="L3701" t="s">
        <v>15144</v>
      </c>
    </row>
    <row r="3702" spans="1:12" x14ac:dyDescent="0.25">
      <c r="A3702" t="s">
        <v>7414</v>
      </c>
      <c r="B3702" t="s">
        <v>7415</v>
      </c>
      <c r="C3702" t="s">
        <v>18</v>
      </c>
      <c r="D3702">
        <v>258</v>
      </c>
      <c r="E3702" t="s">
        <v>36</v>
      </c>
      <c r="F3702">
        <v>0.78700000000000003</v>
      </c>
      <c r="G3702">
        <v>0.72099999999999997</v>
      </c>
      <c r="H3702" t="s">
        <v>36</v>
      </c>
      <c r="I3702" t="s">
        <v>2819</v>
      </c>
      <c r="J3702" s="4" t="str">
        <f t="shared" si="114"/>
        <v>na</v>
      </c>
      <c r="K3702" s="4">
        <f t="shared" si="115"/>
        <v>0</v>
      </c>
      <c r="L3702" t="s">
        <v>15145</v>
      </c>
    </row>
    <row r="3703" spans="1:12" x14ac:dyDescent="0.25">
      <c r="A3703" t="s">
        <v>7416</v>
      </c>
      <c r="B3703" t="s">
        <v>7417</v>
      </c>
      <c r="C3703" t="s">
        <v>24</v>
      </c>
      <c r="D3703">
        <v>258</v>
      </c>
      <c r="E3703">
        <v>17.582999999999998</v>
      </c>
      <c r="F3703">
        <v>0.84699999999999998</v>
      </c>
      <c r="G3703">
        <v>0.52100000000000002</v>
      </c>
      <c r="H3703">
        <v>5.3419999999999996</v>
      </c>
      <c r="I3703" t="s">
        <v>2819</v>
      </c>
      <c r="J3703" s="4" t="str">
        <f t="shared" si="114"/>
        <v>na</v>
      </c>
      <c r="K3703" s="4">
        <f t="shared" si="115"/>
        <v>0</v>
      </c>
      <c r="L3703" t="s">
        <v>15146</v>
      </c>
    </row>
    <row r="3704" spans="1:12" x14ac:dyDescent="0.25">
      <c r="A3704" t="s">
        <v>7418</v>
      </c>
      <c r="B3704" t="s">
        <v>7419</v>
      </c>
      <c r="C3704" t="s">
        <v>58</v>
      </c>
      <c r="D3704">
        <v>258</v>
      </c>
      <c r="E3704">
        <v>12.891999999999999</v>
      </c>
      <c r="F3704">
        <v>2.3370000000000002</v>
      </c>
      <c r="G3704">
        <v>0.28999999999999998</v>
      </c>
      <c r="H3704">
        <v>8.1790000000000003</v>
      </c>
      <c r="I3704" t="s">
        <v>2819</v>
      </c>
      <c r="J3704" s="4" t="str">
        <f t="shared" si="114"/>
        <v>na</v>
      </c>
      <c r="K3704" s="4">
        <f t="shared" si="115"/>
        <v>0</v>
      </c>
      <c r="L3704" t="s">
        <v>15147</v>
      </c>
    </row>
    <row r="3705" spans="1:12" x14ac:dyDescent="0.25">
      <c r="A3705" t="s">
        <v>7420</v>
      </c>
      <c r="B3705" t="s">
        <v>7421</v>
      </c>
      <c r="C3705" t="s">
        <v>30</v>
      </c>
      <c r="D3705">
        <v>257</v>
      </c>
      <c r="E3705" t="s">
        <v>36</v>
      </c>
      <c r="F3705">
        <v>3.0990000000000002</v>
      </c>
      <c r="G3705">
        <v>6.891</v>
      </c>
      <c r="H3705">
        <v>0.68899999999999995</v>
      </c>
      <c r="I3705" t="s">
        <v>2819</v>
      </c>
      <c r="J3705" s="4" t="str">
        <f t="shared" si="114"/>
        <v>na</v>
      </c>
      <c r="K3705" s="4">
        <f t="shared" si="115"/>
        <v>0</v>
      </c>
      <c r="L3705" t="s">
        <v>15148</v>
      </c>
    </row>
    <row r="3706" spans="1:12" x14ac:dyDescent="0.25">
      <c r="A3706" t="s">
        <v>7422</v>
      </c>
      <c r="B3706" t="s">
        <v>7423</v>
      </c>
      <c r="C3706" t="s">
        <v>18</v>
      </c>
      <c r="D3706">
        <v>257</v>
      </c>
      <c r="E3706">
        <v>10.795999999999999</v>
      </c>
      <c r="F3706">
        <v>0.89900000000000002</v>
      </c>
      <c r="G3706">
        <v>0.25900000000000001</v>
      </c>
      <c r="H3706">
        <v>4.8630000000000004</v>
      </c>
      <c r="I3706" t="s">
        <v>2819</v>
      </c>
      <c r="J3706" s="4" t="str">
        <f t="shared" si="114"/>
        <v>na</v>
      </c>
      <c r="K3706" s="4">
        <f t="shared" si="115"/>
        <v>0</v>
      </c>
      <c r="L3706" t="s">
        <v>15149</v>
      </c>
    </row>
    <row r="3707" spans="1:12" x14ac:dyDescent="0.25">
      <c r="A3707" t="s">
        <v>7424</v>
      </c>
      <c r="B3707" t="s">
        <v>7425</v>
      </c>
      <c r="C3707" t="s">
        <v>18</v>
      </c>
      <c r="D3707">
        <v>257</v>
      </c>
      <c r="E3707" t="s">
        <v>36</v>
      </c>
      <c r="F3707" t="s">
        <v>36</v>
      </c>
      <c r="G3707">
        <v>7.8E-2</v>
      </c>
      <c r="H3707">
        <v>6.4690000000000003</v>
      </c>
      <c r="I3707" t="s">
        <v>2819</v>
      </c>
      <c r="J3707" s="4" t="str">
        <f t="shared" si="114"/>
        <v>na</v>
      </c>
      <c r="K3707" s="4">
        <f t="shared" si="115"/>
        <v>0</v>
      </c>
      <c r="L3707" t="s">
        <v>15150</v>
      </c>
    </row>
    <row r="3708" spans="1:12" x14ac:dyDescent="0.25">
      <c r="A3708" t="s">
        <v>7426</v>
      </c>
      <c r="B3708" t="s">
        <v>7427</v>
      </c>
      <c r="C3708" t="s">
        <v>132</v>
      </c>
      <c r="D3708">
        <v>256</v>
      </c>
      <c r="E3708" t="s">
        <v>36</v>
      </c>
      <c r="F3708">
        <v>6.1989999999999998</v>
      </c>
      <c r="G3708">
        <v>1.407</v>
      </c>
      <c r="H3708">
        <v>28.895</v>
      </c>
      <c r="I3708" t="s">
        <v>2819</v>
      </c>
      <c r="J3708" s="4" t="str">
        <f t="shared" si="114"/>
        <v>na</v>
      </c>
      <c r="K3708" s="4">
        <f t="shared" si="115"/>
        <v>0</v>
      </c>
      <c r="L3708" t="s">
        <v>15151</v>
      </c>
    </row>
    <row r="3709" spans="1:12" x14ac:dyDescent="0.25">
      <c r="A3709" t="s">
        <v>7428</v>
      </c>
      <c r="B3709" t="s">
        <v>7429</v>
      </c>
      <c r="C3709" t="s">
        <v>35</v>
      </c>
      <c r="D3709">
        <v>256</v>
      </c>
      <c r="E3709">
        <v>17.376000000000001</v>
      </c>
      <c r="F3709">
        <v>0.83599999999999997</v>
      </c>
      <c r="G3709">
        <v>0.94699999999999995</v>
      </c>
      <c r="H3709" t="s">
        <v>36</v>
      </c>
      <c r="I3709" t="s">
        <v>2819</v>
      </c>
      <c r="J3709" s="4" t="str">
        <f t="shared" si="114"/>
        <v>na</v>
      </c>
      <c r="K3709" s="4">
        <f t="shared" si="115"/>
        <v>0</v>
      </c>
      <c r="L3709" t="s">
        <v>15152</v>
      </c>
    </row>
    <row r="3710" spans="1:12" x14ac:dyDescent="0.25">
      <c r="A3710" t="s">
        <v>7430</v>
      </c>
      <c r="B3710" t="s">
        <v>7431</v>
      </c>
      <c r="C3710" t="s">
        <v>35</v>
      </c>
      <c r="D3710">
        <v>256</v>
      </c>
      <c r="E3710">
        <v>8.0340000000000007</v>
      </c>
      <c r="F3710">
        <v>0.80600000000000005</v>
      </c>
      <c r="G3710">
        <v>2.2759999999999998</v>
      </c>
      <c r="H3710" t="s">
        <v>36</v>
      </c>
      <c r="I3710" t="s">
        <v>2819</v>
      </c>
      <c r="J3710" s="4" t="str">
        <f t="shared" si="114"/>
        <v>na</v>
      </c>
      <c r="K3710" s="4">
        <f t="shared" si="115"/>
        <v>0</v>
      </c>
      <c r="L3710" t="s">
        <v>15153</v>
      </c>
    </row>
    <row r="3711" spans="1:12" x14ac:dyDescent="0.25">
      <c r="A3711" t="s">
        <v>7432</v>
      </c>
      <c r="B3711" t="s">
        <v>7433</v>
      </c>
      <c r="C3711" t="s">
        <v>15</v>
      </c>
      <c r="D3711">
        <v>255</v>
      </c>
      <c r="E3711">
        <v>6.556</v>
      </c>
      <c r="F3711">
        <v>0.432</v>
      </c>
      <c r="G3711">
        <v>0.60399999999999998</v>
      </c>
      <c r="H3711">
        <v>9.0950000000000006</v>
      </c>
      <c r="I3711" t="s">
        <v>2819</v>
      </c>
      <c r="J3711" s="4" t="str">
        <f t="shared" si="114"/>
        <v>na</v>
      </c>
      <c r="K3711" s="4">
        <f t="shared" si="115"/>
        <v>0</v>
      </c>
      <c r="L3711" t="s">
        <v>15154</v>
      </c>
    </row>
    <row r="3712" spans="1:12" x14ac:dyDescent="0.25">
      <c r="A3712" t="s">
        <v>7434</v>
      </c>
      <c r="B3712" t="s">
        <v>7435</v>
      </c>
      <c r="C3712" t="s">
        <v>35</v>
      </c>
      <c r="D3712">
        <v>254</v>
      </c>
      <c r="E3712">
        <v>10.938000000000001</v>
      </c>
      <c r="F3712">
        <v>1.036</v>
      </c>
      <c r="G3712">
        <v>2.9260000000000002</v>
      </c>
      <c r="H3712" t="s">
        <v>36</v>
      </c>
      <c r="I3712" t="s">
        <v>2819</v>
      </c>
      <c r="J3712" s="4" t="str">
        <f t="shared" si="114"/>
        <v>na</v>
      </c>
      <c r="K3712" s="4">
        <f t="shared" si="115"/>
        <v>0</v>
      </c>
      <c r="L3712" t="s">
        <v>15155</v>
      </c>
    </row>
    <row r="3713" spans="1:12" x14ac:dyDescent="0.25">
      <c r="A3713" t="s">
        <v>7436</v>
      </c>
      <c r="B3713" t="s">
        <v>7437</v>
      </c>
      <c r="C3713" t="s">
        <v>11</v>
      </c>
      <c r="D3713">
        <v>253</v>
      </c>
      <c r="E3713">
        <v>4.2709999999999999</v>
      </c>
      <c r="F3713">
        <v>0.97</v>
      </c>
      <c r="G3713">
        <v>0.68300000000000005</v>
      </c>
      <c r="H3713">
        <v>1.431</v>
      </c>
      <c r="I3713" t="s">
        <v>2819</v>
      </c>
      <c r="J3713" s="4" t="str">
        <f t="shared" si="114"/>
        <v>na</v>
      </c>
      <c r="K3713" s="4">
        <f t="shared" si="115"/>
        <v>0</v>
      </c>
      <c r="L3713" t="s">
        <v>15156</v>
      </c>
    </row>
    <row r="3714" spans="1:12" x14ac:dyDescent="0.25">
      <c r="A3714" t="s">
        <v>7438</v>
      </c>
      <c r="B3714" t="s">
        <v>7439</v>
      </c>
      <c r="C3714" t="s">
        <v>30</v>
      </c>
      <c r="D3714">
        <v>253</v>
      </c>
      <c r="E3714" t="s">
        <v>36</v>
      </c>
      <c r="F3714">
        <v>20.608000000000001</v>
      </c>
      <c r="G3714">
        <v>2.726</v>
      </c>
      <c r="H3714" t="s">
        <v>36</v>
      </c>
      <c r="I3714" t="s">
        <v>2819</v>
      </c>
      <c r="J3714" s="4" t="str">
        <f t="shared" ref="J3714:J3777" si="116">IF(AND(I3714=selected_country_code,C3714= selected_sector_code),D3714,"na")</f>
        <v>na</v>
      </c>
      <c r="K3714" s="4">
        <f t="shared" si="115"/>
        <v>0</v>
      </c>
      <c r="L3714" t="s">
        <v>15157</v>
      </c>
    </row>
    <row r="3715" spans="1:12" x14ac:dyDescent="0.25">
      <c r="A3715" t="s">
        <v>7440</v>
      </c>
      <c r="B3715" t="s">
        <v>7441</v>
      </c>
      <c r="C3715" t="s">
        <v>35</v>
      </c>
      <c r="D3715">
        <v>252</v>
      </c>
      <c r="E3715">
        <v>9.7870000000000008</v>
      </c>
      <c r="F3715">
        <v>0.77700000000000002</v>
      </c>
      <c r="G3715">
        <v>2.3290000000000002</v>
      </c>
      <c r="H3715" t="s">
        <v>36</v>
      </c>
      <c r="I3715" t="s">
        <v>2819</v>
      </c>
      <c r="J3715" s="4" t="str">
        <f t="shared" si="116"/>
        <v>na</v>
      </c>
      <c r="K3715" s="4">
        <f t="shared" ref="K3715:K3778" si="117">IFERROR(RANK(J3715,$J$2:$J$5711,0),0)</f>
        <v>0</v>
      </c>
      <c r="L3715" t="s">
        <v>15158</v>
      </c>
    </row>
    <row r="3716" spans="1:12" x14ac:dyDescent="0.25">
      <c r="A3716" t="s">
        <v>7442</v>
      </c>
      <c r="B3716" t="s">
        <v>7443</v>
      </c>
      <c r="C3716" t="s">
        <v>58</v>
      </c>
      <c r="D3716">
        <v>250</v>
      </c>
      <c r="E3716">
        <v>16.734000000000002</v>
      </c>
      <c r="F3716">
        <v>2.0249999999999999</v>
      </c>
      <c r="G3716">
        <v>0.69599999999999995</v>
      </c>
      <c r="H3716">
        <v>6.1879999999999997</v>
      </c>
      <c r="I3716" t="s">
        <v>2819</v>
      </c>
      <c r="J3716" s="4" t="str">
        <f t="shared" si="116"/>
        <v>na</v>
      </c>
      <c r="K3716" s="4">
        <f t="shared" si="117"/>
        <v>0</v>
      </c>
      <c r="L3716" t="s">
        <v>15159</v>
      </c>
    </row>
    <row r="3717" spans="1:12" x14ac:dyDescent="0.25">
      <c r="A3717" t="s">
        <v>7444</v>
      </c>
      <c r="B3717" t="s">
        <v>7445</v>
      </c>
      <c r="C3717" t="s">
        <v>21</v>
      </c>
      <c r="D3717">
        <v>250</v>
      </c>
      <c r="E3717">
        <v>13.762</v>
      </c>
      <c r="F3717">
        <v>1.6990000000000001</v>
      </c>
      <c r="G3717">
        <v>0.83499999999999996</v>
      </c>
      <c r="H3717">
        <v>7.7039999999999997</v>
      </c>
      <c r="I3717" t="s">
        <v>2819</v>
      </c>
      <c r="J3717" s="4" t="str">
        <f t="shared" si="116"/>
        <v>na</v>
      </c>
      <c r="K3717" s="4">
        <f t="shared" si="117"/>
        <v>0</v>
      </c>
      <c r="L3717" t="s">
        <v>15160</v>
      </c>
    </row>
    <row r="3718" spans="1:12" x14ac:dyDescent="0.25">
      <c r="A3718" t="s">
        <v>7446</v>
      </c>
      <c r="B3718" t="s">
        <v>7447</v>
      </c>
      <c r="C3718" t="s">
        <v>11</v>
      </c>
      <c r="D3718">
        <v>250</v>
      </c>
      <c r="E3718" t="s">
        <v>36</v>
      </c>
      <c r="F3718">
        <v>0.245</v>
      </c>
      <c r="G3718">
        <v>0.48899999999999999</v>
      </c>
      <c r="H3718" t="s">
        <v>36</v>
      </c>
      <c r="I3718" t="s">
        <v>2819</v>
      </c>
      <c r="J3718" s="4" t="str">
        <f t="shared" si="116"/>
        <v>na</v>
      </c>
      <c r="K3718" s="4">
        <f t="shared" si="117"/>
        <v>0</v>
      </c>
      <c r="L3718" t="s">
        <v>15161</v>
      </c>
    </row>
    <row r="3719" spans="1:12" x14ac:dyDescent="0.25">
      <c r="A3719" t="s">
        <v>7448</v>
      </c>
      <c r="B3719" t="s">
        <v>7449</v>
      </c>
      <c r="C3719" t="s">
        <v>24</v>
      </c>
      <c r="D3719">
        <v>250</v>
      </c>
      <c r="E3719">
        <v>4.8049999999999997</v>
      </c>
      <c r="F3719">
        <v>0.623</v>
      </c>
      <c r="G3719">
        <v>0.19400000000000001</v>
      </c>
      <c r="H3719">
        <v>4.4160000000000004</v>
      </c>
      <c r="I3719" t="s">
        <v>2819</v>
      </c>
      <c r="J3719" s="4" t="str">
        <f t="shared" si="116"/>
        <v>na</v>
      </c>
      <c r="K3719" s="4">
        <f t="shared" si="117"/>
        <v>0</v>
      </c>
      <c r="L3719" t="s">
        <v>15162</v>
      </c>
    </row>
    <row r="3720" spans="1:12" x14ac:dyDescent="0.25">
      <c r="A3720" t="s">
        <v>7450</v>
      </c>
      <c r="B3720" t="s">
        <v>7451</v>
      </c>
      <c r="C3720" t="s">
        <v>30</v>
      </c>
      <c r="D3720">
        <v>249</v>
      </c>
      <c r="E3720" t="s">
        <v>36</v>
      </c>
      <c r="F3720">
        <v>4.5389999999999997</v>
      </c>
      <c r="G3720">
        <v>2.7010000000000001</v>
      </c>
      <c r="H3720" t="s">
        <v>36</v>
      </c>
      <c r="I3720" t="s">
        <v>2819</v>
      </c>
      <c r="J3720" s="4" t="str">
        <f t="shared" si="116"/>
        <v>na</v>
      </c>
      <c r="K3720" s="4">
        <f t="shared" si="117"/>
        <v>0</v>
      </c>
      <c r="L3720" t="s">
        <v>15163</v>
      </c>
    </row>
    <row r="3721" spans="1:12" x14ac:dyDescent="0.25">
      <c r="A3721" t="s">
        <v>7452</v>
      </c>
      <c r="B3721" t="s">
        <v>7453</v>
      </c>
      <c r="C3721" t="s">
        <v>15</v>
      </c>
      <c r="D3721">
        <v>248</v>
      </c>
      <c r="E3721">
        <v>5.04</v>
      </c>
      <c r="F3721">
        <v>1.125</v>
      </c>
      <c r="G3721">
        <v>0.21099999999999999</v>
      </c>
      <c r="H3721">
        <v>6.6840000000000002</v>
      </c>
      <c r="I3721" t="s">
        <v>2819</v>
      </c>
      <c r="J3721" s="4" t="str">
        <f t="shared" si="116"/>
        <v>na</v>
      </c>
      <c r="K3721" s="4">
        <f t="shared" si="117"/>
        <v>0</v>
      </c>
      <c r="L3721" t="s">
        <v>15164</v>
      </c>
    </row>
    <row r="3722" spans="1:12" x14ac:dyDescent="0.25">
      <c r="A3722" t="s">
        <v>7454</v>
      </c>
      <c r="B3722" t="s">
        <v>7455</v>
      </c>
      <c r="C3722" t="s">
        <v>30</v>
      </c>
      <c r="D3722">
        <v>248</v>
      </c>
      <c r="E3722" t="s">
        <v>36</v>
      </c>
      <c r="F3722">
        <v>2.266</v>
      </c>
      <c r="G3722">
        <v>21.667000000000002</v>
      </c>
      <c r="H3722" t="s">
        <v>36</v>
      </c>
      <c r="I3722" t="s">
        <v>2819</v>
      </c>
      <c r="J3722" s="4" t="str">
        <f t="shared" si="116"/>
        <v>na</v>
      </c>
      <c r="K3722" s="4">
        <f t="shared" si="117"/>
        <v>0</v>
      </c>
      <c r="L3722" t="s">
        <v>15165</v>
      </c>
    </row>
    <row r="3723" spans="1:12" x14ac:dyDescent="0.25">
      <c r="A3723" t="s">
        <v>7456</v>
      </c>
      <c r="B3723" t="s">
        <v>7457</v>
      </c>
      <c r="C3723" t="s">
        <v>61</v>
      </c>
      <c r="D3723">
        <v>248</v>
      </c>
      <c r="E3723">
        <v>103.964</v>
      </c>
      <c r="F3723">
        <v>0.29199999999999998</v>
      </c>
      <c r="G3723" t="s">
        <v>36</v>
      </c>
      <c r="H3723" t="s">
        <v>36</v>
      </c>
      <c r="I3723" t="s">
        <v>2819</v>
      </c>
      <c r="J3723" s="4" t="str">
        <f t="shared" si="116"/>
        <v>na</v>
      </c>
      <c r="K3723" s="4">
        <f t="shared" si="117"/>
        <v>0</v>
      </c>
      <c r="L3723" t="s">
        <v>15166</v>
      </c>
    </row>
    <row r="3724" spans="1:12" x14ac:dyDescent="0.25">
      <c r="A3724" t="s">
        <v>7458</v>
      </c>
      <c r="B3724" t="s">
        <v>7459</v>
      </c>
      <c r="C3724" t="s">
        <v>18</v>
      </c>
      <c r="D3724">
        <v>247</v>
      </c>
      <c r="E3724" t="s">
        <v>36</v>
      </c>
      <c r="F3724">
        <v>0.216</v>
      </c>
      <c r="G3724">
        <v>0.40899999999999997</v>
      </c>
      <c r="H3724" t="s">
        <v>36</v>
      </c>
      <c r="I3724" t="s">
        <v>2819</v>
      </c>
      <c r="J3724" s="4" t="str">
        <f t="shared" si="116"/>
        <v>na</v>
      </c>
      <c r="K3724" s="4">
        <f t="shared" si="117"/>
        <v>0</v>
      </c>
      <c r="L3724" t="s">
        <v>15167</v>
      </c>
    </row>
    <row r="3725" spans="1:12" x14ac:dyDescent="0.25">
      <c r="A3725" t="s">
        <v>7460</v>
      </c>
      <c r="B3725" t="s">
        <v>7461</v>
      </c>
      <c r="C3725" t="s">
        <v>11</v>
      </c>
      <c r="D3725">
        <v>246</v>
      </c>
      <c r="E3725" t="s">
        <v>36</v>
      </c>
      <c r="F3725">
        <v>7.5999999999999998E-2</v>
      </c>
      <c r="G3725">
        <v>0.251</v>
      </c>
      <c r="H3725">
        <v>19.651</v>
      </c>
      <c r="I3725" t="s">
        <v>2819</v>
      </c>
      <c r="J3725" s="4" t="str">
        <f t="shared" si="116"/>
        <v>na</v>
      </c>
      <c r="K3725" s="4">
        <f t="shared" si="117"/>
        <v>0</v>
      </c>
      <c r="L3725" t="s">
        <v>15168</v>
      </c>
    </row>
    <row r="3726" spans="1:12" x14ac:dyDescent="0.25">
      <c r="A3726" t="s">
        <v>7462</v>
      </c>
      <c r="B3726" t="s">
        <v>7463</v>
      </c>
      <c r="C3726" t="s">
        <v>15</v>
      </c>
      <c r="D3726">
        <v>246</v>
      </c>
      <c r="E3726">
        <v>10.215</v>
      </c>
      <c r="F3726">
        <v>1.2390000000000001</v>
      </c>
      <c r="G3726">
        <v>0.54600000000000004</v>
      </c>
      <c r="H3726">
        <v>6.8230000000000004</v>
      </c>
      <c r="I3726" t="s">
        <v>2819</v>
      </c>
      <c r="J3726" s="4" t="str">
        <f t="shared" si="116"/>
        <v>na</v>
      </c>
      <c r="K3726" s="4">
        <f t="shared" si="117"/>
        <v>0</v>
      </c>
      <c r="L3726" t="s">
        <v>15169</v>
      </c>
    </row>
    <row r="3727" spans="1:12" x14ac:dyDescent="0.25">
      <c r="A3727" t="s">
        <v>7464</v>
      </c>
      <c r="B3727" t="s">
        <v>7465</v>
      </c>
      <c r="C3727" t="s">
        <v>30</v>
      </c>
      <c r="D3727">
        <v>246</v>
      </c>
      <c r="E3727" t="s">
        <v>36</v>
      </c>
      <c r="F3727" t="s">
        <v>36</v>
      </c>
      <c r="G3727" t="s">
        <v>36</v>
      </c>
      <c r="H3727" t="s">
        <v>36</v>
      </c>
      <c r="I3727" t="s">
        <v>2819</v>
      </c>
      <c r="J3727" s="4" t="str">
        <f t="shared" si="116"/>
        <v>na</v>
      </c>
      <c r="K3727" s="4">
        <f t="shared" si="117"/>
        <v>0</v>
      </c>
      <c r="L3727" t="s">
        <v>15170</v>
      </c>
    </row>
    <row r="3728" spans="1:12" x14ac:dyDescent="0.25">
      <c r="A3728" t="s">
        <v>7466</v>
      </c>
      <c r="B3728" t="s">
        <v>7467</v>
      </c>
      <c r="C3728" t="s">
        <v>18</v>
      </c>
      <c r="D3728">
        <v>245</v>
      </c>
      <c r="E3728" t="s">
        <v>36</v>
      </c>
      <c r="F3728">
        <v>8.6359999999999992</v>
      </c>
      <c r="G3728">
        <v>1.5720000000000001</v>
      </c>
      <c r="H3728" t="s">
        <v>36</v>
      </c>
      <c r="I3728" t="s">
        <v>2819</v>
      </c>
      <c r="J3728" s="4" t="str">
        <f t="shared" si="116"/>
        <v>na</v>
      </c>
      <c r="K3728" s="4">
        <f t="shared" si="117"/>
        <v>0</v>
      </c>
      <c r="L3728" t="s">
        <v>15171</v>
      </c>
    </row>
    <row r="3729" spans="1:12" x14ac:dyDescent="0.25">
      <c r="A3729" t="s">
        <v>7468</v>
      </c>
      <c r="B3729" t="s">
        <v>7469</v>
      </c>
      <c r="C3729" t="s">
        <v>30</v>
      </c>
      <c r="D3729">
        <v>245</v>
      </c>
      <c r="E3729" t="s">
        <v>36</v>
      </c>
      <c r="F3729">
        <v>8.7929999999999993</v>
      </c>
      <c r="G3729" t="s">
        <v>36</v>
      </c>
      <c r="H3729" t="s">
        <v>36</v>
      </c>
      <c r="I3729" t="s">
        <v>2819</v>
      </c>
      <c r="J3729" s="4" t="str">
        <f t="shared" si="116"/>
        <v>na</v>
      </c>
      <c r="K3729" s="4">
        <f t="shared" si="117"/>
        <v>0</v>
      </c>
      <c r="L3729" t="s">
        <v>15172</v>
      </c>
    </row>
    <row r="3730" spans="1:12" x14ac:dyDescent="0.25">
      <c r="A3730" t="s">
        <v>7470</v>
      </c>
      <c r="B3730" t="s">
        <v>7471</v>
      </c>
      <c r="C3730" t="s">
        <v>18</v>
      </c>
      <c r="D3730">
        <v>244</v>
      </c>
      <c r="E3730">
        <v>5.9829999999999997</v>
      </c>
      <c r="F3730" t="s">
        <v>36</v>
      </c>
      <c r="G3730">
        <v>0.53400000000000003</v>
      </c>
      <c r="H3730">
        <v>6.7060000000000004</v>
      </c>
      <c r="I3730" t="s">
        <v>2819</v>
      </c>
      <c r="J3730" s="4" t="str">
        <f t="shared" si="116"/>
        <v>na</v>
      </c>
      <c r="K3730" s="4">
        <f t="shared" si="117"/>
        <v>0</v>
      </c>
      <c r="L3730" t="s">
        <v>15173</v>
      </c>
    </row>
    <row r="3731" spans="1:12" x14ac:dyDescent="0.25">
      <c r="A3731" t="s">
        <v>7472</v>
      </c>
      <c r="B3731" t="s">
        <v>7473</v>
      </c>
      <c r="C3731" t="s">
        <v>24</v>
      </c>
      <c r="D3731">
        <v>244</v>
      </c>
      <c r="E3731">
        <v>26.181999999999999</v>
      </c>
      <c r="F3731">
        <v>0.71099999999999997</v>
      </c>
      <c r="G3731">
        <v>0.16300000000000001</v>
      </c>
      <c r="H3731">
        <v>5.5330000000000004</v>
      </c>
      <c r="I3731" t="s">
        <v>2819</v>
      </c>
      <c r="J3731" s="4" t="str">
        <f t="shared" si="116"/>
        <v>na</v>
      </c>
      <c r="K3731" s="4">
        <f t="shared" si="117"/>
        <v>0</v>
      </c>
      <c r="L3731" t="s">
        <v>15174</v>
      </c>
    </row>
    <row r="3732" spans="1:12" x14ac:dyDescent="0.25">
      <c r="A3732" t="s">
        <v>7474</v>
      </c>
      <c r="B3732" t="s">
        <v>7475</v>
      </c>
      <c r="C3732" t="s">
        <v>30</v>
      </c>
      <c r="D3732">
        <v>244</v>
      </c>
      <c r="E3732" t="s">
        <v>36</v>
      </c>
      <c r="F3732">
        <v>0.78600000000000003</v>
      </c>
      <c r="G3732">
        <v>0.26100000000000001</v>
      </c>
      <c r="H3732">
        <v>27.48</v>
      </c>
      <c r="I3732" t="s">
        <v>2819</v>
      </c>
      <c r="J3732" s="4" t="str">
        <f t="shared" si="116"/>
        <v>na</v>
      </c>
      <c r="K3732" s="4">
        <f t="shared" si="117"/>
        <v>0</v>
      </c>
      <c r="L3732" t="s">
        <v>15175</v>
      </c>
    </row>
    <row r="3733" spans="1:12" x14ac:dyDescent="0.25">
      <c r="A3733" t="s">
        <v>7476</v>
      </c>
      <c r="B3733" t="s">
        <v>7477</v>
      </c>
      <c r="C3733" t="s">
        <v>30</v>
      </c>
      <c r="D3733">
        <v>244</v>
      </c>
      <c r="E3733" t="s">
        <v>36</v>
      </c>
      <c r="F3733" t="s">
        <v>36</v>
      </c>
      <c r="G3733">
        <v>5.16</v>
      </c>
      <c r="H3733" t="s">
        <v>36</v>
      </c>
      <c r="I3733" t="s">
        <v>2819</v>
      </c>
      <c r="J3733" s="4" t="str">
        <f t="shared" si="116"/>
        <v>na</v>
      </c>
      <c r="K3733" s="4">
        <f t="shared" si="117"/>
        <v>0</v>
      </c>
      <c r="L3733" t="s">
        <v>15176</v>
      </c>
    </row>
    <row r="3734" spans="1:12" x14ac:dyDescent="0.25">
      <c r="A3734" t="s">
        <v>7478</v>
      </c>
      <c r="B3734" t="s">
        <v>7479</v>
      </c>
      <c r="C3734" t="s">
        <v>35</v>
      </c>
      <c r="D3734">
        <v>244</v>
      </c>
      <c r="E3734">
        <v>10.99</v>
      </c>
      <c r="F3734">
        <v>1.274</v>
      </c>
      <c r="G3734">
        <v>1.3280000000000001</v>
      </c>
      <c r="H3734" t="s">
        <v>36</v>
      </c>
      <c r="I3734" t="s">
        <v>2819</v>
      </c>
      <c r="J3734" s="4" t="str">
        <f t="shared" si="116"/>
        <v>na</v>
      </c>
      <c r="K3734" s="4">
        <f t="shared" si="117"/>
        <v>0</v>
      </c>
      <c r="L3734" t="s">
        <v>15177</v>
      </c>
    </row>
    <row r="3735" spans="1:12" x14ac:dyDescent="0.25">
      <c r="A3735" t="s">
        <v>7480</v>
      </c>
      <c r="B3735" t="s">
        <v>7481</v>
      </c>
      <c r="C3735" t="s">
        <v>61</v>
      </c>
      <c r="D3735">
        <v>244</v>
      </c>
      <c r="E3735" t="s">
        <v>36</v>
      </c>
      <c r="F3735">
        <v>0.34100000000000003</v>
      </c>
      <c r="G3735" t="s">
        <v>36</v>
      </c>
      <c r="H3735" t="s">
        <v>36</v>
      </c>
      <c r="I3735" t="s">
        <v>2819</v>
      </c>
      <c r="J3735" s="4" t="str">
        <f t="shared" si="116"/>
        <v>na</v>
      </c>
      <c r="K3735" s="4">
        <f t="shared" si="117"/>
        <v>0</v>
      </c>
      <c r="L3735" t="s">
        <v>15178</v>
      </c>
    </row>
    <row r="3736" spans="1:12" x14ac:dyDescent="0.25">
      <c r="A3736" t="s">
        <v>7482</v>
      </c>
      <c r="B3736" t="s">
        <v>7483</v>
      </c>
      <c r="C3736" t="s">
        <v>132</v>
      </c>
      <c r="D3736">
        <v>243</v>
      </c>
      <c r="E3736">
        <v>17.384</v>
      </c>
      <c r="F3736">
        <v>3.0350000000000001</v>
      </c>
      <c r="G3736">
        <v>9.7959999999999994</v>
      </c>
      <c r="H3736" t="s">
        <v>36</v>
      </c>
      <c r="I3736" t="s">
        <v>2819</v>
      </c>
      <c r="J3736" s="4" t="str">
        <f t="shared" si="116"/>
        <v>na</v>
      </c>
      <c r="K3736" s="4">
        <f t="shared" si="117"/>
        <v>0</v>
      </c>
      <c r="L3736" t="s">
        <v>15179</v>
      </c>
    </row>
    <row r="3737" spans="1:12" x14ac:dyDescent="0.25">
      <c r="A3737" t="s">
        <v>7484</v>
      </c>
      <c r="B3737" t="s">
        <v>7485</v>
      </c>
      <c r="C3737" t="s">
        <v>15</v>
      </c>
      <c r="D3737">
        <v>243</v>
      </c>
      <c r="E3737">
        <v>33.847000000000001</v>
      </c>
      <c r="F3737">
        <v>2.2650000000000001</v>
      </c>
      <c r="G3737">
        <v>0.66</v>
      </c>
      <c r="H3737">
        <v>11.724</v>
      </c>
      <c r="I3737" t="s">
        <v>2819</v>
      </c>
      <c r="J3737" s="4" t="str">
        <f t="shared" si="116"/>
        <v>na</v>
      </c>
      <c r="K3737" s="4">
        <f t="shared" si="117"/>
        <v>0</v>
      </c>
      <c r="L3737" t="s">
        <v>15180</v>
      </c>
    </row>
    <row r="3738" spans="1:12" x14ac:dyDescent="0.25">
      <c r="A3738" t="s">
        <v>7486</v>
      </c>
      <c r="B3738" t="s">
        <v>7487</v>
      </c>
      <c r="C3738" t="s">
        <v>30</v>
      </c>
      <c r="D3738">
        <v>243</v>
      </c>
      <c r="E3738">
        <v>269.61700000000002</v>
      </c>
      <c r="F3738" t="s">
        <v>36</v>
      </c>
      <c r="G3738">
        <v>0.28899999999999998</v>
      </c>
      <c r="H3738">
        <v>9.2720000000000002</v>
      </c>
      <c r="I3738" t="s">
        <v>2819</v>
      </c>
      <c r="J3738" s="4" t="str">
        <f t="shared" si="116"/>
        <v>na</v>
      </c>
      <c r="K3738" s="4">
        <f t="shared" si="117"/>
        <v>0</v>
      </c>
      <c r="L3738" t="s">
        <v>15181</v>
      </c>
    </row>
    <row r="3739" spans="1:12" x14ac:dyDescent="0.25">
      <c r="A3739" t="s">
        <v>7488</v>
      </c>
      <c r="B3739" t="s">
        <v>7489</v>
      </c>
      <c r="C3739" t="s">
        <v>24</v>
      </c>
      <c r="D3739">
        <v>243</v>
      </c>
      <c r="E3739">
        <v>4.5069999999999997</v>
      </c>
      <c r="F3739">
        <v>1.6479999999999999</v>
      </c>
      <c r="G3739">
        <v>0.13600000000000001</v>
      </c>
      <c r="H3739">
        <v>5.6829999999999998</v>
      </c>
      <c r="I3739" t="s">
        <v>2819</v>
      </c>
      <c r="J3739" s="4" t="str">
        <f t="shared" si="116"/>
        <v>na</v>
      </c>
      <c r="K3739" s="4">
        <f t="shared" si="117"/>
        <v>0</v>
      </c>
      <c r="L3739" t="s">
        <v>15182</v>
      </c>
    </row>
    <row r="3740" spans="1:12" x14ac:dyDescent="0.25">
      <c r="A3740" t="s">
        <v>7490</v>
      </c>
      <c r="B3740" t="s">
        <v>7491</v>
      </c>
      <c r="C3740" t="s">
        <v>61</v>
      </c>
      <c r="D3740">
        <v>242</v>
      </c>
      <c r="E3740" t="s">
        <v>36</v>
      </c>
      <c r="F3740" t="s">
        <v>36</v>
      </c>
      <c r="G3740" t="s">
        <v>36</v>
      </c>
      <c r="H3740" t="s">
        <v>36</v>
      </c>
      <c r="I3740" t="s">
        <v>2819</v>
      </c>
      <c r="J3740" s="4" t="str">
        <f t="shared" si="116"/>
        <v>na</v>
      </c>
      <c r="K3740" s="4">
        <f t="shared" si="117"/>
        <v>0</v>
      </c>
      <c r="L3740" t="s">
        <v>15183</v>
      </c>
    </row>
    <row r="3741" spans="1:12" x14ac:dyDescent="0.25">
      <c r="A3741" t="s">
        <v>7492</v>
      </c>
      <c r="B3741" t="s">
        <v>7493</v>
      </c>
      <c r="C3741" t="s">
        <v>11</v>
      </c>
      <c r="D3741">
        <v>242</v>
      </c>
      <c r="E3741">
        <v>7.5709999999999997</v>
      </c>
      <c r="F3741">
        <v>0.749</v>
      </c>
      <c r="G3741">
        <v>0.17199999999999999</v>
      </c>
      <c r="H3741">
        <v>5.5359999999999996</v>
      </c>
      <c r="I3741" t="s">
        <v>2819</v>
      </c>
      <c r="J3741" s="4" t="str">
        <f t="shared" si="116"/>
        <v>na</v>
      </c>
      <c r="K3741" s="4">
        <f t="shared" si="117"/>
        <v>0</v>
      </c>
      <c r="L3741" t="s">
        <v>15184</v>
      </c>
    </row>
    <row r="3742" spans="1:12" x14ac:dyDescent="0.25">
      <c r="A3742" t="s">
        <v>7494</v>
      </c>
      <c r="B3742" t="s">
        <v>7495</v>
      </c>
      <c r="C3742" t="s">
        <v>15</v>
      </c>
      <c r="D3742">
        <v>241</v>
      </c>
      <c r="E3742">
        <v>5.101</v>
      </c>
      <c r="F3742">
        <v>0.71699999999999997</v>
      </c>
      <c r="G3742">
        <v>0.14299999999999999</v>
      </c>
      <c r="H3742">
        <v>5.875</v>
      </c>
      <c r="I3742" t="s">
        <v>2819</v>
      </c>
      <c r="J3742" s="4" t="str">
        <f t="shared" si="116"/>
        <v>na</v>
      </c>
      <c r="K3742" s="4">
        <f t="shared" si="117"/>
        <v>0</v>
      </c>
      <c r="L3742" t="s">
        <v>15185</v>
      </c>
    </row>
    <row r="3743" spans="1:12" x14ac:dyDescent="0.25">
      <c r="A3743" t="s">
        <v>7496</v>
      </c>
      <c r="B3743" t="s">
        <v>7497</v>
      </c>
      <c r="C3743" t="s">
        <v>15</v>
      </c>
      <c r="D3743">
        <v>240</v>
      </c>
      <c r="E3743">
        <v>60.116999999999997</v>
      </c>
      <c r="F3743">
        <v>0.61299999999999999</v>
      </c>
      <c r="G3743">
        <v>0.23499999999999999</v>
      </c>
      <c r="H3743">
        <v>7.9870000000000001</v>
      </c>
      <c r="I3743" t="s">
        <v>2819</v>
      </c>
      <c r="J3743" s="4" t="str">
        <f t="shared" si="116"/>
        <v>na</v>
      </c>
      <c r="K3743" s="4">
        <f t="shared" si="117"/>
        <v>0</v>
      </c>
      <c r="L3743" t="s">
        <v>15186</v>
      </c>
    </row>
    <row r="3744" spans="1:12" x14ac:dyDescent="0.25">
      <c r="A3744" t="s">
        <v>7498</v>
      </c>
      <c r="B3744" t="s">
        <v>7499</v>
      </c>
      <c r="C3744" t="s">
        <v>30</v>
      </c>
      <c r="D3744">
        <v>239</v>
      </c>
      <c r="E3744" t="s">
        <v>36</v>
      </c>
      <c r="F3744">
        <v>9.2850000000000001</v>
      </c>
      <c r="G3744">
        <v>8.4960000000000004</v>
      </c>
      <c r="H3744" t="s">
        <v>36</v>
      </c>
      <c r="I3744" t="s">
        <v>2819</v>
      </c>
      <c r="J3744" s="4" t="str">
        <f t="shared" si="116"/>
        <v>na</v>
      </c>
      <c r="K3744" s="4">
        <f t="shared" si="117"/>
        <v>0</v>
      </c>
      <c r="L3744" t="s">
        <v>15187</v>
      </c>
    </row>
    <row r="3745" spans="1:12" x14ac:dyDescent="0.25">
      <c r="A3745" t="s">
        <v>7500</v>
      </c>
      <c r="B3745" t="s">
        <v>7501</v>
      </c>
      <c r="C3745" t="s">
        <v>132</v>
      </c>
      <c r="D3745">
        <v>239</v>
      </c>
      <c r="E3745" t="s">
        <v>36</v>
      </c>
      <c r="F3745">
        <v>2.9860000000000002</v>
      </c>
      <c r="G3745">
        <v>1.139</v>
      </c>
      <c r="H3745" t="s">
        <v>36</v>
      </c>
      <c r="I3745" t="s">
        <v>2819</v>
      </c>
      <c r="J3745" s="4" t="str">
        <f t="shared" si="116"/>
        <v>na</v>
      </c>
      <c r="K3745" s="4">
        <f t="shared" si="117"/>
        <v>0</v>
      </c>
      <c r="L3745" t="s">
        <v>15188</v>
      </c>
    </row>
    <row r="3746" spans="1:12" x14ac:dyDescent="0.25">
      <c r="A3746" t="s">
        <v>7502</v>
      </c>
      <c r="B3746" t="s">
        <v>7503</v>
      </c>
      <c r="C3746" t="s">
        <v>35</v>
      </c>
      <c r="D3746">
        <v>239</v>
      </c>
      <c r="E3746">
        <v>8.0950000000000006</v>
      </c>
      <c r="F3746">
        <v>0.76600000000000001</v>
      </c>
      <c r="G3746">
        <v>4.7930000000000001</v>
      </c>
      <c r="H3746">
        <v>14.355</v>
      </c>
      <c r="I3746" t="s">
        <v>2819</v>
      </c>
      <c r="J3746" s="4" t="str">
        <f t="shared" si="116"/>
        <v>na</v>
      </c>
      <c r="K3746" s="4">
        <f t="shared" si="117"/>
        <v>0</v>
      </c>
      <c r="L3746" t="s">
        <v>15189</v>
      </c>
    </row>
    <row r="3747" spans="1:12" x14ac:dyDescent="0.25">
      <c r="A3747" t="s">
        <v>7504</v>
      </c>
      <c r="B3747" t="s">
        <v>7505</v>
      </c>
      <c r="C3747" t="s">
        <v>11</v>
      </c>
      <c r="D3747">
        <v>239</v>
      </c>
      <c r="E3747" t="s">
        <v>36</v>
      </c>
      <c r="F3747">
        <v>0.26800000000000002</v>
      </c>
      <c r="G3747">
        <v>7.2999999999999995E-2</v>
      </c>
      <c r="H3747">
        <v>1.641</v>
      </c>
      <c r="I3747" t="s">
        <v>2819</v>
      </c>
      <c r="J3747" s="4" t="str">
        <f t="shared" si="116"/>
        <v>na</v>
      </c>
      <c r="K3747" s="4">
        <f t="shared" si="117"/>
        <v>0</v>
      </c>
      <c r="L3747" t="s">
        <v>15190</v>
      </c>
    </row>
    <row r="3748" spans="1:12" x14ac:dyDescent="0.25">
      <c r="A3748" t="s">
        <v>7506</v>
      </c>
      <c r="B3748" t="s">
        <v>7507</v>
      </c>
      <c r="C3748" t="s">
        <v>61</v>
      </c>
      <c r="D3748">
        <v>239</v>
      </c>
      <c r="E3748" t="s">
        <v>36</v>
      </c>
      <c r="F3748" s="2">
        <v>2369.1390000000001</v>
      </c>
      <c r="G3748" t="s">
        <v>36</v>
      </c>
      <c r="H3748" t="s">
        <v>36</v>
      </c>
      <c r="I3748" t="s">
        <v>2819</v>
      </c>
      <c r="J3748" s="4" t="str">
        <f t="shared" si="116"/>
        <v>na</v>
      </c>
      <c r="K3748" s="4">
        <f t="shared" si="117"/>
        <v>0</v>
      </c>
      <c r="L3748" t="s">
        <v>15191</v>
      </c>
    </row>
    <row r="3749" spans="1:12" x14ac:dyDescent="0.25">
      <c r="A3749" t="s">
        <v>7508</v>
      </c>
      <c r="B3749" t="s">
        <v>7509</v>
      </c>
      <c r="C3749" t="s">
        <v>11</v>
      </c>
      <c r="D3749">
        <v>238</v>
      </c>
      <c r="E3749" t="s">
        <v>36</v>
      </c>
      <c r="F3749">
        <v>0.41599999999999998</v>
      </c>
      <c r="G3749">
        <v>0.54400000000000004</v>
      </c>
      <c r="H3749" t="s">
        <v>36</v>
      </c>
      <c r="I3749" t="s">
        <v>2819</v>
      </c>
      <c r="J3749" s="4" t="str">
        <f t="shared" si="116"/>
        <v>na</v>
      </c>
      <c r="K3749" s="4">
        <f t="shared" si="117"/>
        <v>0</v>
      </c>
      <c r="L3749" t="s">
        <v>15192</v>
      </c>
    </row>
    <row r="3750" spans="1:12" x14ac:dyDescent="0.25">
      <c r="A3750" t="s">
        <v>7510</v>
      </c>
      <c r="B3750" t="s">
        <v>7511</v>
      </c>
      <c r="C3750" t="s">
        <v>30</v>
      </c>
      <c r="D3750">
        <v>238</v>
      </c>
      <c r="E3750" t="s">
        <v>36</v>
      </c>
      <c r="F3750">
        <v>5.319</v>
      </c>
      <c r="G3750">
        <v>1.7330000000000001</v>
      </c>
      <c r="H3750" t="s">
        <v>36</v>
      </c>
      <c r="I3750" t="s">
        <v>2819</v>
      </c>
      <c r="J3750" s="4" t="str">
        <f t="shared" si="116"/>
        <v>na</v>
      </c>
      <c r="K3750" s="4">
        <f t="shared" si="117"/>
        <v>0</v>
      </c>
      <c r="L3750" t="s">
        <v>15193</v>
      </c>
    </row>
    <row r="3751" spans="1:12" x14ac:dyDescent="0.25">
      <c r="A3751" t="s">
        <v>7512</v>
      </c>
      <c r="B3751" t="s">
        <v>7513</v>
      </c>
      <c r="C3751" t="s">
        <v>132</v>
      </c>
      <c r="D3751">
        <v>238</v>
      </c>
      <c r="E3751" t="s">
        <v>36</v>
      </c>
      <c r="F3751">
        <v>0.8</v>
      </c>
      <c r="G3751" t="s">
        <v>36</v>
      </c>
      <c r="H3751" t="s">
        <v>36</v>
      </c>
      <c r="I3751" t="s">
        <v>2819</v>
      </c>
      <c r="J3751" s="4" t="str">
        <f t="shared" si="116"/>
        <v>na</v>
      </c>
      <c r="K3751" s="4">
        <f t="shared" si="117"/>
        <v>0</v>
      </c>
      <c r="L3751" t="s">
        <v>15194</v>
      </c>
    </row>
    <row r="3752" spans="1:12" x14ac:dyDescent="0.25">
      <c r="A3752" t="s">
        <v>7514</v>
      </c>
      <c r="B3752" t="s">
        <v>7515</v>
      </c>
      <c r="C3752" t="s">
        <v>11</v>
      </c>
      <c r="D3752">
        <v>238</v>
      </c>
      <c r="E3752" t="s">
        <v>36</v>
      </c>
      <c r="F3752">
        <v>3.5000000000000003E-2</v>
      </c>
      <c r="G3752">
        <v>0.06</v>
      </c>
      <c r="H3752">
        <v>8.6509999999999998</v>
      </c>
      <c r="I3752" t="s">
        <v>2819</v>
      </c>
      <c r="J3752" s="4" t="str">
        <f t="shared" si="116"/>
        <v>na</v>
      </c>
      <c r="K3752" s="4">
        <f t="shared" si="117"/>
        <v>0</v>
      </c>
      <c r="L3752" t="s">
        <v>15195</v>
      </c>
    </row>
    <row r="3753" spans="1:12" x14ac:dyDescent="0.25">
      <c r="A3753" t="s">
        <v>7516</v>
      </c>
      <c r="B3753" t="s">
        <v>7517</v>
      </c>
      <c r="C3753" t="s">
        <v>30</v>
      </c>
      <c r="D3753">
        <v>238</v>
      </c>
      <c r="E3753" t="s">
        <v>36</v>
      </c>
      <c r="F3753" t="s">
        <v>36</v>
      </c>
      <c r="G3753">
        <v>6.6539999999999999</v>
      </c>
      <c r="H3753" t="s">
        <v>36</v>
      </c>
      <c r="I3753" t="s">
        <v>2819</v>
      </c>
      <c r="J3753" s="4" t="str">
        <f t="shared" si="116"/>
        <v>na</v>
      </c>
      <c r="K3753" s="4">
        <f t="shared" si="117"/>
        <v>0</v>
      </c>
      <c r="L3753" t="s">
        <v>15196</v>
      </c>
    </row>
    <row r="3754" spans="1:12" x14ac:dyDescent="0.25">
      <c r="A3754" t="s">
        <v>7518</v>
      </c>
      <c r="B3754" t="s">
        <v>7519</v>
      </c>
      <c r="C3754" t="s">
        <v>58</v>
      </c>
      <c r="D3754">
        <v>237</v>
      </c>
      <c r="E3754">
        <v>9.3689999999999998</v>
      </c>
      <c r="F3754">
        <v>1.0680000000000001</v>
      </c>
      <c r="G3754">
        <v>1.407</v>
      </c>
      <c r="H3754">
        <v>7.391</v>
      </c>
      <c r="I3754" t="s">
        <v>2819</v>
      </c>
      <c r="J3754" s="4" t="str">
        <f t="shared" si="116"/>
        <v>na</v>
      </c>
      <c r="K3754" s="4">
        <f t="shared" si="117"/>
        <v>0</v>
      </c>
      <c r="L3754" t="s">
        <v>15197</v>
      </c>
    </row>
    <row r="3755" spans="1:12" x14ac:dyDescent="0.25">
      <c r="A3755" t="s">
        <v>7520</v>
      </c>
      <c r="B3755" t="s">
        <v>7521</v>
      </c>
      <c r="C3755" t="s">
        <v>15</v>
      </c>
      <c r="D3755">
        <v>237</v>
      </c>
      <c r="E3755">
        <v>13.401</v>
      </c>
      <c r="F3755">
        <v>1.984</v>
      </c>
      <c r="G3755">
        <v>0.624</v>
      </c>
      <c r="H3755">
        <v>7.5640000000000001</v>
      </c>
      <c r="I3755" t="s">
        <v>2819</v>
      </c>
      <c r="J3755" s="4" t="str">
        <f t="shared" si="116"/>
        <v>na</v>
      </c>
      <c r="K3755" s="4">
        <f t="shared" si="117"/>
        <v>0</v>
      </c>
      <c r="L3755" t="s">
        <v>15198</v>
      </c>
    </row>
    <row r="3756" spans="1:12" x14ac:dyDescent="0.25">
      <c r="A3756" t="s">
        <v>7522</v>
      </c>
      <c r="B3756" t="s">
        <v>7523</v>
      </c>
      <c r="C3756" t="s">
        <v>58</v>
      </c>
      <c r="D3756">
        <v>236</v>
      </c>
      <c r="E3756">
        <v>16.777999999999999</v>
      </c>
      <c r="F3756">
        <v>0.29199999999999998</v>
      </c>
      <c r="G3756">
        <v>0.374</v>
      </c>
      <c r="H3756">
        <v>9.7899999999999991</v>
      </c>
      <c r="I3756" t="s">
        <v>2819</v>
      </c>
      <c r="J3756" s="4" t="str">
        <f t="shared" si="116"/>
        <v>na</v>
      </c>
      <c r="K3756" s="4">
        <f t="shared" si="117"/>
        <v>0</v>
      </c>
      <c r="L3756" t="s">
        <v>15199</v>
      </c>
    </row>
    <row r="3757" spans="1:12" x14ac:dyDescent="0.25">
      <c r="A3757" t="s">
        <v>7524</v>
      </c>
      <c r="B3757" t="s">
        <v>7525</v>
      </c>
      <c r="C3757" t="s">
        <v>35</v>
      </c>
      <c r="D3757">
        <v>236</v>
      </c>
      <c r="E3757">
        <v>7.1319999999999997</v>
      </c>
      <c r="F3757">
        <v>0.622</v>
      </c>
      <c r="G3757">
        <v>1.7529999999999999</v>
      </c>
      <c r="H3757" t="s">
        <v>36</v>
      </c>
      <c r="I3757" t="s">
        <v>2819</v>
      </c>
      <c r="J3757" s="4" t="str">
        <f t="shared" si="116"/>
        <v>na</v>
      </c>
      <c r="K3757" s="4">
        <f t="shared" si="117"/>
        <v>0</v>
      </c>
      <c r="L3757" t="s">
        <v>15200</v>
      </c>
    </row>
    <row r="3758" spans="1:12" x14ac:dyDescent="0.25">
      <c r="A3758" t="s">
        <v>7526</v>
      </c>
      <c r="B3758" t="s">
        <v>7527</v>
      </c>
      <c r="C3758" t="s">
        <v>35</v>
      </c>
      <c r="D3758">
        <v>236</v>
      </c>
      <c r="E3758">
        <v>9.24</v>
      </c>
      <c r="F3758">
        <v>0.91800000000000004</v>
      </c>
      <c r="G3758">
        <v>2.024</v>
      </c>
      <c r="H3758" t="s">
        <v>36</v>
      </c>
      <c r="I3758" t="s">
        <v>2819</v>
      </c>
      <c r="J3758" s="4" t="str">
        <f t="shared" si="116"/>
        <v>na</v>
      </c>
      <c r="K3758" s="4">
        <f t="shared" si="117"/>
        <v>0</v>
      </c>
      <c r="L3758" t="s">
        <v>15201</v>
      </c>
    </row>
    <row r="3759" spans="1:12" x14ac:dyDescent="0.25">
      <c r="A3759" t="s">
        <v>7528</v>
      </c>
      <c r="B3759" t="s">
        <v>7529</v>
      </c>
      <c r="C3759" t="s">
        <v>35</v>
      </c>
      <c r="D3759">
        <v>235</v>
      </c>
      <c r="E3759">
        <v>10.345000000000001</v>
      </c>
      <c r="F3759">
        <v>0.96499999999999997</v>
      </c>
      <c r="G3759">
        <v>2.68</v>
      </c>
      <c r="H3759" t="s">
        <v>36</v>
      </c>
      <c r="I3759" t="s">
        <v>2819</v>
      </c>
      <c r="J3759" s="4" t="str">
        <f t="shared" si="116"/>
        <v>na</v>
      </c>
      <c r="K3759" s="4">
        <f t="shared" si="117"/>
        <v>0</v>
      </c>
      <c r="L3759" t="s">
        <v>15202</v>
      </c>
    </row>
    <row r="3760" spans="1:12" x14ac:dyDescent="0.25">
      <c r="A3760" t="s">
        <v>7530</v>
      </c>
      <c r="B3760" t="s">
        <v>7531</v>
      </c>
      <c r="C3760" t="s">
        <v>58</v>
      </c>
      <c r="D3760">
        <v>235</v>
      </c>
      <c r="E3760">
        <v>12.055999999999999</v>
      </c>
      <c r="F3760">
        <v>0.90800000000000003</v>
      </c>
      <c r="G3760">
        <v>0.315</v>
      </c>
      <c r="H3760">
        <v>3.6579999999999999</v>
      </c>
      <c r="I3760" t="s">
        <v>2819</v>
      </c>
      <c r="J3760" s="4" t="str">
        <f t="shared" si="116"/>
        <v>na</v>
      </c>
      <c r="K3760" s="4">
        <f t="shared" si="117"/>
        <v>0</v>
      </c>
      <c r="L3760" t="s">
        <v>15203</v>
      </c>
    </row>
    <row r="3761" spans="1:12" x14ac:dyDescent="0.25">
      <c r="A3761" t="s">
        <v>7532</v>
      </c>
      <c r="B3761" t="s">
        <v>7533</v>
      </c>
      <c r="C3761" t="s">
        <v>58</v>
      </c>
      <c r="D3761">
        <v>235</v>
      </c>
      <c r="E3761">
        <v>12.055999999999999</v>
      </c>
      <c r="F3761">
        <v>0.90800000000000003</v>
      </c>
      <c r="G3761">
        <v>0.315</v>
      </c>
      <c r="H3761">
        <v>3.6579999999999999</v>
      </c>
      <c r="I3761" t="s">
        <v>2819</v>
      </c>
      <c r="J3761" s="4" t="str">
        <f t="shared" si="116"/>
        <v>na</v>
      </c>
      <c r="K3761" s="4">
        <f t="shared" si="117"/>
        <v>0</v>
      </c>
      <c r="L3761" t="s">
        <v>15204</v>
      </c>
    </row>
    <row r="3762" spans="1:12" x14ac:dyDescent="0.25">
      <c r="A3762" t="s">
        <v>7534</v>
      </c>
      <c r="B3762" t="s">
        <v>7535</v>
      </c>
      <c r="C3762" t="s">
        <v>58</v>
      </c>
      <c r="D3762">
        <v>235</v>
      </c>
      <c r="E3762">
        <v>2.306</v>
      </c>
      <c r="F3762">
        <v>0.36399999999999999</v>
      </c>
      <c r="G3762">
        <v>7.9000000000000001E-2</v>
      </c>
      <c r="H3762">
        <v>6.8029999999999999</v>
      </c>
      <c r="I3762" t="s">
        <v>2819</v>
      </c>
      <c r="J3762" s="4" t="str">
        <f t="shared" si="116"/>
        <v>na</v>
      </c>
      <c r="K3762" s="4">
        <f t="shared" si="117"/>
        <v>0</v>
      </c>
      <c r="L3762" t="s">
        <v>15205</v>
      </c>
    </row>
    <row r="3763" spans="1:12" x14ac:dyDescent="0.25">
      <c r="A3763" t="s">
        <v>7536</v>
      </c>
      <c r="B3763" t="s">
        <v>7537</v>
      </c>
      <c r="C3763" t="s">
        <v>35</v>
      </c>
      <c r="D3763">
        <v>234</v>
      </c>
      <c r="E3763" t="s">
        <v>36</v>
      </c>
      <c r="F3763">
        <v>0.496</v>
      </c>
      <c r="G3763" t="s">
        <v>36</v>
      </c>
      <c r="H3763" t="s">
        <v>36</v>
      </c>
      <c r="I3763" t="s">
        <v>2819</v>
      </c>
      <c r="J3763" s="4" t="str">
        <f t="shared" si="116"/>
        <v>na</v>
      </c>
      <c r="K3763" s="4">
        <f t="shared" si="117"/>
        <v>0</v>
      </c>
      <c r="L3763" t="s">
        <v>15206</v>
      </c>
    </row>
    <row r="3764" spans="1:12" x14ac:dyDescent="0.25">
      <c r="A3764" t="s">
        <v>7538</v>
      </c>
      <c r="B3764" t="s">
        <v>7539</v>
      </c>
      <c r="C3764" t="s">
        <v>58</v>
      </c>
      <c r="D3764">
        <v>234</v>
      </c>
      <c r="E3764">
        <v>56.904000000000003</v>
      </c>
      <c r="F3764" t="s">
        <v>36</v>
      </c>
      <c r="G3764">
        <v>2.2549999999999999</v>
      </c>
      <c r="H3764">
        <v>11.06</v>
      </c>
      <c r="I3764" t="s">
        <v>2819</v>
      </c>
      <c r="J3764" s="4" t="str">
        <f t="shared" si="116"/>
        <v>na</v>
      </c>
      <c r="K3764" s="4">
        <f t="shared" si="117"/>
        <v>0</v>
      </c>
      <c r="L3764" t="s">
        <v>15207</v>
      </c>
    </row>
    <row r="3765" spans="1:12" x14ac:dyDescent="0.25">
      <c r="A3765" t="s">
        <v>7540</v>
      </c>
      <c r="B3765" t="s">
        <v>7541</v>
      </c>
      <c r="C3765" t="s">
        <v>58</v>
      </c>
      <c r="D3765">
        <v>234</v>
      </c>
      <c r="E3765">
        <v>3.1720000000000002</v>
      </c>
      <c r="F3765">
        <v>0.84899999999999998</v>
      </c>
      <c r="G3765">
        <v>0.25800000000000001</v>
      </c>
      <c r="H3765">
        <v>21.917000000000002</v>
      </c>
      <c r="I3765" t="s">
        <v>2819</v>
      </c>
      <c r="J3765" s="4" t="str">
        <f t="shared" si="116"/>
        <v>na</v>
      </c>
      <c r="K3765" s="4">
        <f t="shared" si="117"/>
        <v>0</v>
      </c>
      <c r="L3765" t="s">
        <v>15208</v>
      </c>
    </row>
    <row r="3766" spans="1:12" x14ac:dyDescent="0.25">
      <c r="A3766" t="s">
        <v>7542</v>
      </c>
      <c r="B3766" t="s">
        <v>7543</v>
      </c>
      <c r="C3766" t="s">
        <v>15</v>
      </c>
      <c r="D3766">
        <v>234</v>
      </c>
      <c r="E3766">
        <v>10.189</v>
      </c>
      <c r="F3766">
        <v>0.86499999999999999</v>
      </c>
      <c r="G3766">
        <v>0.52600000000000002</v>
      </c>
      <c r="H3766">
        <v>5.4729999999999999</v>
      </c>
      <c r="I3766" t="s">
        <v>2819</v>
      </c>
      <c r="J3766" s="4" t="str">
        <f t="shared" si="116"/>
        <v>na</v>
      </c>
      <c r="K3766" s="4">
        <f t="shared" si="117"/>
        <v>0</v>
      </c>
      <c r="L3766" t="s">
        <v>15209</v>
      </c>
    </row>
    <row r="3767" spans="1:12" x14ac:dyDescent="0.25">
      <c r="A3767" t="s">
        <v>7544</v>
      </c>
      <c r="B3767" t="s">
        <v>7545</v>
      </c>
      <c r="C3767" t="s">
        <v>15</v>
      </c>
      <c r="D3767">
        <v>233</v>
      </c>
      <c r="E3767" t="s">
        <v>36</v>
      </c>
      <c r="F3767">
        <v>0.23799999999999999</v>
      </c>
      <c r="G3767">
        <v>0.59799999999999998</v>
      </c>
      <c r="H3767">
        <v>12.456</v>
      </c>
      <c r="I3767" t="s">
        <v>2819</v>
      </c>
      <c r="J3767" s="4" t="str">
        <f t="shared" si="116"/>
        <v>na</v>
      </c>
      <c r="K3767" s="4">
        <f t="shared" si="117"/>
        <v>0</v>
      </c>
      <c r="L3767" t="s">
        <v>15210</v>
      </c>
    </row>
    <row r="3768" spans="1:12" x14ac:dyDescent="0.25">
      <c r="A3768" t="s">
        <v>7546</v>
      </c>
      <c r="B3768" t="s">
        <v>7547</v>
      </c>
      <c r="C3768" t="s">
        <v>35</v>
      </c>
      <c r="D3768">
        <v>233</v>
      </c>
      <c r="E3768">
        <v>7</v>
      </c>
      <c r="F3768">
        <v>0.71099999999999997</v>
      </c>
      <c r="G3768">
        <v>1.8280000000000001</v>
      </c>
      <c r="H3768" t="s">
        <v>36</v>
      </c>
      <c r="I3768" t="s">
        <v>2819</v>
      </c>
      <c r="J3768" s="4" t="str">
        <f t="shared" si="116"/>
        <v>na</v>
      </c>
      <c r="K3768" s="4">
        <f t="shared" si="117"/>
        <v>0</v>
      </c>
      <c r="L3768" t="s">
        <v>15211</v>
      </c>
    </row>
    <row r="3769" spans="1:12" x14ac:dyDescent="0.25">
      <c r="A3769" t="s">
        <v>7548</v>
      </c>
      <c r="B3769" t="s">
        <v>7549</v>
      </c>
      <c r="C3769" t="s">
        <v>30</v>
      </c>
      <c r="D3769">
        <v>232</v>
      </c>
      <c r="E3769" t="s">
        <v>36</v>
      </c>
      <c r="F3769">
        <v>35.468000000000004</v>
      </c>
      <c r="G3769" s="2">
        <v>1296.4010000000001</v>
      </c>
      <c r="H3769" t="s">
        <v>36</v>
      </c>
      <c r="I3769" t="s">
        <v>2819</v>
      </c>
      <c r="J3769" s="4" t="str">
        <f t="shared" si="116"/>
        <v>na</v>
      </c>
      <c r="K3769" s="4">
        <f t="shared" si="117"/>
        <v>0</v>
      </c>
      <c r="L3769" t="s">
        <v>15212</v>
      </c>
    </row>
    <row r="3770" spans="1:12" x14ac:dyDescent="0.25">
      <c r="A3770" t="s">
        <v>7550</v>
      </c>
      <c r="B3770" t="s">
        <v>7551</v>
      </c>
      <c r="C3770" t="s">
        <v>27</v>
      </c>
      <c r="D3770">
        <v>232</v>
      </c>
      <c r="E3770">
        <v>23.734999999999999</v>
      </c>
      <c r="F3770">
        <v>2.895</v>
      </c>
      <c r="G3770">
        <v>8.3580000000000005</v>
      </c>
      <c r="H3770">
        <v>43.771000000000001</v>
      </c>
      <c r="I3770" t="s">
        <v>2819</v>
      </c>
      <c r="J3770" s="4" t="str">
        <f t="shared" si="116"/>
        <v>na</v>
      </c>
      <c r="K3770" s="4">
        <f t="shared" si="117"/>
        <v>0</v>
      </c>
      <c r="L3770" t="s">
        <v>15213</v>
      </c>
    </row>
    <row r="3771" spans="1:12" x14ac:dyDescent="0.25">
      <c r="A3771" t="s">
        <v>7552</v>
      </c>
      <c r="B3771" t="s">
        <v>7553</v>
      </c>
      <c r="C3771" t="s">
        <v>35</v>
      </c>
      <c r="D3771">
        <v>232</v>
      </c>
      <c r="E3771">
        <v>25.635999999999999</v>
      </c>
      <c r="F3771">
        <v>0.85</v>
      </c>
      <c r="G3771">
        <v>3.5249999999999999</v>
      </c>
      <c r="H3771" t="s">
        <v>36</v>
      </c>
      <c r="I3771" t="s">
        <v>2819</v>
      </c>
      <c r="J3771" s="4" t="str">
        <f t="shared" si="116"/>
        <v>na</v>
      </c>
      <c r="K3771" s="4">
        <f t="shared" si="117"/>
        <v>0</v>
      </c>
      <c r="L3771" t="s">
        <v>15214</v>
      </c>
    </row>
    <row r="3772" spans="1:12" x14ac:dyDescent="0.25">
      <c r="A3772" t="s">
        <v>7554</v>
      </c>
      <c r="B3772" t="s">
        <v>7555</v>
      </c>
      <c r="C3772" t="s">
        <v>35</v>
      </c>
      <c r="D3772">
        <v>231</v>
      </c>
      <c r="E3772">
        <v>7.2130000000000001</v>
      </c>
      <c r="F3772">
        <v>1.0629999999999999</v>
      </c>
      <c r="G3772">
        <v>2.4140000000000001</v>
      </c>
      <c r="H3772" t="s">
        <v>36</v>
      </c>
      <c r="I3772" t="s">
        <v>2819</v>
      </c>
      <c r="J3772" s="4" t="str">
        <f t="shared" si="116"/>
        <v>na</v>
      </c>
      <c r="K3772" s="4">
        <f t="shared" si="117"/>
        <v>0</v>
      </c>
      <c r="L3772" t="s">
        <v>15215</v>
      </c>
    </row>
    <row r="3773" spans="1:12" x14ac:dyDescent="0.25">
      <c r="A3773" t="s">
        <v>7556</v>
      </c>
      <c r="B3773" t="s">
        <v>7557</v>
      </c>
      <c r="C3773" t="s">
        <v>35</v>
      </c>
      <c r="D3773">
        <v>231</v>
      </c>
      <c r="E3773">
        <v>3.8090000000000002</v>
      </c>
      <c r="F3773">
        <v>0.308</v>
      </c>
      <c r="G3773">
        <v>0.27</v>
      </c>
      <c r="H3773">
        <v>6.1269999999999998</v>
      </c>
      <c r="I3773" t="s">
        <v>2819</v>
      </c>
      <c r="J3773" s="4" t="str">
        <f t="shared" si="116"/>
        <v>na</v>
      </c>
      <c r="K3773" s="4">
        <f t="shared" si="117"/>
        <v>0</v>
      </c>
      <c r="L3773" t="s">
        <v>15216</v>
      </c>
    </row>
    <row r="3774" spans="1:12" x14ac:dyDescent="0.25">
      <c r="A3774" t="s">
        <v>7558</v>
      </c>
      <c r="B3774" t="s">
        <v>7559</v>
      </c>
      <c r="C3774" t="s">
        <v>11</v>
      </c>
      <c r="D3774">
        <v>231</v>
      </c>
      <c r="E3774">
        <v>0.84099999999999997</v>
      </c>
      <c r="F3774">
        <v>7.2999999999999995E-2</v>
      </c>
      <c r="G3774">
        <v>0.20300000000000001</v>
      </c>
      <c r="H3774">
        <v>7.8559999999999999</v>
      </c>
      <c r="I3774" t="s">
        <v>2819</v>
      </c>
      <c r="J3774" s="4" t="str">
        <f t="shared" si="116"/>
        <v>na</v>
      </c>
      <c r="K3774" s="4">
        <f t="shared" si="117"/>
        <v>0</v>
      </c>
      <c r="L3774" t="s">
        <v>15217</v>
      </c>
    </row>
    <row r="3775" spans="1:12" x14ac:dyDescent="0.25">
      <c r="A3775" t="s">
        <v>7560</v>
      </c>
      <c r="B3775" t="s">
        <v>7561</v>
      </c>
      <c r="C3775" t="s">
        <v>30</v>
      </c>
      <c r="D3775">
        <v>231</v>
      </c>
      <c r="E3775" t="s">
        <v>36</v>
      </c>
      <c r="F3775">
        <v>14.316000000000001</v>
      </c>
      <c r="G3775" t="s">
        <v>36</v>
      </c>
      <c r="H3775" t="s">
        <v>36</v>
      </c>
      <c r="I3775" t="s">
        <v>2819</v>
      </c>
      <c r="J3775" s="4" t="str">
        <f t="shared" si="116"/>
        <v>na</v>
      </c>
      <c r="K3775" s="4">
        <f t="shared" si="117"/>
        <v>0</v>
      </c>
      <c r="L3775" t="s">
        <v>15218</v>
      </c>
    </row>
    <row r="3776" spans="1:12" x14ac:dyDescent="0.25">
      <c r="A3776" t="s">
        <v>7562</v>
      </c>
      <c r="B3776" t="s">
        <v>7563</v>
      </c>
      <c r="C3776" t="s">
        <v>35</v>
      </c>
      <c r="D3776">
        <v>230</v>
      </c>
      <c r="E3776">
        <v>9.3740000000000006</v>
      </c>
      <c r="F3776">
        <v>1.016</v>
      </c>
      <c r="G3776">
        <v>2.0819999999999999</v>
      </c>
      <c r="H3776" t="s">
        <v>36</v>
      </c>
      <c r="I3776" t="s">
        <v>2819</v>
      </c>
      <c r="J3776" s="4" t="str">
        <f t="shared" si="116"/>
        <v>na</v>
      </c>
      <c r="K3776" s="4">
        <f t="shared" si="117"/>
        <v>0</v>
      </c>
      <c r="L3776" t="s">
        <v>15219</v>
      </c>
    </row>
    <row r="3777" spans="1:12" x14ac:dyDescent="0.25">
      <c r="A3777" t="s">
        <v>7564</v>
      </c>
      <c r="B3777" t="s">
        <v>7565</v>
      </c>
      <c r="C3777" t="s">
        <v>58</v>
      </c>
      <c r="D3777">
        <v>230</v>
      </c>
      <c r="E3777">
        <v>39.345999999999997</v>
      </c>
      <c r="F3777">
        <v>0.81</v>
      </c>
      <c r="G3777">
        <v>0.44600000000000001</v>
      </c>
      <c r="H3777">
        <v>10.273999999999999</v>
      </c>
      <c r="I3777" t="s">
        <v>2819</v>
      </c>
      <c r="J3777" s="4" t="str">
        <f t="shared" si="116"/>
        <v>na</v>
      </c>
      <c r="K3777" s="4">
        <f t="shared" si="117"/>
        <v>0</v>
      </c>
      <c r="L3777" t="s">
        <v>15220</v>
      </c>
    </row>
    <row r="3778" spans="1:12" x14ac:dyDescent="0.25">
      <c r="A3778" t="s">
        <v>7566</v>
      </c>
      <c r="B3778" t="s">
        <v>7567</v>
      </c>
      <c r="C3778" t="s">
        <v>11</v>
      </c>
      <c r="D3778">
        <v>230</v>
      </c>
      <c r="E3778">
        <v>0.82599999999999996</v>
      </c>
      <c r="F3778">
        <v>0.24399999999999999</v>
      </c>
      <c r="G3778">
        <v>0.108</v>
      </c>
      <c r="H3778">
        <v>0.65200000000000002</v>
      </c>
      <c r="I3778" t="s">
        <v>2819</v>
      </c>
      <c r="J3778" s="4" t="str">
        <f t="shared" ref="J3778:J3841" si="118">IF(AND(I3778=selected_country_code,C3778= selected_sector_code),D3778,"na")</f>
        <v>na</v>
      </c>
      <c r="K3778" s="4">
        <f t="shared" si="117"/>
        <v>0</v>
      </c>
      <c r="L3778" t="s">
        <v>15221</v>
      </c>
    </row>
    <row r="3779" spans="1:12" x14ac:dyDescent="0.25">
      <c r="A3779" t="s">
        <v>7568</v>
      </c>
      <c r="B3779" t="s">
        <v>7569</v>
      </c>
      <c r="C3779" t="s">
        <v>21</v>
      </c>
      <c r="D3779">
        <v>230</v>
      </c>
      <c r="E3779" t="s">
        <v>36</v>
      </c>
      <c r="F3779">
        <v>1.163</v>
      </c>
      <c r="G3779">
        <v>1.3240000000000001</v>
      </c>
      <c r="H3779" t="s">
        <v>36</v>
      </c>
      <c r="I3779" t="s">
        <v>2819</v>
      </c>
      <c r="J3779" s="4" t="str">
        <f t="shared" si="118"/>
        <v>na</v>
      </c>
      <c r="K3779" s="4">
        <f t="shared" ref="K3779:K3842" si="119">IFERROR(RANK(J3779,$J$2:$J$5711,0),0)</f>
        <v>0</v>
      </c>
      <c r="L3779" t="s">
        <v>15222</v>
      </c>
    </row>
    <row r="3780" spans="1:12" x14ac:dyDescent="0.25">
      <c r="A3780" t="s">
        <v>7570</v>
      </c>
      <c r="B3780" t="s">
        <v>7571</v>
      </c>
      <c r="C3780" t="s">
        <v>61</v>
      </c>
      <c r="D3780">
        <v>230</v>
      </c>
      <c r="E3780">
        <v>84.230999999999995</v>
      </c>
      <c r="F3780">
        <v>0.29599999999999999</v>
      </c>
      <c r="G3780" t="s">
        <v>36</v>
      </c>
      <c r="H3780" t="s">
        <v>36</v>
      </c>
      <c r="I3780" t="s">
        <v>2819</v>
      </c>
      <c r="J3780" s="4" t="str">
        <f t="shared" si="118"/>
        <v>na</v>
      </c>
      <c r="K3780" s="4">
        <f t="shared" si="119"/>
        <v>0</v>
      </c>
      <c r="L3780" t="s">
        <v>15223</v>
      </c>
    </row>
    <row r="3781" spans="1:12" x14ac:dyDescent="0.25">
      <c r="A3781" t="s">
        <v>7572</v>
      </c>
      <c r="B3781" t="s">
        <v>7573</v>
      </c>
      <c r="C3781" t="s">
        <v>27</v>
      </c>
      <c r="D3781">
        <v>229</v>
      </c>
      <c r="E3781">
        <v>3.2280000000000002</v>
      </c>
      <c r="F3781">
        <v>4.6520000000000001</v>
      </c>
      <c r="G3781">
        <v>0.114</v>
      </c>
      <c r="H3781">
        <v>6.2130000000000001</v>
      </c>
      <c r="I3781" t="s">
        <v>2819</v>
      </c>
      <c r="J3781" s="4" t="str">
        <f t="shared" si="118"/>
        <v>na</v>
      </c>
      <c r="K3781" s="4">
        <f t="shared" si="119"/>
        <v>0</v>
      </c>
      <c r="L3781" t="s">
        <v>15224</v>
      </c>
    </row>
    <row r="3782" spans="1:12" x14ac:dyDescent="0.25">
      <c r="A3782" t="s">
        <v>7574</v>
      </c>
      <c r="B3782" t="s">
        <v>7575</v>
      </c>
      <c r="C3782" t="s">
        <v>61</v>
      </c>
      <c r="D3782">
        <v>229</v>
      </c>
      <c r="E3782">
        <v>115.096</v>
      </c>
      <c r="F3782">
        <v>0.29099999999999998</v>
      </c>
      <c r="G3782" t="s">
        <v>36</v>
      </c>
      <c r="H3782" t="s">
        <v>36</v>
      </c>
      <c r="I3782" t="s">
        <v>2819</v>
      </c>
      <c r="J3782" s="4" t="str">
        <f t="shared" si="118"/>
        <v>na</v>
      </c>
      <c r="K3782" s="4">
        <f t="shared" si="119"/>
        <v>0</v>
      </c>
      <c r="L3782" t="s">
        <v>15225</v>
      </c>
    </row>
    <row r="3783" spans="1:12" x14ac:dyDescent="0.25">
      <c r="A3783" t="s">
        <v>7576</v>
      </c>
      <c r="B3783" t="s">
        <v>7577</v>
      </c>
      <c r="C3783" t="s">
        <v>21</v>
      </c>
      <c r="D3783">
        <v>229</v>
      </c>
      <c r="E3783" t="s">
        <v>36</v>
      </c>
      <c r="F3783">
        <v>0.88400000000000001</v>
      </c>
      <c r="G3783">
        <v>0.38700000000000001</v>
      </c>
      <c r="H3783">
        <v>28.276</v>
      </c>
      <c r="I3783" t="s">
        <v>2819</v>
      </c>
      <c r="J3783" s="4" t="str">
        <f t="shared" si="118"/>
        <v>na</v>
      </c>
      <c r="K3783" s="4">
        <f t="shared" si="119"/>
        <v>0</v>
      </c>
      <c r="L3783" t="s">
        <v>15226</v>
      </c>
    </row>
    <row r="3784" spans="1:12" x14ac:dyDescent="0.25">
      <c r="A3784" t="s">
        <v>7578</v>
      </c>
      <c r="B3784" t="s">
        <v>7579</v>
      </c>
      <c r="C3784" t="s">
        <v>15</v>
      </c>
      <c r="D3784">
        <v>229</v>
      </c>
      <c r="E3784">
        <v>47.253999999999998</v>
      </c>
      <c r="F3784">
        <v>1.361</v>
      </c>
      <c r="G3784">
        <v>0.5</v>
      </c>
      <c r="H3784">
        <v>12.648</v>
      </c>
      <c r="I3784" t="s">
        <v>2819</v>
      </c>
      <c r="J3784" s="4" t="str">
        <f t="shared" si="118"/>
        <v>na</v>
      </c>
      <c r="K3784" s="4">
        <f t="shared" si="119"/>
        <v>0</v>
      </c>
      <c r="L3784" t="s">
        <v>15227</v>
      </c>
    </row>
    <row r="3785" spans="1:12" x14ac:dyDescent="0.25">
      <c r="A3785" t="s">
        <v>7580</v>
      </c>
      <c r="B3785" t="s">
        <v>7581</v>
      </c>
      <c r="C3785" t="s">
        <v>30</v>
      </c>
      <c r="D3785">
        <v>228</v>
      </c>
      <c r="E3785" t="s">
        <v>36</v>
      </c>
      <c r="F3785">
        <v>1.363</v>
      </c>
      <c r="G3785">
        <v>0.26900000000000002</v>
      </c>
      <c r="H3785">
        <v>37.764000000000003</v>
      </c>
      <c r="I3785" t="s">
        <v>2819</v>
      </c>
      <c r="J3785" s="4" t="str">
        <f t="shared" si="118"/>
        <v>na</v>
      </c>
      <c r="K3785" s="4">
        <f t="shared" si="119"/>
        <v>0</v>
      </c>
      <c r="L3785" t="s">
        <v>15228</v>
      </c>
    </row>
    <row r="3786" spans="1:12" x14ac:dyDescent="0.25">
      <c r="A3786" t="s">
        <v>7582</v>
      </c>
      <c r="B3786" t="s">
        <v>7583</v>
      </c>
      <c r="C3786" t="s">
        <v>58</v>
      </c>
      <c r="D3786">
        <v>228</v>
      </c>
      <c r="E3786">
        <v>21.106000000000002</v>
      </c>
      <c r="F3786">
        <v>4.5030000000000001</v>
      </c>
      <c r="G3786">
        <v>0.49099999999999999</v>
      </c>
      <c r="H3786">
        <v>5.766</v>
      </c>
      <c r="I3786" t="s">
        <v>2819</v>
      </c>
      <c r="J3786" s="4" t="str">
        <f t="shared" si="118"/>
        <v>na</v>
      </c>
      <c r="K3786" s="4">
        <f t="shared" si="119"/>
        <v>0</v>
      </c>
      <c r="L3786" t="s">
        <v>15229</v>
      </c>
    </row>
    <row r="3787" spans="1:12" x14ac:dyDescent="0.25">
      <c r="A3787" t="s">
        <v>7584</v>
      </c>
      <c r="B3787" t="s">
        <v>7585</v>
      </c>
      <c r="C3787" t="s">
        <v>15</v>
      </c>
      <c r="D3787">
        <v>228</v>
      </c>
      <c r="E3787">
        <v>23.83</v>
      </c>
      <c r="F3787">
        <v>1.413</v>
      </c>
      <c r="G3787">
        <v>3.7130000000000001</v>
      </c>
      <c r="H3787">
        <v>6.5540000000000003</v>
      </c>
      <c r="I3787" t="s">
        <v>2819</v>
      </c>
      <c r="J3787" s="4" t="str">
        <f t="shared" si="118"/>
        <v>na</v>
      </c>
      <c r="K3787" s="4">
        <f t="shared" si="119"/>
        <v>0</v>
      </c>
      <c r="L3787" t="s">
        <v>15230</v>
      </c>
    </row>
    <row r="3788" spans="1:12" x14ac:dyDescent="0.25">
      <c r="A3788" t="s">
        <v>7586</v>
      </c>
      <c r="B3788" t="s">
        <v>7587</v>
      </c>
      <c r="C3788" t="s">
        <v>61</v>
      </c>
      <c r="D3788">
        <v>228</v>
      </c>
      <c r="E3788" t="s">
        <v>36</v>
      </c>
      <c r="F3788">
        <v>0.307</v>
      </c>
      <c r="G3788" t="s">
        <v>36</v>
      </c>
      <c r="H3788" t="s">
        <v>36</v>
      </c>
      <c r="I3788" t="s">
        <v>2819</v>
      </c>
      <c r="J3788" s="4" t="str">
        <f t="shared" si="118"/>
        <v>na</v>
      </c>
      <c r="K3788" s="4">
        <f t="shared" si="119"/>
        <v>0</v>
      </c>
      <c r="L3788" t="s">
        <v>15231</v>
      </c>
    </row>
    <row r="3789" spans="1:12" x14ac:dyDescent="0.25">
      <c r="A3789" t="s">
        <v>7588</v>
      </c>
      <c r="B3789" t="s">
        <v>7589</v>
      </c>
      <c r="C3789" t="s">
        <v>30</v>
      </c>
      <c r="D3789">
        <v>227</v>
      </c>
      <c r="E3789" t="s">
        <v>36</v>
      </c>
      <c r="F3789" t="s">
        <v>36</v>
      </c>
      <c r="G3789" t="s">
        <v>36</v>
      </c>
      <c r="H3789" t="s">
        <v>36</v>
      </c>
      <c r="I3789" t="s">
        <v>2819</v>
      </c>
      <c r="J3789" s="4" t="str">
        <f t="shared" si="118"/>
        <v>na</v>
      </c>
      <c r="K3789" s="4">
        <f t="shared" si="119"/>
        <v>0</v>
      </c>
      <c r="L3789" t="s">
        <v>15232</v>
      </c>
    </row>
    <row r="3790" spans="1:12" x14ac:dyDescent="0.25">
      <c r="A3790" t="s">
        <v>7590</v>
      </c>
      <c r="B3790" t="s">
        <v>7591</v>
      </c>
      <c r="C3790" t="s">
        <v>15</v>
      </c>
      <c r="D3790">
        <v>226</v>
      </c>
      <c r="E3790">
        <v>6.5410000000000004</v>
      </c>
      <c r="F3790">
        <v>0.66</v>
      </c>
      <c r="G3790">
        <v>0.18</v>
      </c>
      <c r="H3790">
        <v>4.157</v>
      </c>
      <c r="I3790" t="s">
        <v>2819</v>
      </c>
      <c r="J3790" s="4" t="str">
        <f t="shared" si="118"/>
        <v>na</v>
      </c>
      <c r="K3790" s="4">
        <f t="shared" si="119"/>
        <v>0</v>
      </c>
      <c r="L3790" t="s">
        <v>15233</v>
      </c>
    </row>
    <row r="3791" spans="1:12" x14ac:dyDescent="0.25">
      <c r="A3791" t="s">
        <v>7592</v>
      </c>
      <c r="B3791" t="s">
        <v>7593</v>
      </c>
      <c r="C3791" t="s">
        <v>35</v>
      </c>
      <c r="D3791">
        <v>226</v>
      </c>
      <c r="E3791">
        <v>6.4329999999999998</v>
      </c>
      <c r="F3791">
        <v>0.86799999999999999</v>
      </c>
      <c r="G3791">
        <v>1.7190000000000001</v>
      </c>
      <c r="H3791" t="s">
        <v>36</v>
      </c>
      <c r="I3791" t="s">
        <v>2819</v>
      </c>
      <c r="J3791" s="4" t="str">
        <f t="shared" si="118"/>
        <v>na</v>
      </c>
      <c r="K3791" s="4">
        <f t="shared" si="119"/>
        <v>0</v>
      </c>
      <c r="L3791" t="s">
        <v>15234</v>
      </c>
    </row>
    <row r="3792" spans="1:12" x14ac:dyDescent="0.25">
      <c r="A3792" t="s">
        <v>7594</v>
      </c>
      <c r="B3792" t="s">
        <v>7595</v>
      </c>
      <c r="C3792" t="s">
        <v>30</v>
      </c>
      <c r="D3792">
        <v>226</v>
      </c>
      <c r="E3792" t="s">
        <v>36</v>
      </c>
      <c r="F3792">
        <v>2.3130000000000002</v>
      </c>
      <c r="G3792">
        <v>5.2610000000000001</v>
      </c>
      <c r="H3792" t="s">
        <v>36</v>
      </c>
      <c r="I3792" t="s">
        <v>2819</v>
      </c>
      <c r="J3792" s="4" t="str">
        <f t="shared" si="118"/>
        <v>na</v>
      </c>
      <c r="K3792" s="4">
        <f t="shared" si="119"/>
        <v>0</v>
      </c>
      <c r="L3792" t="s">
        <v>15235</v>
      </c>
    </row>
    <row r="3793" spans="1:12" x14ac:dyDescent="0.25">
      <c r="A3793" t="s">
        <v>7596</v>
      </c>
      <c r="B3793" t="s">
        <v>7597</v>
      </c>
      <c r="C3793" t="s">
        <v>61</v>
      </c>
      <c r="D3793">
        <v>225</v>
      </c>
      <c r="E3793" t="s">
        <v>36</v>
      </c>
      <c r="F3793">
        <v>5.3999999999999999E-2</v>
      </c>
      <c r="G3793" t="s">
        <v>36</v>
      </c>
      <c r="H3793" t="s">
        <v>36</v>
      </c>
      <c r="I3793" t="s">
        <v>2819</v>
      </c>
      <c r="J3793" s="4" t="str">
        <f t="shared" si="118"/>
        <v>na</v>
      </c>
      <c r="K3793" s="4">
        <f t="shared" si="119"/>
        <v>0</v>
      </c>
      <c r="L3793" t="s">
        <v>15236</v>
      </c>
    </row>
    <row r="3794" spans="1:12" x14ac:dyDescent="0.25">
      <c r="A3794" t="s">
        <v>7598</v>
      </c>
      <c r="B3794" t="s">
        <v>7599</v>
      </c>
      <c r="C3794" t="s">
        <v>58</v>
      </c>
      <c r="D3794">
        <v>225</v>
      </c>
      <c r="E3794">
        <v>5.2720000000000002</v>
      </c>
      <c r="F3794">
        <v>0.41799999999999998</v>
      </c>
      <c r="G3794">
        <v>0.10199999999999999</v>
      </c>
      <c r="H3794" t="s">
        <v>36</v>
      </c>
      <c r="I3794" t="s">
        <v>2819</v>
      </c>
      <c r="J3794" s="4" t="str">
        <f t="shared" si="118"/>
        <v>na</v>
      </c>
      <c r="K3794" s="4">
        <f t="shared" si="119"/>
        <v>0</v>
      </c>
      <c r="L3794" t="s">
        <v>15237</v>
      </c>
    </row>
    <row r="3795" spans="1:12" x14ac:dyDescent="0.25">
      <c r="A3795" t="s">
        <v>7600</v>
      </c>
      <c r="B3795" t="s">
        <v>7601</v>
      </c>
      <c r="C3795" t="s">
        <v>30</v>
      </c>
      <c r="D3795">
        <v>225</v>
      </c>
      <c r="E3795" t="s">
        <v>36</v>
      </c>
      <c r="F3795" t="s">
        <v>36</v>
      </c>
      <c r="G3795">
        <v>3.2789999999999999</v>
      </c>
      <c r="H3795" t="s">
        <v>36</v>
      </c>
      <c r="I3795" t="s">
        <v>2819</v>
      </c>
      <c r="J3795" s="4" t="str">
        <f t="shared" si="118"/>
        <v>na</v>
      </c>
      <c r="K3795" s="4">
        <f t="shared" si="119"/>
        <v>0</v>
      </c>
      <c r="L3795" t="s">
        <v>15238</v>
      </c>
    </row>
    <row r="3796" spans="1:12" x14ac:dyDescent="0.25">
      <c r="A3796" t="s">
        <v>7602</v>
      </c>
      <c r="B3796" t="s">
        <v>7603</v>
      </c>
      <c r="C3796" t="s">
        <v>30</v>
      </c>
      <c r="D3796">
        <v>224</v>
      </c>
      <c r="E3796" t="s">
        <v>36</v>
      </c>
      <c r="F3796">
        <v>3.2189999999999999</v>
      </c>
      <c r="G3796" t="s">
        <v>36</v>
      </c>
      <c r="H3796" t="s">
        <v>36</v>
      </c>
      <c r="I3796" t="s">
        <v>2819</v>
      </c>
      <c r="J3796" s="4" t="str">
        <f t="shared" si="118"/>
        <v>na</v>
      </c>
      <c r="K3796" s="4">
        <f t="shared" si="119"/>
        <v>0</v>
      </c>
      <c r="L3796" t="s">
        <v>15239</v>
      </c>
    </row>
    <row r="3797" spans="1:12" x14ac:dyDescent="0.25">
      <c r="A3797" t="s">
        <v>7604</v>
      </c>
      <c r="B3797" t="s">
        <v>7605</v>
      </c>
      <c r="C3797" t="s">
        <v>30</v>
      </c>
      <c r="D3797">
        <v>224</v>
      </c>
      <c r="E3797" t="s">
        <v>36</v>
      </c>
      <c r="F3797">
        <v>2.085</v>
      </c>
      <c r="G3797" t="s">
        <v>36</v>
      </c>
      <c r="H3797" t="s">
        <v>36</v>
      </c>
      <c r="I3797" t="s">
        <v>2819</v>
      </c>
      <c r="J3797" s="4" t="str">
        <f t="shared" si="118"/>
        <v>na</v>
      </c>
      <c r="K3797" s="4">
        <f t="shared" si="119"/>
        <v>0</v>
      </c>
      <c r="L3797" t="s">
        <v>15240</v>
      </c>
    </row>
    <row r="3798" spans="1:12" x14ac:dyDescent="0.25">
      <c r="A3798" t="s">
        <v>7606</v>
      </c>
      <c r="B3798" t="s">
        <v>7607</v>
      </c>
      <c r="C3798" t="s">
        <v>18</v>
      </c>
      <c r="D3798">
        <v>224</v>
      </c>
      <c r="E3798">
        <v>1.677</v>
      </c>
      <c r="F3798">
        <v>0.26</v>
      </c>
      <c r="G3798">
        <v>0.14899999999999999</v>
      </c>
      <c r="H3798" t="s">
        <v>36</v>
      </c>
      <c r="I3798" t="s">
        <v>2819</v>
      </c>
      <c r="J3798" s="4" t="str">
        <f t="shared" si="118"/>
        <v>na</v>
      </c>
      <c r="K3798" s="4">
        <f t="shared" si="119"/>
        <v>0</v>
      </c>
      <c r="L3798" t="s">
        <v>15241</v>
      </c>
    </row>
    <row r="3799" spans="1:12" x14ac:dyDescent="0.25">
      <c r="A3799" t="s">
        <v>7608</v>
      </c>
      <c r="B3799" t="s">
        <v>7609</v>
      </c>
      <c r="C3799" t="s">
        <v>61</v>
      </c>
      <c r="D3799">
        <v>223</v>
      </c>
      <c r="E3799">
        <v>243.06</v>
      </c>
      <c r="F3799">
        <v>0.313</v>
      </c>
      <c r="G3799" t="s">
        <v>36</v>
      </c>
      <c r="H3799" t="s">
        <v>36</v>
      </c>
      <c r="I3799" t="s">
        <v>2819</v>
      </c>
      <c r="J3799" s="4" t="str">
        <f t="shared" si="118"/>
        <v>na</v>
      </c>
      <c r="K3799" s="4">
        <f t="shared" si="119"/>
        <v>0</v>
      </c>
      <c r="L3799" t="s">
        <v>15242</v>
      </c>
    </row>
    <row r="3800" spans="1:12" x14ac:dyDescent="0.25">
      <c r="A3800" t="s">
        <v>7610</v>
      </c>
      <c r="B3800" t="s">
        <v>7611</v>
      </c>
      <c r="C3800" t="s">
        <v>61</v>
      </c>
      <c r="D3800">
        <v>223</v>
      </c>
      <c r="E3800">
        <v>170.13</v>
      </c>
      <c r="F3800">
        <v>0.30499999999999999</v>
      </c>
      <c r="G3800" t="s">
        <v>36</v>
      </c>
      <c r="H3800" t="s">
        <v>36</v>
      </c>
      <c r="I3800" t="s">
        <v>2819</v>
      </c>
      <c r="J3800" s="4" t="str">
        <f t="shared" si="118"/>
        <v>na</v>
      </c>
      <c r="K3800" s="4">
        <f t="shared" si="119"/>
        <v>0</v>
      </c>
      <c r="L3800" t="s">
        <v>15243</v>
      </c>
    </row>
    <row r="3801" spans="1:12" x14ac:dyDescent="0.25">
      <c r="A3801" t="s">
        <v>7612</v>
      </c>
      <c r="B3801" t="s">
        <v>7613</v>
      </c>
      <c r="C3801" t="s">
        <v>30</v>
      </c>
      <c r="D3801">
        <v>223</v>
      </c>
      <c r="E3801">
        <v>23.957000000000001</v>
      </c>
      <c r="F3801">
        <v>3.956</v>
      </c>
      <c r="G3801">
        <v>5.4749999999999996</v>
      </c>
      <c r="H3801">
        <v>17.404</v>
      </c>
      <c r="I3801" t="s">
        <v>2819</v>
      </c>
      <c r="J3801" s="4" t="str">
        <f t="shared" si="118"/>
        <v>na</v>
      </c>
      <c r="K3801" s="4">
        <f t="shared" si="119"/>
        <v>0</v>
      </c>
      <c r="L3801" t="s">
        <v>15244</v>
      </c>
    </row>
    <row r="3802" spans="1:12" x14ac:dyDescent="0.25">
      <c r="A3802" t="s">
        <v>7614</v>
      </c>
      <c r="B3802" t="s">
        <v>7615</v>
      </c>
      <c r="C3802" t="s">
        <v>35</v>
      </c>
      <c r="D3802">
        <v>222</v>
      </c>
      <c r="E3802">
        <v>7.532</v>
      </c>
      <c r="F3802">
        <v>0.74299999999999999</v>
      </c>
      <c r="G3802">
        <v>1.556</v>
      </c>
      <c r="H3802" t="s">
        <v>36</v>
      </c>
      <c r="I3802" t="s">
        <v>2819</v>
      </c>
      <c r="J3802" s="4" t="str">
        <f t="shared" si="118"/>
        <v>na</v>
      </c>
      <c r="K3802" s="4">
        <f t="shared" si="119"/>
        <v>0</v>
      </c>
      <c r="L3802" t="s">
        <v>15245</v>
      </c>
    </row>
    <row r="3803" spans="1:12" x14ac:dyDescent="0.25">
      <c r="A3803" t="s">
        <v>7616</v>
      </c>
      <c r="B3803" t="s">
        <v>7617</v>
      </c>
      <c r="C3803" t="s">
        <v>35</v>
      </c>
      <c r="D3803">
        <v>222</v>
      </c>
      <c r="E3803">
        <v>7.2830000000000004</v>
      </c>
      <c r="F3803">
        <v>0.72399999999999998</v>
      </c>
      <c r="G3803">
        <v>1.129</v>
      </c>
      <c r="H3803" t="s">
        <v>36</v>
      </c>
      <c r="I3803" t="s">
        <v>2819</v>
      </c>
      <c r="J3803" s="4" t="str">
        <f t="shared" si="118"/>
        <v>na</v>
      </c>
      <c r="K3803" s="4">
        <f t="shared" si="119"/>
        <v>0</v>
      </c>
      <c r="L3803" t="s">
        <v>15246</v>
      </c>
    </row>
    <row r="3804" spans="1:12" x14ac:dyDescent="0.25">
      <c r="A3804" t="s">
        <v>7618</v>
      </c>
      <c r="B3804" t="s">
        <v>7619</v>
      </c>
      <c r="C3804" t="s">
        <v>35</v>
      </c>
      <c r="D3804">
        <v>222</v>
      </c>
      <c r="E3804">
        <v>7.3369999999999997</v>
      </c>
      <c r="F3804">
        <v>0.89</v>
      </c>
      <c r="G3804">
        <v>1.845</v>
      </c>
      <c r="H3804" t="s">
        <v>36</v>
      </c>
      <c r="I3804" t="s">
        <v>2819</v>
      </c>
      <c r="J3804" s="4" t="str">
        <f t="shared" si="118"/>
        <v>na</v>
      </c>
      <c r="K3804" s="4">
        <f t="shared" si="119"/>
        <v>0</v>
      </c>
      <c r="L3804" t="s">
        <v>15247</v>
      </c>
    </row>
    <row r="3805" spans="1:12" x14ac:dyDescent="0.25">
      <c r="A3805" t="s">
        <v>7620</v>
      </c>
      <c r="B3805" t="s">
        <v>7621</v>
      </c>
      <c r="C3805" t="s">
        <v>30</v>
      </c>
      <c r="D3805">
        <v>222</v>
      </c>
      <c r="E3805" t="s">
        <v>36</v>
      </c>
      <c r="F3805">
        <v>1.3540000000000001</v>
      </c>
      <c r="G3805">
        <v>4.33</v>
      </c>
      <c r="H3805" t="s">
        <v>36</v>
      </c>
      <c r="I3805" t="s">
        <v>2819</v>
      </c>
      <c r="J3805" s="4" t="str">
        <f t="shared" si="118"/>
        <v>na</v>
      </c>
      <c r="K3805" s="4">
        <f t="shared" si="119"/>
        <v>0</v>
      </c>
      <c r="L3805" t="s">
        <v>15248</v>
      </c>
    </row>
    <row r="3806" spans="1:12" x14ac:dyDescent="0.25">
      <c r="A3806" t="s">
        <v>7622</v>
      </c>
      <c r="B3806" t="s">
        <v>7623</v>
      </c>
      <c r="C3806" t="s">
        <v>30</v>
      </c>
      <c r="D3806">
        <v>222</v>
      </c>
      <c r="E3806" t="s">
        <v>36</v>
      </c>
      <c r="F3806" t="s">
        <v>36</v>
      </c>
      <c r="G3806" t="s">
        <v>36</v>
      </c>
      <c r="H3806" t="s">
        <v>36</v>
      </c>
      <c r="I3806" t="s">
        <v>2819</v>
      </c>
      <c r="J3806" s="4" t="str">
        <f t="shared" si="118"/>
        <v>na</v>
      </c>
      <c r="K3806" s="4">
        <f t="shared" si="119"/>
        <v>0</v>
      </c>
      <c r="L3806" t="s">
        <v>15249</v>
      </c>
    </row>
    <row r="3807" spans="1:12" x14ac:dyDescent="0.25">
      <c r="A3807" t="s">
        <v>7624</v>
      </c>
      <c r="B3807" t="s">
        <v>7625</v>
      </c>
      <c r="C3807" t="s">
        <v>35</v>
      </c>
      <c r="D3807">
        <v>221</v>
      </c>
      <c r="E3807">
        <v>17.651</v>
      </c>
      <c r="F3807">
        <v>0.64500000000000002</v>
      </c>
      <c r="G3807">
        <v>1.623</v>
      </c>
      <c r="H3807" t="s">
        <v>36</v>
      </c>
      <c r="I3807" t="s">
        <v>2819</v>
      </c>
      <c r="J3807" s="4" t="str">
        <f t="shared" si="118"/>
        <v>na</v>
      </c>
      <c r="K3807" s="4">
        <f t="shared" si="119"/>
        <v>0</v>
      </c>
      <c r="L3807" t="s">
        <v>15250</v>
      </c>
    </row>
    <row r="3808" spans="1:12" x14ac:dyDescent="0.25">
      <c r="A3808" t="s">
        <v>7626</v>
      </c>
      <c r="B3808" t="s">
        <v>7627</v>
      </c>
      <c r="C3808" t="s">
        <v>61</v>
      </c>
      <c r="D3808">
        <v>220</v>
      </c>
      <c r="E3808" t="s">
        <v>36</v>
      </c>
      <c r="F3808" t="s">
        <v>36</v>
      </c>
      <c r="G3808" t="s">
        <v>36</v>
      </c>
      <c r="H3808" t="s">
        <v>36</v>
      </c>
      <c r="I3808" t="s">
        <v>2819</v>
      </c>
      <c r="J3808" s="4" t="str">
        <f t="shared" si="118"/>
        <v>na</v>
      </c>
      <c r="K3808" s="4">
        <f t="shared" si="119"/>
        <v>0</v>
      </c>
      <c r="L3808" t="s">
        <v>15251</v>
      </c>
    </row>
    <row r="3809" spans="1:12" x14ac:dyDescent="0.25">
      <c r="A3809" t="s">
        <v>7628</v>
      </c>
      <c r="B3809" t="s">
        <v>7629</v>
      </c>
      <c r="C3809" t="s">
        <v>27</v>
      </c>
      <c r="D3809">
        <v>220</v>
      </c>
      <c r="E3809">
        <v>126.182</v>
      </c>
      <c r="F3809">
        <v>8.4770000000000003</v>
      </c>
      <c r="G3809">
        <v>5.891</v>
      </c>
      <c r="H3809">
        <v>21.303000000000001</v>
      </c>
      <c r="I3809" t="s">
        <v>2819</v>
      </c>
      <c r="J3809" s="4" t="str">
        <f t="shared" si="118"/>
        <v>na</v>
      </c>
      <c r="K3809" s="4">
        <f t="shared" si="119"/>
        <v>0</v>
      </c>
      <c r="L3809" t="s">
        <v>15252</v>
      </c>
    </row>
    <row r="3810" spans="1:12" x14ac:dyDescent="0.25">
      <c r="A3810" t="s">
        <v>7630</v>
      </c>
      <c r="B3810" t="s">
        <v>7631</v>
      </c>
      <c r="C3810" t="s">
        <v>11</v>
      </c>
      <c r="D3810">
        <v>220</v>
      </c>
      <c r="E3810">
        <v>1.8360000000000001</v>
      </c>
      <c r="F3810" t="s">
        <v>36</v>
      </c>
      <c r="G3810">
        <v>0.40799999999999997</v>
      </c>
      <c r="H3810">
        <v>2.895</v>
      </c>
      <c r="I3810" t="s">
        <v>2819</v>
      </c>
      <c r="J3810" s="4" t="str">
        <f t="shared" si="118"/>
        <v>na</v>
      </c>
      <c r="K3810" s="4">
        <f t="shared" si="119"/>
        <v>0</v>
      </c>
      <c r="L3810" t="s">
        <v>15253</v>
      </c>
    </row>
    <row r="3811" spans="1:12" x14ac:dyDescent="0.25">
      <c r="A3811" t="s">
        <v>7632</v>
      </c>
      <c r="B3811" t="s">
        <v>7633</v>
      </c>
      <c r="C3811" t="s">
        <v>30</v>
      </c>
      <c r="D3811">
        <v>219</v>
      </c>
      <c r="E3811" t="s">
        <v>36</v>
      </c>
      <c r="F3811">
        <v>1.403</v>
      </c>
      <c r="G3811">
        <v>0.96</v>
      </c>
      <c r="H3811" t="s">
        <v>36</v>
      </c>
      <c r="I3811" t="s">
        <v>2819</v>
      </c>
      <c r="J3811" s="4" t="str">
        <f t="shared" si="118"/>
        <v>na</v>
      </c>
      <c r="K3811" s="4">
        <f t="shared" si="119"/>
        <v>0</v>
      </c>
      <c r="L3811" t="s">
        <v>15254</v>
      </c>
    </row>
    <row r="3812" spans="1:12" x14ac:dyDescent="0.25">
      <c r="A3812" t="s">
        <v>7634</v>
      </c>
      <c r="B3812" t="s">
        <v>7635</v>
      </c>
      <c r="C3812" t="s">
        <v>30</v>
      </c>
      <c r="D3812">
        <v>218</v>
      </c>
      <c r="E3812" t="s">
        <v>36</v>
      </c>
      <c r="F3812">
        <v>2.7549999999999999</v>
      </c>
      <c r="G3812">
        <v>101.565</v>
      </c>
      <c r="H3812" t="s">
        <v>36</v>
      </c>
      <c r="I3812" t="s">
        <v>2819</v>
      </c>
      <c r="J3812" s="4" t="str">
        <f t="shared" si="118"/>
        <v>na</v>
      </c>
      <c r="K3812" s="4">
        <f t="shared" si="119"/>
        <v>0</v>
      </c>
      <c r="L3812" t="s">
        <v>15255</v>
      </c>
    </row>
    <row r="3813" spans="1:12" x14ac:dyDescent="0.25">
      <c r="A3813" t="s">
        <v>7636</v>
      </c>
      <c r="B3813" t="s">
        <v>7637</v>
      </c>
      <c r="C3813" t="s">
        <v>61</v>
      </c>
      <c r="D3813">
        <v>218</v>
      </c>
      <c r="E3813">
        <v>86.352999999999994</v>
      </c>
      <c r="F3813">
        <v>1.282</v>
      </c>
      <c r="G3813" t="s">
        <v>36</v>
      </c>
      <c r="H3813" t="s">
        <v>36</v>
      </c>
      <c r="I3813" t="s">
        <v>2819</v>
      </c>
      <c r="J3813" s="4" t="str">
        <f t="shared" si="118"/>
        <v>na</v>
      </c>
      <c r="K3813" s="4">
        <f t="shared" si="119"/>
        <v>0</v>
      </c>
      <c r="L3813" t="s">
        <v>15256</v>
      </c>
    </row>
    <row r="3814" spans="1:12" x14ac:dyDescent="0.25">
      <c r="A3814" t="s">
        <v>7638</v>
      </c>
      <c r="B3814" t="s">
        <v>7639</v>
      </c>
      <c r="C3814" t="s">
        <v>45</v>
      </c>
      <c r="D3814">
        <v>218</v>
      </c>
      <c r="E3814">
        <v>245.67599999999999</v>
      </c>
      <c r="F3814">
        <v>9.5380000000000003</v>
      </c>
      <c r="G3814">
        <v>18.172999999999998</v>
      </c>
      <c r="H3814">
        <v>215.065</v>
      </c>
      <c r="I3814" t="s">
        <v>2819</v>
      </c>
      <c r="J3814" s="4" t="str">
        <f t="shared" si="118"/>
        <v>na</v>
      </c>
      <c r="K3814" s="4">
        <f t="shared" si="119"/>
        <v>0</v>
      </c>
      <c r="L3814" t="s">
        <v>15257</v>
      </c>
    </row>
    <row r="3815" spans="1:12" x14ac:dyDescent="0.25">
      <c r="A3815" t="s">
        <v>7640</v>
      </c>
      <c r="B3815" t="s">
        <v>7641</v>
      </c>
      <c r="C3815" t="s">
        <v>132</v>
      </c>
      <c r="D3815">
        <v>217</v>
      </c>
      <c r="E3815">
        <v>44.348999999999997</v>
      </c>
      <c r="F3815">
        <v>7.5209999999999999</v>
      </c>
      <c r="G3815">
        <v>3.069</v>
      </c>
      <c r="H3815">
        <v>26.349</v>
      </c>
      <c r="I3815" t="s">
        <v>2819</v>
      </c>
      <c r="J3815" s="4" t="str">
        <f t="shared" si="118"/>
        <v>na</v>
      </c>
      <c r="K3815" s="4">
        <f t="shared" si="119"/>
        <v>0</v>
      </c>
      <c r="L3815" t="s">
        <v>15258</v>
      </c>
    </row>
    <row r="3816" spans="1:12" x14ac:dyDescent="0.25">
      <c r="A3816" t="s">
        <v>7642</v>
      </c>
      <c r="B3816" t="s">
        <v>7643</v>
      </c>
      <c r="C3816" t="s">
        <v>35</v>
      </c>
      <c r="D3816">
        <v>216</v>
      </c>
      <c r="E3816">
        <v>8.4039999999999999</v>
      </c>
      <c r="F3816">
        <v>1.0129999999999999</v>
      </c>
      <c r="G3816">
        <v>2.298</v>
      </c>
      <c r="H3816" t="s">
        <v>36</v>
      </c>
      <c r="I3816" t="s">
        <v>2819</v>
      </c>
      <c r="J3816" s="4" t="str">
        <f t="shared" si="118"/>
        <v>na</v>
      </c>
      <c r="K3816" s="4">
        <f t="shared" si="119"/>
        <v>0</v>
      </c>
      <c r="L3816" t="s">
        <v>15259</v>
      </c>
    </row>
    <row r="3817" spans="1:12" x14ac:dyDescent="0.25">
      <c r="A3817" t="s">
        <v>7644</v>
      </c>
      <c r="B3817" t="s">
        <v>7645</v>
      </c>
      <c r="C3817" t="s">
        <v>35</v>
      </c>
      <c r="D3817">
        <v>214</v>
      </c>
      <c r="E3817">
        <v>4.38</v>
      </c>
      <c r="F3817">
        <v>0.42699999999999999</v>
      </c>
      <c r="G3817">
        <v>2.2709999999999999</v>
      </c>
      <c r="H3817" t="s">
        <v>36</v>
      </c>
      <c r="I3817" t="s">
        <v>2819</v>
      </c>
      <c r="J3817" s="4" t="str">
        <f t="shared" si="118"/>
        <v>na</v>
      </c>
      <c r="K3817" s="4">
        <f t="shared" si="119"/>
        <v>0</v>
      </c>
      <c r="L3817" t="s">
        <v>15260</v>
      </c>
    </row>
    <row r="3818" spans="1:12" x14ac:dyDescent="0.25">
      <c r="A3818" t="s">
        <v>7646</v>
      </c>
      <c r="B3818" t="s">
        <v>7647</v>
      </c>
      <c r="C3818" t="s">
        <v>30</v>
      </c>
      <c r="D3818">
        <v>214</v>
      </c>
      <c r="E3818" t="s">
        <v>36</v>
      </c>
      <c r="F3818">
        <v>1.5820000000000001</v>
      </c>
      <c r="G3818">
        <v>445.46199999999999</v>
      </c>
      <c r="H3818" t="s">
        <v>36</v>
      </c>
      <c r="I3818" t="s">
        <v>2819</v>
      </c>
      <c r="J3818" s="4" t="str">
        <f t="shared" si="118"/>
        <v>na</v>
      </c>
      <c r="K3818" s="4">
        <f t="shared" si="119"/>
        <v>0</v>
      </c>
      <c r="L3818" t="s">
        <v>15261</v>
      </c>
    </row>
    <row r="3819" spans="1:12" x14ac:dyDescent="0.25">
      <c r="A3819" t="s">
        <v>7648</v>
      </c>
      <c r="B3819" t="s">
        <v>7649</v>
      </c>
      <c r="C3819" t="s">
        <v>35</v>
      </c>
      <c r="D3819">
        <v>214</v>
      </c>
      <c r="E3819">
        <v>2.0179999999999998</v>
      </c>
      <c r="F3819">
        <v>4.2859999999999996</v>
      </c>
      <c r="G3819">
        <v>0.35199999999999998</v>
      </c>
      <c r="H3819">
        <v>4.093</v>
      </c>
      <c r="I3819" t="s">
        <v>2819</v>
      </c>
      <c r="J3819" s="4" t="str">
        <f t="shared" si="118"/>
        <v>na</v>
      </c>
      <c r="K3819" s="4">
        <f t="shared" si="119"/>
        <v>0</v>
      </c>
      <c r="L3819" t="s">
        <v>15262</v>
      </c>
    </row>
    <row r="3820" spans="1:12" x14ac:dyDescent="0.25">
      <c r="A3820" t="s">
        <v>7650</v>
      </c>
      <c r="B3820" t="s">
        <v>7651</v>
      </c>
      <c r="C3820" t="s">
        <v>132</v>
      </c>
      <c r="D3820">
        <v>214</v>
      </c>
      <c r="E3820">
        <v>34.130000000000003</v>
      </c>
      <c r="F3820">
        <v>2.0369999999999999</v>
      </c>
      <c r="G3820">
        <v>1.4259999999999999</v>
      </c>
      <c r="H3820">
        <v>10.304</v>
      </c>
      <c r="I3820" t="s">
        <v>2819</v>
      </c>
      <c r="J3820" s="4" t="str">
        <f t="shared" si="118"/>
        <v>na</v>
      </c>
      <c r="K3820" s="4">
        <f t="shared" si="119"/>
        <v>0</v>
      </c>
      <c r="L3820" t="s">
        <v>15263</v>
      </c>
    </row>
    <row r="3821" spans="1:12" x14ac:dyDescent="0.25">
      <c r="A3821" t="s">
        <v>7652</v>
      </c>
      <c r="B3821" t="s">
        <v>7653</v>
      </c>
      <c r="C3821" t="s">
        <v>21</v>
      </c>
      <c r="D3821">
        <v>214</v>
      </c>
      <c r="E3821" t="s">
        <v>36</v>
      </c>
      <c r="F3821">
        <v>7.1970000000000001</v>
      </c>
      <c r="G3821">
        <v>5.83</v>
      </c>
      <c r="H3821" t="s">
        <v>36</v>
      </c>
      <c r="I3821" t="s">
        <v>2819</v>
      </c>
      <c r="J3821" s="4" t="str">
        <f t="shared" si="118"/>
        <v>na</v>
      </c>
      <c r="K3821" s="4">
        <f t="shared" si="119"/>
        <v>0</v>
      </c>
      <c r="L3821" t="s">
        <v>15264</v>
      </c>
    </row>
    <row r="3822" spans="1:12" x14ac:dyDescent="0.25">
      <c r="A3822" t="s">
        <v>7654</v>
      </c>
      <c r="B3822" t="s">
        <v>7655</v>
      </c>
      <c r="C3822" t="s">
        <v>35</v>
      </c>
      <c r="D3822">
        <v>214</v>
      </c>
      <c r="E3822" t="s">
        <v>36</v>
      </c>
      <c r="F3822" t="s">
        <v>36</v>
      </c>
      <c r="G3822" t="s">
        <v>36</v>
      </c>
      <c r="H3822" t="s">
        <v>36</v>
      </c>
      <c r="I3822" t="s">
        <v>2819</v>
      </c>
      <c r="J3822" s="4" t="str">
        <f t="shared" si="118"/>
        <v>na</v>
      </c>
      <c r="K3822" s="4">
        <f t="shared" si="119"/>
        <v>0</v>
      </c>
      <c r="L3822" t="s">
        <v>15265</v>
      </c>
    </row>
    <row r="3823" spans="1:12" x14ac:dyDescent="0.25">
      <c r="A3823" t="s">
        <v>7656</v>
      </c>
      <c r="B3823" t="s">
        <v>7657</v>
      </c>
      <c r="C3823" t="s">
        <v>61</v>
      </c>
      <c r="D3823">
        <v>213</v>
      </c>
      <c r="E3823">
        <v>965</v>
      </c>
      <c r="F3823">
        <v>0.34</v>
      </c>
      <c r="G3823" t="s">
        <v>36</v>
      </c>
      <c r="H3823" t="s">
        <v>36</v>
      </c>
      <c r="I3823" t="s">
        <v>2819</v>
      </c>
      <c r="J3823" s="4" t="str">
        <f t="shared" si="118"/>
        <v>na</v>
      </c>
      <c r="K3823" s="4">
        <f t="shared" si="119"/>
        <v>0</v>
      </c>
      <c r="L3823" t="s">
        <v>15266</v>
      </c>
    </row>
    <row r="3824" spans="1:12" x14ac:dyDescent="0.25">
      <c r="A3824" t="s">
        <v>7658</v>
      </c>
      <c r="B3824" t="s">
        <v>7659</v>
      </c>
      <c r="C3824" t="s">
        <v>35</v>
      </c>
      <c r="D3824">
        <v>213</v>
      </c>
      <c r="E3824">
        <v>56.64</v>
      </c>
      <c r="F3824">
        <v>10.259</v>
      </c>
      <c r="G3824">
        <v>7.5229999999999997</v>
      </c>
      <c r="H3824">
        <v>32.386000000000003</v>
      </c>
      <c r="I3824" t="s">
        <v>2819</v>
      </c>
      <c r="J3824" s="4" t="str">
        <f t="shared" si="118"/>
        <v>na</v>
      </c>
      <c r="K3824" s="4">
        <f t="shared" si="119"/>
        <v>0</v>
      </c>
      <c r="L3824" t="s">
        <v>15267</v>
      </c>
    </row>
    <row r="3825" spans="1:12" x14ac:dyDescent="0.25">
      <c r="A3825" t="s">
        <v>7660</v>
      </c>
      <c r="B3825" t="s">
        <v>7661</v>
      </c>
      <c r="C3825" t="s">
        <v>30</v>
      </c>
      <c r="D3825">
        <v>213</v>
      </c>
      <c r="E3825">
        <v>17.353000000000002</v>
      </c>
      <c r="F3825">
        <v>16.248999999999999</v>
      </c>
      <c r="G3825">
        <v>6.4039999999999999</v>
      </c>
      <c r="H3825">
        <v>18.273</v>
      </c>
      <c r="I3825" t="s">
        <v>2819</v>
      </c>
      <c r="J3825" s="4" t="str">
        <f t="shared" si="118"/>
        <v>na</v>
      </c>
      <c r="K3825" s="4">
        <f t="shared" si="119"/>
        <v>0</v>
      </c>
      <c r="L3825" t="s">
        <v>15268</v>
      </c>
    </row>
    <row r="3826" spans="1:12" x14ac:dyDescent="0.25">
      <c r="A3826" t="s">
        <v>7662</v>
      </c>
      <c r="B3826" t="s">
        <v>6955</v>
      </c>
      <c r="C3826" t="s">
        <v>61</v>
      </c>
      <c r="D3826">
        <v>212</v>
      </c>
      <c r="E3826" t="s">
        <v>36</v>
      </c>
      <c r="F3826">
        <v>0.28599999999999998</v>
      </c>
      <c r="G3826" t="s">
        <v>36</v>
      </c>
      <c r="H3826" t="s">
        <v>36</v>
      </c>
      <c r="I3826" t="s">
        <v>2819</v>
      </c>
      <c r="J3826" s="4" t="str">
        <f t="shared" si="118"/>
        <v>na</v>
      </c>
      <c r="K3826" s="4">
        <f t="shared" si="119"/>
        <v>0</v>
      </c>
      <c r="L3826" t="s">
        <v>15269</v>
      </c>
    </row>
    <row r="3827" spans="1:12" x14ac:dyDescent="0.25">
      <c r="A3827" t="s">
        <v>7663</v>
      </c>
      <c r="B3827" t="s">
        <v>7664</v>
      </c>
      <c r="C3827" t="s">
        <v>30</v>
      </c>
      <c r="D3827">
        <v>212</v>
      </c>
      <c r="E3827" t="s">
        <v>36</v>
      </c>
      <c r="F3827">
        <v>57.731000000000002</v>
      </c>
      <c r="G3827">
        <v>7.827</v>
      </c>
      <c r="H3827" t="s">
        <v>36</v>
      </c>
      <c r="I3827" t="s">
        <v>2819</v>
      </c>
      <c r="J3827" s="4" t="str">
        <f t="shared" si="118"/>
        <v>na</v>
      </c>
      <c r="K3827" s="4">
        <f t="shared" si="119"/>
        <v>0</v>
      </c>
      <c r="L3827" t="s">
        <v>15270</v>
      </c>
    </row>
    <row r="3828" spans="1:12" x14ac:dyDescent="0.25">
      <c r="A3828" t="s">
        <v>7665</v>
      </c>
      <c r="B3828" t="s">
        <v>7666</v>
      </c>
      <c r="C3828" t="s">
        <v>61</v>
      </c>
      <c r="D3828">
        <v>212</v>
      </c>
      <c r="E3828" t="s">
        <v>36</v>
      </c>
      <c r="F3828" t="s">
        <v>36</v>
      </c>
      <c r="G3828" t="s">
        <v>36</v>
      </c>
      <c r="H3828" t="s">
        <v>36</v>
      </c>
      <c r="I3828" t="s">
        <v>2819</v>
      </c>
      <c r="J3828" s="4" t="str">
        <f t="shared" si="118"/>
        <v>na</v>
      </c>
      <c r="K3828" s="4">
        <f t="shared" si="119"/>
        <v>0</v>
      </c>
      <c r="L3828" t="s">
        <v>15271</v>
      </c>
    </row>
    <row r="3829" spans="1:12" x14ac:dyDescent="0.25">
      <c r="A3829" t="s">
        <v>7667</v>
      </c>
      <c r="B3829" t="s">
        <v>7668</v>
      </c>
      <c r="C3829" t="s">
        <v>24</v>
      </c>
      <c r="D3829">
        <v>211</v>
      </c>
      <c r="E3829">
        <v>3.1030000000000002</v>
      </c>
      <c r="F3829">
        <v>0.28100000000000003</v>
      </c>
      <c r="G3829">
        <v>0.11700000000000001</v>
      </c>
      <c r="H3829">
        <v>5.2460000000000004</v>
      </c>
      <c r="I3829" t="s">
        <v>2819</v>
      </c>
      <c r="J3829" s="4" t="str">
        <f t="shared" si="118"/>
        <v>na</v>
      </c>
      <c r="K3829" s="4">
        <f t="shared" si="119"/>
        <v>0</v>
      </c>
      <c r="L3829" t="s">
        <v>15272</v>
      </c>
    </row>
    <row r="3830" spans="1:12" x14ac:dyDescent="0.25">
      <c r="A3830" t="s">
        <v>7669</v>
      </c>
      <c r="B3830" t="s">
        <v>7670</v>
      </c>
      <c r="C3830" t="s">
        <v>58</v>
      </c>
      <c r="D3830">
        <v>211</v>
      </c>
      <c r="E3830">
        <v>5.165</v>
      </c>
      <c r="F3830">
        <v>1.177</v>
      </c>
      <c r="G3830">
        <v>0.91500000000000004</v>
      </c>
      <c r="H3830">
        <v>30.289000000000001</v>
      </c>
      <c r="I3830" t="s">
        <v>2819</v>
      </c>
      <c r="J3830" s="4" t="str">
        <f t="shared" si="118"/>
        <v>na</v>
      </c>
      <c r="K3830" s="4">
        <f t="shared" si="119"/>
        <v>0</v>
      </c>
      <c r="L3830" t="s">
        <v>15273</v>
      </c>
    </row>
    <row r="3831" spans="1:12" x14ac:dyDescent="0.25">
      <c r="A3831" t="s">
        <v>7671</v>
      </c>
      <c r="B3831" t="s">
        <v>7672</v>
      </c>
      <c r="C3831" t="s">
        <v>27</v>
      </c>
      <c r="D3831">
        <v>211</v>
      </c>
      <c r="E3831">
        <v>20.48</v>
      </c>
      <c r="F3831">
        <v>2.4369999999999998</v>
      </c>
      <c r="G3831">
        <v>3.1459999999999999</v>
      </c>
      <c r="H3831">
        <v>15.329000000000001</v>
      </c>
      <c r="I3831" t="s">
        <v>2819</v>
      </c>
      <c r="J3831" s="4" t="str">
        <f t="shared" si="118"/>
        <v>na</v>
      </c>
      <c r="K3831" s="4">
        <f t="shared" si="119"/>
        <v>0</v>
      </c>
      <c r="L3831" t="s">
        <v>15274</v>
      </c>
    </row>
    <row r="3832" spans="1:12" x14ac:dyDescent="0.25">
      <c r="A3832" t="s">
        <v>7673</v>
      </c>
      <c r="B3832" t="s">
        <v>7674</v>
      </c>
      <c r="C3832" t="s">
        <v>35</v>
      </c>
      <c r="D3832">
        <v>211</v>
      </c>
      <c r="E3832">
        <v>11.778</v>
      </c>
      <c r="F3832">
        <v>1.2130000000000001</v>
      </c>
      <c r="G3832">
        <v>2.5489999999999999</v>
      </c>
      <c r="H3832" t="s">
        <v>36</v>
      </c>
      <c r="I3832" t="s">
        <v>2819</v>
      </c>
      <c r="J3832" s="4" t="str">
        <f t="shared" si="118"/>
        <v>na</v>
      </c>
      <c r="K3832" s="4">
        <f t="shared" si="119"/>
        <v>0</v>
      </c>
      <c r="L3832" t="s">
        <v>15275</v>
      </c>
    </row>
    <row r="3833" spans="1:12" x14ac:dyDescent="0.25">
      <c r="A3833" t="s">
        <v>7675</v>
      </c>
      <c r="B3833" t="s">
        <v>7676</v>
      </c>
      <c r="C3833" t="s">
        <v>15</v>
      </c>
      <c r="D3833">
        <v>211</v>
      </c>
      <c r="E3833">
        <v>8.0410000000000004</v>
      </c>
      <c r="F3833">
        <v>0.84799999999999998</v>
      </c>
      <c r="G3833">
        <v>0.753</v>
      </c>
      <c r="H3833">
        <v>4.3639999999999999</v>
      </c>
      <c r="I3833" t="s">
        <v>2819</v>
      </c>
      <c r="J3833" s="4" t="str">
        <f t="shared" si="118"/>
        <v>na</v>
      </c>
      <c r="K3833" s="4">
        <f t="shared" si="119"/>
        <v>0</v>
      </c>
      <c r="L3833" t="s">
        <v>15276</v>
      </c>
    </row>
    <row r="3834" spans="1:12" x14ac:dyDescent="0.25">
      <c r="A3834" t="s">
        <v>7677</v>
      </c>
      <c r="B3834" t="s">
        <v>7678</v>
      </c>
      <c r="C3834" t="s">
        <v>35</v>
      </c>
      <c r="D3834">
        <v>210</v>
      </c>
      <c r="E3834">
        <v>7.4790000000000001</v>
      </c>
      <c r="F3834">
        <v>0.67100000000000004</v>
      </c>
      <c r="G3834">
        <v>1.786</v>
      </c>
      <c r="H3834" t="s">
        <v>36</v>
      </c>
      <c r="I3834" t="s">
        <v>2819</v>
      </c>
      <c r="J3834" s="4" t="str">
        <f t="shared" si="118"/>
        <v>na</v>
      </c>
      <c r="K3834" s="4">
        <f t="shared" si="119"/>
        <v>0</v>
      </c>
      <c r="L3834" t="s">
        <v>15277</v>
      </c>
    </row>
    <row r="3835" spans="1:12" x14ac:dyDescent="0.25">
      <c r="A3835" t="s">
        <v>7679</v>
      </c>
      <c r="B3835" t="s">
        <v>7680</v>
      </c>
      <c r="C3835" t="s">
        <v>35</v>
      </c>
      <c r="D3835">
        <v>210</v>
      </c>
      <c r="E3835">
        <v>5.3849999999999998</v>
      </c>
      <c r="F3835">
        <v>0.754</v>
      </c>
      <c r="G3835">
        <v>1.3819999999999999</v>
      </c>
      <c r="H3835" t="s">
        <v>36</v>
      </c>
      <c r="I3835" t="s">
        <v>2819</v>
      </c>
      <c r="J3835" s="4" t="str">
        <f t="shared" si="118"/>
        <v>na</v>
      </c>
      <c r="K3835" s="4">
        <f t="shared" si="119"/>
        <v>0</v>
      </c>
      <c r="L3835" t="s">
        <v>15278</v>
      </c>
    </row>
    <row r="3836" spans="1:12" x14ac:dyDescent="0.25">
      <c r="A3836" t="s">
        <v>7681</v>
      </c>
      <c r="B3836" t="s">
        <v>7682</v>
      </c>
      <c r="C3836" t="s">
        <v>11</v>
      </c>
      <c r="D3836">
        <v>210</v>
      </c>
      <c r="E3836" t="s">
        <v>36</v>
      </c>
      <c r="F3836">
        <v>1.2529999999999999</v>
      </c>
      <c r="G3836">
        <v>6.5339999999999998</v>
      </c>
      <c r="H3836" t="s">
        <v>36</v>
      </c>
      <c r="I3836" t="s">
        <v>2819</v>
      </c>
      <c r="J3836" s="4" t="str">
        <f t="shared" si="118"/>
        <v>na</v>
      </c>
      <c r="K3836" s="4">
        <f t="shared" si="119"/>
        <v>0</v>
      </c>
      <c r="L3836" t="s">
        <v>15279</v>
      </c>
    </row>
    <row r="3837" spans="1:12" x14ac:dyDescent="0.25">
      <c r="A3837" t="s">
        <v>7683</v>
      </c>
      <c r="B3837" t="s">
        <v>7684</v>
      </c>
      <c r="C3837" t="s">
        <v>132</v>
      </c>
      <c r="D3837">
        <v>210</v>
      </c>
      <c r="E3837" t="s">
        <v>36</v>
      </c>
      <c r="F3837">
        <v>1.972</v>
      </c>
      <c r="G3837">
        <v>0.82299999999999995</v>
      </c>
      <c r="H3837" t="s">
        <v>36</v>
      </c>
      <c r="I3837" t="s">
        <v>2819</v>
      </c>
      <c r="J3837" s="4" t="str">
        <f t="shared" si="118"/>
        <v>na</v>
      </c>
      <c r="K3837" s="4">
        <f t="shared" si="119"/>
        <v>0</v>
      </c>
      <c r="L3837" t="s">
        <v>15280</v>
      </c>
    </row>
    <row r="3838" spans="1:12" x14ac:dyDescent="0.25">
      <c r="A3838" t="s">
        <v>7685</v>
      </c>
      <c r="B3838" t="s">
        <v>7686</v>
      </c>
      <c r="C3838" t="s">
        <v>58</v>
      </c>
      <c r="D3838">
        <v>209</v>
      </c>
      <c r="E3838">
        <v>45.698</v>
      </c>
      <c r="F3838">
        <v>0.52800000000000002</v>
      </c>
      <c r="G3838">
        <v>0.29399999999999998</v>
      </c>
      <c r="H3838">
        <v>7.77</v>
      </c>
      <c r="I3838" t="s">
        <v>2819</v>
      </c>
      <c r="J3838" s="4" t="str">
        <f t="shared" si="118"/>
        <v>na</v>
      </c>
      <c r="K3838" s="4">
        <f t="shared" si="119"/>
        <v>0</v>
      </c>
      <c r="L3838" t="s">
        <v>15281</v>
      </c>
    </row>
    <row r="3839" spans="1:12" x14ac:dyDescent="0.25">
      <c r="A3839" t="s">
        <v>7687</v>
      </c>
      <c r="B3839" t="s">
        <v>7688</v>
      </c>
      <c r="C3839" t="s">
        <v>35</v>
      </c>
      <c r="D3839">
        <v>209</v>
      </c>
      <c r="E3839" t="s">
        <v>36</v>
      </c>
      <c r="F3839">
        <v>0.89</v>
      </c>
      <c r="G3839">
        <v>0.88100000000000001</v>
      </c>
      <c r="H3839" t="s">
        <v>36</v>
      </c>
      <c r="I3839" t="s">
        <v>2819</v>
      </c>
      <c r="J3839" s="4" t="str">
        <f t="shared" si="118"/>
        <v>na</v>
      </c>
      <c r="K3839" s="4">
        <f t="shared" si="119"/>
        <v>0</v>
      </c>
      <c r="L3839" t="s">
        <v>15282</v>
      </c>
    </row>
    <row r="3840" spans="1:12" x14ac:dyDescent="0.25">
      <c r="A3840" t="s">
        <v>7689</v>
      </c>
      <c r="B3840" t="s">
        <v>7690</v>
      </c>
      <c r="C3840" t="s">
        <v>58</v>
      </c>
      <c r="D3840">
        <v>208</v>
      </c>
      <c r="E3840" t="s">
        <v>36</v>
      </c>
      <c r="F3840">
        <v>0.38600000000000001</v>
      </c>
      <c r="G3840">
        <v>9.8000000000000004E-2</v>
      </c>
      <c r="H3840">
        <v>2.7440000000000002</v>
      </c>
      <c r="I3840" t="s">
        <v>2819</v>
      </c>
      <c r="J3840" s="4" t="str">
        <f t="shared" si="118"/>
        <v>na</v>
      </c>
      <c r="K3840" s="4">
        <f t="shared" si="119"/>
        <v>0</v>
      </c>
      <c r="L3840" t="s">
        <v>15283</v>
      </c>
    </row>
    <row r="3841" spans="1:12" x14ac:dyDescent="0.25">
      <c r="A3841" t="s">
        <v>7691</v>
      </c>
      <c r="B3841" t="s">
        <v>7692</v>
      </c>
      <c r="C3841" t="s">
        <v>11</v>
      </c>
      <c r="D3841">
        <v>208</v>
      </c>
      <c r="E3841" t="s">
        <v>36</v>
      </c>
      <c r="F3841">
        <v>1.081</v>
      </c>
      <c r="G3841" t="s">
        <v>36</v>
      </c>
      <c r="H3841" t="s">
        <v>36</v>
      </c>
      <c r="I3841" t="s">
        <v>2819</v>
      </c>
      <c r="J3841" s="4" t="str">
        <f t="shared" si="118"/>
        <v>na</v>
      </c>
      <c r="K3841" s="4">
        <f t="shared" si="119"/>
        <v>0</v>
      </c>
      <c r="L3841" t="s">
        <v>15284</v>
      </c>
    </row>
    <row r="3842" spans="1:12" x14ac:dyDescent="0.25">
      <c r="A3842" t="s">
        <v>7693</v>
      </c>
      <c r="B3842" t="s">
        <v>7694</v>
      </c>
      <c r="C3842" t="s">
        <v>15</v>
      </c>
      <c r="D3842">
        <v>208</v>
      </c>
      <c r="E3842">
        <v>167.345</v>
      </c>
      <c r="F3842">
        <v>2.512</v>
      </c>
      <c r="G3842">
        <v>0.91100000000000003</v>
      </c>
      <c r="H3842">
        <v>14.657999999999999</v>
      </c>
      <c r="I3842" t="s">
        <v>2819</v>
      </c>
      <c r="J3842" s="4" t="str">
        <f t="shared" ref="J3842:J3905" si="120">IF(AND(I3842=selected_country_code,C3842= selected_sector_code),D3842,"na")</f>
        <v>na</v>
      </c>
      <c r="K3842" s="4">
        <f t="shared" si="119"/>
        <v>0</v>
      </c>
      <c r="L3842" t="s">
        <v>15285</v>
      </c>
    </row>
    <row r="3843" spans="1:12" x14ac:dyDescent="0.25">
      <c r="A3843" t="s">
        <v>7695</v>
      </c>
      <c r="B3843" t="s">
        <v>7696</v>
      </c>
      <c r="C3843" t="s">
        <v>61</v>
      </c>
      <c r="D3843">
        <v>207</v>
      </c>
      <c r="E3843">
        <v>156.18700000000001</v>
      </c>
      <c r="F3843">
        <v>0.46600000000000003</v>
      </c>
      <c r="G3843">
        <v>79.802000000000007</v>
      </c>
      <c r="H3843" t="s">
        <v>36</v>
      </c>
      <c r="I3843" t="s">
        <v>2819</v>
      </c>
      <c r="J3843" s="4" t="str">
        <f t="shared" si="120"/>
        <v>na</v>
      </c>
      <c r="K3843" s="4">
        <f t="shared" ref="K3843:K3906" si="121">IFERROR(RANK(J3843,$J$2:$J$5711,0),0)</f>
        <v>0</v>
      </c>
      <c r="L3843" t="s">
        <v>15286</v>
      </c>
    </row>
    <row r="3844" spans="1:12" x14ac:dyDescent="0.25">
      <c r="A3844" t="s">
        <v>7697</v>
      </c>
      <c r="B3844" t="s">
        <v>7698</v>
      </c>
      <c r="C3844" t="s">
        <v>11</v>
      </c>
      <c r="D3844">
        <v>207</v>
      </c>
      <c r="E3844">
        <v>1.865</v>
      </c>
      <c r="F3844">
        <v>0.221</v>
      </c>
      <c r="G3844">
        <v>0.66100000000000003</v>
      </c>
      <c r="H3844">
        <v>1.635</v>
      </c>
      <c r="I3844" t="s">
        <v>2819</v>
      </c>
      <c r="J3844" s="4" t="str">
        <f t="shared" si="120"/>
        <v>na</v>
      </c>
      <c r="K3844" s="4">
        <f t="shared" si="121"/>
        <v>0</v>
      </c>
      <c r="L3844" t="s">
        <v>15287</v>
      </c>
    </row>
    <row r="3845" spans="1:12" x14ac:dyDescent="0.25">
      <c r="A3845" t="s">
        <v>7699</v>
      </c>
      <c r="B3845" t="s">
        <v>7700</v>
      </c>
      <c r="C3845" t="s">
        <v>58</v>
      </c>
      <c r="D3845">
        <v>207</v>
      </c>
      <c r="E3845">
        <v>4.9720000000000004</v>
      </c>
      <c r="F3845">
        <v>2.1339999999999999</v>
      </c>
      <c r="G3845">
        <v>0.438</v>
      </c>
      <c r="H3845">
        <v>4.9859999999999998</v>
      </c>
      <c r="I3845" t="s">
        <v>2819</v>
      </c>
      <c r="J3845" s="4" t="str">
        <f t="shared" si="120"/>
        <v>na</v>
      </c>
      <c r="K3845" s="4">
        <f t="shared" si="121"/>
        <v>0</v>
      </c>
      <c r="L3845" t="s">
        <v>15288</v>
      </c>
    </row>
    <row r="3846" spans="1:12" x14ac:dyDescent="0.25">
      <c r="A3846" t="s">
        <v>7701</v>
      </c>
      <c r="B3846" t="s">
        <v>7702</v>
      </c>
      <c r="C3846" t="s">
        <v>58</v>
      </c>
      <c r="D3846">
        <v>207</v>
      </c>
      <c r="E3846">
        <v>9.3580000000000005</v>
      </c>
      <c r="F3846">
        <v>0.91900000000000004</v>
      </c>
      <c r="G3846">
        <v>0.16300000000000001</v>
      </c>
      <c r="H3846">
        <v>4.6900000000000004</v>
      </c>
      <c r="I3846" t="s">
        <v>2819</v>
      </c>
      <c r="J3846" s="4" t="str">
        <f t="shared" si="120"/>
        <v>na</v>
      </c>
      <c r="K3846" s="4">
        <f t="shared" si="121"/>
        <v>0</v>
      </c>
      <c r="L3846" t="s">
        <v>15289</v>
      </c>
    </row>
    <row r="3847" spans="1:12" x14ac:dyDescent="0.25">
      <c r="A3847" t="s">
        <v>7703</v>
      </c>
      <c r="B3847" t="s">
        <v>7704</v>
      </c>
      <c r="C3847" t="s">
        <v>15</v>
      </c>
      <c r="D3847">
        <v>207</v>
      </c>
      <c r="E3847" t="s">
        <v>36</v>
      </c>
      <c r="F3847">
        <v>4.8949999999999996</v>
      </c>
      <c r="G3847">
        <v>6.3360000000000003</v>
      </c>
      <c r="H3847" t="s">
        <v>36</v>
      </c>
      <c r="I3847" t="s">
        <v>2819</v>
      </c>
      <c r="J3847" s="4" t="str">
        <f t="shared" si="120"/>
        <v>na</v>
      </c>
      <c r="K3847" s="4">
        <f t="shared" si="121"/>
        <v>0</v>
      </c>
      <c r="L3847" t="s">
        <v>15290</v>
      </c>
    </row>
    <row r="3848" spans="1:12" x14ac:dyDescent="0.25">
      <c r="A3848" t="s">
        <v>7705</v>
      </c>
      <c r="B3848" t="s">
        <v>7706</v>
      </c>
      <c r="C3848" t="s">
        <v>35</v>
      </c>
      <c r="D3848">
        <v>206</v>
      </c>
      <c r="E3848" t="s">
        <v>36</v>
      </c>
      <c r="F3848" t="s">
        <v>36</v>
      </c>
      <c r="G3848" t="s">
        <v>36</v>
      </c>
      <c r="H3848" t="s">
        <v>36</v>
      </c>
      <c r="I3848" t="s">
        <v>2819</v>
      </c>
      <c r="J3848" s="4" t="str">
        <f t="shared" si="120"/>
        <v>na</v>
      </c>
      <c r="K3848" s="4">
        <f t="shared" si="121"/>
        <v>0</v>
      </c>
      <c r="L3848" t="s">
        <v>15291</v>
      </c>
    </row>
    <row r="3849" spans="1:12" x14ac:dyDescent="0.25">
      <c r="A3849" t="s">
        <v>7707</v>
      </c>
      <c r="B3849" t="s">
        <v>7708</v>
      </c>
      <c r="C3849" t="s">
        <v>30</v>
      </c>
      <c r="D3849">
        <v>206</v>
      </c>
      <c r="E3849" t="s">
        <v>36</v>
      </c>
      <c r="F3849">
        <v>2.786</v>
      </c>
      <c r="G3849">
        <v>48.387</v>
      </c>
      <c r="H3849" t="s">
        <v>36</v>
      </c>
      <c r="I3849" t="s">
        <v>2819</v>
      </c>
      <c r="J3849" s="4" t="str">
        <f t="shared" si="120"/>
        <v>na</v>
      </c>
      <c r="K3849" s="4">
        <f t="shared" si="121"/>
        <v>0</v>
      </c>
      <c r="L3849" t="s">
        <v>15292</v>
      </c>
    </row>
    <row r="3850" spans="1:12" x14ac:dyDescent="0.25">
      <c r="A3850" t="s">
        <v>7709</v>
      </c>
      <c r="B3850" t="s">
        <v>7710</v>
      </c>
      <c r="C3850" t="s">
        <v>30</v>
      </c>
      <c r="D3850">
        <v>206</v>
      </c>
      <c r="E3850" t="s">
        <v>36</v>
      </c>
      <c r="F3850">
        <v>3.1389999999999998</v>
      </c>
      <c r="G3850">
        <v>11.837</v>
      </c>
      <c r="H3850" t="s">
        <v>36</v>
      </c>
      <c r="I3850" t="s">
        <v>2819</v>
      </c>
      <c r="J3850" s="4" t="str">
        <f t="shared" si="120"/>
        <v>na</v>
      </c>
      <c r="K3850" s="4">
        <f t="shared" si="121"/>
        <v>0</v>
      </c>
      <c r="L3850" t="s">
        <v>15293</v>
      </c>
    </row>
    <row r="3851" spans="1:12" x14ac:dyDescent="0.25">
      <c r="A3851" t="s">
        <v>7711</v>
      </c>
      <c r="B3851" t="s">
        <v>7712</v>
      </c>
      <c r="C3851" t="s">
        <v>35</v>
      </c>
      <c r="D3851">
        <v>206</v>
      </c>
      <c r="E3851">
        <v>5.6360000000000001</v>
      </c>
      <c r="F3851">
        <v>1.8149999999999999</v>
      </c>
      <c r="G3851">
        <v>2.1320000000000001</v>
      </c>
      <c r="H3851" t="s">
        <v>36</v>
      </c>
      <c r="I3851" t="s">
        <v>2819</v>
      </c>
      <c r="J3851" s="4" t="str">
        <f t="shared" si="120"/>
        <v>na</v>
      </c>
      <c r="K3851" s="4">
        <f t="shared" si="121"/>
        <v>0</v>
      </c>
      <c r="L3851" t="s">
        <v>15294</v>
      </c>
    </row>
    <row r="3852" spans="1:12" x14ac:dyDescent="0.25">
      <c r="A3852" t="s">
        <v>7713</v>
      </c>
      <c r="B3852" t="s">
        <v>7714</v>
      </c>
      <c r="C3852" t="s">
        <v>58</v>
      </c>
      <c r="D3852">
        <v>205</v>
      </c>
      <c r="E3852">
        <v>31.757000000000001</v>
      </c>
      <c r="F3852">
        <v>1.897</v>
      </c>
      <c r="G3852">
        <v>0.53500000000000003</v>
      </c>
      <c r="H3852">
        <v>10.448</v>
      </c>
      <c r="I3852" t="s">
        <v>2819</v>
      </c>
      <c r="J3852" s="4" t="str">
        <f t="shared" si="120"/>
        <v>na</v>
      </c>
      <c r="K3852" s="4">
        <f t="shared" si="121"/>
        <v>0</v>
      </c>
      <c r="L3852" t="s">
        <v>15295</v>
      </c>
    </row>
    <row r="3853" spans="1:12" x14ac:dyDescent="0.25">
      <c r="A3853" t="s">
        <v>7715</v>
      </c>
      <c r="B3853" t="s">
        <v>7716</v>
      </c>
      <c r="C3853" t="s">
        <v>15</v>
      </c>
      <c r="D3853">
        <v>205</v>
      </c>
      <c r="E3853" t="s">
        <v>36</v>
      </c>
      <c r="F3853" t="s">
        <v>36</v>
      </c>
      <c r="G3853" t="s">
        <v>36</v>
      </c>
      <c r="H3853" t="s">
        <v>36</v>
      </c>
      <c r="I3853" t="s">
        <v>2819</v>
      </c>
      <c r="J3853" s="4" t="str">
        <f t="shared" si="120"/>
        <v>na</v>
      </c>
      <c r="K3853" s="4">
        <f t="shared" si="121"/>
        <v>0</v>
      </c>
      <c r="L3853" t="s">
        <v>15296</v>
      </c>
    </row>
    <row r="3854" spans="1:12" x14ac:dyDescent="0.25">
      <c r="A3854" t="s">
        <v>7717</v>
      </c>
      <c r="B3854" t="s">
        <v>7718</v>
      </c>
      <c r="C3854" t="s">
        <v>35</v>
      </c>
      <c r="D3854">
        <v>204</v>
      </c>
      <c r="E3854">
        <v>4.3280000000000003</v>
      </c>
      <c r="F3854">
        <v>0.499</v>
      </c>
      <c r="G3854">
        <v>2.2549999999999999</v>
      </c>
      <c r="H3854" t="s">
        <v>36</v>
      </c>
      <c r="I3854" t="s">
        <v>2819</v>
      </c>
      <c r="J3854" s="4" t="str">
        <f t="shared" si="120"/>
        <v>na</v>
      </c>
      <c r="K3854" s="4">
        <f t="shared" si="121"/>
        <v>0</v>
      </c>
      <c r="L3854" t="s">
        <v>15297</v>
      </c>
    </row>
    <row r="3855" spans="1:12" x14ac:dyDescent="0.25">
      <c r="A3855" t="s">
        <v>7719</v>
      </c>
      <c r="B3855" t="s">
        <v>7720</v>
      </c>
      <c r="C3855" t="s">
        <v>35</v>
      </c>
      <c r="D3855">
        <v>204</v>
      </c>
      <c r="E3855">
        <v>7.1070000000000002</v>
      </c>
      <c r="F3855">
        <v>0.98799999999999999</v>
      </c>
      <c r="G3855">
        <v>1.855</v>
      </c>
      <c r="H3855" t="s">
        <v>36</v>
      </c>
      <c r="I3855" t="s">
        <v>2819</v>
      </c>
      <c r="J3855" s="4" t="str">
        <f t="shared" si="120"/>
        <v>na</v>
      </c>
      <c r="K3855" s="4">
        <f t="shared" si="121"/>
        <v>0</v>
      </c>
      <c r="L3855" t="s">
        <v>15298</v>
      </c>
    </row>
    <row r="3856" spans="1:12" x14ac:dyDescent="0.25">
      <c r="A3856" t="s">
        <v>7721</v>
      </c>
      <c r="B3856" t="s">
        <v>7722</v>
      </c>
      <c r="C3856" t="s">
        <v>58</v>
      </c>
      <c r="D3856">
        <v>204</v>
      </c>
      <c r="E3856" t="s">
        <v>36</v>
      </c>
      <c r="F3856" t="s">
        <v>36</v>
      </c>
      <c r="G3856" t="s">
        <v>36</v>
      </c>
      <c r="H3856" t="s">
        <v>36</v>
      </c>
      <c r="I3856" t="s">
        <v>2819</v>
      </c>
      <c r="J3856" s="4" t="str">
        <f t="shared" si="120"/>
        <v>na</v>
      </c>
      <c r="K3856" s="4">
        <f t="shared" si="121"/>
        <v>0</v>
      </c>
      <c r="L3856" t="s">
        <v>15299</v>
      </c>
    </row>
    <row r="3857" spans="1:12" x14ac:dyDescent="0.25">
      <c r="A3857" t="s">
        <v>7723</v>
      </c>
      <c r="B3857" t="s">
        <v>7724</v>
      </c>
      <c r="C3857" t="s">
        <v>30</v>
      </c>
      <c r="D3857">
        <v>204</v>
      </c>
      <c r="E3857" t="s">
        <v>36</v>
      </c>
      <c r="F3857">
        <v>0.70599999999999996</v>
      </c>
      <c r="G3857">
        <v>0.61599999999999999</v>
      </c>
      <c r="H3857" t="s">
        <v>36</v>
      </c>
      <c r="I3857" t="s">
        <v>2819</v>
      </c>
      <c r="J3857" s="4" t="str">
        <f t="shared" si="120"/>
        <v>na</v>
      </c>
      <c r="K3857" s="4">
        <f t="shared" si="121"/>
        <v>0</v>
      </c>
      <c r="L3857" t="s">
        <v>15300</v>
      </c>
    </row>
    <row r="3858" spans="1:12" x14ac:dyDescent="0.25">
      <c r="A3858" t="s">
        <v>7725</v>
      </c>
      <c r="B3858" t="s">
        <v>7726</v>
      </c>
      <c r="C3858" t="s">
        <v>21</v>
      </c>
      <c r="D3858">
        <v>203</v>
      </c>
      <c r="E3858">
        <v>10.882999999999999</v>
      </c>
      <c r="F3858">
        <v>1.0429999999999999</v>
      </c>
      <c r="G3858">
        <v>1.536</v>
      </c>
      <c r="H3858">
        <v>5.73</v>
      </c>
      <c r="I3858" t="s">
        <v>2819</v>
      </c>
      <c r="J3858" s="4" t="str">
        <f t="shared" si="120"/>
        <v>na</v>
      </c>
      <c r="K3858" s="4">
        <f t="shared" si="121"/>
        <v>0</v>
      </c>
      <c r="L3858" t="s">
        <v>15301</v>
      </c>
    </row>
    <row r="3859" spans="1:12" x14ac:dyDescent="0.25">
      <c r="A3859" t="s">
        <v>7727</v>
      </c>
      <c r="B3859" t="s">
        <v>7728</v>
      </c>
      <c r="C3859" t="s">
        <v>30</v>
      </c>
      <c r="D3859">
        <v>203</v>
      </c>
      <c r="E3859" t="s">
        <v>36</v>
      </c>
      <c r="F3859">
        <v>1.714</v>
      </c>
      <c r="G3859">
        <v>2.9790000000000001</v>
      </c>
      <c r="H3859" t="s">
        <v>36</v>
      </c>
      <c r="I3859" t="s">
        <v>2819</v>
      </c>
      <c r="J3859" s="4" t="str">
        <f t="shared" si="120"/>
        <v>na</v>
      </c>
      <c r="K3859" s="4">
        <f t="shared" si="121"/>
        <v>0</v>
      </c>
      <c r="L3859" t="s">
        <v>15302</v>
      </c>
    </row>
    <row r="3860" spans="1:12" x14ac:dyDescent="0.25">
      <c r="A3860" t="s">
        <v>7729</v>
      </c>
      <c r="B3860" t="s">
        <v>7730</v>
      </c>
      <c r="C3860" t="s">
        <v>15</v>
      </c>
      <c r="D3860">
        <v>202</v>
      </c>
      <c r="E3860">
        <v>6.6280000000000001</v>
      </c>
      <c r="F3860">
        <v>0.58699999999999997</v>
      </c>
      <c r="G3860">
        <v>0.152</v>
      </c>
      <c r="H3860">
        <v>10.821999999999999</v>
      </c>
      <c r="I3860" t="s">
        <v>2819</v>
      </c>
      <c r="J3860" s="4" t="str">
        <f t="shared" si="120"/>
        <v>na</v>
      </c>
      <c r="K3860" s="4">
        <f t="shared" si="121"/>
        <v>0</v>
      </c>
      <c r="L3860" t="s">
        <v>15303</v>
      </c>
    </row>
    <row r="3861" spans="1:12" x14ac:dyDescent="0.25">
      <c r="A3861" t="s">
        <v>7731</v>
      </c>
      <c r="B3861" t="s">
        <v>7732</v>
      </c>
      <c r="C3861" t="s">
        <v>30</v>
      </c>
      <c r="D3861">
        <v>202</v>
      </c>
      <c r="E3861" t="s">
        <v>36</v>
      </c>
      <c r="F3861">
        <v>1.4790000000000001</v>
      </c>
      <c r="G3861">
        <v>41.134</v>
      </c>
      <c r="H3861" t="s">
        <v>36</v>
      </c>
      <c r="I3861" t="s">
        <v>2819</v>
      </c>
      <c r="J3861" s="4" t="str">
        <f t="shared" si="120"/>
        <v>na</v>
      </c>
      <c r="K3861" s="4">
        <f t="shared" si="121"/>
        <v>0</v>
      </c>
      <c r="L3861" t="s">
        <v>15304</v>
      </c>
    </row>
    <row r="3862" spans="1:12" x14ac:dyDescent="0.25">
      <c r="A3862" t="s">
        <v>7733</v>
      </c>
      <c r="B3862" t="s">
        <v>7734</v>
      </c>
      <c r="C3862" t="s">
        <v>132</v>
      </c>
      <c r="D3862">
        <v>202</v>
      </c>
      <c r="E3862" t="s">
        <v>36</v>
      </c>
      <c r="F3862">
        <v>0.99</v>
      </c>
      <c r="G3862">
        <v>31.361999999999998</v>
      </c>
      <c r="H3862" t="s">
        <v>36</v>
      </c>
      <c r="I3862" t="s">
        <v>2819</v>
      </c>
      <c r="J3862" s="4" t="str">
        <f t="shared" si="120"/>
        <v>na</v>
      </c>
      <c r="K3862" s="4">
        <f t="shared" si="121"/>
        <v>0</v>
      </c>
      <c r="L3862" t="s">
        <v>15305</v>
      </c>
    </row>
    <row r="3863" spans="1:12" x14ac:dyDescent="0.25">
      <c r="A3863" t="s">
        <v>7735</v>
      </c>
      <c r="B3863" t="s">
        <v>7736</v>
      </c>
      <c r="C3863" t="s">
        <v>15</v>
      </c>
      <c r="D3863">
        <v>202</v>
      </c>
      <c r="E3863">
        <v>5.2080000000000002</v>
      </c>
      <c r="F3863">
        <v>0.55500000000000005</v>
      </c>
      <c r="G3863">
        <v>0.26700000000000002</v>
      </c>
      <c r="H3863">
        <v>5.41</v>
      </c>
      <c r="I3863" t="s">
        <v>2819</v>
      </c>
      <c r="J3863" s="4" t="str">
        <f t="shared" si="120"/>
        <v>na</v>
      </c>
      <c r="K3863" s="4">
        <f t="shared" si="121"/>
        <v>0</v>
      </c>
      <c r="L3863" t="s">
        <v>15306</v>
      </c>
    </row>
    <row r="3864" spans="1:12" x14ac:dyDescent="0.25">
      <c r="A3864" t="s">
        <v>7737</v>
      </c>
      <c r="B3864" t="s">
        <v>7738</v>
      </c>
      <c r="C3864" t="s">
        <v>58</v>
      </c>
      <c r="D3864">
        <v>202</v>
      </c>
      <c r="E3864">
        <v>9.5030000000000001</v>
      </c>
      <c r="F3864">
        <v>0.96299999999999997</v>
      </c>
      <c r="G3864">
        <v>0.66700000000000004</v>
      </c>
      <c r="H3864">
        <v>5.056</v>
      </c>
      <c r="I3864" t="s">
        <v>2819</v>
      </c>
      <c r="J3864" s="4" t="str">
        <f t="shared" si="120"/>
        <v>na</v>
      </c>
      <c r="K3864" s="4">
        <f t="shared" si="121"/>
        <v>0</v>
      </c>
      <c r="L3864" t="s">
        <v>15307</v>
      </c>
    </row>
    <row r="3865" spans="1:12" x14ac:dyDescent="0.25">
      <c r="A3865" t="s">
        <v>7739</v>
      </c>
      <c r="B3865" t="s">
        <v>7740</v>
      </c>
      <c r="C3865" t="s">
        <v>35</v>
      </c>
      <c r="D3865">
        <v>202</v>
      </c>
      <c r="E3865">
        <v>12.196999999999999</v>
      </c>
      <c r="F3865">
        <v>0.68100000000000005</v>
      </c>
      <c r="G3865">
        <v>1.8260000000000001</v>
      </c>
      <c r="H3865" t="s">
        <v>36</v>
      </c>
      <c r="I3865" t="s">
        <v>2819</v>
      </c>
      <c r="J3865" s="4" t="str">
        <f t="shared" si="120"/>
        <v>na</v>
      </c>
      <c r="K3865" s="4">
        <f t="shared" si="121"/>
        <v>0</v>
      </c>
      <c r="L3865" t="s">
        <v>15308</v>
      </c>
    </row>
    <row r="3866" spans="1:12" x14ac:dyDescent="0.25">
      <c r="A3866" t="s">
        <v>7741</v>
      </c>
      <c r="B3866" t="s">
        <v>7742</v>
      </c>
      <c r="C3866" t="s">
        <v>30</v>
      </c>
      <c r="D3866">
        <v>201</v>
      </c>
      <c r="E3866" t="s">
        <v>36</v>
      </c>
      <c r="F3866">
        <v>1.546</v>
      </c>
      <c r="G3866">
        <v>0.746</v>
      </c>
      <c r="H3866" t="s">
        <v>36</v>
      </c>
      <c r="I3866" t="s">
        <v>2819</v>
      </c>
      <c r="J3866" s="4" t="str">
        <f t="shared" si="120"/>
        <v>na</v>
      </c>
      <c r="K3866" s="4">
        <f t="shared" si="121"/>
        <v>0</v>
      </c>
      <c r="L3866" t="s">
        <v>15309</v>
      </c>
    </row>
    <row r="3867" spans="1:12" x14ac:dyDescent="0.25">
      <c r="A3867" t="s">
        <v>7743</v>
      </c>
      <c r="B3867" t="s">
        <v>7744</v>
      </c>
      <c r="C3867" t="s">
        <v>61</v>
      </c>
      <c r="D3867">
        <v>201</v>
      </c>
      <c r="E3867">
        <v>112.495</v>
      </c>
      <c r="F3867">
        <v>0.32600000000000001</v>
      </c>
      <c r="G3867" t="s">
        <v>36</v>
      </c>
      <c r="H3867" t="s">
        <v>36</v>
      </c>
      <c r="I3867" t="s">
        <v>2819</v>
      </c>
      <c r="J3867" s="4" t="str">
        <f t="shared" si="120"/>
        <v>na</v>
      </c>
      <c r="K3867" s="4">
        <f t="shared" si="121"/>
        <v>0</v>
      </c>
      <c r="L3867" t="s">
        <v>15310</v>
      </c>
    </row>
    <row r="3868" spans="1:12" x14ac:dyDescent="0.25">
      <c r="A3868" t="s">
        <v>7745</v>
      </c>
      <c r="B3868" t="s">
        <v>7746</v>
      </c>
      <c r="C3868" t="s">
        <v>58</v>
      </c>
      <c r="D3868">
        <v>200</v>
      </c>
      <c r="E3868">
        <v>9.9670000000000005</v>
      </c>
      <c r="F3868">
        <v>0.57399999999999995</v>
      </c>
      <c r="G3868">
        <v>0.13800000000000001</v>
      </c>
      <c r="H3868">
        <v>6.258</v>
      </c>
      <c r="I3868" t="s">
        <v>2819</v>
      </c>
      <c r="J3868" s="4" t="str">
        <f t="shared" si="120"/>
        <v>na</v>
      </c>
      <c r="K3868" s="4">
        <f t="shared" si="121"/>
        <v>0</v>
      </c>
      <c r="L3868" t="s">
        <v>15311</v>
      </c>
    </row>
    <row r="3869" spans="1:12" x14ac:dyDescent="0.25">
      <c r="A3869" t="s">
        <v>7747</v>
      </c>
      <c r="B3869" t="s">
        <v>7748</v>
      </c>
      <c r="C3869" t="s">
        <v>15</v>
      </c>
      <c r="D3869">
        <v>200</v>
      </c>
      <c r="E3869">
        <v>19.57</v>
      </c>
      <c r="F3869">
        <v>1.3089999999999999</v>
      </c>
      <c r="G3869">
        <v>0.53900000000000003</v>
      </c>
      <c r="H3869">
        <v>7.3780000000000001</v>
      </c>
      <c r="I3869" t="s">
        <v>2819</v>
      </c>
      <c r="J3869" s="4" t="str">
        <f t="shared" si="120"/>
        <v>na</v>
      </c>
      <c r="K3869" s="4">
        <f t="shared" si="121"/>
        <v>0</v>
      </c>
      <c r="L3869" t="s">
        <v>15312</v>
      </c>
    </row>
    <row r="3870" spans="1:12" x14ac:dyDescent="0.25">
      <c r="A3870" t="s">
        <v>7749</v>
      </c>
      <c r="B3870" t="s">
        <v>7750</v>
      </c>
      <c r="C3870" t="s">
        <v>35</v>
      </c>
      <c r="D3870">
        <v>199</v>
      </c>
      <c r="E3870">
        <v>10.737</v>
      </c>
      <c r="F3870">
        <v>1.65</v>
      </c>
      <c r="G3870">
        <v>3.403</v>
      </c>
      <c r="H3870" t="s">
        <v>36</v>
      </c>
      <c r="I3870" t="s">
        <v>2819</v>
      </c>
      <c r="J3870" s="4" t="str">
        <f t="shared" si="120"/>
        <v>na</v>
      </c>
      <c r="K3870" s="4">
        <f t="shared" si="121"/>
        <v>0</v>
      </c>
      <c r="L3870" t="s">
        <v>15313</v>
      </c>
    </row>
    <row r="3871" spans="1:12" x14ac:dyDescent="0.25">
      <c r="A3871" t="s">
        <v>7751</v>
      </c>
      <c r="B3871" t="s">
        <v>7752</v>
      </c>
      <c r="C3871" t="s">
        <v>58</v>
      </c>
      <c r="D3871">
        <v>198</v>
      </c>
      <c r="E3871">
        <v>4.7169999999999996</v>
      </c>
      <c r="F3871">
        <v>1.585</v>
      </c>
      <c r="G3871">
        <v>0.56499999999999995</v>
      </c>
      <c r="H3871">
        <v>5.5759999999999996</v>
      </c>
      <c r="I3871" t="s">
        <v>2819</v>
      </c>
      <c r="J3871" s="4" t="str">
        <f t="shared" si="120"/>
        <v>na</v>
      </c>
      <c r="K3871" s="4">
        <f t="shared" si="121"/>
        <v>0</v>
      </c>
      <c r="L3871" t="s">
        <v>15314</v>
      </c>
    </row>
    <row r="3872" spans="1:12" x14ac:dyDescent="0.25">
      <c r="A3872" t="s">
        <v>7753</v>
      </c>
      <c r="B3872" t="s">
        <v>7754</v>
      </c>
      <c r="C3872" t="s">
        <v>18</v>
      </c>
      <c r="D3872">
        <v>198</v>
      </c>
      <c r="E3872" t="s">
        <v>36</v>
      </c>
      <c r="F3872">
        <v>0.79800000000000004</v>
      </c>
      <c r="G3872">
        <v>1.2470000000000001</v>
      </c>
      <c r="H3872" t="s">
        <v>36</v>
      </c>
      <c r="I3872" t="s">
        <v>2819</v>
      </c>
      <c r="J3872" s="4" t="str">
        <f t="shared" si="120"/>
        <v>na</v>
      </c>
      <c r="K3872" s="4">
        <f t="shared" si="121"/>
        <v>0</v>
      </c>
      <c r="L3872" t="s">
        <v>15315</v>
      </c>
    </row>
    <row r="3873" spans="1:12" x14ac:dyDescent="0.25">
      <c r="A3873" t="s">
        <v>7755</v>
      </c>
      <c r="B3873" t="s">
        <v>7756</v>
      </c>
      <c r="C3873" t="s">
        <v>58</v>
      </c>
      <c r="D3873">
        <v>198</v>
      </c>
      <c r="E3873">
        <v>4.8440000000000003</v>
      </c>
      <c r="F3873">
        <v>0.51500000000000001</v>
      </c>
      <c r="G3873">
        <v>0.156</v>
      </c>
      <c r="H3873">
        <v>6.5540000000000003</v>
      </c>
      <c r="I3873" t="s">
        <v>2819</v>
      </c>
      <c r="J3873" s="4" t="str">
        <f t="shared" si="120"/>
        <v>na</v>
      </c>
      <c r="K3873" s="4">
        <f t="shared" si="121"/>
        <v>0</v>
      </c>
      <c r="L3873" t="s">
        <v>15316</v>
      </c>
    </row>
    <row r="3874" spans="1:12" x14ac:dyDescent="0.25">
      <c r="A3874" t="s">
        <v>7757</v>
      </c>
      <c r="B3874" t="s">
        <v>7758</v>
      </c>
      <c r="C3874" t="s">
        <v>58</v>
      </c>
      <c r="D3874">
        <v>197</v>
      </c>
      <c r="E3874">
        <v>3.1019999999999999</v>
      </c>
      <c r="F3874">
        <v>0.318</v>
      </c>
      <c r="G3874">
        <v>9.2999999999999999E-2</v>
      </c>
      <c r="H3874">
        <v>3.4169999999999998</v>
      </c>
      <c r="I3874" t="s">
        <v>2819</v>
      </c>
      <c r="J3874" s="4" t="str">
        <f t="shared" si="120"/>
        <v>na</v>
      </c>
      <c r="K3874" s="4">
        <f t="shared" si="121"/>
        <v>0</v>
      </c>
      <c r="L3874" t="s">
        <v>15317</v>
      </c>
    </row>
    <row r="3875" spans="1:12" x14ac:dyDescent="0.25">
      <c r="A3875" t="s">
        <v>7759</v>
      </c>
      <c r="B3875" t="s">
        <v>7760</v>
      </c>
      <c r="C3875" t="s">
        <v>132</v>
      </c>
      <c r="D3875">
        <v>197</v>
      </c>
      <c r="E3875" t="s">
        <v>36</v>
      </c>
      <c r="F3875">
        <v>1.0760000000000001</v>
      </c>
      <c r="G3875">
        <v>0.32300000000000001</v>
      </c>
      <c r="H3875">
        <v>14.346</v>
      </c>
      <c r="I3875" t="s">
        <v>2819</v>
      </c>
      <c r="J3875" s="4" t="str">
        <f t="shared" si="120"/>
        <v>na</v>
      </c>
      <c r="K3875" s="4">
        <f t="shared" si="121"/>
        <v>0</v>
      </c>
      <c r="L3875" t="s">
        <v>15318</v>
      </c>
    </row>
    <row r="3876" spans="1:12" x14ac:dyDescent="0.25">
      <c r="A3876" t="s">
        <v>7761</v>
      </c>
      <c r="B3876" t="s">
        <v>7762</v>
      </c>
      <c r="C3876" t="s">
        <v>61</v>
      </c>
      <c r="D3876">
        <v>196</v>
      </c>
      <c r="E3876" t="s">
        <v>36</v>
      </c>
      <c r="F3876">
        <v>0.29799999999999999</v>
      </c>
      <c r="G3876" t="s">
        <v>36</v>
      </c>
      <c r="H3876" t="s">
        <v>36</v>
      </c>
      <c r="I3876" t="s">
        <v>2819</v>
      </c>
      <c r="J3876" s="4" t="str">
        <f t="shared" si="120"/>
        <v>na</v>
      </c>
      <c r="K3876" s="4">
        <f t="shared" si="121"/>
        <v>0</v>
      </c>
      <c r="L3876" t="s">
        <v>15319</v>
      </c>
    </row>
    <row r="3877" spans="1:12" x14ac:dyDescent="0.25">
      <c r="A3877" t="s">
        <v>7763</v>
      </c>
      <c r="B3877" t="s">
        <v>7764</v>
      </c>
      <c r="C3877" t="s">
        <v>35</v>
      </c>
      <c r="D3877">
        <v>196</v>
      </c>
      <c r="E3877">
        <v>11.414999999999999</v>
      </c>
      <c r="F3877">
        <v>1.0680000000000001</v>
      </c>
      <c r="G3877">
        <v>3.6909999999999998</v>
      </c>
      <c r="H3877" t="s">
        <v>36</v>
      </c>
      <c r="I3877" t="s">
        <v>2819</v>
      </c>
      <c r="J3877" s="4" t="str">
        <f t="shared" si="120"/>
        <v>na</v>
      </c>
      <c r="K3877" s="4">
        <f t="shared" si="121"/>
        <v>0</v>
      </c>
      <c r="L3877" t="s">
        <v>15320</v>
      </c>
    </row>
    <row r="3878" spans="1:12" x14ac:dyDescent="0.25">
      <c r="A3878" t="s">
        <v>7765</v>
      </c>
      <c r="B3878" t="s">
        <v>7766</v>
      </c>
      <c r="C3878" t="s">
        <v>58</v>
      </c>
      <c r="D3878">
        <v>196</v>
      </c>
      <c r="E3878">
        <v>7.9850000000000003</v>
      </c>
      <c r="F3878">
        <v>0.72699999999999998</v>
      </c>
      <c r="G3878">
        <v>0.30099999999999999</v>
      </c>
      <c r="H3878">
        <v>5.2729999999999997</v>
      </c>
      <c r="I3878" t="s">
        <v>2819</v>
      </c>
      <c r="J3878" s="4" t="str">
        <f t="shared" si="120"/>
        <v>na</v>
      </c>
      <c r="K3878" s="4">
        <f t="shared" si="121"/>
        <v>0</v>
      </c>
      <c r="L3878" t="s">
        <v>15321</v>
      </c>
    </row>
    <row r="3879" spans="1:12" x14ac:dyDescent="0.25">
      <c r="A3879" t="s">
        <v>7767</v>
      </c>
      <c r="B3879" t="s">
        <v>4840</v>
      </c>
      <c r="C3879" t="s">
        <v>35</v>
      </c>
      <c r="D3879">
        <v>195</v>
      </c>
      <c r="E3879">
        <v>3.4820000000000002</v>
      </c>
      <c r="F3879">
        <v>0.54100000000000004</v>
      </c>
      <c r="G3879">
        <v>1.0669999999999999</v>
      </c>
      <c r="H3879" t="s">
        <v>36</v>
      </c>
      <c r="I3879" t="s">
        <v>2819</v>
      </c>
      <c r="J3879" s="4" t="str">
        <f t="shared" si="120"/>
        <v>na</v>
      </c>
      <c r="K3879" s="4">
        <f t="shared" si="121"/>
        <v>0</v>
      </c>
      <c r="L3879" t="s">
        <v>15322</v>
      </c>
    </row>
    <row r="3880" spans="1:12" x14ac:dyDescent="0.25">
      <c r="A3880" t="s">
        <v>7768</v>
      </c>
      <c r="B3880" t="s">
        <v>7769</v>
      </c>
      <c r="C3880" t="s">
        <v>45</v>
      </c>
      <c r="D3880">
        <v>194</v>
      </c>
      <c r="E3880" t="s">
        <v>36</v>
      </c>
      <c r="F3880">
        <v>0.67700000000000005</v>
      </c>
      <c r="G3880">
        <v>3.62</v>
      </c>
      <c r="H3880">
        <v>8.8320000000000007</v>
      </c>
      <c r="I3880" t="s">
        <v>2819</v>
      </c>
      <c r="J3880" s="4" t="str">
        <f t="shared" si="120"/>
        <v>na</v>
      </c>
      <c r="K3880" s="4">
        <f t="shared" si="121"/>
        <v>0</v>
      </c>
      <c r="L3880" t="s">
        <v>15323</v>
      </c>
    </row>
    <row r="3881" spans="1:12" x14ac:dyDescent="0.25">
      <c r="A3881" t="s">
        <v>7770</v>
      </c>
      <c r="B3881" t="s">
        <v>7771</v>
      </c>
      <c r="C3881" t="s">
        <v>61</v>
      </c>
      <c r="D3881">
        <v>193</v>
      </c>
      <c r="E3881" t="s">
        <v>36</v>
      </c>
      <c r="F3881" t="s">
        <v>36</v>
      </c>
      <c r="G3881" t="s">
        <v>36</v>
      </c>
      <c r="H3881" t="s">
        <v>36</v>
      </c>
      <c r="I3881" t="s">
        <v>2819</v>
      </c>
      <c r="J3881" s="4" t="str">
        <f t="shared" si="120"/>
        <v>na</v>
      </c>
      <c r="K3881" s="4">
        <f t="shared" si="121"/>
        <v>0</v>
      </c>
      <c r="L3881" t="s">
        <v>15324</v>
      </c>
    </row>
    <row r="3882" spans="1:12" x14ac:dyDescent="0.25">
      <c r="A3882" t="s">
        <v>7772</v>
      </c>
      <c r="B3882" t="s">
        <v>7773</v>
      </c>
      <c r="C3882" t="s">
        <v>132</v>
      </c>
      <c r="D3882">
        <v>193</v>
      </c>
      <c r="E3882" t="s">
        <v>36</v>
      </c>
      <c r="F3882">
        <v>4.3760000000000003</v>
      </c>
      <c r="G3882">
        <v>87.125</v>
      </c>
      <c r="H3882" t="s">
        <v>36</v>
      </c>
      <c r="I3882" t="s">
        <v>2819</v>
      </c>
      <c r="J3882" s="4" t="str">
        <f t="shared" si="120"/>
        <v>na</v>
      </c>
      <c r="K3882" s="4">
        <f t="shared" si="121"/>
        <v>0</v>
      </c>
      <c r="L3882" t="s">
        <v>15325</v>
      </c>
    </row>
    <row r="3883" spans="1:12" x14ac:dyDescent="0.25">
      <c r="A3883" t="s">
        <v>7774</v>
      </c>
      <c r="B3883" t="s">
        <v>7775</v>
      </c>
      <c r="C3883" t="s">
        <v>35</v>
      </c>
      <c r="D3883">
        <v>193</v>
      </c>
      <c r="E3883">
        <v>7.3339999999999996</v>
      </c>
      <c r="F3883">
        <v>0.77</v>
      </c>
      <c r="G3883">
        <v>3.6320000000000001</v>
      </c>
      <c r="H3883" t="s">
        <v>36</v>
      </c>
      <c r="I3883" t="s">
        <v>2819</v>
      </c>
      <c r="J3883" s="4" t="str">
        <f t="shared" si="120"/>
        <v>na</v>
      </c>
      <c r="K3883" s="4">
        <f t="shared" si="121"/>
        <v>0</v>
      </c>
      <c r="L3883" t="s">
        <v>15326</v>
      </c>
    </row>
    <row r="3884" spans="1:12" x14ac:dyDescent="0.25">
      <c r="A3884" t="s">
        <v>7776</v>
      </c>
      <c r="B3884" t="s">
        <v>7777</v>
      </c>
      <c r="C3884" t="s">
        <v>30</v>
      </c>
      <c r="D3884">
        <v>193</v>
      </c>
      <c r="E3884">
        <v>1.4590000000000001</v>
      </c>
      <c r="F3884">
        <v>1.6339999999999999</v>
      </c>
      <c r="G3884">
        <v>0.59399999999999997</v>
      </c>
      <c r="H3884">
        <v>1.1559999999999999</v>
      </c>
      <c r="I3884" t="s">
        <v>2819</v>
      </c>
      <c r="J3884" s="4" t="str">
        <f t="shared" si="120"/>
        <v>na</v>
      </c>
      <c r="K3884" s="4">
        <f t="shared" si="121"/>
        <v>0</v>
      </c>
      <c r="L3884" t="s">
        <v>15327</v>
      </c>
    </row>
    <row r="3885" spans="1:12" x14ac:dyDescent="0.25">
      <c r="A3885" t="s">
        <v>7778</v>
      </c>
      <c r="B3885" t="s">
        <v>7779</v>
      </c>
      <c r="C3885" t="s">
        <v>30</v>
      </c>
      <c r="D3885">
        <v>192</v>
      </c>
      <c r="E3885">
        <v>58.048999999999999</v>
      </c>
      <c r="F3885">
        <v>2.3130000000000002</v>
      </c>
      <c r="G3885">
        <v>6.6950000000000003</v>
      </c>
      <c r="H3885">
        <v>133.63200000000001</v>
      </c>
      <c r="I3885" t="s">
        <v>2819</v>
      </c>
      <c r="J3885" s="4" t="str">
        <f t="shared" si="120"/>
        <v>na</v>
      </c>
      <c r="K3885" s="4">
        <f t="shared" si="121"/>
        <v>0</v>
      </c>
      <c r="L3885" t="s">
        <v>15328</v>
      </c>
    </row>
    <row r="3886" spans="1:12" x14ac:dyDescent="0.25">
      <c r="A3886" t="s">
        <v>7780</v>
      </c>
      <c r="B3886" t="s">
        <v>7781</v>
      </c>
      <c r="C3886" t="s">
        <v>24</v>
      </c>
      <c r="D3886">
        <v>192</v>
      </c>
      <c r="E3886">
        <v>4.2210000000000001</v>
      </c>
      <c r="F3886">
        <v>1.121</v>
      </c>
      <c r="G3886">
        <v>4.2999999999999997E-2</v>
      </c>
      <c r="H3886">
        <v>4.5990000000000002</v>
      </c>
      <c r="I3886" t="s">
        <v>2819</v>
      </c>
      <c r="J3886" s="4" t="str">
        <f t="shared" si="120"/>
        <v>na</v>
      </c>
      <c r="K3886" s="4">
        <f t="shared" si="121"/>
        <v>0</v>
      </c>
      <c r="L3886" t="s">
        <v>15329</v>
      </c>
    </row>
    <row r="3887" spans="1:12" x14ac:dyDescent="0.25">
      <c r="A3887" t="s">
        <v>7782</v>
      </c>
      <c r="B3887" t="s">
        <v>7783</v>
      </c>
      <c r="C3887" t="s">
        <v>24</v>
      </c>
      <c r="D3887">
        <v>191</v>
      </c>
      <c r="E3887">
        <v>8.3239999999999998</v>
      </c>
      <c r="F3887">
        <v>0.93899999999999995</v>
      </c>
      <c r="G3887">
        <v>1.085</v>
      </c>
      <c r="H3887">
        <v>4.4580000000000002</v>
      </c>
      <c r="I3887" t="s">
        <v>2819</v>
      </c>
      <c r="J3887" s="4" t="str">
        <f t="shared" si="120"/>
        <v>na</v>
      </c>
      <c r="K3887" s="4">
        <f t="shared" si="121"/>
        <v>0</v>
      </c>
      <c r="L3887" t="s">
        <v>15330</v>
      </c>
    </row>
    <row r="3888" spans="1:12" x14ac:dyDescent="0.25">
      <c r="A3888" t="s">
        <v>7784</v>
      </c>
      <c r="B3888" t="s">
        <v>7785</v>
      </c>
      <c r="C3888" t="s">
        <v>30</v>
      </c>
      <c r="D3888">
        <v>191</v>
      </c>
      <c r="E3888" t="s">
        <v>36</v>
      </c>
      <c r="F3888">
        <v>8.34</v>
      </c>
      <c r="G3888">
        <v>6.0129999999999999</v>
      </c>
      <c r="H3888" t="s">
        <v>36</v>
      </c>
      <c r="I3888" t="s">
        <v>2819</v>
      </c>
      <c r="J3888" s="4" t="str">
        <f t="shared" si="120"/>
        <v>na</v>
      </c>
      <c r="K3888" s="4">
        <f t="shared" si="121"/>
        <v>0</v>
      </c>
      <c r="L3888" t="s">
        <v>15331</v>
      </c>
    </row>
    <row r="3889" spans="1:12" x14ac:dyDescent="0.25">
      <c r="A3889" t="s">
        <v>7786</v>
      </c>
      <c r="B3889" t="s">
        <v>7787</v>
      </c>
      <c r="C3889" t="s">
        <v>11</v>
      </c>
      <c r="D3889">
        <v>190</v>
      </c>
      <c r="E3889" t="s">
        <v>36</v>
      </c>
      <c r="F3889" t="s">
        <v>36</v>
      </c>
      <c r="G3889">
        <v>32.707999999999998</v>
      </c>
      <c r="H3889" t="s">
        <v>36</v>
      </c>
      <c r="I3889" t="s">
        <v>2819</v>
      </c>
      <c r="J3889" s="4" t="str">
        <f t="shared" si="120"/>
        <v>na</v>
      </c>
      <c r="K3889" s="4">
        <f t="shared" si="121"/>
        <v>0</v>
      </c>
      <c r="L3889" t="s">
        <v>15332</v>
      </c>
    </row>
    <row r="3890" spans="1:12" x14ac:dyDescent="0.25">
      <c r="A3890" t="s">
        <v>7788</v>
      </c>
      <c r="B3890" t="s">
        <v>7789</v>
      </c>
      <c r="C3890" t="s">
        <v>35</v>
      </c>
      <c r="D3890">
        <v>189</v>
      </c>
      <c r="E3890">
        <v>13.522</v>
      </c>
      <c r="F3890">
        <v>4.1459999999999999</v>
      </c>
      <c r="G3890">
        <v>0.78600000000000003</v>
      </c>
      <c r="H3890">
        <v>7.0839999999999996</v>
      </c>
      <c r="I3890" t="s">
        <v>2819</v>
      </c>
      <c r="J3890" s="4" t="str">
        <f t="shared" si="120"/>
        <v>na</v>
      </c>
      <c r="K3890" s="4">
        <f t="shared" si="121"/>
        <v>0</v>
      </c>
      <c r="L3890" t="s">
        <v>15333</v>
      </c>
    </row>
    <row r="3891" spans="1:12" x14ac:dyDescent="0.25">
      <c r="A3891" t="s">
        <v>7790</v>
      </c>
      <c r="B3891" t="s">
        <v>7791</v>
      </c>
      <c r="C3891" t="s">
        <v>35</v>
      </c>
      <c r="D3891">
        <v>189</v>
      </c>
      <c r="E3891">
        <v>18.071000000000002</v>
      </c>
      <c r="F3891">
        <v>1.9</v>
      </c>
      <c r="G3891">
        <v>4.774</v>
      </c>
      <c r="H3891" t="s">
        <v>36</v>
      </c>
      <c r="I3891" t="s">
        <v>2819</v>
      </c>
      <c r="J3891" s="4" t="str">
        <f t="shared" si="120"/>
        <v>na</v>
      </c>
      <c r="K3891" s="4">
        <f t="shared" si="121"/>
        <v>0</v>
      </c>
      <c r="L3891" t="s">
        <v>15334</v>
      </c>
    </row>
    <row r="3892" spans="1:12" x14ac:dyDescent="0.25">
      <c r="A3892" t="s">
        <v>7792</v>
      </c>
      <c r="B3892" t="s">
        <v>7793</v>
      </c>
      <c r="C3892" t="s">
        <v>132</v>
      </c>
      <c r="D3892">
        <v>188</v>
      </c>
      <c r="E3892" t="s">
        <v>36</v>
      </c>
      <c r="F3892">
        <v>24.25</v>
      </c>
      <c r="G3892">
        <v>178.41200000000001</v>
      </c>
      <c r="H3892" t="s">
        <v>36</v>
      </c>
      <c r="I3892" t="s">
        <v>2819</v>
      </c>
      <c r="J3892" s="4" t="str">
        <f t="shared" si="120"/>
        <v>na</v>
      </c>
      <c r="K3892" s="4">
        <f t="shared" si="121"/>
        <v>0</v>
      </c>
      <c r="L3892" t="s">
        <v>15335</v>
      </c>
    </row>
    <row r="3893" spans="1:12" x14ac:dyDescent="0.25">
      <c r="A3893" t="s">
        <v>7794</v>
      </c>
      <c r="B3893" t="s">
        <v>7795</v>
      </c>
      <c r="C3893" t="s">
        <v>15</v>
      </c>
      <c r="D3893">
        <v>188</v>
      </c>
      <c r="E3893">
        <v>76.290000000000006</v>
      </c>
      <c r="F3893">
        <v>2.214</v>
      </c>
      <c r="G3893">
        <v>0.753</v>
      </c>
      <c r="H3893">
        <v>22.981000000000002</v>
      </c>
      <c r="I3893" t="s">
        <v>2819</v>
      </c>
      <c r="J3893" s="4" t="str">
        <f t="shared" si="120"/>
        <v>na</v>
      </c>
      <c r="K3893" s="4">
        <f t="shared" si="121"/>
        <v>0</v>
      </c>
      <c r="L3893" t="s">
        <v>15336</v>
      </c>
    </row>
    <row r="3894" spans="1:12" x14ac:dyDescent="0.25">
      <c r="A3894" t="s">
        <v>7796</v>
      </c>
      <c r="B3894" t="s">
        <v>7797</v>
      </c>
      <c r="C3894" t="s">
        <v>30</v>
      </c>
      <c r="D3894">
        <v>188</v>
      </c>
      <c r="E3894">
        <v>0.84499999999999997</v>
      </c>
      <c r="F3894">
        <v>9.7000000000000003E-2</v>
      </c>
      <c r="G3894">
        <v>5.8999999999999997E-2</v>
      </c>
      <c r="H3894" t="s">
        <v>36</v>
      </c>
      <c r="I3894" t="s">
        <v>2819</v>
      </c>
      <c r="J3894" s="4" t="str">
        <f t="shared" si="120"/>
        <v>na</v>
      </c>
      <c r="K3894" s="4">
        <f t="shared" si="121"/>
        <v>0</v>
      </c>
      <c r="L3894" t="s">
        <v>15337</v>
      </c>
    </row>
    <row r="3895" spans="1:12" x14ac:dyDescent="0.25">
      <c r="A3895" t="s">
        <v>7798</v>
      </c>
      <c r="B3895" t="s">
        <v>7799</v>
      </c>
      <c r="C3895" t="s">
        <v>61</v>
      </c>
      <c r="D3895">
        <v>188</v>
      </c>
      <c r="E3895">
        <v>83.066999999999993</v>
      </c>
      <c r="F3895">
        <v>1.3069999999999999</v>
      </c>
      <c r="G3895" t="s">
        <v>36</v>
      </c>
      <c r="H3895" t="s">
        <v>36</v>
      </c>
      <c r="I3895" t="s">
        <v>2819</v>
      </c>
      <c r="J3895" s="4" t="str">
        <f t="shared" si="120"/>
        <v>na</v>
      </c>
      <c r="K3895" s="4">
        <f t="shared" si="121"/>
        <v>0</v>
      </c>
      <c r="L3895" t="s">
        <v>15338</v>
      </c>
    </row>
    <row r="3896" spans="1:12" x14ac:dyDescent="0.25">
      <c r="A3896" t="s">
        <v>7800</v>
      </c>
      <c r="B3896" t="s">
        <v>7801</v>
      </c>
      <c r="C3896" t="s">
        <v>15</v>
      </c>
      <c r="D3896">
        <v>187</v>
      </c>
      <c r="E3896">
        <v>22.504999999999999</v>
      </c>
      <c r="F3896">
        <v>2.8879999999999999</v>
      </c>
      <c r="G3896">
        <v>1.0760000000000001</v>
      </c>
      <c r="H3896">
        <v>12.452999999999999</v>
      </c>
      <c r="I3896" t="s">
        <v>2819</v>
      </c>
      <c r="J3896" s="4" t="str">
        <f t="shared" si="120"/>
        <v>na</v>
      </c>
      <c r="K3896" s="4">
        <f t="shared" si="121"/>
        <v>0</v>
      </c>
      <c r="L3896" t="s">
        <v>15339</v>
      </c>
    </row>
    <row r="3897" spans="1:12" x14ac:dyDescent="0.25">
      <c r="A3897" t="s">
        <v>7802</v>
      </c>
      <c r="B3897" t="s">
        <v>7803</v>
      </c>
      <c r="C3897" t="s">
        <v>30</v>
      </c>
      <c r="D3897">
        <v>187</v>
      </c>
      <c r="E3897" t="s">
        <v>36</v>
      </c>
      <c r="F3897">
        <v>33.75</v>
      </c>
      <c r="G3897">
        <v>5.1929999999999996</v>
      </c>
      <c r="H3897" t="s">
        <v>36</v>
      </c>
      <c r="I3897" t="s">
        <v>2819</v>
      </c>
      <c r="J3897" s="4" t="str">
        <f t="shared" si="120"/>
        <v>na</v>
      </c>
      <c r="K3897" s="4">
        <f t="shared" si="121"/>
        <v>0</v>
      </c>
      <c r="L3897" t="s">
        <v>15340</v>
      </c>
    </row>
    <row r="3898" spans="1:12" x14ac:dyDescent="0.25">
      <c r="A3898" t="s">
        <v>7804</v>
      </c>
      <c r="B3898" t="s">
        <v>7805</v>
      </c>
      <c r="C3898" t="s">
        <v>11</v>
      </c>
      <c r="D3898">
        <v>187</v>
      </c>
      <c r="E3898">
        <v>4.7489999999999997</v>
      </c>
      <c r="F3898">
        <v>0.64500000000000002</v>
      </c>
      <c r="G3898">
        <v>1.3260000000000001</v>
      </c>
      <c r="H3898" t="s">
        <v>36</v>
      </c>
      <c r="I3898" t="s">
        <v>2819</v>
      </c>
      <c r="J3898" s="4" t="str">
        <f t="shared" si="120"/>
        <v>na</v>
      </c>
      <c r="K3898" s="4">
        <f t="shared" si="121"/>
        <v>0</v>
      </c>
      <c r="L3898" t="s">
        <v>15341</v>
      </c>
    </row>
    <row r="3899" spans="1:12" x14ac:dyDescent="0.25">
      <c r="A3899" t="s">
        <v>7806</v>
      </c>
      <c r="B3899" t="s">
        <v>7807</v>
      </c>
      <c r="C3899" t="s">
        <v>35</v>
      </c>
      <c r="D3899">
        <v>186</v>
      </c>
      <c r="E3899">
        <v>70.370999999999995</v>
      </c>
      <c r="F3899">
        <v>1.1850000000000001</v>
      </c>
      <c r="G3899">
        <v>3.5390000000000001</v>
      </c>
      <c r="H3899" t="s">
        <v>36</v>
      </c>
      <c r="I3899" t="s">
        <v>2819</v>
      </c>
      <c r="J3899" s="4" t="str">
        <f t="shared" si="120"/>
        <v>na</v>
      </c>
      <c r="K3899" s="4">
        <f t="shared" si="121"/>
        <v>0</v>
      </c>
      <c r="L3899" t="s">
        <v>15342</v>
      </c>
    </row>
    <row r="3900" spans="1:12" x14ac:dyDescent="0.25">
      <c r="A3900" t="s">
        <v>7808</v>
      </c>
      <c r="B3900" t="s">
        <v>7809</v>
      </c>
      <c r="C3900" t="s">
        <v>35</v>
      </c>
      <c r="D3900">
        <v>186</v>
      </c>
      <c r="E3900">
        <v>4.4260000000000002</v>
      </c>
      <c r="F3900">
        <v>0.316</v>
      </c>
      <c r="G3900">
        <v>1.6879999999999999</v>
      </c>
      <c r="H3900" t="s">
        <v>36</v>
      </c>
      <c r="I3900" t="s">
        <v>2819</v>
      </c>
      <c r="J3900" s="4" t="str">
        <f t="shared" si="120"/>
        <v>na</v>
      </c>
      <c r="K3900" s="4">
        <f t="shared" si="121"/>
        <v>0</v>
      </c>
      <c r="L3900" t="s">
        <v>15343</v>
      </c>
    </row>
    <row r="3901" spans="1:12" x14ac:dyDescent="0.25">
      <c r="A3901" t="s">
        <v>7810</v>
      </c>
      <c r="B3901" t="s">
        <v>7811</v>
      </c>
      <c r="C3901" t="s">
        <v>61</v>
      </c>
      <c r="D3901">
        <v>186</v>
      </c>
      <c r="E3901" s="2">
        <v>4792.8710000000001</v>
      </c>
      <c r="F3901">
        <v>0.317</v>
      </c>
      <c r="G3901" t="s">
        <v>36</v>
      </c>
      <c r="H3901" t="s">
        <v>36</v>
      </c>
      <c r="I3901" t="s">
        <v>2819</v>
      </c>
      <c r="J3901" s="4" t="str">
        <f t="shared" si="120"/>
        <v>na</v>
      </c>
      <c r="K3901" s="4">
        <f t="shared" si="121"/>
        <v>0</v>
      </c>
      <c r="L3901" t="s">
        <v>15344</v>
      </c>
    </row>
    <row r="3902" spans="1:12" x14ac:dyDescent="0.25">
      <c r="A3902" t="s">
        <v>7812</v>
      </c>
      <c r="B3902" t="s">
        <v>7813</v>
      </c>
      <c r="C3902" t="s">
        <v>58</v>
      </c>
      <c r="D3902">
        <v>186</v>
      </c>
      <c r="E3902" t="s">
        <v>36</v>
      </c>
      <c r="F3902">
        <v>1.581</v>
      </c>
      <c r="G3902">
        <v>0.11</v>
      </c>
      <c r="H3902" t="s">
        <v>36</v>
      </c>
      <c r="I3902" t="s">
        <v>2819</v>
      </c>
      <c r="J3902" s="4" t="str">
        <f t="shared" si="120"/>
        <v>na</v>
      </c>
      <c r="K3902" s="4">
        <f t="shared" si="121"/>
        <v>0</v>
      </c>
      <c r="L3902" t="s">
        <v>15345</v>
      </c>
    </row>
    <row r="3903" spans="1:12" x14ac:dyDescent="0.25">
      <c r="A3903" t="s">
        <v>7814</v>
      </c>
      <c r="B3903" t="s">
        <v>7815</v>
      </c>
      <c r="C3903" t="s">
        <v>30</v>
      </c>
      <c r="D3903">
        <v>185</v>
      </c>
      <c r="E3903" t="s">
        <v>36</v>
      </c>
      <c r="F3903">
        <v>4.2149999999999999</v>
      </c>
      <c r="G3903">
        <v>9.0690000000000008</v>
      </c>
      <c r="H3903" t="s">
        <v>36</v>
      </c>
      <c r="I3903" t="s">
        <v>2819</v>
      </c>
      <c r="J3903" s="4" t="str">
        <f t="shared" si="120"/>
        <v>na</v>
      </c>
      <c r="K3903" s="4">
        <f t="shared" si="121"/>
        <v>0</v>
      </c>
      <c r="L3903" t="s">
        <v>15346</v>
      </c>
    </row>
    <row r="3904" spans="1:12" x14ac:dyDescent="0.25">
      <c r="A3904" t="s">
        <v>7816</v>
      </c>
      <c r="B3904" t="s">
        <v>7817</v>
      </c>
      <c r="C3904" t="s">
        <v>132</v>
      </c>
      <c r="D3904">
        <v>185</v>
      </c>
      <c r="E3904">
        <v>39.649000000000001</v>
      </c>
      <c r="F3904">
        <v>1.8480000000000001</v>
      </c>
      <c r="G3904">
        <v>1.4079999999999999</v>
      </c>
      <c r="H3904">
        <v>10.081</v>
      </c>
      <c r="I3904" t="s">
        <v>2819</v>
      </c>
      <c r="J3904" s="4" t="str">
        <f t="shared" si="120"/>
        <v>na</v>
      </c>
      <c r="K3904" s="4">
        <f t="shared" si="121"/>
        <v>0</v>
      </c>
      <c r="L3904" t="s">
        <v>15347</v>
      </c>
    </row>
    <row r="3905" spans="1:12" x14ac:dyDescent="0.25">
      <c r="A3905" t="s">
        <v>7818</v>
      </c>
      <c r="B3905" t="s">
        <v>7819</v>
      </c>
      <c r="C3905" t="s">
        <v>58</v>
      </c>
      <c r="D3905">
        <v>185</v>
      </c>
      <c r="E3905" t="s">
        <v>36</v>
      </c>
      <c r="F3905">
        <v>0.63900000000000001</v>
      </c>
      <c r="G3905">
        <v>0.189</v>
      </c>
      <c r="H3905">
        <v>6.8380000000000001</v>
      </c>
      <c r="I3905" t="s">
        <v>2819</v>
      </c>
      <c r="J3905" s="4" t="str">
        <f t="shared" si="120"/>
        <v>na</v>
      </c>
      <c r="K3905" s="4">
        <f t="shared" si="121"/>
        <v>0</v>
      </c>
      <c r="L3905" t="s">
        <v>15348</v>
      </c>
    </row>
    <row r="3906" spans="1:12" x14ac:dyDescent="0.25">
      <c r="A3906" t="s">
        <v>7820</v>
      </c>
      <c r="B3906" t="s">
        <v>7821</v>
      </c>
      <c r="C3906" t="s">
        <v>61</v>
      </c>
      <c r="D3906">
        <v>185</v>
      </c>
      <c r="E3906" t="s">
        <v>36</v>
      </c>
      <c r="F3906">
        <v>1.0900000000000001</v>
      </c>
      <c r="G3906" t="s">
        <v>36</v>
      </c>
      <c r="H3906" t="s">
        <v>36</v>
      </c>
      <c r="I3906" t="s">
        <v>2819</v>
      </c>
      <c r="J3906" s="4" t="str">
        <f t="shared" ref="J3906:J3969" si="122">IF(AND(I3906=selected_country_code,C3906= selected_sector_code),D3906,"na")</f>
        <v>na</v>
      </c>
      <c r="K3906" s="4">
        <f t="shared" si="121"/>
        <v>0</v>
      </c>
      <c r="L3906" t="s">
        <v>15349</v>
      </c>
    </row>
    <row r="3907" spans="1:12" x14ac:dyDescent="0.25">
      <c r="A3907" t="s">
        <v>7822</v>
      </c>
      <c r="B3907" t="s">
        <v>7823</v>
      </c>
      <c r="C3907" t="s">
        <v>11</v>
      </c>
      <c r="D3907">
        <v>184</v>
      </c>
      <c r="E3907">
        <v>6.5000000000000002E-2</v>
      </c>
      <c r="F3907" t="s">
        <v>36</v>
      </c>
      <c r="G3907">
        <v>0.313</v>
      </c>
      <c r="H3907" t="s">
        <v>36</v>
      </c>
      <c r="I3907" t="s">
        <v>2819</v>
      </c>
      <c r="J3907" s="4" t="str">
        <f t="shared" si="122"/>
        <v>na</v>
      </c>
      <c r="K3907" s="4">
        <f t="shared" ref="K3907:K3970" si="123">IFERROR(RANK(J3907,$J$2:$J$5711,0),0)</f>
        <v>0</v>
      </c>
      <c r="L3907" t="s">
        <v>15350</v>
      </c>
    </row>
    <row r="3908" spans="1:12" x14ac:dyDescent="0.25">
      <c r="A3908" t="s">
        <v>7824</v>
      </c>
      <c r="B3908" t="s">
        <v>7825</v>
      </c>
      <c r="C3908" t="s">
        <v>35</v>
      </c>
      <c r="D3908">
        <v>184</v>
      </c>
      <c r="E3908">
        <v>10.682</v>
      </c>
      <c r="F3908">
        <v>0.98099999999999998</v>
      </c>
      <c r="G3908">
        <v>2.8450000000000002</v>
      </c>
      <c r="H3908" t="s">
        <v>36</v>
      </c>
      <c r="I3908" t="s">
        <v>2819</v>
      </c>
      <c r="J3908" s="4" t="str">
        <f t="shared" si="122"/>
        <v>na</v>
      </c>
      <c r="K3908" s="4">
        <f t="shared" si="123"/>
        <v>0</v>
      </c>
      <c r="L3908" t="s">
        <v>15351</v>
      </c>
    </row>
    <row r="3909" spans="1:12" x14ac:dyDescent="0.25">
      <c r="A3909" t="s">
        <v>7826</v>
      </c>
      <c r="B3909" t="s">
        <v>7827</v>
      </c>
      <c r="C3909" t="s">
        <v>30</v>
      </c>
      <c r="D3909">
        <v>184</v>
      </c>
      <c r="E3909" t="s">
        <v>36</v>
      </c>
      <c r="F3909">
        <v>3.7290000000000001</v>
      </c>
      <c r="G3909" t="s">
        <v>36</v>
      </c>
      <c r="H3909" t="s">
        <v>36</v>
      </c>
      <c r="I3909" t="s">
        <v>2819</v>
      </c>
      <c r="J3909" s="4" t="str">
        <f t="shared" si="122"/>
        <v>na</v>
      </c>
      <c r="K3909" s="4">
        <f t="shared" si="123"/>
        <v>0</v>
      </c>
      <c r="L3909" t="s">
        <v>15352</v>
      </c>
    </row>
    <row r="3910" spans="1:12" x14ac:dyDescent="0.25">
      <c r="A3910" t="s">
        <v>7828</v>
      </c>
      <c r="B3910" t="s">
        <v>7829</v>
      </c>
      <c r="C3910" t="s">
        <v>30</v>
      </c>
      <c r="D3910">
        <v>184</v>
      </c>
      <c r="E3910" t="s">
        <v>36</v>
      </c>
      <c r="F3910">
        <v>2.9820000000000002</v>
      </c>
      <c r="G3910">
        <v>4.8540000000000001</v>
      </c>
      <c r="H3910" t="s">
        <v>36</v>
      </c>
      <c r="I3910" t="s">
        <v>2819</v>
      </c>
      <c r="J3910" s="4" t="str">
        <f t="shared" si="122"/>
        <v>na</v>
      </c>
      <c r="K3910" s="4">
        <f t="shared" si="123"/>
        <v>0</v>
      </c>
      <c r="L3910" t="s">
        <v>15353</v>
      </c>
    </row>
    <row r="3911" spans="1:12" x14ac:dyDescent="0.25">
      <c r="A3911" t="s">
        <v>7830</v>
      </c>
      <c r="B3911" t="s">
        <v>7831</v>
      </c>
      <c r="C3911" t="s">
        <v>45</v>
      </c>
      <c r="D3911">
        <v>183</v>
      </c>
      <c r="E3911" t="s">
        <v>36</v>
      </c>
      <c r="F3911">
        <v>1.4550000000000001</v>
      </c>
      <c r="G3911">
        <v>31.202999999999999</v>
      </c>
      <c r="H3911" t="s">
        <v>36</v>
      </c>
      <c r="I3911" t="s">
        <v>2819</v>
      </c>
      <c r="J3911" s="4" t="str">
        <f t="shared" si="122"/>
        <v>na</v>
      </c>
      <c r="K3911" s="4">
        <f t="shared" si="123"/>
        <v>0</v>
      </c>
      <c r="L3911" t="s">
        <v>15354</v>
      </c>
    </row>
    <row r="3912" spans="1:12" x14ac:dyDescent="0.25">
      <c r="A3912" t="s">
        <v>7832</v>
      </c>
      <c r="B3912" t="s">
        <v>7833</v>
      </c>
      <c r="C3912" t="s">
        <v>30</v>
      </c>
      <c r="D3912">
        <v>183</v>
      </c>
      <c r="E3912" t="s">
        <v>36</v>
      </c>
      <c r="F3912">
        <v>21.795000000000002</v>
      </c>
      <c r="G3912">
        <v>16.597999999999999</v>
      </c>
      <c r="H3912" t="s">
        <v>36</v>
      </c>
      <c r="I3912" t="s">
        <v>2819</v>
      </c>
      <c r="J3912" s="4" t="str">
        <f t="shared" si="122"/>
        <v>na</v>
      </c>
      <c r="K3912" s="4">
        <f t="shared" si="123"/>
        <v>0</v>
      </c>
      <c r="L3912" t="s">
        <v>15355</v>
      </c>
    </row>
    <row r="3913" spans="1:12" x14ac:dyDescent="0.25">
      <c r="A3913" t="s">
        <v>7834</v>
      </c>
      <c r="B3913" t="s">
        <v>7835</v>
      </c>
      <c r="C3913" t="s">
        <v>35</v>
      </c>
      <c r="D3913">
        <v>183</v>
      </c>
      <c r="E3913">
        <v>36.929000000000002</v>
      </c>
      <c r="F3913">
        <v>0.498</v>
      </c>
      <c r="G3913">
        <v>0.372</v>
      </c>
      <c r="H3913" t="s">
        <v>36</v>
      </c>
      <c r="I3913" t="s">
        <v>2819</v>
      </c>
      <c r="J3913" s="4" t="str">
        <f t="shared" si="122"/>
        <v>na</v>
      </c>
      <c r="K3913" s="4">
        <f t="shared" si="123"/>
        <v>0</v>
      </c>
      <c r="L3913" t="s">
        <v>15356</v>
      </c>
    </row>
    <row r="3914" spans="1:12" x14ac:dyDescent="0.25">
      <c r="A3914" t="s">
        <v>7836</v>
      </c>
      <c r="B3914" t="s">
        <v>7837</v>
      </c>
      <c r="C3914" t="s">
        <v>35</v>
      </c>
      <c r="D3914">
        <v>183</v>
      </c>
      <c r="E3914">
        <v>36.929000000000002</v>
      </c>
      <c r="F3914">
        <v>0.498</v>
      </c>
      <c r="G3914">
        <v>0.372</v>
      </c>
      <c r="H3914" t="s">
        <v>36</v>
      </c>
      <c r="I3914" t="s">
        <v>2819</v>
      </c>
      <c r="J3914" s="4" t="str">
        <f t="shared" si="122"/>
        <v>na</v>
      </c>
      <c r="K3914" s="4">
        <f t="shared" si="123"/>
        <v>0</v>
      </c>
      <c r="L3914" t="s">
        <v>15357</v>
      </c>
    </row>
    <row r="3915" spans="1:12" x14ac:dyDescent="0.25">
      <c r="A3915" t="s">
        <v>7838</v>
      </c>
      <c r="B3915" t="s">
        <v>7839</v>
      </c>
      <c r="C3915" t="s">
        <v>58</v>
      </c>
      <c r="D3915">
        <v>183</v>
      </c>
      <c r="E3915">
        <v>4.5679999999999996</v>
      </c>
      <c r="F3915">
        <v>0.55600000000000005</v>
      </c>
      <c r="G3915">
        <v>0.158</v>
      </c>
      <c r="H3915">
        <v>3.141</v>
      </c>
      <c r="I3915" t="s">
        <v>2819</v>
      </c>
      <c r="J3915" s="4" t="str">
        <f t="shared" si="122"/>
        <v>na</v>
      </c>
      <c r="K3915" s="4">
        <f t="shared" si="123"/>
        <v>0</v>
      </c>
      <c r="L3915" t="s">
        <v>15358</v>
      </c>
    </row>
    <row r="3916" spans="1:12" x14ac:dyDescent="0.25">
      <c r="A3916" t="s">
        <v>7840</v>
      </c>
      <c r="B3916" t="s">
        <v>7841</v>
      </c>
      <c r="C3916" t="s">
        <v>35</v>
      </c>
      <c r="D3916">
        <v>182</v>
      </c>
      <c r="E3916">
        <v>5.734</v>
      </c>
      <c r="F3916">
        <v>0.443</v>
      </c>
      <c r="G3916">
        <v>2.367</v>
      </c>
      <c r="H3916" t="s">
        <v>36</v>
      </c>
      <c r="I3916" t="s">
        <v>2819</v>
      </c>
      <c r="J3916" s="4" t="str">
        <f t="shared" si="122"/>
        <v>na</v>
      </c>
      <c r="K3916" s="4">
        <f t="shared" si="123"/>
        <v>0</v>
      </c>
      <c r="L3916" t="s">
        <v>15359</v>
      </c>
    </row>
    <row r="3917" spans="1:12" x14ac:dyDescent="0.25">
      <c r="A3917" t="s">
        <v>7842</v>
      </c>
      <c r="B3917" t="s">
        <v>7843</v>
      </c>
      <c r="C3917" t="s">
        <v>35</v>
      </c>
      <c r="D3917">
        <v>182</v>
      </c>
      <c r="E3917">
        <v>12.538</v>
      </c>
      <c r="F3917">
        <v>1.169</v>
      </c>
      <c r="G3917">
        <v>2.673</v>
      </c>
      <c r="H3917" t="s">
        <v>36</v>
      </c>
      <c r="I3917" t="s">
        <v>2819</v>
      </c>
      <c r="J3917" s="4" t="str">
        <f t="shared" si="122"/>
        <v>na</v>
      </c>
      <c r="K3917" s="4">
        <f t="shared" si="123"/>
        <v>0</v>
      </c>
      <c r="L3917" t="s">
        <v>15360</v>
      </c>
    </row>
    <row r="3918" spans="1:12" x14ac:dyDescent="0.25">
      <c r="A3918" t="s">
        <v>7844</v>
      </c>
      <c r="B3918" t="s">
        <v>7845</v>
      </c>
      <c r="C3918" t="s">
        <v>30</v>
      </c>
      <c r="D3918">
        <v>182</v>
      </c>
      <c r="E3918" t="s">
        <v>36</v>
      </c>
      <c r="F3918">
        <v>3.9319999999999999</v>
      </c>
      <c r="G3918">
        <v>0.98199999999999998</v>
      </c>
      <c r="H3918" t="s">
        <v>36</v>
      </c>
      <c r="I3918" t="s">
        <v>2819</v>
      </c>
      <c r="J3918" s="4" t="str">
        <f t="shared" si="122"/>
        <v>na</v>
      </c>
      <c r="K3918" s="4">
        <f t="shared" si="123"/>
        <v>0</v>
      </c>
      <c r="L3918" t="s">
        <v>15361</v>
      </c>
    </row>
    <row r="3919" spans="1:12" x14ac:dyDescent="0.25">
      <c r="A3919" t="s">
        <v>7846</v>
      </c>
      <c r="B3919" t="s">
        <v>7847</v>
      </c>
      <c r="C3919" t="s">
        <v>27</v>
      </c>
      <c r="D3919">
        <v>181</v>
      </c>
      <c r="E3919">
        <v>61.042999999999999</v>
      </c>
      <c r="F3919">
        <v>2.4060000000000001</v>
      </c>
      <c r="G3919">
        <v>0.57899999999999996</v>
      </c>
      <c r="H3919">
        <v>11.29</v>
      </c>
      <c r="I3919" t="s">
        <v>2819</v>
      </c>
      <c r="J3919" s="4" t="str">
        <f t="shared" si="122"/>
        <v>na</v>
      </c>
      <c r="K3919" s="4">
        <f t="shared" si="123"/>
        <v>0</v>
      </c>
      <c r="L3919" t="s">
        <v>15362</v>
      </c>
    </row>
    <row r="3920" spans="1:12" x14ac:dyDescent="0.25">
      <c r="A3920" t="s">
        <v>7848</v>
      </c>
      <c r="B3920" t="s">
        <v>7849</v>
      </c>
      <c r="C3920" t="s">
        <v>35</v>
      </c>
      <c r="D3920">
        <v>181</v>
      </c>
      <c r="E3920">
        <v>7.4109999999999996</v>
      </c>
      <c r="F3920">
        <v>0.95299999999999996</v>
      </c>
      <c r="G3920">
        <v>2.0529999999999999</v>
      </c>
      <c r="H3920" t="s">
        <v>36</v>
      </c>
      <c r="I3920" t="s">
        <v>2819</v>
      </c>
      <c r="J3920" s="4" t="str">
        <f t="shared" si="122"/>
        <v>na</v>
      </c>
      <c r="K3920" s="4">
        <f t="shared" si="123"/>
        <v>0</v>
      </c>
      <c r="L3920" t="s">
        <v>15363</v>
      </c>
    </row>
    <row r="3921" spans="1:12" x14ac:dyDescent="0.25">
      <c r="A3921" t="s">
        <v>7850</v>
      </c>
      <c r="B3921" t="s">
        <v>7851</v>
      </c>
      <c r="C3921" t="s">
        <v>35</v>
      </c>
      <c r="D3921">
        <v>181</v>
      </c>
      <c r="E3921">
        <v>4.9160000000000004</v>
      </c>
      <c r="F3921">
        <v>0.67100000000000004</v>
      </c>
      <c r="G3921">
        <v>0.20599999999999999</v>
      </c>
      <c r="H3921">
        <v>3.6179999999999999</v>
      </c>
      <c r="I3921" t="s">
        <v>2819</v>
      </c>
      <c r="J3921" s="4" t="str">
        <f t="shared" si="122"/>
        <v>na</v>
      </c>
      <c r="K3921" s="4">
        <f t="shared" si="123"/>
        <v>0</v>
      </c>
      <c r="L3921" t="s">
        <v>15364</v>
      </c>
    </row>
    <row r="3922" spans="1:12" x14ac:dyDescent="0.25">
      <c r="A3922" t="s">
        <v>7852</v>
      </c>
      <c r="B3922" t="s">
        <v>7853</v>
      </c>
      <c r="C3922" t="s">
        <v>11</v>
      </c>
      <c r="D3922">
        <v>180</v>
      </c>
      <c r="E3922">
        <v>21.908999999999999</v>
      </c>
      <c r="F3922">
        <v>0.52500000000000002</v>
      </c>
      <c r="G3922">
        <v>0.52500000000000002</v>
      </c>
      <c r="H3922">
        <v>4.8689999999999998</v>
      </c>
      <c r="I3922" t="s">
        <v>2819</v>
      </c>
      <c r="J3922" s="4" t="str">
        <f t="shared" si="122"/>
        <v>na</v>
      </c>
      <c r="K3922" s="4">
        <f t="shared" si="123"/>
        <v>0</v>
      </c>
      <c r="L3922" t="s">
        <v>15365</v>
      </c>
    </row>
    <row r="3923" spans="1:12" x14ac:dyDescent="0.25">
      <c r="A3923" t="s">
        <v>7854</v>
      </c>
      <c r="B3923" t="s">
        <v>7855</v>
      </c>
      <c r="C3923" t="s">
        <v>11</v>
      </c>
      <c r="D3923">
        <v>180</v>
      </c>
      <c r="E3923" t="s">
        <v>36</v>
      </c>
      <c r="F3923">
        <v>9.1999999999999998E-2</v>
      </c>
      <c r="G3923">
        <v>0.05</v>
      </c>
      <c r="H3923">
        <v>6.5179999999999998</v>
      </c>
      <c r="I3923" t="s">
        <v>2819</v>
      </c>
      <c r="J3923" s="4" t="str">
        <f t="shared" si="122"/>
        <v>na</v>
      </c>
      <c r="K3923" s="4">
        <f t="shared" si="123"/>
        <v>0</v>
      </c>
      <c r="L3923" t="s">
        <v>15366</v>
      </c>
    </row>
    <row r="3924" spans="1:12" x14ac:dyDescent="0.25">
      <c r="A3924" t="s">
        <v>7856</v>
      </c>
      <c r="B3924" t="s">
        <v>7857</v>
      </c>
      <c r="C3924" t="s">
        <v>35</v>
      </c>
      <c r="D3924">
        <v>180</v>
      </c>
      <c r="E3924">
        <v>7.3940000000000001</v>
      </c>
      <c r="F3924">
        <v>0.625</v>
      </c>
      <c r="G3924">
        <v>1.5649999999999999</v>
      </c>
      <c r="H3924" t="s">
        <v>36</v>
      </c>
      <c r="I3924" t="s">
        <v>2819</v>
      </c>
      <c r="J3924" s="4" t="str">
        <f t="shared" si="122"/>
        <v>na</v>
      </c>
      <c r="K3924" s="4">
        <f t="shared" si="123"/>
        <v>0</v>
      </c>
      <c r="L3924" t="s">
        <v>15367</v>
      </c>
    </row>
    <row r="3925" spans="1:12" x14ac:dyDescent="0.25">
      <c r="A3925" t="s">
        <v>7858</v>
      </c>
      <c r="B3925" t="s">
        <v>7859</v>
      </c>
      <c r="C3925" t="s">
        <v>35</v>
      </c>
      <c r="D3925">
        <v>180</v>
      </c>
      <c r="E3925">
        <v>12.587999999999999</v>
      </c>
      <c r="F3925">
        <v>1.31</v>
      </c>
      <c r="G3925">
        <v>3.3</v>
      </c>
      <c r="H3925" t="s">
        <v>36</v>
      </c>
      <c r="I3925" t="s">
        <v>2819</v>
      </c>
      <c r="J3925" s="4" t="str">
        <f t="shared" si="122"/>
        <v>na</v>
      </c>
      <c r="K3925" s="4">
        <f t="shared" si="123"/>
        <v>0</v>
      </c>
      <c r="L3925" t="s">
        <v>15368</v>
      </c>
    </row>
    <row r="3926" spans="1:12" x14ac:dyDescent="0.25">
      <c r="A3926" t="s">
        <v>7860</v>
      </c>
      <c r="B3926" t="s">
        <v>7861</v>
      </c>
      <c r="C3926" t="s">
        <v>18</v>
      </c>
      <c r="D3926">
        <v>180</v>
      </c>
      <c r="E3926">
        <v>5.6319999999999997</v>
      </c>
      <c r="F3926">
        <v>0.28100000000000003</v>
      </c>
      <c r="G3926">
        <v>0.501</v>
      </c>
      <c r="H3926">
        <v>24.591999999999999</v>
      </c>
      <c r="I3926" t="s">
        <v>2819</v>
      </c>
      <c r="J3926" s="4" t="str">
        <f t="shared" si="122"/>
        <v>na</v>
      </c>
      <c r="K3926" s="4">
        <f t="shared" si="123"/>
        <v>0</v>
      </c>
      <c r="L3926" t="s">
        <v>15369</v>
      </c>
    </row>
    <row r="3927" spans="1:12" x14ac:dyDescent="0.25">
      <c r="A3927" t="s">
        <v>7862</v>
      </c>
      <c r="B3927" t="s">
        <v>7863</v>
      </c>
      <c r="C3927" t="s">
        <v>15</v>
      </c>
      <c r="D3927">
        <v>180</v>
      </c>
      <c r="E3927">
        <v>34.436999999999998</v>
      </c>
      <c r="F3927">
        <v>0.51400000000000001</v>
      </c>
      <c r="G3927">
        <v>0.2</v>
      </c>
      <c r="H3927">
        <v>4.4820000000000002</v>
      </c>
      <c r="I3927" t="s">
        <v>2819</v>
      </c>
      <c r="J3927" s="4" t="str">
        <f t="shared" si="122"/>
        <v>na</v>
      </c>
      <c r="K3927" s="4">
        <f t="shared" si="123"/>
        <v>0</v>
      </c>
      <c r="L3927" t="s">
        <v>15370</v>
      </c>
    </row>
    <row r="3928" spans="1:12" x14ac:dyDescent="0.25">
      <c r="A3928" t="s">
        <v>7864</v>
      </c>
      <c r="B3928" t="s">
        <v>7865</v>
      </c>
      <c r="C3928" t="s">
        <v>18</v>
      </c>
      <c r="D3928">
        <v>179</v>
      </c>
      <c r="E3928" t="s">
        <v>36</v>
      </c>
      <c r="F3928">
        <v>0.69299999999999995</v>
      </c>
      <c r="G3928">
        <v>0.41699999999999998</v>
      </c>
      <c r="H3928" t="s">
        <v>36</v>
      </c>
      <c r="I3928" t="s">
        <v>2819</v>
      </c>
      <c r="J3928" s="4" t="str">
        <f t="shared" si="122"/>
        <v>na</v>
      </c>
      <c r="K3928" s="4">
        <f t="shared" si="123"/>
        <v>0</v>
      </c>
      <c r="L3928" t="s">
        <v>15371</v>
      </c>
    </row>
    <row r="3929" spans="1:12" x14ac:dyDescent="0.25">
      <c r="A3929" t="s">
        <v>7866</v>
      </c>
      <c r="B3929" t="s">
        <v>7867</v>
      </c>
      <c r="C3929" t="s">
        <v>15</v>
      </c>
      <c r="D3929">
        <v>179</v>
      </c>
      <c r="E3929" t="s">
        <v>36</v>
      </c>
      <c r="F3929">
        <v>0.55300000000000005</v>
      </c>
      <c r="G3929">
        <v>0.45200000000000001</v>
      </c>
      <c r="H3929">
        <v>7.0819999999999999</v>
      </c>
      <c r="I3929" t="s">
        <v>2819</v>
      </c>
      <c r="J3929" s="4" t="str">
        <f t="shared" si="122"/>
        <v>na</v>
      </c>
      <c r="K3929" s="4">
        <f t="shared" si="123"/>
        <v>0</v>
      </c>
      <c r="L3929" t="s">
        <v>15372</v>
      </c>
    </row>
    <row r="3930" spans="1:12" x14ac:dyDescent="0.25">
      <c r="A3930" t="s">
        <v>7868</v>
      </c>
      <c r="B3930" t="s">
        <v>7869</v>
      </c>
      <c r="C3930" t="s">
        <v>15</v>
      </c>
      <c r="D3930">
        <v>179</v>
      </c>
      <c r="E3930">
        <v>13.007</v>
      </c>
      <c r="F3930">
        <v>1.351</v>
      </c>
      <c r="G3930">
        <v>0.22</v>
      </c>
      <c r="H3930">
        <v>5.66</v>
      </c>
      <c r="I3930" t="s">
        <v>2819</v>
      </c>
      <c r="J3930" s="4" t="str">
        <f t="shared" si="122"/>
        <v>na</v>
      </c>
      <c r="K3930" s="4">
        <f t="shared" si="123"/>
        <v>0</v>
      </c>
      <c r="L3930" t="s">
        <v>15373</v>
      </c>
    </row>
    <row r="3931" spans="1:12" x14ac:dyDescent="0.25">
      <c r="A3931" t="s">
        <v>7870</v>
      </c>
      <c r="B3931" t="s">
        <v>7871</v>
      </c>
      <c r="C3931" t="s">
        <v>30</v>
      </c>
      <c r="D3931">
        <v>178</v>
      </c>
      <c r="E3931" t="s">
        <v>36</v>
      </c>
      <c r="F3931" t="s">
        <v>36</v>
      </c>
      <c r="G3931">
        <v>1.851</v>
      </c>
      <c r="H3931" t="s">
        <v>36</v>
      </c>
      <c r="I3931" t="s">
        <v>2819</v>
      </c>
      <c r="J3931" s="4" t="str">
        <f t="shared" si="122"/>
        <v>na</v>
      </c>
      <c r="K3931" s="4">
        <f t="shared" si="123"/>
        <v>0</v>
      </c>
      <c r="L3931" t="s">
        <v>15374</v>
      </c>
    </row>
    <row r="3932" spans="1:12" x14ac:dyDescent="0.25">
      <c r="A3932" t="s">
        <v>7872</v>
      </c>
      <c r="B3932" t="s">
        <v>7873</v>
      </c>
      <c r="C3932" t="s">
        <v>24</v>
      </c>
      <c r="D3932">
        <v>178</v>
      </c>
      <c r="E3932">
        <v>29.21</v>
      </c>
      <c r="F3932">
        <v>1.1259999999999999</v>
      </c>
      <c r="G3932">
        <v>1.2809999999999999</v>
      </c>
      <c r="H3932">
        <v>4.5380000000000003</v>
      </c>
      <c r="I3932" t="s">
        <v>2819</v>
      </c>
      <c r="J3932" s="4" t="str">
        <f t="shared" si="122"/>
        <v>na</v>
      </c>
      <c r="K3932" s="4">
        <f t="shared" si="123"/>
        <v>0</v>
      </c>
      <c r="L3932" t="s">
        <v>15375</v>
      </c>
    </row>
    <row r="3933" spans="1:12" x14ac:dyDescent="0.25">
      <c r="A3933" t="s">
        <v>7874</v>
      </c>
      <c r="B3933" t="s">
        <v>7875</v>
      </c>
      <c r="C3933" t="s">
        <v>58</v>
      </c>
      <c r="D3933">
        <v>178</v>
      </c>
      <c r="E3933">
        <v>10.202</v>
      </c>
      <c r="F3933">
        <v>0.91200000000000003</v>
      </c>
      <c r="G3933">
        <v>0.41899999999999998</v>
      </c>
      <c r="H3933">
        <v>8.0589999999999993</v>
      </c>
      <c r="I3933" t="s">
        <v>2819</v>
      </c>
      <c r="J3933" s="4" t="str">
        <f t="shared" si="122"/>
        <v>na</v>
      </c>
      <c r="K3933" s="4">
        <f t="shared" si="123"/>
        <v>0</v>
      </c>
      <c r="L3933" t="s">
        <v>15376</v>
      </c>
    </row>
    <row r="3934" spans="1:12" x14ac:dyDescent="0.25">
      <c r="A3934" t="s">
        <v>7876</v>
      </c>
      <c r="B3934" t="s">
        <v>7877</v>
      </c>
      <c r="C3934" t="s">
        <v>15</v>
      </c>
      <c r="D3934">
        <v>178</v>
      </c>
      <c r="E3934">
        <v>11.164</v>
      </c>
      <c r="F3934">
        <v>1.0960000000000001</v>
      </c>
      <c r="G3934">
        <v>1.43</v>
      </c>
      <c r="H3934">
        <v>5.3630000000000004</v>
      </c>
      <c r="I3934" t="s">
        <v>2819</v>
      </c>
      <c r="J3934" s="4" t="str">
        <f t="shared" si="122"/>
        <v>na</v>
      </c>
      <c r="K3934" s="4">
        <f t="shared" si="123"/>
        <v>0</v>
      </c>
      <c r="L3934" t="s">
        <v>15377</v>
      </c>
    </row>
    <row r="3935" spans="1:12" x14ac:dyDescent="0.25">
      <c r="A3935" t="s">
        <v>7878</v>
      </c>
      <c r="B3935" t="s">
        <v>7879</v>
      </c>
      <c r="C3935" t="s">
        <v>21</v>
      </c>
      <c r="D3935">
        <v>178</v>
      </c>
      <c r="E3935">
        <v>18.279</v>
      </c>
      <c r="F3935">
        <v>1.1160000000000001</v>
      </c>
      <c r="G3935">
        <v>0.19400000000000001</v>
      </c>
      <c r="H3935">
        <v>10.544</v>
      </c>
      <c r="I3935" t="s">
        <v>2819</v>
      </c>
      <c r="J3935" s="4" t="str">
        <f t="shared" si="122"/>
        <v>na</v>
      </c>
      <c r="K3935" s="4">
        <f t="shared" si="123"/>
        <v>0</v>
      </c>
      <c r="L3935" t="s">
        <v>15378</v>
      </c>
    </row>
    <row r="3936" spans="1:12" x14ac:dyDescent="0.25">
      <c r="A3936" t="s">
        <v>7880</v>
      </c>
      <c r="B3936" t="s">
        <v>7881</v>
      </c>
      <c r="C3936" t="s">
        <v>30</v>
      </c>
      <c r="D3936">
        <v>177</v>
      </c>
      <c r="E3936" t="s">
        <v>36</v>
      </c>
      <c r="F3936">
        <v>1.129</v>
      </c>
      <c r="G3936">
        <v>1.401</v>
      </c>
      <c r="H3936" t="s">
        <v>36</v>
      </c>
      <c r="I3936" t="s">
        <v>2819</v>
      </c>
      <c r="J3936" s="4" t="str">
        <f t="shared" si="122"/>
        <v>na</v>
      </c>
      <c r="K3936" s="4">
        <f t="shared" si="123"/>
        <v>0</v>
      </c>
      <c r="L3936" t="s">
        <v>15379</v>
      </c>
    </row>
    <row r="3937" spans="1:12" x14ac:dyDescent="0.25">
      <c r="A3937" t="s">
        <v>7882</v>
      </c>
      <c r="B3937" t="s">
        <v>7883</v>
      </c>
      <c r="C3937" t="s">
        <v>132</v>
      </c>
      <c r="D3937">
        <v>177</v>
      </c>
      <c r="E3937">
        <v>42.735999999999997</v>
      </c>
      <c r="F3937">
        <v>2.605</v>
      </c>
      <c r="G3937">
        <v>2.3730000000000002</v>
      </c>
      <c r="H3937">
        <v>20.888000000000002</v>
      </c>
      <c r="I3937" t="s">
        <v>2819</v>
      </c>
      <c r="J3937" s="4" t="str">
        <f t="shared" si="122"/>
        <v>na</v>
      </c>
      <c r="K3937" s="4">
        <f t="shared" si="123"/>
        <v>0</v>
      </c>
      <c r="L3937" t="s">
        <v>15380</v>
      </c>
    </row>
    <row r="3938" spans="1:12" x14ac:dyDescent="0.25">
      <c r="A3938" t="s">
        <v>7884</v>
      </c>
      <c r="B3938" t="s">
        <v>7885</v>
      </c>
      <c r="C3938" t="s">
        <v>11</v>
      </c>
      <c r="D3938">
        <v>177</v>
      </c>
      <c r="E3938">
        <v>6.6449999999999996</v>
      </c>
      <c r="F3938">
        <v>1.371</v>
      </c>
      <c r="G3938">
        <v>1.371</v>
      </c>
      <c r="H3938" t="s">
        <v>36</v>
      </c>
      <c r="I3938" t="s">
        <v>2819</v>
      </c>
      <c r="J3938" s="4" t="str">
        <f t="shared" si="122"/>
        <v>na</v>
      </c>
      <c r="K3938" s="4">
        <f t="shared" si="123"/>
        <v>0</v>
      </c>
      <c r="L3938" t="s">
        <v>15381</v>
      </c>
    </row>
    <row r="3939" spans="1:12" x14ac:dyDescent="0.25">
      <c r="A3939" t="s">
        <v>7886</v>
      </c>
      <c r="B3939" t="s">
        <v>7887</v>
      </c>
      <c r="C3939" t="s">
        <v>45</v>
      </c>
      <c r="D3939">
        <v>177</v>
      </c>
      <c r="E3939" t="s">
        <v>36</v>
      </c>
      <c r="F3939">
        <v>0.52100000000000002</v>
      </c>
      <c r="G3939">
        <v>2.9279999999999999</v>
      </c>
      <c r="H3939">
        <v>48.969000000000001</v>
      </c>
      <c r="I3939" t="s">
        <v>2819</v>
      </c>
      <c r="J3939" s="4" t="str">
        <f t="shared" si="122"/>
        <v>na</v>
      </c>
      <c r="K3939" s="4">
        <f t="shared" si="123"/>
        <v>0</v>
      </c>
      <c r="L3939" t="s">
        <v>15382</v>
      </c>
    </row>
    <row r="3940" spans="1:12" x14ac:dyDescent="0.25">
      <c r="A3940" t="s">
        <v>7888</v>
      </c>
      <c r="B3940" t="s">
        <v>7889</v>
      </c>
      <c r="C3940" t="s">
        <v>18</v>
      </c>
      <c r="D3940">
        <v>177</v>
      </c>
      <c r="E3940" t="s">
        <v>36</v>
      </c>
      <c r="F3940" t="s">
        <v>36</v>
      </c>
      <c r="G3940">
        <v>0.20499999999999999</v>
      </c>
      <c r="H3940">
        <v>6.8550000000000004</v>
      </c>
      <c r="I3940" t="s">
        <v>2819</v>
      </c>
      <c r="J3940" s="4" t="str">
        <f t="shared" si="122"/>
        <v>na</v>
      </c>
      <c r="K3940" s="4">
        <f t="shared" si="123"/>
        <v>0</v>
      </c>
      <c r="L3940" t="s">
        <v>15383</v>
      </c>
    </row>
    <row r="3941" spans="1:12" x14ac:dyDescent="0.25">
      <c r="A3941" t="s">
        <v>7890</v>
      </c>
      <c r="B3941" t="s">
        <v>7891</v>
      </c>
      <c r="C3941" t="s">
        <v>30</v>
      </c>
      <c r="D3941">
        <v>176</v>
      </c>
      <c r="E3941" t="s">
        <v>36</v>
      </c>
      <c r="F3941">
        <v>8.5939999999999994</v>
      </c>
      <c r="G3941">
        <v>3.6419999999999999</v>
      </c>
      <c r="H3941" t="s">
        <v>36</v>
      </c>
      <c r="I3941" t="s">
        <v>2819</v>
      </c>
      <c r="J3941" s="4" t="str">
        <f t="shared" si="122"/>
        <v>na</v>
      </c>
      <c r="K3941" s="4">
        <f t="shared" si="123"/>
        <v>0</v>
      </c>
      <c r="L3941" t="s">
        <v>15384</v>
      </c>
    </row>
    <row r="3942" spans="1:12" x14ac:dyDescent="0.25">
      <c r="A3942" t="s">
        <v>7892</v>
      </c>
      <c r="B3942" t="s">
        <v>7893</v>
      </c>
      <c r="C3942" t="s">
        <v>35</v>
      </c>
      <c r="D3942">
        <v>176</v>
      </c>
      <c r="E3942">
        <v>5.6070000000000002</v>
      </c>
      <c r="F3942">
        <v>0.51300000000000001</v>
      </c>
      <c r="G3942">
        <v>1.3009999999999999</v>
      </c>
      <c r="H3942" t="s">
        <v>36</v>
      </c>
      <c r="I3942" t="s">
        <v>2819</v>
      </c>
      <c r="J3942" s="4" t="str">
        <f t="shared" si="122"/>
        <v>na</v>
      </c>
      <c r="K3942" s="4">
        <f t="shared" si="123"/>
        <v>0</v>
      </c>
      <c r="L3942" t="s">
        <v>15385</v>
      </c>
    </row>
    <row r="3943" spans="1:12" x14ac:dyDescent="0.25">
      <c r="A3943" t="s">
        <v>7894</v>
      </c>
      <c r="B3943" t="s">
        <v>7895</v>
      </c>
      <c r="C3943" t="s">
        <v>35</v>
      </c>
      <c r="D3943">
        <v>176</v>
      </c>
      <c r="E3943">
        <v>9.7929999999999993</v>
      </c>
      <c r="F3943">
        <v>0.44500000000000001</v>
      </c>
      <c r="G3943">
        <v>0.22900000000000001</v>
      </c>
      <c r="H3943">
        <v>5.6539999999999999</v>
      </c>
      <c r="I3943" t="s">
        <v>2819</v>
      </c>
      <c r="J3943" s="4" t="str">
        <f t="shared" si="122"/>
        <v>na</v>
      </c>
      <c r="K3943" s="4">
        <f t="shared" si="123"/>
        <v>0</v>
      </c>
      <c r="L3943" t="s">
        <v>15386</v>
      </c>
    </row>
    <row r="3944" spans="1:12" x14ac:dyDescent="0.25">
      <c r="A3944" t="s">
        <v>7896</v>
      </c>
      <c r="B3944" t="s">
        <v>7897</v>
      </c>
      <c r="C3944" t="s">
        <v>35</v>
      </c>
      <c r="D3944">
        <v>176</v>
      </c>
      <c r="E3944">
        <v>14.718999999999999</v>
      </c>
      <c r="F3944">
        <v>1.63</v>
      </c>
      <c r="G3944">
        <v>3.528</v>
      </c>
      <c r="H3944" t="s">
        <v>36</v>
      </c>
      <c r="I3944" t="s">
        <v>2819</v>
      </c>
      <c r="J3944" s="4" t="str">
        <f t="shared" si="122"/>
        <v>na</v>
      </c>
      <c r="K3944" s="4">
        <f t="shared" si="123"/>
        <v>0</v>
      </c>
      <c r="L3944" t="s">
        <v>15387</v>
      </c>
    </row>
    <row r="3945" spans="1:12" x14ac:dyDescent="0.25">
      <c r="A3945" t="s">
        <v>7898</v>
      </c>
      <c r="B3945" t="s">
        <v>7899</v>
      </c>
      <c r="C3945" t="s">
        <v>15</v>
      </c>
      <c r="D3945">
        <v>176</v>
      </c>
      <c r="E3945">
        <v>18.481999999999999</v>
      </c>
      <c r="F3945">
        <v>0.73899999999999999</v>
      </c>
      <c r="G3945">
        <v>0.753</v>
      </c>
      <c r="H3945">
        <v>7.6870000000000003</v>
      </c>
      <c r="I3945" t="s">
        <v>2819</v>
      </c>
      <c r="J3945" s="4" t="str">
        <f t="shared" si="122"/>
        <v>na</v>
      </c>
      <c r="K3945" s="4">
        <f t="shared" si="123"/>
        <v>0</v>
      </c>
      <c r="L3945" t="s">
        <v>15388</v>
      </c>
    </row>
    <row r="3946" spans="1:12" x14ac:dyDescent="0.25">
      <c r="A3946" t="s">
        <v>7900</v>
      </c>
      <c r="B3946" t="s">
        <v>7901</v>
      </c>
      <c r="C3946" t="s">
        <v>21</v>
      </c>
      <c r="D3946">
        <v>176</v>
      </c>
      <c r="E3946">
        <v>28.501999999999999</v>
      </c>
      <c r="F3946">
        <v>2.5739999999999998</v>
      </c>
      <c r="G3946">
        <v>0.92400000000000004</v>
      </c>
      <c r="H3946">
        <v>15.438000000000001</v>
      </c>
      <c r="I3946" t="s">
        <v>2819</v>
      </c>
      <c r="J3946" s="4" t="str">
        <f t="shared" si="122"/>
        <v>na</v>
      </c>
      <c r="K3946" s="4">
        <f t="shared" si="123"/>
        <v>0</v>
      </c>
      <c r="L3946" t="s">
        <v>15389</v>
      </c>
    </row>
    <row r="3947" spans="1:12" x14ac:dyDescent="0.25">
      <c r="A3947" t="s">
        <v>7902</v>
      </c>
      <c r="B3947" t="s">
        <v>7903</v>
      </c>
      <c r="C3947" t="s">
        <v>35</v>
      </c>
      <c r="D3947">
        <v>176</v>
      </c>
      <c r="E3947">
        <v>15.348000000000001</v>
      </c>
      <c r="F3947">
        <v>0.91400000000000003</v>
      </c>
      <c r="G3947">
        <v>2.5950000000000002</v>
      </c>
      <c r="H3947" t="s">
        <v>36</v>
      </c>
      <c r="I3947" t="s">
        <v>2819</v>
      </c>
      <c r="J3947" s="4" t="str">
        <f t="shared" si="122"/>
        <v>na</v>
      </c>
      <c r="K3947" s="4">
        <f t="shared" si="123"/>
        <v>0</v>
      </c>
      <c r="L3947" t="s">
        <v>15390</v>
      </c>
    </row>
    <row r="3948" spans="1:12" x14ac:dyDescent="0.25">
      <c r="A3948" t="s">
        <v>7904</v>
      </c>
      <c r="B3948" t="s">
        <v>7905</v>
      </c>
      <c r="C3948" t="s">
        <v>35</v>
      </c>
      <c r="D3948">
        <v>176</v>
      </c>
      <c r="E3948">
        <v>5.9749999999999996</v>
      </c>
      <c r="F3948">
        <v>1.0940000000000001</v>
      </c>
      <c r="G3948">
        <v>2.1059999999999999</v>
      </c>
      <c r="H3948" t="s">
        <v>36</v>
      </c>
      <c r="I3948" t="s">
        <v>2819</v>
      </c>
      <c r="J3948" s="4" t="str">
        <f t="shared" si="122"/>
        <v>na</v>
      </c>
      <c r="K3948" s="4">
        <f t="shared" si="123"/>
        <v>0</v>
      </c>
      <c r="L3948" t="s">
        <v>15391</v>
      </c>
    </row>
    <row r="3949" spans="1:12" x14ac:dyDescent="0.25">
      <c r="A3949" t="s">
        <v>7906</v>
      </c>
      <c r="B3949" t="s">
        <v>7907</v>
      </c>
      <c r="C3949" t="s">
        <v>18</v>
      </c>
      <c r="D3949">
        <v>175</v>
      </c>
      <c r="E3949" t="s">
        <v>36</v>
      </c>
      <c r="F3949">
        <v>0.74099999999999999</v>
      </c>
      <c r="G3949">
        <v>0.65300000000000002</v>
      </c>
      <c r="H3949">
        <v>6.1710000000000003</v>
      </c>
      <c r="I3949" t="s">
        <v>2819</v>
      </c>
      <c r="J3949" s="4" t="str">
        <f t="shared" si="122"/>
        <v>na</v>
      </c>
      <c r="K3949" s="4">
        <f t="shared" si="123"/>
        <v>0</v>
      </c>
      <c r="L3949" t="s">
        <v>15392</v>
      </c>
    </row>
    <row r="3950" spans="1:12" x14ac:dyDescent="0.25">
      <c r="A3950" t="s">
        <v>7908</v>
      </c>
      <c r="B3950" t="s">
        <v>7909</v>
      </c>
      <c r="C3950" t="s">
        <v>15</v>
      </c>
      <c r="D3950">
        <v>175</v>
      </c>
      <c r="E3950" t="s">
        <v>36</v>
      </c>
      <c r="F3950">
        <v>0.4</v>
      </c>
      <c r="G3950">
        <v>0.15</v>
      </c>
      <c r="H3950">
        <v>7.06</v>
      </c>
      <c r="I3950" t="s">
        <v>2819</v>
      </c>
      <c r="J3950" s="4" t="str">
        <f t="shared" si="122"/>
        <v>na</v>
      </c>
      <c r="K3950" s="4">
        <f t="shared" si="123"/>
        <v>0</v>
      </c>
      <c r="L3950" t="s">
        <v>15393</v>
      </c>
    </row>
    <row r="3951" spans="1:12" x14ac:dyDescent="0.25">
      <c r="A3951" t="s">
        <v>7910</v>
      </c>
      <c r="B3951" t="s">
        <v>7911</v>
      </c>
      <c r="C3951" t="s">
        <v>35</v>
      </c>
      <c r="D3951">
        <v>175</v>
      </c>
      <c r="E3951">
        <v>8.2810000000000006</v>
      </c>
      <c r="F3951">
        <v>0.73299999999999998</v>
      </c>
      <c r="G3951">
        <v>1.272</v>
      </c>
      <c r="H3951" t="s">
        <v>36</v>
      </c>
      <c r="I3951" t="s">
        <v>2819</v>
      </c>
      <c r="J3951" s="4" t="str">
        <f t="shared" si="122"/>
        <v>na</v>
      </c>
      <c r="K3951" s="4">
        <f t="shared" si="123"/>
        <v>0</v>
      </c>
      <c r="L3951" t="s">
        <v>15394</v>
      </c>
    </row>
    <row r="3952" spans="1:12" x14ac:dyDescent="0.25">
      <c r="A3952" t="s">
        <v>7912</v>
      </c>
      <c r="B3952" t="s">
        <v>7913</v>
      </c>
      <c r="C3952" t="s">
        <v>30</v>
      </c>
      <c r="D3952">
        <v>175</v>
      </c>
      <c r="E3952" t="s">
        <v>36</v>
      </c>
      <c r="F3952">
        <v>1.026</v>
      </c>
      <c r="G3952" t="s">
        <v>36</v>
      </c>
      <c r="H3952" t="s">
        <v>36</v>
      </c>
      <c r="I3952" t="s">
        <v>2819</v>
      </c>
      <c r="J3952" s="4" t="str">
        <f t="shared" si="122"/>
        <v>na</v>
      </c>
      <c r="K3952" s="4">
        <f t="shared" si="123"/>
        <v>0</v>
      </c>
      <c r="L3952" t="s">
        <v>15395</v>
      </c>
    </row>
    <row r="3953" spans="1:12" x14ac:dyDescent="0.25">
      <c r="A3953" t="s">
        <v>7914</v>
      </c>
      <c r="B3953" t="s">
        <v>7915</v>
      </c>
      <c r="C3953" t="s">
        <v>30</v>
      </c>
      <c r="D3953">
        <v>175</v>
      </c>
      <c r="E3953" t="s">
        <v>36</v>
      </c>
      <c r="F3953">
        <v>2.1850000000000001</v>
      </c>
      <c r="G3953" t="s">
        <v>36</v>
      </c>
      <c r="H3953" t="s">
        <v>36</v>
      </c>
      <c r="I3953" t="s">
        <v>2819</v>
      </c>
      <c r="J3953" s="4" t="str">
        <f t="shared" si="122"/>
        <v>na</v>
      </c>
      <c r="K3953" s="4">
        <f t="shared" si="123"/>
        <v>0</v>
      </c>
      <c r="L3953" t="s">
        <v>15396</v>
      </c>
    </row>
    <row r="3954" spans="1:12" x14ac:dyDescent="0.25">
      <c r="A3954" t="s">
        <v>7916</v>
      </c>
      <c r="B3954" t="s">
        <v>7917</v>
      </c>
      <c r="C3954" t="s">
        <v>11</v>
      </c>
      <c r="D3954">
        <v>175</v>
      </c>
      <c r="E3954">
        <v>6.7530000000000001</v>
      </c>
      <c r="F3954">
        <v>0.18</v>
      </c>
      <c r="G3954">
        <v>0.31900000000000001</v>
      </c>
      <c r="H3954">
        <v>3.8580000000000001</v>
      </c>
      <c r="I3954" t="s">
        <v>2819</v>
      </c>
      <c r="J3954" s="4" t="str">
        <f t="shared" si="122"/>
        <v>na</v>
      </c>
      <c r="K3954" s="4">
        <f t="shared" si="123"/>
        <v>0</v>
      </c>
      <c r="L3954" t="s">
        <v>15397</v>
      </c>
    </row>
    <row r="3955" spans="1:12" x14ac:dyDescent="0.25">
      <c r="A3955" t="s">
        <v>7918</v>
      </c>
      <c r="B3955" t="s">
        <v>7919</v>
      </c>
      <c r="C3955" t="s">
        <v>30</v>
      </c>
      <c r="D3955">
        <v>175</v>
      </c>
      <c r="E3955" t="s">
        <v>36</v>
      </c>
      <c r="F3955">
        <v>1.127</v>
      </c>
      <c r="G3955" t="s">
        <v>36</v>
      </c>
      <c r="H3955" t="s">
        <v>36</v>
      </c>
      <c r="I3955" t="s">
        <v>2819</v>
      </c>
      <c r="J3955" s="4" t="str">
        <f t="shared" si="122"/>
        <v>na</v>
      </c>
      <c r="K3955" s="4">
        <f t="shared" si="123"/>
        <v>0</v>
      </c>
      <c r="L3955" t="s">
        <v>15398</v>
      </c>
    </row>
    <row r="3956" spans="1:12" x14ac:dyDescent="0.25">
      <c r="A3956" t="s">
        <v>7920</v>
      </c>
      <c r="B3956" t="s">
        <v>7921</v>
      </c>
      <c r="C3956" t="s">
        <v>15</v>
      </c>
      <c r="D3956">
        <v>174</v>
      </c>
      <c r="E3956" t="s">
        <v>36</v>
      </c>
      <c r="F3956" t="s">
        <v>36</v>
      </c>
      <c r="G3956" t="s">
        <v>36</v>
      </c>
      <c r="H3956" t="s">
        <v>36</v>
      </c>
      <c r="I3956" t="s">
        <v>2819</v>
      </c>
      <c r="J3956" s="4" t="str">
        <f t="shared" si="122"/>
        <v>na</v>
      </c>
      <c r="K3956" s="4">
        <f t="shared" si="123"/>
        <v>0</v>
      </c>
      <c r="L3956" t="s">
        <v>15399</v>
      </c>
    </row>
    <row r="3957" spans="1:12" x14ac:dyDescent="0.25">
      <c r="A3957" t="s">
        <v>7922</v>
      </c>
      <c r="B3957" t="s">
        <v>7923</v>
      </c>
      <c r="C3957" t="s">
        <v>30</v>
      </c>
      <c r="D3957">
        <v>174</v>
      </c>
      <c r="E3957" t="s">
        <v>36</v>
      </c>
      <c r="F3957">
        <v>3.1280000000000001</v>
      </c>
      <c r="G3957" t="s">
        <v>36</v>
      </c>
      <c r="H3957" t="s">
        <v>36</v>
      </c>
      <c r="I3957" t="s">
        <v>2819</v>
      </c>
      <c r="J3957" s="4" t="str">
        <f t="shared" si="122"/>
        <v>na</v>
      </c>
      <c r="K3957" s="4">
        <f t="shared" si="123"/>
        <v>0</v>
      </c>
      <c r="L3957" t="s">
        <v>15400</v>
      </c>
    </row>
    <row r="3958" spans="1:12" x14ac:dyDescent="0.25">
      <c r="A3958" t="s">
        <v>7924</v>
      </c>
      <c r="B3958" t="s">
        <v>7925</v>
      </c>
      <c r="C3958" t="s">
        <v>58</v>
      </c>
      <c r="D3958">
        <v>174</v>
      </c>
      <c r="E3958">
        <v>3.2690000000000001</v>
      </c>
      <c r="F3958">
        <v>0.32300000000000001</v>
      </c>
      <c r="G3958">
        <v>8.5000000000000006E-2</v>
      </c>
      <c r="H3958">
        <v>4.7629999999999999</v>
      </c>
      <c r="I3958" t="s">
        <v>2819</v>
      </c>
      <c r="J3958" s="4" t="str">
        <f t="shared" si="122"/>
        <v>na</v>
      </c>
      <c r="K3958" s="4">
        <f t="shared" si="123"/>
        <v>0</v>
      </c>
      <c r="L3958" t="s">
        <v>15401</v>
      </c>
    </row>
    <row r="3959" spans="1:12" x14ac:dyDescent="0.25">
      <c r="A3959" t="s">
        <v>7926</v>
      </c>
      <c r="B3959" t="s">
        <v>7927</v>
      </c>
      <c r="C3959" t="s">
        <v>35</v>
      </c>
      <c r="D3959">
        <v>174</v>
      </c>
      <c r="E3959" t="s">
        <v>36</v>
      </c>
      <c r="F3959" t="s">
        <v>36</v>
      </c>
      <c r="G3959" t="s">
        <v>36</v>
      </c>
      <c r="H3959" t="s">
        <v>36</v>
      </c>
      <c r="I3959" t="s">
        <v>2819</v>
      </c>
      <c r="J3959" s="4" t="str">
        <f t="shared" si="122"/>
        <v>na</v>
      </c>
      <c r="K3959" s="4">
        <f t="shared" si="123"/>
        <v>0</v>
      </c>
      <c r="L3959" t="s">
        <v>15402</v>
      </c>
    </row>
    <row r="3960" spans="1:12" x14ac:dyDescent="0.25">
      <c r="A3960" t="s">
        <v>7928</v>
      </c>
      <c r="B3960" t="s">
        <v>7929</v>
      </c>
      <c r="C3960" t="s">
        <v>15</v>
      </c>
      <c r="D3960">
        <v>174</v>
      </c>
      <c r="E3960">
        <v>7.5679999999999996</v>
      </c>
      <c r="F3960">
        <v>1.296</v>
      </c>
      <c r="G3960">
        <v>0.34300000000000003</v>
      </c>
      <c r="H3960">
        <v>5.7080000000000002</v>
      </c>
      <c r="I3960" t="s">
        <v>2819</v>
      </c>
      <c r="J3960" s="4" t="str">
        <f t="shared" si="122"/>
        <v>na</v>
      </c>
      <c r="K3960" s="4">
        <f t="shared" si="123"/>
        <v>0</v>
      </c>
      <c r="L3960" t="s">
        <v>15403</v>
      </c>
    </row>
    <row r="3961" spans="1:12" x14ac:dyDescent="0.25">
      <c r="A3961" t="s">
        <v>7930</v>
      </c>
      <c r="B3961" t="s">
        <v>7931</v>
      </c>
      <c r="C3961" t="s">
        <v>58</v>
      </c>
      <c r="D3961">
        <v>173</v>
      </c>
      <c r="E3961">
        <v>114.22199999999999</v>
      </c>
      <c r="F3961">
        <v>1.091</v>
      </c>
      <c r="G3961">
        <v>0.40500000000000003</v>
      </c>
      <c r="H3961">
        <v>11.209</v>
      </c>
      <c r="I3961" t="s">
        <v>2819</v>
      </c>
      <c r="J3961" s="4" t="str">
        <f t="shared" si="122"/>
        <v>na</v>
      </c>
      <c r="K3961" s="4">
        <f t="shared" si="123"/>
        <v>0</v>
      </c>
      <c r="L3961" t="s">
        <v>15404</v>
      </c>
    </row>
    <row r="3962" spans="1:12" x14ac:dyDescent="0.25">
      <c r="A3962" t="s">
        <v>7932</v>
      </c>
      <c r="B3962" t="s">
        <v>7933</v>
      </c>
      <c r="C3962" t="s">
        <v>18</v>
      </c>
      <c r="D3962">
        <v>173</v>
      </c>
      <c r="E3962" t="s">
        <v>36</v>
      </c>
      <c r="F3962" t="s">
        <v>36</v>
      </c>
      <c r="G3962" t="s">
        <v>36</v>
      </c>
      <c r="H3962" t="s">
        <v>36</v>
      </c>
      <c r="I3962" t="s">
        <v>2819</v>
      </c>
      <c r="J3962" s="4" t="str">
        <f t="shared" si="122"/>
        <v>na</v>
      </c>
      <c r="K3962" s="4">
        <f t="shared" si="123"/>
        <v>0</v>
      </c>
      <c r="L3962" t="s">
        <v>15405</v>
      </c>
    </row>
    <row r="3963" spans="1:12" x14ac:dyDescent="0.25">
      <c r="A3963" t="s">
        <v>7934</v>
      </c>
      <c r="B3963" t="s">
        <v>7935</v>
      </c>
      <c r="C3963" t="s">
        <v>18</v>
      </c>
      <c r="D3963">
        <v>173</v>
      </c>
      <c r="E3963" t="s">
        <v>36</v>
      </c>
      <c r="F3963" t="s">
        <v>36</v>
      </c>
      <c r="G3963" t="s">
        <v>36</v>
      </c>
      <c r="H3963" t="s">
        <v>36</v>
      </c>
      <c r="I3963" t="s">
        <v>2819</v>
      </c>
      <c r="J3963" s="4" t="str">
        <f t="shared" si="122"/>
        <v>na</v>
      </c>
      <c r="K3963" s="4">
        <f t="shared" si="123"/>
        <v>0</v>
      </c>
      <c r="L3963" t="s">
        <v>15406</v>
      </c>
    </row>
    <row r="3964" spans="1:12" x14ac:dyDescent="0.25">
      <c r="A3964" t="s">
        <v>7936</v>
      </c>
      <c r="B3964" t="s">
        <v>7937</v>
      </c>
      <c r="C3964" t="s">
        <v>30</v>
      </c>
      <c r="D3964">
        <v>172</v>
      </c>
      <c r="E3964" t="s">
        <v>36</v>
      </c>
      <c r="F3964">
        <v>1.4690000000000001</v>
      </c>
      <c r="G3964" t="s">
        <v>36</v>
      </c>
      <c r="H3964" t="s">
        <v>36</v>
      </c>
      <c r="I3964" t="s">
        <v>2819</v>
      </c>
      <c r="J3964" s="4" t="str">
        <f t="shared" si="122"/>
        <v>na</v>
      </c>
      <c r="K3964" s="4">
        <f t="shared" si="123"/>
        <v>0</v>
      </c>
      <c r="L3964" t="s">
        <v>15407</v>
      </c>
    </row>
    <row r="3965" spans="1:12" x14ac:dyDescent="0.25">
      <c r="A3965" t="s">
        <v>7938</v>
      </c>
      <c r="B3965" t="s">
        <v>7939</v>
      </c>
      <c r="C3965" t="s">
        <v>30</v>
      </c>
      <c r="D3965">
        <v>172</v>
      </c>
      <c r="E3965" t="s">
        <v>36</v>
      </c>
      <c r="F3965">
        <v>0.96499999999999997</v>
      </c>
      <c r="G3965" t="s">
        <v>36</v>
      </c>
      <c r="H3965" t="s">
        <v>36</v>
      </c>
      <c r="I3965" t="s">
        <v>2819</v>
      </c>
      <c r="J3965" s="4" t="str">
        <f t="shared" si="122"/>
        <v>na</v>
      </c>
      <c r="K3965" s="4">
        <f t="shared" si="123"/>
        <v>0</v>
      </c>
      <c r="L3965" t="s">
        <v>15408</v>
      </c>
    </row>
    <row r="3966" spans="1:12" x14ac:dyDescent="0.25">
      <c r="A3966" t="s">
        <v>7940</v>
      </c>
      <c r="B3966" t="s">
        <v>7941</v>
      </c>
      <c r="C3966" t="s">
        <v>30</v>
      </c>
      <c r="D3966">
        <v>172</v>
      </c>
      <c r="E3966">
        <v>236.44200000000001</v>
      </c>
      <c r="F3966">
        <v>0.24399999999999999</v>
      </c>
      <c r="G3966" t="s">
        <v>36</v>
      </c>
      <c r="H3966" t="s">
        <v>36</v>
      </c>
      <c r="I3966" t="s">
        <v>2819</v>
      </c>
      <c r="J3966" s="4" t="str">
        <f t="shared" si="122"/>
        <v>na</v>
      </c>
      <c r="K3966" s="4">
        <f t="shared" si="123"/>
        <v>0</v>
      </c>
      <c r="L3966" t="s">
        <v>15409</v>
      </c>
    </row>
    <row r="3967" spans="1:12" x14ac:dyDescent="0.25">
      <c r="A3967" t="s">
        <v>7942</v>
      </c>
      <c r="B3967" t="s">
        <v>7943</v>
      </c>
      <c r="C3967" t="s">
        <v>11</v>
      </c>
      <c r="D3967">
        <v>171</v>
      </c>
      <c r="E3967" t="s">
        <v>36</v>
      </c>
      <c r="F3967">
        <v>0.23400000000000001</v>
      </c>
      <c r="G3967">
        <v>6.4000000000000001E-2</v>
      </c>
      <c r="H3967" t="s">
        <v>36</v>
      </c>
      <c r="I3967" t="s">
        <v>2819</v>
      </c>
      <c r="J3967" s="4" t="str">
        <f t="shared" si="122"/>
        <v>na</v>
      </c>
      <c r="K3967" s="4">
        <f t="shared" si="123"/>
        <v>0</v>
      </c>
      <c r="L3967" t="s">
        <v>15410</v>
      </c>
    </row>
    <row r="3968" spans="1:12" x14ac:dyDescent="0.25">
      <c r="A3968" t="s">
        <v>7944</v>
      </c>
      <c r="B3968" t="s">
        <v>7945</v>
      </c>
      <c r="C3968" t="s">
        <v>58</v>
      </c>
      <c r="D3968">
        <v>171</v>
      </c>
      <c r="E3968">
        <v>15.244999999999999</v>
      </c>
      <c r="F3968">
        <v>0.34</v>
      </c>
      <c r="G3968">
        <v>7.6999999999999999E-2</v>
      </c>
      <c r="H3968">
        <v>3.702</v>
      </c>
      <c r="I3968" t="s">
        <v>2819</v>
      </c>
      <c r="J3968" s="4" t="str">
        <f t="shared" si="122"/>
        <v>na</v>
      </c>
      <c r="K3968" s="4">
        <f t="shared" si="123"/>
        <v>0</v>
      </c>
      <c r="L3968" t="s">
        <v>15411</v>
      </c>
    </row>
    <row r="3969" spans="1:12" x14ac:dyDescent="0.25">
      <c r="A3969" t="s">
        <v>7946</v>
      </c>
      <c r="B3969" t="s">
        <v>7947</v>
      </c>
      <c r="C3969" t="s">
        <v>30</v>
      </c>
      <c r="D3969">
        <v>171</v>
      </c>
      <c r="E3969" t="s">
        <v>36</v>
      </c>
      <c r="F3969">
        <v>3.0310000000000001</v>
      </c>
      <c r="G3969" t="s">
        <v>36</v>
      </c>
      <c r="H3969" t="s">
        <v>36</v>
      </c>
      <c r="I3969" t="s">
        <v>2819</v>
      </c>
      <c r="J3969" s="4" t="str">
        <f t="shared" si="122"/>
        <v>na</v>
      </c>
      <c r="K3969" s="4">
        <f t="shared" si="123"/>
        <v>0</v>
      </c>
      <c r="L3969" t="s">
        <v>15412</v>
      </c>
    </row>
    <row r="3970" spans="1:12" x14ac:dyDescent="0.25">
      <c r="A3970" t="s">
        <v>7948</v>
      </c>
      <c r="B3970" t="s">
        <v>7949</v>
      </c>
      <c r="C3970" t="s">
        <v>30</v>
      </c>
      <c r="D3970">
        <v>171</v>
      </c>
      <c r="E3970" t="s">
        <v>36</v>
      </c>
      <c r="F3970">
        <v>6.42</v>
      </c>
      <c r="G3970" t="s">
        <v>36</v>
      </c>
      <c r="H3970" t="s">
        <v>36</v>
      </c>
      <c r="I3970" t="s">
        <v>2819</v>
      </c>
      <c r="J3970" s="4" t="str">
        <f t="shared" ref="J3970:J4033" si="124">IF(AND(I3970=selected_country_code,C3970= selected_sector_code),D3970,"na")</f>
        <v>na</v>
      </c>
      <c r="K3970" s="4">
        <f t="shared" si="123"/>
        <v>0</v>
      </c>
      <c r="L3970" t="s">
        <v>15413</v>
      </c>
    </row>
    <row r="3971" spans="1:12" x14ac:dyDescent="0.25">
      <c r="A3971" t="s">
        <v>7950</v>
      </c>
      <c r="B3971" t="s">
        <v>7951</v>
      </c>
      <c r="C3971" t="s">
        <v>15</v>
      </c>
      <c r="D3971">
        <v>171</v>
      </c>
      <c r="E3971" t="s">
        <v>36</v>
      </c>
      <c r="F3971">
        <v>3.0859999999999999</v>
      </c>
      <c r="G3971">
        <v>5.0000000000000001E-3</v>
      </c>
      <c r="H3971" t="s">
        <v>36</v>
      </c>
      <c r="I3971" t="s">
        <v>2819</v>
      </c>
      <c r="J3971" s="4" t="str">
        <f t="shared" si="124"/>
        <v>na</v>
      </c>
      <c r="K3971" s="4">
        <f t="shared" ref="K3971:K4034" si="125">IFERROR(RANK(J3971,$J$2:$J$5711,0),0)</f>
        <v>0</v>
      </c>
      <c r="L3971" t="s">
        <v>15414</v>
      </c>
    </row>
    <row r="3972" spans="1:12" x14ac:dyDescent="0.25">
      <c r="A3972" t="s">
        <v>7952</v>
      </c>
      <c r="B3972" t="s">
        <v>7953</v>
      </c>
      <c r="C3972" t="s">
        <v>35</v>
      </c>
      <c r="D3972">
        <v>171</v>
      </c>
      <c r="E3972">
        <v>5.4740000000000002</v>
      </c>
      <c r="F3972">
        <v>0.39700000000000002</v>
      </c>
      <c r="G3972">
        <v>2.2120000000000002</v>
      </c>
      <c r="H3972" t="s">
        <v>36</v>
      </c>
      <c r="I3972" t="s">
        <v>2819</v>
      </c>
      <c r="J3972" s="4" t="str">
        <f t="shared" si="124"/>
        <v>na</v>
      </c>
      <c r="K3972" s="4">
        <f t="shared" si="125"/>
        <v>0</v>
      </c>
      <c r="L3972" t="s">
        <v>15415</v>
      </c>
    </row>
    <row r="3973" spans="1:12" x14ac:dyDescent="0.25">
      <c r="A3973" t="s">
        <v>7954</v>
      </c>
      <c r="B3973" t="s">
        <v>7955</v>
      </c>
      <c r="C3973" t="s">
        <v>35</v>
      </c>
      <c r="D3973">
        <v>170</v>
      </c>
      <c r="E3973">
        <v>20.367999999999999</v>
      </c>
      <c r="F3973">
        <v>1.1779999999999999</v>
      </c>
      <c r="G3973">
        <v>2.0409999999999999</v>
      </c>
      <c r="H3973" t="s">
        <v>36</v>
      </c>
      <c r="I3973" t="s">
        <v>2819</v>
      </c>
      <c r="J3973" s="4" t="str">
        <f t="shared" si="124"/>
        <v>na</v>
      </c>
      <c r="K3973" s="4">
        <f t="shared" si="125"/>
        <v>0</v>
      </c>
      <c r="L3973" t="s">
        <v>15416</v>
      </c>
    </row>
    <row r="3974" spans="1:12" x14ac:dyDescent="0.25">
      <c r="A3974" t="s">
        <v>7956</v>
      </c>
      <c r="B3974" t="s">
        <v>7957</v>
      </c>
      <c r="C3974" t="s">
        <v>11</v>
      </c>
      <c r="D3974">
        <v>170</v>
      </c>
      <c r="E3974" t="s">
        <v>36</v>
      </c>
      <c r="F3974">
        <v>0.41299999999999998</v>
      </c>
      <c r="G3974">
        <v>0.13400000000000001</v>
      </c>
      <c r="H3974">
        <v>5.0810000000000004</v>
      </c>
      <c r="I3974" t="s">
        <v>2819</v>
      </c>
      <c r="J3974" s="4" t="str">
        <f t="shared" si="124"/>
        <v>na</v>
      </c>
      <c r="K3974" s="4">
        <f t="shared" si="125"/>
        <v>0</v>
      </c>
      <c r="L3974" t="s">
        <v>15417</v>
      </c>
    </row>
    <row r="3975" spans="1:12" x14ac:dyDescent="0.25">
      <c r="A3975" t="s">
        <v>7958</v>
      </c>
      <c r="B3975" t="s">
        <v>7959</v>
      </c>
      <c r="C3975" t="s">
        <v>30</v>
      </c>
      <c r="D3975">
        <v>169</v>
      </c>
      <c r="E3975">
        <v>76.337999999999994</v>
      </c>
      <c r="F3975">
        <v>7.5579999999999998</v>
      </c>
      <c r="G3975">
        <v>2.0659999999999998</v>
      </c>
      <c r="H3975">
        <v>12.249000000000001</v>
      </c>
      <c r="I3975" t="s">
        <v>2819</v>
      </c>
      <c r="J3975" s="4" t="str">
        <f t="shared" si="124"/>
        <v>na</v>
      </c>
      <c r="K3975" s="4">
        <f t="shared" si="125"/>
        <v>0</v>
      </c>
      <c r="L3975" t="s">
        <v>15418</v>
      </c>
    </row>
    <row r="3976" spans="1:12" x14ac:dyDescent="0.25">
      <c r="A3976" t="s">
        <v>7960</v>
      </c>
      <c r="B3976" t="s">
        <v>7961</v>
      </c>
      <c r="C3976" t="s">
        <v>132</v>
      </c>
      <c r="D3976">
        <v>169</v>
      </c>
      <c r="E3976">
        <v>17.14</v>
      </c>
      <c r="F3976">
        <v>0.56999999999999995</v>
      </c>
      <c r="G3976">
        <v>0.36499999999999999</v>
      </c>
      <c r="H3976">
        <v>11.332000000000001</v>
      </c>
      <c r="I3976" t="s">
        <v>2819</v>
      </c>
      <c r="J3976" s="4" t="str">
        <f t="shared" si="124"/>
        <v>na</v>
      </c>
      <c r="K3976" s="4">
        <f t="shared" si="125"/>
        <v>0</v>
      </c>
      <c r="L3976" t="s">
        <v>15419</v>
      </c>
    </row>
    <row r="3977" spans="1:12" x14ac:dyDescent="0.25">
      <c r="A3977" t="s">
        <v>7962</v>
      </c>
      <c r="B3977" t="s">
        <v>7963</v>
      </c>
      <c r="C3977" t="s">
        <v>35</v>
      </c>
      <c r="D3977">
        <v>168</v>
      </c>
      <c r="E3977">
        <v>8.48</v>
      </c>
      <c r="F3977">
        <v>0.73299999999999998</v>
      </c>
      <c r="G3977">
        <v>1.6479999999999999</v>
      </c>
      <c r="H3977" t="s">
        <v>36</v>
      </c>
      <c r="I3977" t="s">
        <v>2819</v>
      </c>
      <c r="J3977" s="4" t="str">
        <f t="shared" si="124"/>
        <v>na</v>
      </c>
      <c r="K3977" s="4">
        <f t="shared" si="125"/>
        <v>0</v>
      </c>
      <c r="L3977" t="s">
        <v>15420</v>
      </c>
    </row>
    <row r="3978" spans="1:12" x14ac:dyDescent="0.25">
      <c r="A3978" t="s">
        <v>7964</v>
      </c>
      <c r="B3978" t="s">
        <v>7965</v>
      </c>
      <c r="C3978" t="s">
        <v>21</v>
      </c>
      <c r="D3978">
        <v>168</v>
      </c>
      <c r="E3978" t="s">
        <v>36</v>
      </c>
      <c r="F3978">
        <v>3.556</v>
      </c>
      <c r="G3978">
        <v>0.43099999999999999</v>
      </c>
      <c r="H3978">
        <v>18.463000000000001</v>
      </c>
      <c r="I3978" t="s">
        <v>2819</v>
      </c>
      <c r="J3978" s="4" t="str">
        <f t="shared" si="124"/>
        <v>na</v>
      </c>
      <c r="K3978" s="4">
        <f t="shared" si="125"/>
        <v>0</v>
      </c>
      <c r="L3978" t="s">
        <v>15421</v>
      </c>
    </row>
    <row r="3979" spans="1:12" x14ac:dyDescent="0.25">
      <c r="A3979" t="s">
        <v>7966</v>
      </c>
      <c r="B3979" t="s">
        <v>7967</v>
      </c>
      <c r="C3979" t="s">
        <v>21</v>
      </c>
      <c r="D3979">
        <v>168</v>
      </c>
      <c r="E3979" t="s">
        <v>36</v>
      </c>
      <c r="F3979">
        <v>3.556</v>
      </c>
      <c r="G3979">
        <v>0.43099999999999999</v>
      </c>
      <c r="H3979">
        <v>18.463000000000001</v>
      </c>
      <c r="I3979" t="s">
        <v>2819</v>
      </c>
      <c r="J3979" s="4" t="str">
        <f t="shared" si="124"/>
        <v>na</v>
      </c>
      <c r="K3979" s="4">
        <f t="shared" si="125"/>
        <v>0</v>
      </c>
      <c r="L3979" t="s">
        <v>15422</v>
      </c>
    </row>
    <row r="3980" spans="1:12" x14ac:dyDescent="0.25">
      <c r="A3980" t="s">
        <v>7968</v>
      </c>
      <c r="B3980" t="s">
        <v>7969</v>
      </c>
      <c r="C3980" t="s">
        <v>15</v>
      </c>
      <c r="D3980">
        <v>168</v>
      </c>
      <c r="E3980">
        <v>10.914</v>
      </c>
      <c r="F3980">
        <v>0.72299999999999998</v>
      </c>
      <c r="G3980">
        <v>3.9E-2</v>
      </c>
      <c r="H3980">
        <v>4.8109999999999999</v>
      </c>
      <c r="I3980" t="s">
        <v>2819</v>
      </c>
      <c r="J3980" s="4" t="str">
        <f t="shared" si="124"/>
        <v>na</v>
      </c>
      <c r="K3980" s="4">
        <f t="shared" si="125"/>
        <v>0</v>
      </c>
      <c r="L3980" t="s">
        <v>15423</v>
      </c>
    </row>
    <row r="3981" spans="1:12" x14ac:dyDescent="0.25">
      <c r="A3981" t="s">
        <v>7970</v>
      </c>
      <c r="B3981" t="s">
        <v>7971</v>
      </c>
      <c r="C3981" t="s">
        <v>58</v>
      </c>
      <c r="D3981">
        <v>168</v>
      </c>
      <c r="E3981" t="s">
        <v>36</v>
      </c>
      <c r="F3981">
        <v>0.19600000000000001</v>
      </c>
      <c r="G3981">
        <v>5.5E-2</v>
      </c>
      <c r="H3981">
        <v>2.169</v>
      </c>
      <c r="I3981" t="s">
        <v>2819</v>
      </c>
      <c r="J3981" s="4" t="str">
        <f t="shared" si="124"/>
        <v>na</v>
      </c>
      <c r="K3981" s="4">
        <f t="shared" si="125"/>
        <v>0</v>
      </c>
      <c r="L3981" t="s">
        <v>15424</v>
      </c>
    </row>
    <row r="3982" spans="1:12" x14ac:dyDescent="0.25">
      <c r="A3982" t="s">
        <v>7972</v>
      </c>
      <c r="B3982" t="s">
        <v>7973</v>
      </c>
      <c r="C3982" t="s">
        <v>58</v>
      </c>
      <c r="D3982">
        <v>168</v>
      </c>
      <c r="E3982" t="s">
        <v>36</v>
      </c>
      <c r="F3982">
        <v>0.188</v>
      </c>
      <c r="G3982">
        <v>0.17399999999999999</v>
      </c>
      <c r="H3982">
        <v>9.0030000000000001</v>
      </c>
      <c r="I3982" t="s">
        <v>2819</v>
      </c>
      <c r="J3982" s="4" t="str">
        <f t="shared" si="124"/>
        <v>na</v>
      </c>
      <c r="K3982" s="4">
        <f t="shared" si="125"/>
        <v>0</v>
      </c>
      <c r="L3982" t="s">
        <v>15425</v>
      </c>
    </row>
    <row r="3983" spans="1:12" x14ac:dyDescent="0.25">
      <c r="A3983" t="s">
        <v>7974</v>
      </c>
      <c r="B3983" t="s">
        <v>7975</v>
      </c>
      <c r="C3983" t="s">
        <v>58</v>
      </c>
      <c r="D3983">
        <v>168</v>
      </c>
      <c r="E3983" t="s">
        <v>36</v>
      </c>
      <c r="F3983">
        <v>0.188</v>
      </c>
      <c r="G3983">
        <v>0.17399999999999999</v>
      </c>
      <c r="H3983">
        <v>9.0030000000000001</v>
      </c>
      <c r="I3983" t="s">
        <v>2819</v>
      </c>
      <c r="J3983" s="4" t="str">
        <f t="shared" si="124"/>
        <v>na</v>
      </c>
      <c r="K3983" s="4">
        <f t="shared" si="125"/>
        <v>0</v>
      </c>
      <c r="L3983" t="s">
        <v>15426</v>
      </c>
    </row>
    <row r="3984" spans="1:12" x14ac:dyDescent="0.25">
      <c r="A3984" t="s">
        <v>7976</v>
      </c>
      <c r="B3984" t="s">
        <v>7977</v>
      </c>
      <c r="C3984" t="s">
        <v>35</v>
      </c>
      <c r="D3984">
        <v>167</v>
      </c>
      <c r="E3984">
        <v>6.8579999999999997</v>
      </c>
      <c r="F3984">
        <v>0.60499999999999998</v>
      </c>
      <c r="G3984">
        <v>1.389</v>
      </c>
      <c r="H3984" t="s">
        <v>36</v>
      </c>
      <c r="I3984" t="s">
        <v>2819</v>
      </c>
      <c r="J3984" s="4" t="str">
        <f t="shared" si="124"/>
        <v>na</v>
      </c>
      <c r="K3984" s="4">
        <f t="shared" si="125"/>
        <v>0</v>
      </c>
      <c r="L3984" t="s">
        <v>15427</v>
      </c>
    </row>
    <row r="3985" spans="1:12" x14ac:dyDescent="0.25">
      <c r="A3985" t="s">
        <v>7978</v>
      </c>
      <c r="B3985" t="s">
        <v>7979</v>
      </c>
      <c r="C3985" t="s">
        <v>61</v>
      </c>
      <c r="D3985">
        <v>167</v>
      </c>
      <c r="E3985" t="s">
        <v>36</v>
      </c>
      <c r="F3985" t="s">
        <v>36</v>
      </c>
      <c r="G3985" t="s">
        <v>36</v>
      </c>
      <c r="H3985" t="s">
        <v>36</v>
      </c>
      <c r="I3985" t="s">
        <v>2819</v>
      </c>
      <c r="J3985" s="4" t="str">
        <f t="shared" si="124"/>
        <v>na</v>
      </c>
      <c r="K3985" s="4">
        <f t="shared" si="125"/>
        <v>0</v>
      </c>
      <c r="L3985" t="s">
        <v>15428</v>
      </c>
    </row>
    <row r="3986" spans="1:12" x14ac:dyDescent="0.25">
      <c r="A3986" t="s">
        <v>7980</v>
      </c>
      <c r="B3986" t="s">
        <v>7981</v>
      </c>
      <c r="C3986" t="s">
        <v>61</v>
      </c>
      <c r="D3986">
        <v>167</v>
      </c>
      <c r="E3986" s="2">
        <v>6487.5749999999998</v>
      </c>
      <c r="F3986">
        <v>0.30099999999999999</v>
      </c>
      <c r="G3986" t="s">
        <v>36</v>
      </c>
      <c r="H3986" t="s">
        <v>36</v>
      </c>
      <c r="I3986" t="s">
        <v>2819</v>
      </c>
      <c r="J3986" s="4" t="str">
        <f t="shared" si="124"/>
        <v>na</v>
      </c>
      <c r="K3986" s="4">
        <f t="shared" si="125"/>
        <v>0</v>
      </c>
      <c r="L3986" t="s">
        <v>15429</v>
      </c>
    </row>
    <row r="3987" spans="1:12" x14ac:dyDescent="0.25">
      <c r="A3987" t="s">
        <v>7982</v>
      </c>
      <c r="B3987" t="s">
        <v>7983</v>
      </c>
      <c r="C3987" t="s">
        <v>132</v>
      </c>
      <c r="D3987">
        <v>167</v>
      </c>
      <c r="E3987">
        <v>18.21</v>
      </c>
      <c r="F3987">
        <v>3.335</v>
      </c>
      <c r="G3987">
        <v>3.367</v>
      </c>
      <c r="H3987">
        <v>11.430999999999999</v>
      </c>
      <c r="I3987" t="s">
        <v>2819</v>
      </c>
      <c r="J3987" s="4" t="str">
        <f t="shared" si="124"/>
        <v>na</v>
      </c>
      <c r="K3987" s="4">
        <f t="shared" si="125"/>
        <v>0</v>
      </c>
      <c r="L3987" t="s">
        <v>15430</v>
      </c>
    </row>
    <row r="3988" spans="1:12" x14ac:dyDescent="0.25">
      <c r="A3988" t="s">
        <v>7984</v>
      </c>
      <c r="B3988" t="s">
        <v>7985</v>
      </c>
      <c r="C3988" t="s">
        <v>15</v>
      </c>
      <c r="D3988">
        <v>167</v>
      </c>
      <c r="E3988">
        <v>8.9719999999999995</v>
      </c>
      <c r="F3988">
        <v>0.85899999999999999</v>
      </c>
      <c r="G3988">
        <v>0.48299999999999998</v>
      </c>
      <c r="H3988">
        <v>6.7309999999999999</v>
      </c>
      <c r="I3988" t="s">
        <v>2819</v>
      </c>
      <c r="J3988" s="4" t="str">
        <f t="shared" si="124"/>
        <v>na</v>
      </c>
      <c r="K3988" s="4">
        <f t="shared" si="125"/>
        <v>0</v>
      </c>
      <c r="L3988" t="s">
        <v>15431</v>
      </c>
    </row>
    <row r="3989" spans="1:12" x14ac:dyDescent="0.25">
      <c r="A3989" t="s">
        <v>7986</v>
      </c>
      <c r="B3989" t="s">
        <v>7987</v>
      </c>
      <c r="C3989" t="s">
        <v>61</v>
      </c>
      <c r="D3989">
        <v>167</v>
      </c>
      <c r="E3989" t="s">
        <v>36</v>
      </c>
      <c r="F3989">
        <v>0.45200000000000001</v>
      </c>
      <c r="G3989" t="s">
        <v>36</v>
      </c>
      <c r="H3989" t="s">
        <v>36</v>
      </c>
      <c r="I3989" t="s">
        <v>2819</v>
      </c>
      <c r="J3989" s="4" t="str">
        <f t="shared" si="124"/>
        <v>na</v>
      </c>
      <c r="K3989" s="4">
        <f t="shared" si="125"/>
        <v>0</v>
      </c>
      <c r="L3989" t="s">
        <v>15432</v>
      </c>
    </row>
    <row r="3990" spans="1:12" x14ac:dyDescent="0.25">
      <c r="A3990" t="s">
        <v>7988</v>
      </c>
      <c r="B3990" t="s">
        <v>7989</v>
      </c>
      <c r="C3990" t="s">
        <v>35</v>
      </c>
      <c r="D3990">
        <v>166</v>
      </c>
      <c r="E3990">
        <v>9.3140000000000001</v>
      </c>
      <c r="F3990">
        <v>0.69799999999999995</v>
      </c>
      <c r="G3990">
        <v>1.536</v>
      </c>
      <c r="H3990" t="s">
        <v>36</v>
      </c>
      <c r="I3990" t="s">
        <v>2819</v>
      </c>
      <c r="J3990" s="4" t="str">
        <f t="shared" si="124"/>
        <v>na</v>
      </c>
      <c r="K3990" s="4">
        <f t="shared" si="125"/>
        <v>0</v>
      </c>
      <c r="L3990" t="s">
        <v>15433</v>
      </c>
    </row>
    <row r="3991" spans="1:12" x14ac:dyDescent="0.25">
      <c r="A3991" t="s">
        <v>7990</v>
      </c>
      <c r="B3991" t="s">
        <v>7991</v>
      </c>
      <c r="C3991" t="s">
        <v>58</v>
      </c>
      <c r="D3991">
        <v>166</v>
      </c>
      <c r="E3991">
        <v>75.891999999999996</v>
      </c>
      <c r="F3991">
        <v>2.9769999999999999</v>
      </c>
      <c r="G3991">
        <v>1.8109999999999999</v>
      </c>
      <c r="H3991">
        <v>50.524999999999999</v>
      </c>
      <c r="I3991" t="s">
        <v>2819</v>
      </c>
      <c r="J3991" s="4" t="str">
        <f t="shared" si="124"/>
        <v>na</v>
      </c>
      <c r="K3991" s="4">
        <f t="shared" si="125"/>
        <v>0</v>
      </c>
      <c r="L3991" t="s">
        <v>15434</v>
      </c>
    </row>
    <row r="3992" spans="1:12" x14ac:dyDescent="0.25">
      <c r="A3992" t="s">
        <v>7992</v>
      </c>
      <c r="B3992" t="s">
        <v>7993</v>
      </c>
      <c r="C3992" t="s">
        <v>58</v>
      </c>
      <c r="D3992">
        <v>166</v>
      </c>
      <c r="E3992" t="s">
        <v>36</v>
      </c>
      <c r="F3992">
        <v>3.9740000000000002</v>
      </c>
      <c r="G3992">
        <v>3.2</v>
      </c>
      <c r="H3992" t="s">
        <v>36</v>
      </c>
      <c r="I3992" t="s">
        <v>2819</v>
      </c>
      <c r="J3992" s="4" t="str">
        <f t="shared" si="124"/>
        <v>na</v>
      </c>
      <c r="K3992" s="4">
        <f t="shared" si="125"/>
        <v>0</v>
      </c>
      <c r="L3992" t="s">
        <v>15435</v>
      </c>
    </row>
    <row r="3993" spans="1:12" x14ac:dyDescent="0.25">
      <c r="A3993" t="s">
        <v>7994</v>
      </c>
      <c r="B3993" t="s">
        <v>7995</v>
      </c>
      <c r="C3993" t="s">
        <v>35</v>
      </c>
      <c r="D3993">
        <v>166</v>
      </c>
      <c r="E3993">
        <v>12.763</v>
      </c>
      <c r="F3993">
        <v>0.72499999999999998</v>
      </c>
      <c r="G3993">
        <v>1.804</v>
      </c>
      <c r="H3993" t="s">
        <v>36</v>
      </c>
      <c r="I3993" t="s">
        <v>2819</v>
      </c>
      <c r="J3993" s="4" t="str">
        <f t="shared" si="124"/>
        <v>na</v>
      </c>
      <c r="K3993" s="4">
        <f t="shared" si="125"/>
        <v>0</v>
      </c>
      <c r="L3993" t="s">
        <v>15436</v>
      </c>
    </row>
    <row r="3994" spans="1:12" x14ac:dyDescent="0.25">
      <c r="A3994" t="s">
        <v>7996</v>
      </c>
      <c r="B3994" t="s">
        <v>7997</v>
      </c>
      <c r="C3994" t="s">
        <v>132</v>
      </c>
      <c r="D3994">
        <v>166</v>
      </c>
      <c r="E3994" t="s">
        <v>36</v>
      </c>
      <c r="F3994">
        <v>0.86899999999999999</v>
      </c>
      <c r="G3994">
        <v>0.44900000000000001</v>
      </c>
      <c r="H3994">
        <v>9.077</v>
      </c>
      <c r="I3994" t="s">
        <v>2819</v>
      </c>
      <c r="J3994" s="4" t="str">
        <f t="shared" si="124"/>
        <v>na</v>
      </c>
      <c r="K3994" s="4">
        <f t="shared" si="125"/>
        <v>0</v>
      </c>
      <c r="L3994" t="s">
        <v>15437</v>
      </c>
    </row>
    <row r="3995" spans="1:12" x14ac:dyDescent="0.25">
      <c r="A3995" t="s">
        <v>7998</v>
      </c>
      <c r="B3995" t="s">
        <v>7999</v>
      </c>
      <c r="C3995" t="s">
        <v>30</v>
      </c>
      <c r="D3995">
        <v>166</v>
      </c>
      <c r="E3995" t="s">
        <v>36</v>
      </c>
      <c r="F3995">
        <v>2.9609999999999999</v>
      </c>
      <c r="G3995" t="s">
        <v>36</v>
      </c>
      <c r="H3995" t="s">
        <v>36</v>
      </c>
      <c r="I3995" t="s">
        <v>2819</v>
      </c>
      <c r="J3995" s="4" t="str">
        <f t="shared" si="124"/>
        <v>na</v>
      </c>
      <c r="K3995" s="4">
        <f t="shared" si="125"/>
        <v>0</v>
      </c>
      <c r="L3995" t="s">
        <v>15438</v>
      </c>
    </row>
    <row r="3996" spans="1:12" x14ac:dyDescent="0.25">
      <c r="A3996" t="s">
        <v>8000</v>
      </c>
      <c r="B3996" t="s">
        <v>8001</v>
      </c>
      <c r="C3996" t="s">
        <v>30</v>
      </c>
      <c r="D3996">
        <v>166</v>
      </c>
      <c r="E3996" t="s">
        <v>36</v>
      </c>
      <c r="F3996">
        <v>2.2080000000000002</v>
      </c>
      <c r="G3996">
        <v>2.7530000000000001</v>
      </c>
      <c r="H3996" t="s">
        <v>36</v>
      </c>
      <c r="I3996" t="s">
        <v>2819</v>
      </c>
      <c r="J3996" s="4" t="str">
        <f t="shared" si="124"/>
        <v>na</v>
      </c>
      <c r="K3996" s="4">
        <f t="shared" si="125"/>
        <v>0</v>
      </c>
      <c r="L3996" t="s">
        <v>15439</v>
      </c>
    </row>
    <row r="3997" spans="1:12" x14ac:dyDescent="0.25">
      <c r="A3997" t="s">
        <v>8002</v>
      </c>
      <c r="B3997" t="s">
        <v>8003</v>
      </c>
      <c r="C3997" t="s">
        <v>35</v>
      </c>
      <c r="D3997">
        <v>165</v>
      </c>
      <c r="E3997" t="s">
        <v>36</v>
      </c>
      <c r="F3997">
        <v>0.71599999999999997</v>
      </c>
      <c r="G3997" t="s">
        <v>36</v>
      </c>
      <c r="H3997" t="s">
        <v>36</v>
      </c>
      <c r="I3997" t="s">
        <v>2819</v>
      </c>
      <c r="J3997" s="4" t="str">
        <f t="shared" si="124"/>
        <v>na</v>
      </c>
      <c r="K3997" s="4">
        <f t="shared" si="125"/>
        <v>0</v>
      </c>
      <c r="L3997" t="s">
        <v>15440</v>
      </c>
    </row>
    <row r="3998" spans="1:12" x14ac:dyDescent="0.25">
      <c r="A3998" t="s">
        <v>8004</v>
      </c>
      <c r="B3998" t="s">
        <v>8005</v>
      </c>
      <c r="C3998" t="s">
        <v>18</v>
      </c>
      <c r="D3998">
        <v>165</v>
      </c>
      <c r="E3998">
        <v>137.58199999999999</v>
      </c>
      <c r="F3998">
        <v>0.57399999999999995</v>
      </c>
      <c r="G3998">
        <v>0.61</v>
      </c>
      <c r="H3998">
        <v>11.817</v>
      </c>
      <c r="I3998" t="s">
        <v>2819</v>
      </c>
      <c r="J3998" s="4" t="str">
        <f t="shared" si="124"/>
        <v>na</v>
      </c>
      <c r="K3998" s="4">
        <f t="shared" si="125"/>
        <v>0</v>
      </c>
      <c r="L3998" t="s">
        <v>15441</v>
      </c>
    </row>
    <row r="3999" spans="1:12" x14ac:dyDescent="0.25">
      <c r="A3999" t="s">
        <v>8006</v>
      </c>
      <c r="B3999" t="s">
        <v>8007</v>
      </c>
      <c r="C3999" t="s">
        <v>35</v>
      </c>
      <c r="D3999">
        <v>165</v>
      </c>
      <c r="E3999">
        <v>8.84</v>
      </c>
      <c r="F3999">
        <v>0.72299999999999998</v>
      </c>
      <c r="G3999">
        <v>2.15</v>
      </c>
      <c r="H3999" t="s">
        <v>36</v>
      </c>
      <c r="I3999" t="s">
        <v>2819</v>
      </c>
      <c r="J3999" s="4" t="str">
        <f t="shared" si="124"/>
        <v>na</v>
      </c>
      <c r="K3999" s="4">
        <f t="shared" si="125"/>
        <v>0</v>
      </c>
      <c r="L3999" t="s">
        <v>15442</v>
      </c>
    </row>
    <row r="4000" spans="1:12" x14ac:dyDescent="0.25">
      <c r="A4000" t="s">
        <v>8008</v>
      </c>
      <c r="B4000" t="s">
        <v>8009</v>
      </c>
      <c r="C4000" t="s">
        <v>35</v>
      </c>
      <c r="D4000">
        <v>164</v>
      </c>
      <c r="E4000">
        <v>11.215</v>
      </c>
      <c r="F4000">
        <v>0.94599999999999995</v>
      </c>
      <c r="G4000">
        <v>2.431</v>
      </c>
      <c r="H4000" t="s">
        <v>36</v>
      </c>
      <c r="I4000" t="s">
        <v>2819</v>
      </c>
      <c r="J4000" s="4" t="str">
        <f t="shared" si="124"/>
        <v>na</v>
      </c>
      <c r="K4000" s="4">
        <f t="shared" si="125"/>
        <v>0</v>
      </c>
      <c r="L4000" t="s">
        <v>15443</v>
      </c>
    </row>
    <row r="4001" spans="1:12" x14ac:dyDescent="0.25">
      <c r="A4001" t="s">
        <v>8010</v>
      </c>
      <c r="B4001" t="s">
        <v>8011</v>
      </c>
      <c r="C4001" t="s">
        <v>61</v>
      </c>
      <c r="D4001">
        <v>164</v>
      </c>
      <c r="E4001">
        <v>20.454000000000001</v>
      </c>
      <c r="F4001">
        <v>0.28100000000000003</v>
      </c>
      <c r="G4001" t="s">
        <v>36</v>
      </c>
      <c r="H4001" t="s">
        <v>36</v>
      </c>
      <c r="I4001" t="s">
        <v>2819</v>
      </c>
      <c r="J4001" s="4" t="str">
        <f t="shared" si="124"/>
        <v>na</v>
      </c>
      <c r="K4001" s="4">
        <f t="shared" si="125"/>
        <v>0</v>
      </c>
      <c r="L4001" t="s">
        <v>15444</v>
      </c>
    </row>
    <row r="4002" spans="1:12" x14ac:dyDescent="0.25">
      <c r="A4002" t="s">
        <v>8012</v>
      </c>
      <c r="B4002" t="s">
        <v>8013</v>
      </c>
      <c r="C4002" t="s">
        <v>11</v>
      </c>
      <c r="D4002">
        <v>164</v>
      </c>
      <c r="E4002" t="s">
        <v>36</v>
      </c>
      <c r="F4002">
        <v>0.625</v>
      </c>
      <c r="G4002">
        <v>0.72199999999999998</v>
      </c>
      <c r="H4002" t="s">
        <v>36</v>
      </c>
      <c r="I4002" t="s">
        <v>2819</v>
      </c>
      <c r="J4002" s="4" t="str">
        <f t="shared" si="124"/>
        <v>na</v>
      </c>
      <c r="K4002" s="4">
        <f t="shared" si="125"/>
        <v>0</v>
      </c>
      <c r="L4002" t="s">
        <v>15445</v>
      </c>
    </row>
    <row r="4003" spans="1:12" x14ac:dyDescent="0.25">
      <c r="A4003" t="s">
        <v>8014</v>
      </c>
      <c r="B4003" t="s">
        <v>8015</v>
      </c>
      <c r="C4003" t="s">
        <v>35</v>
      </c>
      <c r="D4003">
        <v>164</v>
      </c>
      <c r="E4003" t="s">
        <v>36</v>
      </c>
      <c r="F4003" t="s">
        <v>36</v>
      </c>
      <c r="G4003" t="s">
        <v>36</v>
      </c>
      <c r="H4003" t="s">
        <v>36</v>
      </c>
      <c r="I4003" t="s">
        <v>2819</v>
      </c>
      <c r="J4003" s="4" t="str">
        <f t="shared" si="124"/>
        <v>na</v>
      </c>
      <c r="K4003" s="4">
        <f t="shared" si="125"/>
        <v>0</v>
      </c>
      <c r="L4003" t="s">
        <v>15446</v>
      </c>
    </row>
    <row r="4004" spans="1:12" x14ac:dyDescent="0.25">
      <c r="A4004" t="s">
        <v>8016</v>
      </c>
      <c r="B4004" t="s">
        <v>8017</v>
      </c>
      <c r="C4004" t="s">
        <v>132</v>
      </c>
      <c r="D4004">
        <v>164</v>
      </c>
      <c r="E4004" t="s">
        <v>36</v>
      </c>
      <c r="F4004">
        <v>1.7729999999999999</v>
      </c>
      <c r="G4004">
        <v>3.3759999999999999</v>
      </c>
      <c r="H4004" t="s">
        <v>36</v>
      </c>
      <c r="I4004" t="s">
        <v>2819</v>
      </c>
      <c r="J4004" s="4" t="str">
        <f t="shared" si="124"/>
        <v>na</v>
      </c>
      <c r="K4004" s="4">
        <f t="shared" si="125"/>
        <v>0</v>
      </c>
      <c r="L4004" t="s">
        <v>15447</v>
      </c>
    </row>
    <row r="4005" spans="1:12" x14ac:dyDescent="0.25">
      <c r="A4005" t="s">
        <v>8018</v>
      </c>
      <c r="B4005" t="s">
        <v>8019</v>
      </c>
      <c r="C4005" t="s">
        <v>35</v>
      </c>
      <c r="D4005">
        <v>164</v>
      </c>
      <c r="E4005">
        <v>6.65</v>
      </c>
      <c r="F4005">
        <v>0.92900000000000005</v>
      </c>
      <c r="G4005">
        <v>2.2749999999999999</v>
      </c>
      <c r="H4005" t="s">
        <v>36</v>
      </c>
      <c r="I4005" t="s">
        <v>2819</v>
      </c>
      <c r="J4005" s="4" t="str">
        <f t="shared" si="124"/>
        <v>na</v>
      </c>
      <c r="K4005" s="4">
        <f t="shared" si="125"/>
        <v>0</v>
      </c>
      <c r="L4005" t="s">
        <v>15448</v>
      </c>
    </row>
    <row r="4006" spans="1:12" x14ac:dyDescent="0.25">
      <c r="A4006" t="s">
        <v>8020</v>
      </c>
      <c r="B4006" t="s">
        <v>8021</v>
      </c>
      <c r="C4006" t="s">
        <v>35</v>
      </c>
      <c r="D4006">
        <v>164</v>
      </c>
      <c r="E4006">
        <v>6.7640000000000002</v>
      </c>
      <c r="F4006">
        <v>0.68100000000000005</v>
      </c>
      <c r="G4006">
        <v>1.9019999999999999</v>
      </c>
      <c r="H4006" t="s">
        <v>36</v>
      </c>
      <c r="I4006" t="s">
        <v>2819</v>
      </c>
      <c r="J4006" s="4" t="str">
        <f t="shared" si="124"/>
        <v>na</v>
      </c>
      <c r="K4006" s="4">
        <f t="shared" si="125"/>
        <v>0</v>
      </c>
      <c r="L4006" t="s">
        <v>15449</v>
      </c>
    </row>
    <row r="4007" spans="1:12" x14ac:dyDescent="0.25">
      <c r="A4007" t="s">
        <v>8022</v>
      </c>
      <c r="B4007" t="s">
        <v>8023</v>
      </c>
      <c r="C4007" t="s">
        <v>35</v>
      </c>
      <c r="D4007">
        <v>164</v>
      </c>
      <c r="E4007">
        <v>5.2460000000000004</v>
      </c>
      <c r="F4007">
        <v>0.52300000000000002</v>
      </c>
      <c r="G4007">
        <v>2.4380000000000002</v>
      </c>
      <c r="H4007" t="s">
        <v>36</v>
      </c>
      <c r="I4007" t="s">
        <v>2819</v>
      </c>
      <c r="J4007" s="4" t="str">
        <f t="shared" si="124"/>
        <v>na</v>
      </c>
      <c r="K4007" s="4">
        <f t="shared" si="125"/>
        <v>0</v>
      </c>
      <c r="L4007" t="s">
        <v>15450</v>
      </c>
    </row>
    <row r="4008" spans="1:12" x14ac:dyDescent="0.25">
      <c r="A4008" t="s">
        <v>8024</v>
      </c>
      <c r="B4008" t="s">
        <v>8025</v>
      </c>
      <c r="C4008" t="s">
        <v>35</v>
      </c>
      <c r="D4008">
        <v>164</v>
      </c>
      <c r="E4008">
        <v>9.7319999999999993</v>
      </c>
      <c r="F4008">
        <v>1.2290000000000001</v>
      </c>
      <c r="G4008">
        <v>1.5009999999999999</v>
      </c>
      <c r="H4008" t="s">
        <v>36</v>
      </c>
      <c r="I4008" t="s">
        <v>2819</v>
      </c>
      <c r="J4008" s="4" t="str">
        <f t="shared" si="124"/>
        <v>na</v>
      </c>
      <c r="K4008" s="4">
        <f t="shared" si="125"/>
        <v>0</v>
      </c>
      <c r="L4008" t="s">
        <v>15451</v>
      </c>
    </row>
    <row r="4009" spans="1:12" x14ac:dyDescent="0.25">
      <c r="A4009" t="s">
        <v>8026</v>
      </c>
      <c r="B4009" t="s">
        <v>8027</v>
      </c>
      <c r="C4009" t="s">
        <v>35</v>
      </c>
      <c r="D4009">
        <v>163</v>
      </c>
      <c r="E4009">
        <v>8.3059999999999992</v>
      </c>
      <c r="F4009">
        <v>0.8</v>
      </c>
      <c r="G4009">
        <v>1.575</v>
      </c>
      <c r="H4009" t="s">
        <v>36</v>
      </c>
      <c r="I4009" t="s">
        <v>2819</v>
      </c>
      <c r="J4009" s="4" t="str">
        <f t="shared" si="124"/>
        <v>na</v>
      </c>
      <c r="K4009" s="4">
        <f t="shared" si="125"/>
        <v>0</v>
      </c>
      <c r="L4009" t="s">
        <v>15452</v>
      </c>
    </row>
    <row r="4010" spans="1:12" x14ac:dyDescent="0.25">
      <c r="A4010" t="s">
        <v>8028</v>
      </c>
      <c r="B4010" t="s">
        <v>8029</v>
      </c>
      <c r="C4010" t="s">
        <v>45</v>
      </c>
      <c r="D4010">
        <v>163</v>
      </c>
      <c r="E4010">
        <v>47.908999999999999</v>
      </c>
      <c r="F4010">
        <v>1.776</v>
      </c>
      <c r="G4010">
        <v>3.6549999999999998</v>
      </c>
      <c r="H4010">
        <v>13.952</v>
      </c>
      <c r="I4010" t="s">
        <v>2819</v>
      </c>
      <c r="J4010" s="4" t="str">
        <f t="shared" si="124"/>
        <v>na</v>
      </c>
      <c r="K4010" s="4">
        <f t="shared" si="125"/>
        <v>0</v>
      </c>
      <c r="L4010" t="s">
        <v>15453</v>
      </c>
    </row>
    <row r="4011" spans="1:12" x14ac:dyDescent="0.25">
      <c r="A4011" t="s">
        <v>8030</v>
      </c>
      <c r="B4011" t="s">
        <v>8031</v>
      </c>
      <c r="C4011" t="s">
        <v>30</v>
      </c>
      <c r="D4011">
        <v>162</v>
      </c>
      <c r="E4011" t="s">
        <v>36</v>
      </c>
      <c r="F4011">
        <v>0.94599999999999995</v>
      </c>
      <c r="G4011" t="s">
        <v>36</v>
      </c>
      <c r="H4011" t="s">
        <v>36</v>
      </c>
      <c r="I4011" t="s">
        <v>2819</v>
      </c>
      <c r="J4011" s="4" t="str">
        <f t="shared" si="124"/>
        <v>na</v>
      </c>
      <c r="K4011" s="4">
        <f t="shared" si="125"/>
        <v>0</v>
      </c>
      <c r="L4011" t="s">
        <v>15454</v>
      </c>
    </row>
    <row r="4012" spans="1:12" x14ac:dyDescent="0.25">
      <c r="A4012" t="s">
        <v>8032</v>
      </c>
      <c r="B4012" t="s">
        <v>8033</v>
      </c>
      <c r="C4012" t="s">
        <v>35</v>
      </c>
      <c r="D4012">
        <v>162</v>
      </c>
      <c r="E4012">
        <v>8.1560000000000006</v>
      </c>
      <c r="F4012">
        <v>1.048</v>
      </c>
      <c r="G4012">
        <v>2.302</v>
      </c>
      <c r="H4012" t="s">
        <v>36</v>
      </c>
      <c r="I4012" t="s">
        <v>2819</v>
      </c>
      <c r="J4012" s="4" t="str">
        <f t="shared" si="124"/>
        <v>na</v>
      </c>
      <c r="K4012" s="4">
        <f t="shared" si="125"/>
        <v>0</v>
      </c>
      <c r="L4012" t="s">
        <v>15455</v>
      </c>
    </row>
    <row r="4013" spans="1:12" x14ac:dyDescent="0.25">
      <c r="A4013" t="s">
        <v>8034</v>
      </c>
      <c r="B4013" t="s">
        <v>8035</v>
      </c>
      <c r="C4013" t="s">
        <v>30</v>
      </c>
      <c r="D4013">
        <v>162</v>
      </c>
      <c r="E4013" t="s">
        <v>36</v>
      </c>
      <c r="F4013" t="s">
        <v>36</v>
      </c>
      <c r="G4013" t="s">
        <v>36</v>
      </c>
      <c r="H4013" t="s">
        <v>36</v>
      </c>
      <c r="I4013" t="s">
        <v>2819</v>
      </c>
      <c r="J4013" s="4" t="str">
        <f t="shared" si="124"/>
        <v>na</v>
      </c>
      <c r="K4013" s="4">
        <f t="shared" si="125"/>
        <v>0</v>
      </c>
      <c r="L4013" t="s">
        <v>15456</v>
      </c>
    </row>
    <row r="4014" spans="1:12" x14ac:dyDescent="0.25">
      <c r="A4014" t="s">
        <v>8036</v>
      </c>
      <c r="B4014" t="s">
        <v>8037</v>
      </c>
      <c r="C4014" t="s">
        <v>132</v>
      </c>
      <c r="D4014">
        <v>162</v>
      </c>
      <c r="E4014" t="s">
        <v>36</v>
      </c>
      <c r="F4014">
        <v>1.08</v>
      </c>
      <c r="G4014">
        <v>0.97599999999999998</v>
      </c>
      <c r="H4014" t="s">
        <v>36</v>
      </c>
      <c r="I4014" t="s">
        <v>2819</v>
      </c>
      <c r="J4014" s="4" t="str">
        <f t="shared" si="124"/>
        <v>na</v>
      </c>
      <c r="K4014" s="4">
        <f t="shared" si="125"/>
        <v>0</v>
      </c>
      <c r="L4014" t="s">
        <v>15457</v>
      </c>
    </row>
    <row r="4015" spans="1:12" x14ac:dyDescent="0.25">
      <c r="A4015" t="s">
        <v>8038</v>
      </c>
      <c r="B4015" t="s">
        <v>8039</v>
      </c>
      <c r="C4015" t="s">
        <v>132</v>
      </c>
      <c r="D4015">
        <v>161</v>
      </c>
      <c r="E4015" t="s">
        <v>36</v>
      </c>
      <c r="F4015">
        <v>1.9430000000000001</v>
      </c>
      <c r="G4015">
        <v>4.5519999999999996</v>
      </c>
      <c r="H4015" t="s">
        <v>36</v>
      </c>
      <c r="I4015" t="s">
        <v>2819</v>
      </c>
      <c r="J4015" s="4" t="str">
        <f t="shared" si="124"/>
        <v>na</v>
      </c>
      <c r="K4015" s="4">
        <f t="shared" si="125"/>
        <v>0</v>
      </c>
      <c r="L4015" t="s">
        <v>15458</v>
      </c>
    </row>
    <row r="4016" spans="1:12" x14ac:dyDescent="0.25">
      <c r="A4016" t="s">
        <v>8040</v>
      </c>
      <c r="B4016" t="s">
        <v>8041</v>
      </c>
      <c r="C4016" t="s">
        <v>15</v>
      </c>
      <c r="D4016">
        <v>161</v>
      </c>
      <c r="E4016">
        <v>11.051</v>
      </c>
      <c r="F4016">
        <v>0.69799999999999995</v>
      </c>
      <c r="G4016">
        <v>9.4E-2</v>
      </c>
      <c r="H4016">
        <v>4.1840000000000002</v>
      </c>
      <c r="I4016" t="s">
        <v>2819</v>
      </c>
      <c r="J4016" s="4" t="str">
        <f t="shared" si="124"/>
        <v>na</v>
      </c>
      <c r="K4016" s="4">
        <f t="shared" si="125"/>
        <v>0</v>
      </c>
      <c r="L4016" t="s">
        <v>15459</v>
      </c>
    </row>
    <row r="4017" spans="1:12" x14ac:dyDescent="0.25">
      <c r="A4017" t="s">
        <v>8042</v>
      </c>
      <c r="B4017" t="s">
        <v>8043</v>
      </c>
      <c r="C4017" t="s">
        <v>18</v>
      </c>
      <c r="D4017">
        <v>161</v>
      </c>
      <c r="E4017">
        <v>11.957000000000001</v>
      </c>
      <c r="F4017">
        <v>0.84099999999999997</v>
      </c>
      <c r="G4017">
        <v>1.28</v>
      </c>
      <c r="H4017">
        <v>4.7190000000000003</v>
      </c>
      <c r="I4017" t="s">
        <v>2819</v>
      </c>
      <c r="J4017" s="4" t="str">
        <f t="shared" si="124"/>
        <v>na</v>
      </c>
      <c r="K4017" s="4">
        <f t="shared" si="125"/>
        <v>0</v>
      </c>
      <c r="L4017" t="s">
        <v>15460</v>
      </c>
    </row>
    <row r="4018" spans="1:12" x14ac:dyDescent="0.25">
      <c r="A4018" t="s">
        <v>8044</v>
      </c>
      <c r="B4018" t="s">
        <v>8045</v>
      </c>
      <c r="C4018" t="s">
        <v>35</v>
      </c>
      <c r="D4018">
        <v>161</v>
      </c>
      <c r="E4018">
        <v>5.8310000000000004</v>
      </c>
      <c r="F4018">
        <v>0.61199999999999999</v>
      </c>
      <c r="G4018">
        <v>1.629</v>
      </c>
      <c r="H4018" t="s">
        <v>36</v>
      </c>
      <c r="I4018" t="s">
        <v>2819</v>
      </c>
      <c r="J4018" s="4" t="str">
        <f t="shared" si="124"/>
        <v>na</v>
      </c>
      <c r="K4018" s="4">
        <f t="shared" si="125"/>
        <v>0</v>
      </c>
      <c r="L4018" t="s">
        <v>15461</v>
      </c>
    </row>
    <row r="4019" spans="1:12" x14ac:dyDescent="0.25">
      <c r="A4019" t="s">
        <v>8046</v>
      </c>
      <c r="B4019" t="s">
        <v>8047</v>
      </c>
      <c r="C4019" t="s">
        <v>61</v>
      </c>
      <c r="D4019">
        <v>161</v>
      </c>
      <c r="E4019" t="s">
        <v>36</v>
      </c>
      <c r="F4019" t="s">
        <v>36</v>
      </c>
      <c r="G4019" t="s">
        <v>36</v>
      </c>
      <c r="H4019" t="s">
        <v>36</v>
      </c>
      <c r="I4019" t="s">
        <v>2819</v>
      </c>
      <c r="J4019" s="4" t="str">
        <f t="shared" si="124"/>
        <v>na</v>
      </c>
      <c r="K4019" s="4">
        <f t="shared" si="125"/>
        <v>0</v>
      </c>
      <c r="L4019" t="s">
        <v>15462</v>
      </c>
    </row>
    <row r="4020" spans="1:12" x14ac:dyDescent="0.25">
      <c r="A4020" t="s">
        <v>8048</v>
      </c>
      <c r="B4020" t="s">
        <v>8049</v>
      </c>
      <c r="C4020" t="s">
        <v>30</v>
      </c>
      <c r="D4020">
        <v>161</v>
      </c>
      <c r="E4020">
        <v>2.8959999999999999</v>
      </c>
      <c r="F4020">
        <v>0.91200000000000003</v>
      </c>
      <c r="G4020">
        <v>1.056</v>
      </c>
      <c r="H4020">
        <v>0.192</v>
      </c>
      <c r="I4020" t="s">
        <v>2819</v>
      </c>
      <c r="J4020" s="4" t="str">
        <f t="shared" si="124"/>
        <v>na</v>
      </c>
      <c r="K4020" s="4">
        <f t="shared" si="125"/>
        <v>0</v>
      </c>
      <c r="L4020" t="s">
        <v>15463</v>
      </c>
    </row>
    <row r="4021" spans="1:12" x14ac:dyDescent="0.25">
      <c r="A4021" t="s">
        <v>8050</v>
      </c>
      <c r="B4021" t="s">
        <v>8051</v>
      </c>
      <c r="C4021" t="s">
        <v>35</v>
      </c>
      <c r="D4021">
        <v>161</v>
      </c>
      <c r="E4021">
        <v>23.824999999999999</v>
      </c>
      <c r="F4021">
        <v>1.054</v>
      </c>
      <c r="G4021">
        <v>1.76</v>
      </c>
      <c r="H4021">
        <v>11.731999999999999</v>
      </c>
      <c r="I4021" t="s">
        <v>2819</v>
      </c>
      <c r="J4021" s="4" t="str">
        <f t="shared" si="124"/>
        <v>na</v>
      </c>
      <c r="K4021" s="4">
        <f t="shared" si="125"/>
        <v>0</v>
      </c>
      <c r="L4021" t="s">
        <v>15464</v>
      </c>
    </row>
    <row r="4022" spans="1:12" x14ac:dyDescent="0.25">
      <c r="A4022" t="s">
        <v>8052</v>
      </c>
      <c r="B4022" t="s">
        <v>8053</v>
      </c>
      <c r="C4022" t="s">
        <v>30</v>
      </c>
      <c r="D4022">
        <v>161</v>
      </c>
      <c r="E4022" t="s">
        <v>36</v>
      </c>
      <c r="F4022">
        <v>2.8919999999999999</v>
      </c>
      <c r="G4022" t="s">
        <v>36</v>
      </c>
      <c r="H4022" t="s">
        <v>36</v>
      </c>
      <c r="I4022" t="s">
        <v>2819</v>
      </c>
      <c r="J4022" s="4" t="str">
        <f t="shared" si="124"/>
        <v>na</v>
      </c>
      <c r="K4022" s="4">
        <f t="shared" si="125"/>
        <v>0</v>
      </c>
      <c r="L4022" t="s">
        <v>15465</v>
      </c>
    </row>
    <row r="4023" spans="1:12" x14ac:dyDescent="0.25">
      <c r="A4023" t="s">
        <v>8054</v>
      </c>
      <c r="B4023" t="s">
        <v>8055</v>
      </c>
      <c r="C4023" t="s">
        <v>30</v>
      </c>
      <c r="D4023">
        <v>160</v>
      </c>
      <c r="E4023" t="s">
        <v>36</v>
      </c>
      <c r="F4023">
        <v>1.952</v>
      </c>
      <c r="G4023">
        <v>37.195999999999998</v>
      </c>
      <c r="H4023" t="s">
        <v>36</v>
      </c>
      <c r="I4023" t="s">
        <v>2819</v>
      </c>
      <c r="J4023" s="4" t="str">
        <f t="shared" si="124"/>
        <v>na</v>
      </c>
      <c r="K4023" s="4">
        <f t="shared" si="125"/>
        <v>0</v>
      </c>
      <c r="L4023" t="s">
        <v>15466</v>
      </c>
    </row>
    <row r="4024" spans="1:12" x14ac:dyDescent="0.25">
      <c r="A4024" t="s">
        <v>8056</v>
      </c>
      <c r="B4024" t="s">
        <v>8057</v>
      </c>
      <c r="C4024" t="s">
        <v>35</v>
      </c>
      <c r="D4024">
        <v>160</v>
      </c>
      <c r="E4024">
        <v>3.7290000000000001</v>
      </c>
      <c r="F4024">
        <v>0.52700000000000002</v>
      </c>
      <c r="G4024">
        <v>0.46300000000000002</v>
      </c>
      <c r="H4024">
        <v>8.3450000000000006</v>
      </c>
      <c r="I4024" t="s">
        <v>2819</v>
      </c>
      <c r="J4024" s="4" t="str">
        <f t="shared" si="124"/>
        <v>na</v>
      </c>
      <c r="K4024" s="4">
        <f t="shared" si="125"/>
        <v>0</v>
      </c>
      <c r="L4024" t="s">
        <v>15467</v>
      </c>
    </row>
    <row r="4025" spans="1:12" x14ac:dyDescent="0.25">
      <c r="A4025" t="s">
        <v>8058</v>
      </c>
      <c r="B4025" t="s">
        <v>8059</v>
      </c>
      <c r="C4025" t="s">
        <v>58</v>
      </c>
      <c r="D4025">
        <v>160</v>
      </c>
      <c r="E4025">
        <v>5.0789999999999997</v>
      </c>
      <c r="F4025">
        <v>0.30199999999999999</v>
      </c>
      <c r="G4025">
        <v>0.215</v>
      </c>
      <c r="H4025" t="s">
        <v>36</v>
      </c>
      <c r="I4025" t="s">
        <v>2819</v>
      </c>
      <c r="J4025" s="4" t="str">
        <f t="shared" si="124"/>
        <v>na</v>
      </c>
      <c r="K4025" s="4">
        <f t="shared" si="125"/>
        <v>0</v>
      </c>
      <c r="L4025" t="s">
        <v>15468</v>
      </c>
    </row>
    <row r="4026" spans="1:12" x14ac:dyDescent="0.25">
      <c r="A4026" t="s">
        <v>8060</v>
      </c>
      <c r="B4026" t="s">
        <v>8061</v>
      </c>
      <c r="C4026" t="s">
        <v>58</v>
      </c>
      <c r="D4026">
        <v>160</v>
      </c>
      <c r="E4026">
        <v>5.0789999999999997</v>
      </c>
      <c r="F4026">
        <v>0.30199999999999999</v>
      </c>
      <c r="G4026">
        <v>0.215</v>
      </c>
      <c r="H4026" t="s">
        <v>36</v>
      </c>
      <c r="I4026" t="s">
        <v>2819</v>
      </c>
      <c r="J4026" s="4" t="str">
        <f t="shared" si="124"/>
        <v>na</v>
      </c>
      <c r="K4026" s="4">
        <f t="shared" si="125"/>
        <v>0</v>
      </c>
      <c r="L4026" t="s">
        <v>15469</v>
      </c>
    </row>
    <row r="4027" spans="1:12" x14ac:dyDescent="0.25">
      <c r="A4027" t="s">
        <v>8062</v>
      </c>
      <c r="B4027" t="s">
        <v>8063</v>
      </c>
      <c r="C4027" t="s">
        <v>30</v>
      </c>
      <c r="D4027">
        <v>160</v>
      </c>
      <c r="E4027" t="s">
        <v>36</v>
      </c>
      <c r="F4027">
        <v>0.71099999999999997</v>
      </c>
      <c r="G4027">
        <v>2.0920000000000001</v>
      </c>
      <c r="H4027" t="s">
        <v>36</v>
      </c>
      <c r="I4027" t="s">
        <v>2819</v>
      </c>
      <c r="J4027" s="4" t="str">
        <f t="shared" si="124"/>
        <v>na</v>
      </c>
      <c r="K4027" s="4">
        <f t="shared" si="125"/>
        <v>0</v>
      </c>
      <c r="L4027" t="s">
        <v>15470</v>
      </c>
    </row>
    <row r="4028" spans="1:12" x14ac:dyDescent="0.25">
      <c r="A4028" t="s">
        <v>8064</v>
      </c>
      <c r="B4028" t="s">
        <v>8065</v>
      </c>
      <c r="C4028" t="s">
        <v>132</v>
      </c>
      <c r="D4028">
        <v>160</v>
      </c>
      <c r="E4028" t="s">
        <v>36</v>
      </c>
      <c r="F4028">
        <v>3.19</v>
      </c>
      <c r="G4028">
        <v>6.4729999999999999</v>
      </c>
      <c r="H4028" t="s">
        <v>36</v>
      </c>
      <c r="I4028" t="s">
        <v>2819</v>
      </c>
      <c r="J4028" s="4" t="str">
        <f t="shared" si="124"/>
        <v>na</v>
      </c>
      <c r="K4028" s="4">
        <f t="shared" si="125"/>
        <v>0</v>
      </c>
      <c r="L4028" t="s">
        <v>15471</v>
      </c>
    </row>
    <row r="4029" spans="1:12" x14ac:dyDescent="0.25">
      <c r="A4029" t="s">
        <v>8066</v>
      </c>
      <c r="B4029" t="s">
        <v>8067</v>
      </c>
      <c r="C4029" t="s">
        <v>35</v>
      </c>
      <c r="D4029">
        <v>159</v>
      </c>
      <c r="E4029">
        <v>3.1579999999999999</v>
      </c>
      <c r="F4029">
        <v>51.963000000000001</v>
      </c>
      <c r="G4029">
        <v>0.36399999999999999</v>
      </c>
      <c r="H4029">
        <v>7.085</v>
      </c>
      <c r="I4029" t="s">
        <v>2819</v>
      </c>
      <c r="J4029" s="4" t="str">
        <f t="shared" si="124"/>
        <v>na</v>
      </c>
      <c r="K4029" s="4">
        <f t="shared" si="125"/>
        <v>0</v>
      </c>
      <c r="L4029" t="s">
        <v>15472</v>
      </c>
    </row>
    <row r="4030" spans="1:12" x14ac:dyDescent="0.25">
      <c r="A4030" t="s">
        <v>8068</v>
      </c>
      <c r="B4030" t="s">
        <v>8069</v>
      </c>
      <c r="C4030" t="s">
        <v>132</v>
      </c>
      <c r="D4030">
        <v>159</v>
      </c>
      <c r="E4030" t="s">
        <v>36</v>
      </c>
      <c r="F4030">
        <v>4.6840000000000002</v>
      </c>
      <c r="G4030">
        <v>2.37</v>
      </c>
      <c r="H4030" t="s">
        <v>36</v>
      </c>
      <c r="I4030" t="s">
        <v>2819</v>
      </c>
      <c r="J4030" s="4" t="str">
        <f t="shared" si="124"/>
        <v>na</v>
      </c>
      <c r="K4030" s="4">
        <f t="shared" si="125"/>
        <v>0</v>
      </c>
      <c r="L4030" t="s">
        <v>15473</v>
      </c>
    </row>
    <row r="4031" spans="1:12" x14ac:dyDescent="0.25">
      <c r="A4031" t="s">
        <v>8070</v>
      </c>
      <c r="B4031" t="s">
        <v>8071</v>
      </c>
      <c r="C4031" t="s">
        <v>58</v>
      </c>
      <c r="D4031">
        <v>159</v>
      </c>
      <c r="E4031" t="s">
        <v>36</v>
      </c>
      <c r="F4031" t="s">
        <v>36</v>
      </c>
      <c r="G4031">
        <v>9.6000000000000002E-2</v>
      </c>
      <c r="H4031" t="s">
        <v>36</v>
      </c>
      <c r="I4031" t="s">
        <v>2819</v>
      </c>
      <c r="J4031" s="4" t="str">
        <f t="shared" si="124"/>
        <v>na</v>
      </c>
      <c r="K4031" s="4">
        <f t="shared" si="125"/>
        <v>0</v>
      </c>
      <c r="L4031" t="s">
        <v>15474</v>
      </c>
    </row>
    <row r="4032" spans="1:12" x14ac:dyDescent="0.25">
      <c r="A4032" t="s">
        <v>8072</v>
      </c>
      <c r="B4032" t="s">
        <v>8073</v>
      </c>
      <c r="C4032" t="s">
        <v>11</v>
      </c>
      <c r="D4032">
        <v>159</v>
      </c>
      <c r="E4032" t="s">
        <v>36</v>
      </c>
      <c r="F4032">
        <v>2.4550000000000001</v>
      </c>
      <c r="G4032">
        <v>1.0309999999999999</v>
      </c>
      <c r="H4032" t="s">
        <v>36</v>
      </c>
      <c r="I4032" t="s">
        <v>2819</v>
      </c>
      <c r="J4032" s="4" t="str">
        <f t="shared" si="124"/>
        <v>na</v>
      </c>
      <c r="K4032" s="4">
        <f t="shared" si="125"/>
        <v>0</v>
      </c>
      <c r="L4032" t="s">
        <v>15475</v>
      </c>
    </row>
    <row r="4033" spans="1:12" x14ac:dyDescent="0.25">
      <c r="A4033" t="s">
        <v>8074</v>
      </c>
      <c r="B4033" t="s">
        <v>8075</v>
      </c>
      <c r="C4033" t="s">
        <v>35</v>
      </c>
      <c r="D4033">
        <v>158</v>
      </c>
      <c r="E4033">
        <v>6.5880000000000001</v>
      </c>
      <c r="F4033">
        <v>0.57499999999999996</v>
      </c>
      <c r="G4033">
        <v>2.5179999999999998</v>
      </c>
      <c r="H4033" t="s">
        <v>36</v>
      </c>
      <c r="I4033" t="s">
        <v>2819</v>
      </c>
      <c r="J4033" s="4" t="str">
        <f t="shared" si="124"/>
        <v>na</v>
      </c>
      <c r="K4033" s="4">
        <f t="shared" si="125"/>
        <v>0</v>
      </c>
      <c r="L4033" t="s">
        <v>15476</v>
      </c>
    </row>
    <row r="4034" spans="1:12" x14ac:dyDescent="0.25">
      <c r="A4034" t="s">
        <v>8076</v>
      </c>
      <c r="B4034" t="s">
        <v>8077</v>
      </c>
      <c r="C4034" t="s">
        <v>35</v>
      </c>
      <c r="D4034">
        <v>158</v>
      </c>
      <c r="E4034">
        <v>7.6020000000000003</v>
      </c>
      <c r="F4034">
        <v>0.55300000000000005</v>
      </c>
      <c r="G4034">
        <v>3.1669999999999998</v>
      </c>
      <c r="H4034" t="s">
        <v>36</v>
      </c>
      <c r="I4034" t="s">
        <v>2819</v>
      </c>
      <c r="J4034" s="4" t="str">
        <f t="shared" ref="J4034:J4097" si="126">IF(AND(I4034=selected_country_code,C4034= selected_sector_code),D4034,"na")</f>
        <v>na</v>
      </c>
      <c r="K4034" s="4">
        <f t="shared" si="125"/>
        <v>0</v>
      </c>
      <c r="L4034" t="s">
        <v>15477</v>
      </c>
    </row>
    <row r="4035" spans="1:12" x14ac:dyDescent="0.25">
      <c r="A4035" t="s">
        <v>8078</v>
      </c>
      <c r="B4035" t="s">
        <v>8079</v>
      </c>
      <c r="C4035" t="s">
        <v>30</v>
      </c>
      <c r="D4035">
        <v>158</v>
      </c>
      <c r="E4035" t="s">
        <v>36</v>
      </c>
      <c r="F4035">
        <v>2.258</v>
      </c>
      <c r="G4035" t="s">
        <v>36</v>
      </c>
      <c r="H4035" t="s">
        <v>36</v>
      </c>
      <c r="I4035" t="s">
        <v>2819</v>
      </c>
      <c r="J4035" s="4" t="str">
        <f t="shared" si="126"/>
        <v>na</v>
      </c>
      <c r="K4035" s="4">
        <f t="shared" ref="K4035:K4098" si="127">IFERROR(RANK(J4035,$J$2:$J$5711,0),0)</f>
        <v>0</v>
      </c>
      <c r="L4035" t="s">
        <v>15478</v>
      </c>
    </row>
    <row r="4036" spans="1:12" x14ac:dyDescent="0.25">
      <c r="A4036" t="s">
        <v>8080</v>
      </c>
      <c r="B4036" t="s">
        <v>8081</v>
      </c>
      <c r="C4036" t="s">
        <v>35</v>
      </c>
      <c r="D4036">
        <v>158</v>
      </c>
      <c r="E4036">
        <v>6.2809999999999997</v>
      </c>
      <c r="F4036">
        <v>0.79700000000000004</v>
      </c>
      <c r="G4036">
        <v>2.9630000000000001</v>
      </c>
      <c r="H4036" t="s">
        <v>36</v>
      </c>
      <c r="I4036" t="s">
        <v>2819</v>
      </c>
      <c r="J4036" s="4" t="str">
        <f t="shared" si="126"/>
        <v>na</v>
      </c>
      <c r="K4036" s="4">
        <f t="shared" si="127"/>
        <v>0</v>
      </c>
      <c r="L4036" t="s">
        <v>15479</v>
      </c>
    </row>
    <row r="4037" spans="1:12" x14ac:dyDescent="0.25">
      <c r="A4037" t="s">
        <v>8082</v>
      </c>
      <c r="B4037" t="s">
        <v>8083</v>
      </c>
      <c r="C4037" t="s">
        <v>30</v>
      </c>
      <c r="D4037">
        <v>158</v>
      </c>
      <c r="E4037" t="s">
        <v>36</v>
      </c>
      <c r="F4037">
        <v>2.0169999999999999</v>
      </c>
      <c r="G4037">
        <v>7.7619999999999996</v>
      </c>
      <c r="H4037" t="s">
        <v>36</v>
      </c>
      <c r="I4037" t="s">
        <v>2819</v>
      </c>
      <c r="J4037" s="4" t="str">
        <f t="shared" si="126"/>
        <v>na</v>
      </c>
      <c r="K4037" s="4">
        <f t="shared" si="127"/>
        <v>0</v>
      </c>
      <c r="L4037" t="s">
        <v>15480</v>
      </c>
    </row>
    <row r="4038" spans="1:12" x14ac:dyDescent="0.25">
      <c r="A4038" t="s">
        <v>8084</v>
      </c>
      <c r="B4038" t="s">
        <v>8085</v>
      </c>
      <c r="C4038" t="s">
        <v>35</v>
      </c>
      <c r="D4038">
        <v>157</v>
      </c>
      <c r="E4038">
        <v>6.97</v>
      </c>
      <c r="F4038">
        <v>0.60099999999999998</v>
      </c>
      <c r="G4038">
        <v>3.9260000000000002</v>
      </c>
      <c r="H4038" t="s">
        <v>36</v>
      </c>
      <c r="I4038" t="s">
        <v>2819</v>
      </c>
      <c r="J4038" s="4" t="str">
        <f t="shared" si="126"/>
        <v>na</v>
      </c>
      <c r="K4038" s="4">
        <f t="shared" si="127"/>
        <v>0</v>
      </c>
      <c r="L4038" t="s">
        <v>15481</v>
      </c>
    </row>
    <row r="4039" spans="1:12" x14ac:dyDescent="0.25">
      <c r="A4039" t="s">
        <v>8086</v>
      </c>
      <c r="B4039" t="s">
        <v>8087</v>
      </c>
      <c r="C4039" t="s">
        <v>132</v>
      </c>
      <c r="D4039">
        <v>157</v>
      </c>
      <c r="E4039" t="s">
        <v>36</v>
      </c>
      <c r="F4039">
        <v>0.69799999999999995</v>
      </c>
      <c r="G4039">
        <v>0.23599999999999999</v>
      </c>
      <c r="H4039">
        <v>6.16</v>
      </c>
      <c r="I4039" t="s">
        <v>2819</v>
      </c>
      <c r="J4039" s="4" t="str">
        <f t="shared" si="126"/>
        <v>na</v>
      </c>
      <c r="K4039" s="4">
        <f t="shared" si="127"/>
        <v>0</v>
      </c>
      <c r="L4039" t="s">
        <v>15482</v>
      </c>
    </row>
    <row r="4040" spans="1:12" x14ac:dyDescent="0.25">
      <c r="A4040" t="s">
        <v>8088</v>
      </c>
      <c r="B4040" t="s">
        <v>8089</v>
      </c>
      <c r="C4040" t="s">
        <v>15</v>
      </c>
      <c r="D4040">
        <v>157</v>
      </c>
      <c r="E4040">
        <v>5.69</v>
      </c>
      <c r="F4040">
        <v>0.29199999999999998</v>
      </c>
      <c r="G4040">
        <v>0.02</v>
      </c>
      <c r="H4040">
        <v>7.1840000000000002</v>
      </c>
      <c r="I4040" t="s">
        <v>2819</v>
      </c>
      <c r="J4040" s="4" t="str">
        <f t="shared" si="126"/>
        <v>na</v>
      </c>
      <c r="K4040" s="4">
        <f t="shared" si="127"/>
        <v>0</v>
      </c>
      <c r="L4040" t="s">
        <v>15483</v>
      </c>
    </row>
    <row r="4041" spans="1:12" x14ac:dyDescent="0.25">
      <c r="A4041" t="s">
        <v>8090</v>
      </c>
      <c r="B4041" t="s">
        <v>8091</v>
      </c>
      <c r="C4041" t="s">
        <v>58</v>
      </c>
      <c r="D4041">
        <v>157</v>
      </c>
      <c r="E4041">
        <v>8.3829999999999991</v>
      </c>
      <c r="F4041">
        <v>0.57299999999999995</v>
      </c>
      <c r="G4041">
        <v>0.16500000000000001</v>
      </c>
      <c r="H4041">
        <v>5.4509999999999996</v>
      </c>
      <c r="I4041" t="s">
        <v>2819</v>
      </c>
      <c r="J4041" s="4" t="str">
        <f t="shared" si="126"/>
        <v>na</v>
      </c>
      <c r="K4041" s="4">
        <f t="shared" si="127"/>
        <v>0</v>
      </c>
      <c r="L4041" t="s">
        <v>15484</v>
      </c>
    </row>
    <row r="4042" spans="1:12" x14ac:dyDescent="0.25">
      <c r="A4042" t="s">
        <v>8092</v>
      </c>
      <c r="B4042" t="s">
        <v>8093</v>
      </c>
      <c r="C4042" t="s">
        <v>30</v>
      </c>
      <c r="D4042">
        <v>157</v>
      </c>
      <c r="E4042" t="s">
        <v>36</v>
      </c>
      <c r="F4042">
        <v>2.6269999999999998</v>
      </c>
      <c r="G4042" t="s">
        <v>36</v>
      </c>
      <c r="H4042" t="s">
        <v>36</v>
      </c>
      <c r="I4042" t="s">
        <v>2819</v>
      </c>
      <c r="J4042" s="4" t="str">
        <f t="shared" si="126"/>
        <v>na</v>
      </c>
      <c r="K4042" s="4">
        <f t="shared" si="127"/>
        <v>0</v>
      </c>
      <c r="L4042" t="s">
        <v>15485</v>
      </c>
    </row>
    <row r="4043" spans="1:12" x14ac:dyDescent="0.25">
      <c r="A4043" t="s">
        <v>8094</v>
      </c>
      <c r="B4043" t="s">
        <v>8095</v>
      </c>
      <c r="C4043" t="s">
        <v>61</v>
      </c>
      <c r="D4043">
        <v>157</v>
      </c>
      <c r="E4043" t="s">
        <v>36</v>
      </c>
      <c r="F4043" t="s">
        <v>36</v>
      </c>
      <c r="G4043" t="s">
        <v>36</v>
      </c>
      <c r="H4043" t="s">
        <v>36</v>
      </c>
      <c r="I4043" t="s">
        <v>2819</v>
      </c>
      <c r="J4043" s="4" t="str">
        <f t="shared" si="126"/>
        <v>na</v>
      </c>
      <c r="K4043" s="4">
        <f t="shared" si="127"/>
        <v>0</v>
      </c>
      <c r="L4043" t="s">
        <v>15486</v>
      </c>
    </row>
    <row r="4044" spans="1:12" x14ac:dyDescent="0.25">
      <c r="A4044" t="s">
        <v>8096</v>
      </c>
      <c r="B4044" t="s">
        <v>8097</v>
      </c>
      <c r="C4044" t="s">
        <v>35</v>
      </c>
      <c r="D4044">
        <v>157</v>
      </c>
      <c r="E4044">
        <v>7.9850000000000003</v>
      </c>
      <c r="F4044">
        <v>0.82799999999999996</v>
      </c>
      <c r="G4044">
        <v>1.9450000000000001</v>
      </c>
      <c r="H4044" t="s">
        <v>36</v>
      </c>
      <c r="I4044" t="s">
        <v>2819</v>
      </c>
      <c r="J4044" s="4" t="str">
        <f t="shared" si="126"/>
        <v>na</v>
      </c>
      <c r="K4044" s="4">
        <f t="shared" si="127"/>
        <v>0</v>
      </c>
      <c r="L4044" t="s">
        <v>15487</v>
      </c>
    </row>
    <row r="4045" spans="1:12" x14ac:dyDescent="0.25">
      <c r="A4045" t="s">
        <v>8098</v>
      </c>
      <c r="B4045" t="s">
        <v>8099</v>
      </c>
      <c r="C4045" t="s">
        <v>35</v>
      </c>
      <c r="D4045">
        <v>156</v>
      </c>
      <c r="E4045">
        <v>6.3860000000000001</v>
      </c>
      <c r="F4045">
        <v>0.51200000000000001</v>
      </c>
      <c r="G4045">
        <v>0.97899999999999998</v>
      </c>
      <c r="H4045" t="s">
        <v>36</v>
      </c>
      <c r="I4045" t="s">
        <v>2819</v>
      </c>
      <c r="J4045" s="4" t="str">
        <f t="shared" si="126"/>
        <v>na</v>
      </c>
      <c r="K4045" s="4">
        <f t="shared" si="127"/>
        <v>0</v>
      </c>
      <c r="L4045" t="s">
        <v>15488</v>
      </c>
    </row>
    <row r="4046" spans="1:12" x14ac:dyDescent="0.25">
      <c r="A4046" t="s">
        <v>8100</v>
      </c>
      <c r="B4046" t="s">
        <v>8101</v>
      </c>
      <c r="C4046" t="s">
        <v>61</v>
      </c>
      <c r="D4046">
        <v>156</v>
      </c>
      <c r="E4046">
        <v>84.706999999999994</v>
      </c>
      <c r="F4046">
        <v>1.323</v>
      </c>
      <c r="G4046" t="s">
        <v>36</v>
      </c>
      <c r="H4046" t="s">
        <v>36</v>
      </c>
      <c r="I4046" t="s">
        <v>2819</v>
      </c>
      <c r="J4046" s="4" t="str">
        <f t="shared" si="126"/>
        <v>na</v>
      </c>
      <c r="K4046" s="4">
        <f t="shared" si="127"/>
        <v>0</v>
      </c>
      <c r="L4046" t="s">
        <v>15489</v>
      </c>
    </row>
    <row r="4047" spans="1:12" x14ac:dyDescent="0.25">
      <c r="A4047" t="s">
        <v>8102</v>
      </c>
      <c r="B4047" t="s">
        <v>8103</v>
      </c>
      <c r="C4047" t="s">
        <v>30</v>
      </c>
      <c r="D4047">
        <v>156</v>
      </c>
      <c r="E4047" t="s">
        <v>36</v>
      </c>
      <c r="F4047" t="s">
        <v>36</v>
      </c>
      <c r="G4047" t="s">
        <v>36</v>
      </c>
      <c r="H4047" t="s">
        <v>36</v>
      </c>
      <c r="I4047" t="s">
        <v>2819</v>
      </c>
      <c r="J4047" s="4" t="str">
        <f t="shared" si="126"/>
        <v>na</v>
      </c>
      <c r="K4047" s="4">
        <f t="shared" si="127"/>
        <v>0</v>
      </c>
      <c r="L4047" t="s">
        <v>15490</v>
      </c>
    </row>
    <row r="4048" spans="1:12" x14ac:dyDescent="0.25">
      <c r="A4048" t="s">
        <v>8104</v>
      </c>
      <c r="B4048" t="s">
        <v>8105</v>
      </c>
      <c r="C4048" t="s">
        <v>35</v>
      </c>
      <c r="D4048">
        <v>156</v>
      </c>
      <c r="E4048">
        <v>11.234999999999999</v>
      </c>
      <c r="F4048">
        <v>0.81499999999999995</v>
      </c>
      <c r="G4048">
        <v>1.9390000000000001</v>
      </c>
      <c r="H4048" t="s">
        <v>36</v>
      </c>
      <c r="I4048" t="s">
        <v>2819</v>
      </c>
      <c r="J4048" s="4" t="str">
        <f t="shared" si="126"/>
        <v>na</v>
      </c>
      <c r="K4048" s="4">
        <f t="shared" si="127"/>
        <v>0</v>
      </c>
      <c r="L4048" t="s">
        <v>15491</v>
      </c>
    </row>
    <row r="4049" spans="1:12" x14ac:dyDescent="0.25">
      <c r="A4049" t="s">
        <v>8106</v>
      </c>
      <c r="B4049" t="s">
        <v>8107</v>
      </c>
      <c r="C4049" t="s">
        <v>30</v>
      </c>
      <c r="D4049">
        <v>155</v>
      </c>
      <c r="E4049" t="s">
        <v>36</v>
      </c>
      <c r="F4049" t="s">
        <v>36</v>
      </c>
      <c r="G4049">
        <v>1.496</v>
      </c>
      <c r="H4049">
        <v>7.5890000000000004</v>
      </c>
      <c r="I4049" t="s">
        <v>2819</v>
      </c>
      <c r="J4049" s="4" t="str">
        <f t="shared" si="126"/>
        <v>na</v>
      </c>
      <c r="K4049" s="4">
        <f t="shared" si="127"/>
        <v>0</v>
      </c>
      <c r="L4049" t="s">
        <v>15492</v>
      </c>
    </row>
    <row r="4050" spans="1:12" x14ac:dyDescent="0.25">
      <c r="A4050" t="s">
        <v>8108</v>
      </c>
      <c r="B4050" t="s">
        <v>8109</v>
      </c>
      <c r="C4050" t="s">
        <v>35</v>
      </c>
      <c r="D4050">
        <v>154</v>
      </c>
      <c r="E4050">
        <v>11.382</v>
      </c>
      <c r="F4050">
        <v>1.2010000000000001</v>
      </c>
      <c r="G4050">
        <v>2.62</v>
      </c>
      <c r="H4050" t="s">
        <v>36</v>
      </c>
      <c r="I4050" t="s">
        <v>2819</v>
      </c>
      <c r="J4050" s="4" t="str">
        <f t="shared" si="126"/>
        <v>na</v>
      </c>
      <c r="K4050" s="4">
        <f t="shared" si="127"/>
        <v>0</v>
      </c>
      <c r="L4050" t="s">
        <v>15493</v>
      </c>
    </row>
    <row r="4051" spans="1:12" x14ac:dyDescent="0.25">
      <c r="A4051" t="s">
        <v>8110</v>
      </c>
      <c r="B4051" t="s">
        <v>8111</v>
      </c>
      <c r="C4051" t="s">
        <v>35</v>
      </c>
      <c r="D4051">
        <v>153</v>
      </c>
      <c r="E4051" t="s">
        <v>36</v>
      </c>
      <c r="F4051" t="s">
        <v>36</v>
      </c>
      <c r="G4051" t="s">
        <v>36</v>
      </c>
      <c r="H4051" t="s">
        <v>36</v>
      </c>
      <c r="I4051" t="s">
        <v>2819</v>
      </c>
      <c r="J4051" s="4" t="str">
        <f t="shared" si="126"/>
        <v>na</v>
      </c>
      <c r="K4051" s="4">
        <f t="shared" si="127"/>
        <v>0</v>
      </c>
      <c r="L4051" t="s">
        <v>15494</v>
      </c>
    </row>
    <row r="4052" spans="1:12" x14ac:dyDescent="0.25">
      <c r="A4052" t="s">
        <v>8112</v>
      </c>
      <c r="B4052" t="s">
        <v>8113</v>
      </c>
      <c r="C4052" t="s">
        <v>35</v>
      </c>
      <c r="D4052">
        <v>153</v>
      </c>
      <c r="E4052">
        <v>7.585</v>
      </c>
      <c r="F4052">
        <v>0.69</v>
      </c>
      <c r="G4052">
        <v>2.032</v>
      </c>
      <c r="H4052" t="s">
        <v>36</v>
      </c>
      <c r="I4052" t="s">
        <v>2819</v>
      </c>
      <c r="J4052" s="4" t="str">
        <f t="shared" si="126"/>
        <v>na</v>
      </c>
      <c r="K4052" s="4">
        <f t="shared" si="127"/>
        <v>0</v>
      </c>
      <c r="L4052" t="s">
        <v>15495</v>
      </c>
    </row>
    <row r="4053" spans="1:12" x14ac:dyDescent="0.25">
      <c r="A4053" t="s">
        <v>8114</v>
      </c>
      <c r="B4053" t="s">
        <v>8115</v>
      </c>
      <c r="C4053" t="s">
        <v>35</v>
      </c>
      <c r="D4053">
        <v>153</v>
      </c>
      <c r="E4053">
        <v>8.34</v>
      </c>
      <c r="F4053">
        <v>0.60699999999999998</v>
      </c>
      <c r="G4053">
        <v>1.6659999999999999</v>
      </c>
      <c r="H4053" t="s">
        <v>36</v>
      </c>
      <c r="I4053" t="s">
        <v>2819</v>
      </c>
      <c r="J4053" s="4" t="str">
        <f t="shared" si="126"/>
        <v>na</v>
      </c>
      <c r="K4053" s="4">
        <f t="shared" si="127"/>
        <v>0</v>
      </c>
      <c r="L4053" t="s">
        <v>15496</v>
      </c>
    </row>
    <row r="4054" spans="1:12" x14ac:dyDescent="0.25">
      <c r="A4054" t="s">
        <v>8116</v>
      </c>
      <c r="B4054" t="s">
        <v>8117</v>
      </c>
      <c r="C4054" t="s">
        <v>35</v>
      </c>
      <c r="D4054">
        <v>153</v>
      </c>
      <c r="E4054">
        <v>6.4420000000000002</v>
      </c>
      <c r="F4054">
        <v>0.76300000000000001</v>
      </c>
      <c r="G4054">
        <v>1.337</v>
      </c>
      <c r="H4054" t="s">
        <v>36</v>
      </c>
      <c r="I4054" t="s">
        <v>2819</v>
      </c>
      <c r="J4054" s="4" t="str">
        <f t="shared" si="126"/>
        <v>na</v>
      </c>
      <c r="K4054" s="4">
        <f t="shared" si="127"/>
        <v>0</v>
      </c>
      <c r="L4054" t="s">
        <v>15497</v>
      </c>
    </row>
    <row r="4055" spans="1:12" x14ac:dyDescent="0.25">
      <c r="A4055" t="s">
        <v>8118</v>
      </c>
      <c r="B4055" t="s">
        <v>8119</v>
      </c>
      <c r="C4055" t="s">
        <v>21</v>
      </c>
      <c r="D4055">
        <v>152</v>
      </c>
      <c r="E4055">
        <v>17.431999999999999</v>
      </c>
      <c r="F4055">
        <v>1.1759999999999999</v>
      </c>
      <c r="G4055">
        <v>0.41699999999999998</v>
      </c>
      <c r="H4055">
        <v>3.964</v>
      </c>
      <c r="I4055" t="s">
        <v>2819</v>
      </c>
      <c r="J4055" s="4" t="str">
        <f t="shared" si="126"/>
        <v>na</v>
      </c>
      <c r="K4055" s="4">
        <f t="shared" si="127"/>
        <v>0</v>
      </c>
      <c r="L4055" t="s">
        <v>15498</v>
      </c>
    </row>
    <row r="4056" spans="1:12" x14ac:dyDescent="0.25">
      <c r="A4056" t="s">
        <v>8120</v>
      </c>
      <c r="B4056" t="s">
        <v>8121</v>
      </c>
      <c r="C4056" t="s">
        <v>35</v>
      </c>
      <c r="D4056">
        <v>152</v>
      </c>
      <c r="E4056">
        <v>6.7089999999999996</v>
      </c>
      <c r="F4056">
        <v>0.77</v>
      </c>
      <c r="G4056">
        <v>1.589</v>
      </c>
      <c r="H4056" t="s">
        <v>36</v>
      </c>
      <c r="I4056" t="s">
        <v>2819</v>
      </c>
      <c r="J4056" s="4" t="str">
        <f t="shared" si="126"/>
        <v>na</v>
      </c>
      <c r="K4056" s="4">
        <f t="shared" si="127"/>
        <v>0</v>
      </c>
      <c r="L4056" t="s">
        <v>15499</v>
      </c>
    </row>
    <row r="4057" spans="1:12" x14ac:dyDescent="0.25">
      <c r="A4057" t="s">
        <v>8122</v>
      </c>
      <c r="B4057" t="s">
        <v>8123</v>
      </c>
      <c r="C4057" t="s">
        <v>61</v>
      </c>
      <c r="D4057">
        <v>152</v>
      </c>
      <c r="E4057" t="s">
        <v>36</v>
      </c>
      <c r="F4057">
        <v>1.2070000000000001</v>
      </c>
      <c r="G4057" t="s">
        <v>36</v>
      </c>
      <c r="H4057" t="s">
        <v>36</v>
      </c>
      <c r="I4057" t="s">
        <v>2819</v>
      </c>
      <c r="J4057" s="4" t="str">
        <f t="shared" si="126"/>
        <v>na</v>
      </c>
      <c r="K4057" s="4">
        <f t="shared" si="127"/>
        <v>0</v>
      </c>
      <c r="L4057" t="s">
        <v>15500</v>
      </c>
    </row>
    <row r="4058" spans="1:12" x14ac:dyDescent="0.25">
      <c r="A4058" t="s">
        <v>8124</v>
      </c>
      <c r="B4058" t="s">
        <v>8125</v>
      </c>
      <c r="C4058" t="s">
        <v>24</v>
      </c>
      <c r="D4058">
        <v>151</v>
      </c>
      <c r="E4058" t="s">
        <v>36</v>
      </c>
      <c r="F4058">
        <v>0.26800000000000002</v>
      </c>
      <c r="G4058">
        <v>0.125</v>
      </c>
      <c r="H4058" t="s">
        <v>36</v>
      </c>
      <c r="I4058" t="s">
        <v>2819</v>
      </c>
      <c r="J4058" s="4" t="str">
        <f t="shared" si="126"/>
        <v>na</v>
      </c>
      <c r="K4058" s="4">
        <f t="shared" si="127"/>
        <v>0</v>
      </c>
      <c r="L4058" t="s">
        <v>15501</v>
      </c>
    </row>
    <row r="4059" spans="1:12" x14ac:dyDescent="0.25">
      <c r="A4059" t="s">
        <v>8126</v>
      </c>
      <c r="B4059" t="s">
        <v>8127</v>
      </c>
      <c r="C4059" t="s">
        <v>132</v>
      </c>
      <c r="D4059">
        <v>151</v>
      </c>
      <c r="E4059" t="s">
        <v>36</v>
      </c>
      <c r="F4059">
        <v>0.55000000000000004</v>
      </c>
      <c r="G4059">
        <v>0.78300000000000003</v>
      </c>
      <c r="H4059" t="s">
        <v>36</v>
      </c>
      <c r="I4059" t="s">
        <v>2819</v>
      </c>
      <c r="J4059" s="4" t="str">
        <f t="shared" si="126"/>
        <v>na</v>
      </c>
      <c r="K4059" s="4">
        <f t="shared" si="127"/>
        <v>0</v>
      </c>
      <c r="L4059" t="s">
        <v>15502</v>
      </c>
    </row>
    <row r="4060" spans="1:12" x14ac:dyDescent="0.25">
      <c r="A4060" t="s">
        <v>8128</v>
      </c>
      <c r="B4060" t="s">
        <v>8129</v>
      </c>
      <c r="C4060" t="s">
        <v>30</v>
      </c>
      <c r="D4060">
        <v>151</v>
      </c>
      <c r="E4060" t="s">
        <v>36</v>
      </c>
      <c r="F4060">
        <v>7.0460000000000003</v>
      </c>
      <c r="G4060">
        <v>2.17</v>
      </c>
      <c r="H4060" t="s">
        <v>36</v>
      </c>
      <c r="I4060" t="s">
        <v>2819</v>
      </c>
      <c r="J4060" s="4" t="str">
        <f t="shared" si="126"/>
        <v>na</v>
      </c>
      <c r="K4060" s="4">
        <f t="shared" si="127"/>
        <v>0</v>
      </c>
      <c r="L4060" t="s">
        <v>15503</v>
      </c>
    </row>
    <row r="4061" spans="1:12" x14ac:dyDescent="0.25">
      <c r="A4061" t="s">
        <v>8130</v>
      </c>
      <c r="B4061" t="s">
        <v>8131</v>
      </c>
      <c r="C4061" t="s">
        <v>30</v>
      </c>
      <c r="D4061">
        <v>151</v>
      </c>
      <c r="E4061" t="s">
        <v>36</v>
      </c>
      <c r="F4061">
        <v>2.694</v>
      </c>
      <c r="G4061">
        <v>0.36199999999999999</v>
      </c>
      <c r="H4061">
        <v>13.522</v>
      </c>
      <c r="I4061" t="s">
        <v>2819</v>
      </c>
      <c r="J4061" s="4" t="str">
        <f t="shared" si="126"/>
        <v>na</v>
      </c>
      <c r="K4061" s="4">
        <f t="shared" si="127"/>
        <v>0</v>
      </c>
      <c r="L4061" t="s">
        <v>15504</v>
      </c>
    </row>
    <row r="4062" spans="1:12" x14ac:dyDescent="0.25">
      <c r="A4062" t="s">
        <v>8132</v>
      </c>
      <c r="B4062" t="s">
        <v>8133</v>
      </c>
      <c r="C4062" t="s">
        <v>132</v>
      </c>
      <c r="D4062">
        <v>151</v>
      </c>
      <c r="E4062" t="s">
        <v>36</v>
      </c>
      <c r="F4062">
        <v>0.73399999999999999</v>
      </c>
      <c r="G4062">
        <v>0.4</v>
      </c>
      <c r="H4062" t="s">
        <v>36</v>
      </c>
      <c r="I4062" t="s">
        <v>2819</v>
      </c>
      <c r="J4062" s="4" t="str">
        <f t="shared" si="126"/>
        <v>na</v>
      </c>
      <c r="K4062" s="4">
        <f t="shared" si="127"/>
        <v>0</v>
      </c>
      <c r="L4062" t="s">
        <v>15505</v>
      </c>
    </row>
    <row r="4063" spans="1:12" x14ac:dyDescent="0.25">
      <c r="A4063" t="s">
        <v>8134</v>
      </c>
      <c r="B4063" t="s">
        <v>8135</v>
      </c>
      <c r="C4063" t="s">
        <v>18</v>
      </c>
      <c r="D4063">
        <v>151</v>
      </c>
      <c r="E4063" t="s">
        <v>36</v>
      </c>
      <c r="F4063">
        <v>5.5549999999999997</v>
      </c>
      <c r="G4063" t="s">
        <v>36</v>
      </c>
      <c r="H4063" t="s">
        <v>36</v>
      </c>
      <c r="I4063" t="s">
        <v>2819</v>
      </c>
      <c r="J4063" s="4" t="str">
        <f t="shared" si="126"/>
        <v>na</v>
      </c>
      <c r="K4063" s="4">
        <f t="shared" si="127"/>
        <v>0</v>
      </c>
      <c r="L4063" t="s">
        <v>15506</v>
      </c>
    </row>
    <row r="4064" spans="1:12" x14ac:dyDescent="0.25">
      <c r="A4064" t="s">
        <v>8136</v>
      </c>
      <c r="B4064" t="s">
        <v>8137</v>
      </c>
      <c r="C4064" t="s">
        <v>58</v>
      </c>
      <c r="D4064">
        <v>151</v>
      </c>
      <c r="E4064">
        <v>8.9139999999999997</v>
      </c>
      <c r="F4064">
        <v>0.93500000000000005</v>
      </c>
      <c r="G4064">
        <v>0.13800000000000001</v>
      </c>
      <c r="H4064">
        <v>5.0069999999999997</v>
      </c>
      <c r="I4064" t="s">
        <v>2819</v>
      </c>
      <c r="J4064" s="4" t="str">
        <f t="shared" si="126"/>
        <v>na</v>
      </c>
      <c r="K4064" s="4">
        <f t="shared" si="127"/>
        <v>0</v>
      </c>
      <c r="L4064" t="s">
        <v>15507</v>
      </c>
    </row>
    <row r="4065" spans="1:12" x14ac:dyDescent="0.25">
      <c r="A4065" t="s">
        <v>8138</v>
      </c>
      <c r="B4065" t="s">
        <v>8139</v>
      </c>
      <c r="C4065" t="s">
        <v>15</v>
      </c>
      <c r="D4065">
        <v>150</v>
      </c>
      <c r="E4065">
        <v>13.393000000000001</v>
      </c>
      <c r="F4065">
        <v>0.84899999999999998</v>
      </c>
      <c r="G4065">
        <v>5.2539999999999996</v>
      </c>
      <c r="H4065" t="s">
        <v>36</v>
      </c>
      <c r="I4065" t="s">
        <v>2819</v>
      </c>
      <c r="J4065" s="4" t="str">
        <f t="shared" si="126"/>
        <v>na</v>
      </c>
      <c r="K4065" s="4">
        <f t="shared" si="127"/>
        <v>0</v>
      </c>
      <c r="L4065" t="s">
        <v>15508</v>
      </c>
    </row>
    <row r="4066" spans="1:12" x14ac:dyDescent="0.25">
      <c r="A4066" t="s">
        <v>8140</v>
      </c>
      <c r="B4066" t="s">
        <v>8141</v>
      </c>
      <c r="C4066" t="s">
        <v>35</v>
      </c>
      <c r="D4066">
        <v>150</v>
      </c>
      <c r="E4066">
        <v>15.109</v>
      </c>
      <c r="F4066">
        <v>0.76600000000000001</v>
      </c>
      <c r="G4066">
        <v>2.3690000000000002</v>
      </c>
      <c r="H4066" t="s">
        <v>36</v>
      </c>
      <c r="I4066" t="s">
        <v>2819</v>
      </c>
      <c r="J4066" s="4" t="str">
        <f t="shared" si="126"/>
        <v>na</v>
      </c>
      <c r="K4066" s="4">
        <f t="shared" si="127"/>
        <v>0</v>
      </c>
      <c r="L4066" t="s">
        <v>15509</v>
      </c>
    </row>
    <row r="4067" spans="1:12" x14ac:dyDescent="0.25">
      <c r="A4067" t="s">
        <v>8142</v>
      </c>
      <c r="B4067" t="s">
        <v>8143</v>
      </c>
      <c r="C4067" t="s">
        <v>35</v>
      </c>
      <c r="D4067">
        <v>149</v>
      </c>
      <c r="E4067">
        <v>10.256</v>
      </c>
      <c r="F4067" t="s">
        <v>36</v>
      </c>
      <c r="G4067" t="s">
        <v>36</v>
      </c>
      <c r="H4067" t="s">
        <v>36</v>
      </c>
      <c r="I4067" t="s">
        <v>2819</v>
      </c>
      <c r="J4067" s="4" t="str">
        <f t="shared" si="126"/>
        <v>na</v>
      </c>
      <c r="K4067" s="4">
        <f t="shared" si="127"/>
        <v>0</v>
      </c>
      <c r="L4067" t="s">
        <v>15510</v>
      </c>
    </row>
    <row r="4068" spans="1:12" x14ac:dyDescent="0.25">
      <c r="A4068" t="s">
        <v>8144</v>
      </c>
      <c r="B4068" t="s">
        <v>8145</v>
      </c>
      <c r="C4068" t="s">
        <v>18</v>
      </c>
      <c r="D4068">
        <v>149</v>
      </c>
      <c r="E4068">
        <v>0.80300000000000005</v>
      </c>
      <c r="F4068">
        <v>0.443</v>
      </c>
      <c r="G4068">
        <v>9.0999999999999998E-2</v>
      </c>
      <c r="H4068">
        <v>106.754</v>
      </c>
      <c r="I4068" t="s">
        <v>2819</v>
      </c>
      <c r="J4068" s="4" t="str">
        <f t="shared" si="126"/>
        <v>na</v>
      </c>
      <c r="K4068" s="4">
        <f t="shared" si="127"/>
        <v>0</v>
      </c>
      <c r="L4068" t="s">
        <v>15511</v>
      </c>
    </row>
    <row r="4069" spans="1:12" x14ac:dyDescent="0.25">
      <c r="A4069" t="s">
        <v>8146</v>
      </c>
      <c r="B4069" t="s">
        <v>8147</v>
      </c>
      <c r="C4069" t="s">
        <v>18</v>
      </c>
      <c r="D4069">
        <v>149</v>
      </c>
      <c r="E4069">
        <v>0.80300000000000005</v>
      </c>
      <c r="F4069">
        <v>0.443</v>
      </c>
      <c r="G4069">
        <v>9.0999999999999998E-2</v>
      </c>
      <c r="H4069">
        <v>106.754</v>
      </c>
      <c r="I4069" t="s">
        <v>2819</v>
      </c>
      <c r="J4069" s="4" t="str">
        <f t="shared" si="126"/>
        <v>na</v>
      </c>
      <c r="K4069" s="4">
        <f t="shared" si="127"/>
        <v>0</v>
      </c>
      <c r="L4069" t="s">
        <v>15512</v>
      </c>
    </row>
    <row r="4070" spans="1:12" x14ac:dyDescent="0.25">
      <c r="A4070" t="s">
        <v>8148</v>
      </c>
      <c r="B4070" t="s">
        <v>8149</v>
      </c>
      <c r="C4070" t="s">
        <v>15</v>
      </c>
      <c r="D4070">
        <v>149</v>
      </c>
      <c r="E4070">
        <v>3.2589999999999999</v>
      </c>
      <c r="F4070">
        <v>0.17100000000000001</v>
      </c>
      <c r="G4070">
        <v>0.63</v>
      </c>
      <c r="H4070">
        <v>25.484000000000002</v>
      </c>
      <c r="I4070" t="s">
        <v>2819</v>
      </c>
      <c r="J4070" s="4" t="str">
        <f t="shared" si="126"/>
        <v>na</v>
      </c>
      <c r="K4070" s="4">
        <f t="shared" si="127"/>
        <v>0</v>
      </c>
      <c r="L4070" t="s">
        <v>15513</v>
      </c>
    </row>
    <row r="4071" spans="1:12" x14ac:dyDescent="0.25">
      <c r="A4071" t="s">
        <v>8150</v>
      </c>
      <c r="B4071" t="s">
        <v>8151</v>
      </c>
      <c r="C4071" t="s">
        <v>35</v>
      </c>
      <c r="D4071">
        <v>149</v>
      </c>
      <c r="E4071" t="s">
        <v>36</v>
      </c>
      <c r="F4071">
        <v>0.60899999999999999</v>
      </c>
      <c r="G4071">
        <v>0.32800000000000001</v>
      </c>
      <c r="H4071" t="s">
        <v>36</v>
      </c>
      <c r="I4071" t="s">
        <v>2819</v>
      </c>
      <c r="J4071" s="4" t="str">
        <f t="shared" si="126"/>
        <v>na</v>
      </c>
      <c r="K4071" s="4">
        <f t="shared" si="127"/>
        <v>0</v>
      </c>
      <c r="L4071" t="s">
        <v>15514</v>
      </c>
    </row>
    <row r="4072" spans="1:12" x14ac:dyDescent="0.25">
      <c r="A4072" t="s">
        <v>8152</v>
      </c>
      <c r="B4072" t="s">
        <v>8153</v>
      </c>
      <c r="C4072" t="s">
        <v>15</v>
      </c>
      <c r="D4072">
        <v>149</v>
      </c>
      <c r="E4072" t="s">
        <v>36</v>
      </c>
      <c r="F4072">
        <v>0.28799999999999998</v>
      </c>
      <c r="G4072">
        <v>0.47399999999999998</v>
      </c>
      <c r="H4072">
        <v>10.206</v>
      </c>
      <c r="I4072" t="s">
        <v>2819</v>
      </c>
      <c r="J4072" s="4" t="str">
        <f t="shared" si="126"/>
        <v>na</v>
      </c>
      <c r="K4072" s="4">
        <f t="shared" si="127"/>
        <v>0</v>
      </c>
      <c r="L4072" t="s">
        <v>15515</v>
      </c>
    </row>
    <row r="4073" spans="1:12" x14ac:dyDescent="0.25">
      <c r="A4073" t="s">
        <v>8154</v>
      </c>
      <c r="B4073" t="s">
        <v>8155</v>
      </c>
      <c r="C4073" t="s">
        <v>35</v>
      </c>
      <c r="D4073">
        <v>149</v>
      </c>
      <c r="E4073" t="s">
        <v>36</v>
      </c>
      <c r="F4073" t="s">
        <v>36</v>
      </c>
      <c r="G4073" t="s">
        <v>36</v>
      </c>
      <c r="H4073" t="s">
        <v>36</v>
      </c>
      <c r="I4073" t="s">
        <v>2819</v>
      </c>
      <c r="J4073" s="4" t="str">
        <f t="shared" si="126"/>
        <v>na</v>
      </c>
      <c r="K4073" s="4">
        <f t="shared" si="127"/>
        <v>0</v>
      </c>
      <c r="L4073" t="s">
        <v>15516</v>
      </c>
    </row>
    <row r="4074" spans="1:12" x14ac:dyDescent="0.25">
      <c r="A4074" t="s">
        <v>8156</v>
      </c>
      <c r="B4074" t="s">
        <v>8157</v>
      </c>
      <c r="C4074" t="s">
        <v>30</v>
      </c>
      <c r="D4074">
        <v>149</v>
      </c>
      <c r="E4074" t="s">
        <v>36</v>
      </c>
      <c r="F4074">
        <v>1.7270000000000001</v>
      </c>
      <c r="G4074" t="s">
        <v>36</v>
      </c>
      <c r="H4074" t="s">
        <v>36</v>
      </c>
      <c r="I4074" t="s">
        <v>2819</v>
      </c>
      <c r="J4074" s="4" t="str">
        <f t="shared" si="126"/>
        <v>na</v>
      </c>
      <c r="K4074" s="4">
        <f t="shared" si="127"/>
        <v>0</v>
      </c>
      <c r="L4074" t="s">
        <v>15517</v>
      </c>
    </row>
    <row r="4075" spans="1:12" x14ac:dyDescent="0.25">
      <c r="A4075" t="s">
        <v>8158</v>
      </c>
      <c r="B4075" t="s">
        <v>8159</v>
      </c>
      <c r="C4075" t="s">
        <v>15</v>
      </c>
      <c r="D4075">
        <v>149</v>
      </c>
      <c r="E4075">
        <v>5.9290000000000003</v>
      </c>
      <c r="F4075">
        <v>0.72199999999999998</v>
      </c>
      <c r="G4075">
        <v>3.7090000000000001</v>
      </c>
      <c r="H4075" t="s">
        <v>36</v>
      </c>
      <c r="I4075" t="s">
        <v>2819</v>
      </c>
      <c r="J4075" s="4" t="str">
        <f t="shared" si="126"/>
        <v>na</v>
      </c>
      <c r="K4075" s="4">
        <f t="shared" si="127"/>
        <v>0</v>
      </c>
      <c r="L4075" t="s">
        <v>15518</v>
      </c>
    </row>
    <row r="4076" spans="1:12" x14ac:dyDescent="0.25">
      <c r="A4076" t="s">
        <v>8160</v>
      </c>
      <c r="B4076" t="s">
        <v>8161</v>
      </c>
      <c r="C4076" t="s">
        <v>35</v>
      </c>
      <c r="D4076">
        <v>148</v>
      </c>
      <c r="E4076">
        <v>5.9619999999999997</v>
      </c>
      <c r="F4076">
        <v>0.72399999999999998</v>
      </c>
      <c r="G4076">
        <v>0.98499999999999999</v>
      </c>
      <c r="H4076" t="s">
        <v>36</v>
      </c>
      <c r="I4076" t="s">
        <v>2819</v>
      </c>
      <c r="J4076" s="4" t="str">
        <f t="shared" si="126"/>
        <v>na</v>
      </c>
      <c r="K4076" s="4">
        <f t="shared" si="127"/>
        <v>0</v>
      </c>
      <c r="L4076" t="s">
        <v>15519</v>
      </c>
    </row>
    <row r="4077" spans="1:12" x14ac:dyDescent="0.25">
      <c r="A4077" t="s">
        <v>8162</v>
      </c>
      <c r="B4077" t="s">
        <v>8163</v>
      </c>
      <c r="C4077" t="s">
        <v>18</v>
      </c>
      <c r="D4077">
        <v>148</v>
      </c>
      <c r="E4077" t="s">
        <v>36</v>
      </c>
      <c r="F4077">
        <v>2.1469999999999998</v>
      </c>
      <c r="G4077">
        <v>2.702</v>
      </c>
      <c r="H4077" t="s">
        <v>36</v>
      </c>
      <c r="I4077" t="s">
        <v>2819</v>
      </c>
      <c r="J4077" s="4" t="str">
        <f t="shared" si="126"/>
        <v>na</v>
      </c>
      <c r="K4077" s="4">
        <f t="shared" si="127"/>
        <v>0</v>
      </c>
      <c r="L4077" t="s">
        <v>15520</v>
      </c>
    </row>
    <row r="4078" spans="1:12" x14ac:dyDescent="0.25">
      <c r="A4078" t="s">
        <v>8164</v>
      </c>
      <c r="B4078" t="s">
        <v>8165</v>
      </c>
      <c r="C4078" t="s">
        <v>21</v>
      </c>
      <c r="D4078">
        <v>147</v>
      </c>
      <c r="E4078">
        <v>12.06</v>
      </c>
      <c r="F4078">
        <v>5.0199999999999996</v>
      </c>
      <c r="G4078">
        <v>0.625</v>
      </c>
      <c r="H4078">
        <v>7.6040000000000001</v>
      </c>
      <c r="I4078" t="s">
        <v>2819</v>
      </c>
      <c r="J4078" s="4" t="str">
        <f t="shared" si="126"/>
        <v>na</v>
      </c>
      <c r="K4078" s="4">
        <f t="shared" si="127"/>
        <v>0</v>
      </c>
      <c r="L4078" t="s">
        <v>15521</v>
      </c>
    </row>
    <row r="4079" spans="1:12" x14ac:dyDescent="0.25">
      <c r="A4079" t="s">
        <v>8166</v>
      </c>
      <c r="B4079" t="s">
        <v>8167</v>
      </c>
      <c r="C4079" t="s">
        <v>30</v>
      </c>
      <c r="D4079">
        <v>147</v>
      </c>
      <c r="E4079" t="s">
        <v>36</v>
      </c>
      <c r="F4079" t="s">
        <v>36</v>
      </c>
      <c r="G4079" t="s">
        <v>36</v>
      </c>
      <c r="H4079" t="s">
        <v>36</v>
      </c>
      <c r="I4079" t="s">
        <v>2819</v>
      </c>
      <c r="J4079" s="4" t="str">
        <f t="shared" si="126"/>
        <v>na</v>
      </c>
      <c r="K4079" s="4">
        <f t="shared" si="127"/>
        <v>0</v>
      </c>
      <c r="L4079" t="s">
        <v>15522</v>
      </c>
    </row>
    <row r="4080" spans="1:12" x14ac:dyDescent="0.25">
      <c r="A4080" t="s">
        <v>8168</v>
      </c>
      <c r="B4080" t="s">
        <v>8169</v>
      </c>
      <c r="C4080" t="s">
        <v>58</v>
      </c>
      <c r="D4080">
        <v>147</v>
      </c>
      <c r="E4080">
        <v>11.292999999999999</v>
      </c>
      <c r="F4080">
        <v>6.4720000000000004</v>
      </c>
      <c r="G4080">
        <v>1.8</v>
      </c>
      <c r="H4080">
        <v>6.5810000000000004</v>
      </c>
      <c r="I4080" t="s">
        <v>2819</v>
      </c>
      <c r="J4080" s="4" t="str">
        <f t="shared" si="126"/>
        <v>na</v>
      </c>
      <c r="K4080" s="4">
        <f t="shared" si="127"/>
        <v>0</v>
      </c>
      <c r="L4080" t="s">
        <v>15523</v>
      </c>
    </row>
    <row r="4081" spans="1:12" x14ac:dyDescent="0.25">
      <c r="A4081" t="s">
        <v>8170</v>
      </c>
      <c r="B4081" t="s">
        <v>8171</v>
      </c>
      <c r="C4081" t="s">
        <v>35</v>
      </c>
      <c r="D4081">
        <v>146</v>
      </c>
      <c r="E4081">
        <v>9.3680000000000003</v>
      </c>
      <c r="F4081">
        <v>0.8</v>
      </c>
      <c r="G4081">
        <v>1.6830000000000001</v>
      </c>
      <c r="H4081" t="s">
        <v>36</v>
      </c>
      <c r="I4081" t="s">
        <v>2819</v>
      </c>
      <c r="J4081" s="4" t="str">
        <f t="shared" si="126"/>
        <v>na</v>
      </c>
      <c r="K4081" s="4">
        <f t="shared" si="127"/>
        <v>0</v>
      </c>
      <c r="L4081" t="s">
        <v>15524</v>
      </c>
    </row>
    <row r="4082" spans="1:12" x14ac:dyDescent="0.25">
      <c r="A4082" t="s">
        <v>8172</v>
      </c>
      <c r="B4082" t="s">
        <v>8173</v>
      </c>
      <c r="C4082" t="s">
        <v>58</v>
      </c>
      <c r="D4082">
        <v>146</v>
      </c>
      <c r="E4082">
        <v>1.841</v>
      </c>
      <c r="F4082">
        <v>0.23400000000000001</v>
      </c>
      <c r="G4082">
        <v>0.10100000000000001</v>
      </c>
      <c r="H4082">
        <v>5.7489999999999997</v>
      </c>
      <c r="I4082" t="s">
        <v>2819</v>
      </c>
      <c r="J4082" s="4" t="str">
        <f t="shared" si="126"/>
        <v>na</v>
      </c>
      <c r="K4082" s="4">
        <f t="shared" si="127"/>
        <v>0</v>
      </c>
      <c r="L4082" t="s">
        <v>15525</v>
      </c>
    </row>
    <row r="4083" spans="1:12" x14ac:dyDescent="0.25">
      <c r="A4083" t="s">
        <v>8174</v>
      </c>
      <c r="B4083" t="s">
        <v>8175</v>
      </c>
      <c r="C4083" t="s">
        <v>58</v>
      </c>
      <c r="D4083">
        <v>146</v>
      </c>
      <c r="E4083">
        <v>8.8719999999999999</v>
      </c>
      <c r="F4083">
        <v>0.48099999999999998</v>
      </c>
      <c r="G4083">
        <v>0.29699999999999999</v>
      </c>
      <c r="H4083">
        <v>3.0950000000000002</v>
      </c>
      <c r="I4083" t="s">
        <v>2819</v>
      </c>
      <c r="J4083" s="4" t="str">
        <f t="shared" si="126"/>
        <v>na</v>
      </c>
      <c r="K4083" s="4">
        <f t="shared" si="127"/>
        <v>0</v>
      </c>
      <c r="L4083" t="s">
        <v>15526</v>
      </c>
    </row>
    <row r="4084" spans="1:12" x14ac:dyDescent="0.25">
      <c r="A4084" t="s">
        <v>8176</v>
      </c>
      <c r="B4084" t="s">
        <v>8177</v>
      </c>
      <c r="C4084" t="s">
        <v>61</v>
      </c>
      <c r="D4084">
        <v>146</v>
      </c>
      <c r="E4084" t="s">
        <v>36</v>
      </c>
      <c r="F4084" t="s">
        <v>36</v>
      </c>
      <c r="G4084" t="s">
        <v>36</v>
      </c>
      <c r="H4084" t="s">
        <v>36</v>
      </c>
      <c r="I4084" t="s">
        <v>2819</v>
      </c>
      <c r="J4084" s="4" t="str">
        <f t="shared" si="126"/>
        <v>na</v>
      </c>
      <c r="K4084" s="4">
        <f t="shared" si="127"/>
        <v>0</v>
      </c>
      <c r="L4084" t="s">
        <v>15527</v>
      </c>
    </row>
    <row r="4085" spans="1:12" x14ac:dyDescent="0.25">
      <c r="A4085" t="s">
        <v>8178</v>
      </c>
      <c r="B4085" t="s">
        <v>8179</v>
      </c>
      <c r="C4085" t="s">
        <v>30</v>
      </c>
      <c r="D4085">
        <v>145</v>
      </c>
      <c r="E4085">
        <v>45.277000000000001</v>
      </c>
      <c r="F4085">
        <v>25.41</v>
      </c>
      <c r="G4085">
        <v>2.9870000000000001</v>
      </c>
      <c r="H4085">
        <v>18.013999999999999</v>
      </c>
      <c r="I4085" t="s">
        <v>2819</v>
      </c>
      <c r="J4085" s="4" t="str">
        <f t="shared" si="126"/>
        <v>na</v>
      </c>
      <c r="K4085" s="4">
        <f t="shared" si="127"/>
        <v>0</v>
      </c>
      <c r="L4085" t="s">
        <v>15528</v>
      </c>
    </row>
    <row r="4086" spans="1:12" x14ac:dyDescent="0.25">
      <c r="A4086" t="s">
        <v>8180</v>
      </c>
      <c r="B4086" t="s">
        <v>8181</v>
      </c>
      <c r="C4086" t="s">
        <v>35</v>
      </c>
      <c r="D4086">
        <v>145</v>
      </c>
      <c r="E4086">
        <v>14.978</v>
      </c>
      <c r="F4086">
        <v>1.472</v>
      </c>
      <c r="G4086">
        <v>4.0670000000000002</v>
      </c>
      <c r="H4086" t="s">
        <v>36</v>
      </c>
      <c r="I4086" t="s">
        <v>2819</v>
      </c>
      <c r="J4086" s="4" t="str">
        <f t="shared" si="126"/>
        <v>na</v>
      </c>
      <c r="K4086" s="4">
        <f t="shared" si="127"/>
        <v>0</v>
      </c>
      <c r="L4086" t="s">
        <v>15529</v>
      </c>
    </row>
    <row r="4087" spans="1:12" x14ac:dyDescent="0.25">
      <c r="A4087" t="s">
        <v>8182</v>
      </c>
      <c r="B4087" t="s">
        <v>8183</v>
      </c>
      <c r="C4087" t="s">
        <v>35</v>
      </c>
      <c r="D4087">
        <v>145</v>
      </c>
      <c r="E4087">
        <v>9.2620000000000005</v>
      </c>
      <c r="F4087">
        <v>0.93300000000000005</v>
      </c>
      <c r="G4087">
        <v>1.871</v>
      </c>
      <c r="H4087" t="s">
        <v>36</v>
      </c>
      <c r="I4087" t="s">
        <v>2819</v>
      </c>
      <c r="J4087" s="4" t="str">
        <f t="shared" si="126"/>
        <v>na</v>
      </c>
      <c r="K4087" s="4">
        <f t="shared" si="127"/>
        <v>0</v>
      </c>
      <c r="L4087" t="s">
        <v>15530</v>
      </c>
    </row>
    <row r="4088" spans="1:12" x14ac:dyDescent="0.25">
      <c r="A4088" t="s">
        <v>8184</v>
      </c>
      <c r="B4088" t="s">
        <v>8185</v>
      </c>
      <c r="C4088" t="s">
        <v>35</v>
      </c>
      <c r="D4088">
        <v>144</v>
      </c>
      <c r="E4088">
        <v>5.7160000000000002</v>
      </c>
      <c r="F4088">
        <v>0.64900000000000002</v>
      </c>
      <c r="G4088">
        <v>1.105</v>
      </c>
      <c r="H4088" t="s">
        <v>36</v>
      </c>
      <c r="I4088" t="s">
        <v>2819</v>
      </c>
      <c r="J4088" s="4" t="str">
        <f t="shared" si="126"/>
        <v>na</v>
      </c>
      <c r="K4088" s="4">
        <f t="shared" si="127"/>
        <v>0</v>
      </c>
      <c r="L4088" t="s">
        <v>15531</v>
      </c>
    </row>
    <row r="4089" spans="1:12" x14ac:dyDescent="0.25">
      <c r="A4089" t="s">
        <v>8186</v>
      </c>
      <c r="B4089" t="s">
        <v>8187</v>
      </c>
      <c r="C4089" t="s">
        <v>30</v>
      </c>
      <c r="D4089">
        <v>144</v>
      </c>
      <c r="E4089" t="s">
        <v>36</v>
      </c>
      <c r="F4089">
        <v>1.923</v>
      </c>
      <c r="G4089" t="s">
        <v>36</v>
      </c>
      <c r="H4089" t="s">
        <v>36</v>
      </c>
      <c r="I4089" t="s">
        <v>2819</v>
      </c>
      <c r="J4089" s="4" t="str">
        <f t="shared" si="126"/>
        <v>na</v>
      </c>
      <c r="K4089" s="4">
        <f t="shared" si="127"/>
        <v>0</v>
      </c>
      <c r="L4089" t="s">
        <v>15532</v>
      </c>
    </row>
    <row r="4090" spans="1:12" x14ac:dyDescent="0.25">
      <c r="A4090" t="s">
        <v>8188</v>
      </c>
      <c r="B4090" t="s">
        <v>8189</v>
      </c>
      <c r="C4090" t="s">
        <v>30</v>
      </c>
      <c r="D4090">
        <v>144</v>
      </c>
      <c r="E4090" t="s">
        <v>36</v>
      </c>
      <c r="F4090" t="s">
        <v>36</v>
      </c>
      <c r="G4090" t="s">
        <v>36</v>
      </c>
      <c r="H4090" t="s">
        <v>36</v>
      </c>
      <c r="I4090" t="s">
        <v>2819</v>
      </c>
      <c r="J4090" s="4" t="str">
        <f t="shared" si="126"/>
        <v>na</v>
      </c>
      <c r="K4090" s="4">
        <f t="shared" si="127"/>
        <v>0</v>
      </c>
      <c r="L4090" t="s">
        <v>15533</v>
      </c>
    </row>
    <row r="4091" spans="1:12" x14ac:dyDescent="0.25">
      <c r="A4091" t="s">
        <v>8190</v>
      </c>
      <c r="B4091" t="s">
        <v>8191</v>
      </c>
      <c r="C4091" t="s">
        <v>30</v>
      </c>
      <c r="D4091">
        <v>144</v>
      </c>
      <c r="E4091" t="s">
        <v>36</v>
      </c>
      <c r="F4091">
        <v>2.1230000000000002</v>
      </c>
      <c r="G4091">
        <v>72.272000000000006</v>
      </c>
      <c r="H4091" t="s">
        <v>36</v>
      </c>
      <c r="I4091" t="s">
        <v>2819</v>
      </c>
      <c r="J4091" s="4" t="str">
        <f t="shared" si="126"/>
        <v>na</v>
      </c>
      <c r="K4091" s="4">
        <f t="shared" si="127"/>
        <v>0</v>
      </c>
      <c r="L4091" t="s">
        <v>15534</v>
      </c>
    </row>
    <row r="4092" spans="1:12" x14ac:dyDescent="0.25">
      <c r="A4092" t="s">
        <v>8192</v>
      </c>
      <c r="B4092" t="s">
        <v>8193</v>
      </c>
      <c r="C4092" t="s">
        <v>18</v>
      </c>
      <c r="D4092">
        <v>144</v>
      </c>
      <c r="E4092">
        <v>57.811999999999998</v>
      </c>
      <c r="F4092">
        <v>2.5419999999999998</v>
      </c>
      <c r="G4092">
        <v>0.104</v>
      </c>
      <c r="H4092">
        <v>3.9380000000000002</v>
      </c>
      <c r="I4092" t="s">
        <v>2819</v>
      </c>
      <c r="J4092" s="4" t="str">
        <f t="shared" si="126"/>
        <v>na</v>
      </c>
      <c r="K4092" s="4">
        <f t="shared" si="127"/>
        <v>0</v>
      </c>
      <c r="L4092" t="s">
        <v>15535</v>
      </c>
    </row>
    <row r="4093" spans="1:12" x14ac:dyDescent="0.25">
      <c r="A4093" t="s">
        <v>8194</v>
      </c>
      <c r="B4093" t="s">
        <v>8195</v>
      </c>
      <c r="C4093" t="s">
        <v>35</v>
      </c>
      <c r="D4093">
        <v>143</v>
      </c>
      <c r="E4093">
        <v>9.0440000000000005</v>
      </c>
      <c r="F4093">
        <v>0.83799999999999997</v>
      </c>
      <c r="G4093">
        <v>1.6759999999999999</v>
      </c>
      <c r="H4093" t="s">
        <v>36</v>
      </c>
      <c r="I4093" t="s">
        <v>2819</v>
      </c>
      <c r="J4093" s="4" t="str">
        <f t="shared" si="126"/>
        <v>na</v>
      </c>
      <c r="K4093" s="4">
        <f t="shared" si="127"/>
        <v>0</v>
      </c>
      <c r="L4093" t="s">
        <v>15536</v>
      </c>
    </row>
    <row r="4094" spans="1:12" x14ac:dyDescent="0.25">
      <c r="A4094" t="s">
        <v>8196</v>
      </c>
      <c r="B4094" t="s">
        <v>8197</v>
      </c>
      <c r="C4094" t="s">
        <v>58</v>
      </c>
      <c r="D4094">
        <v>142</v>
      </c>
      <c r="E4094">
        <v>5.26</v>
      </c>
      <c r="F4094">
        <v>0.23200000000000001</v>
      </c>
      <c r="G4094">
        <v>0.104</v>
      </c>
      <c r="H4094">
        <v>130.65899999999999</v>
      </c>
      <c r="I4094" t="s">
        <v>2819</v>
      </c>
      <c r="J4094" s="4" t="str">
        <f t="shared" si="126"/>
        <v>na</v>
      </c>
      <c r="K4094" s="4">
        <f t="shared" si="127"/>
        <v>0</v>
      </c>
      <c r="L4094" t="s">
        <v>15537</v>
      </c>
    </row>
    <row r="4095" spans="1:12" x14ac:dyDescent="0.25">
      <c r="A4095" t="s">
        <v>8198</v>
      </c>
      <c r="B4095" t="s">
        <v>8199</v>
      </c>
      <c r="C4095" t="s">
        <v>58</v>
      </c>
      <c r="D4095">
        <v>142</v>
      </c>
      <c r="E4095">
        <v>8.5820000000000007</v>
      </c>
      <c r="F4095">
        <v>0.86299999999999999</v>
      </c>
      <c r="G4095">
        <v>0.52800000000000002</v>
      </c>
      <c r="H4095">
        <v>4.5679999999999996</v>
      </c>
      <c r="I4095" t="s">
        <v>2819</v>
      </c>
      <c r="J4095" s="4" t="str">
        <f t="shared" si="126"/>
        <v>na</v>
      </c>
      <c r="K4095" s="4">
        <f t="shared" si="127"/>
        <v>0</v>
      </c>
      <c r="L4095" t="s">
        <v>15538</v>
      </c>
    </row>
    <row r="4096" spans="1:12" x14ac:dyDescent="0.25">
      <c r="A4096" t="s">
        <v>8200</v>
      </c>
      <c r="B4096" t="s">
        <v>8201</v>
      </c>
      <c r="C4096" t="s">
        <v>24</v>
      </c>
      <c r="D4096">
        <v>142</v>
      </c>
      <c r="E4096" t="s">
        <v>36</v>
      </c>
      <c r="F4096">
        <v>1.623</v>
      </c>
      <c r="G4096" t="s">
        <v>36</v>
      </c>
      <c r="H4096" t="s">
        <v>36</v>
      </c>
      <c r="I4096" t="s">
        <v>2819</v>
      </c>
      <c r="J4096" s="4" t="str">
        <f t="shared" si="126"/>
        <v>na</v>
      </c>
      <c r="K4096" s="4">
        <f t="shared" si="127"/>
        <v>0</v>
      </c>
      <c r="L4096" t="s">
        <v>15539</v>
      </c>
    </row>
    <row r="4097" spans="1:12" x14ac:dyDescent="0.25">
      <c r="A4097" t="s">
        <v>8202</v>
      </c>
      <c r="B4097" t="s">
        <v>8203</v>
      </c>
      <c r="C4097" t="s">
        <v>30</v>
      </c>
      <c r="D4097">
        <v>142</v>
      </c>
      <c r="E4097" t="s">
        <v>36</v>
      </c>
      <c r="F4097">
        <v>1.8380000000000001</v>
      </c>
      <c r="G4097">
        <v>21.64</v>
      </c>
      <c r="H4097" t="s">
        <v>36</v>
      </c>
      <c r="I4097" t="s">
        <v>2819</v>
      </c>
      <c r="J4097" s="4" t="str">
        <f t="shared" si="126"/>
        <v>na</v>
      </c>
      <c r="K4097" s="4">
        <f t="shared" si="127"/>
        <v>0</v>
      </c>
      <c r="L4097" t="s">
        <v>15540</v>
      </c>
    </row>
    <row r="4098" spans="1:12" x14ac:dyDescent="0.25">
      <c r="A4098" t="s">
        <v>8204</v>
      </c>
      <c r="B4098" t="s">
        <v>8205</v>
      </c>
      <c r="C4098" t="s">
        <v>35</v>
      </c>
      <c r="D4098">
        <v>142</v>
      </c>
      <c r="E4098">
        <v>7.46</v>
      </c>
      <c r="F4098">
        <v>0.622</v>
      </c>
      <c r="G4098">
        <v>5.0830000000000002</v>
      </c>
      <c r="H4098">
        <v>6.5720000000000001</v>
      </c>
      <c r="I4098" t="s">
        <v>2819</v>
      </c>
      <c r="J4098" s="4" t="str">
        <f t="shared" ref="J4098:J4161" si="128">IF(AND(I4098=selected_country_code,C4098= selected_sector_code),D4098,"na")</f>
        <v>na</v>
      </c>
      <c r="K4098" s="4">
        <f t="shared" si="127"/>
        <v>0</v>
      </c>
      <c r="L4098" t="s">
        <v>15541</v>
      </c>
    </row>
    <row r="4099" spans="1:12" x14ac:dyDescent="0.25">
      <c r="A4099" t="s">
        <v>8206</v>
      </c>
      <c r="B4099" t="s">
        <v>8207</v>
      </c>
      <c r="C4099" t="s">
        <v>30</v>
      </c>
      <c r="D4099">
        <v>142</v>
      </c>
      <c r="E4099" t="s">
        <v>36</v>
      </c>
      <c r="F4099">
        <v>4.1260000000000003</v>
      </c>
      <c r="G4099" t="s">
        <v>36</v>
      </c>
      <c r="H4099" t="s">
        <v>36</v>
      </c>
      <c r="I4099" t="s">
        <v>2819</v>
      </c>
      <c r="J4099" s="4" t="str">
        <f t="shared" si="128"/>
        <v>na</v>
      </c>
      <c r="K4099" s="4">
        <f t="shared" ref="K4099:K4162" si="129">IFERROR(RANK(J4099,$J$2:$J$5711,0),0)</f>
        <v>0</v>
      </c>
      <c r="L4099" t="s">
        <v>15542</v>
      </c>
    </row>
    <row r="4100" spans="1:12" x14ac:dyDescent="0.25">
      <c r="A4100" t="s">
        <v>8208</v>
      </c>
      <c r="B4100" t="s">
        <v>8209</v>
      </c>
      <c r="C4100" t="s">
        <v>61</v>
      </c>
      <c r="D4100">
        <v>142</v>
      </c>
      <c r="E4100" t="s">
        <v>36</v>
      </c>
      <c r="F4100">
        <v>1.232</v>
      </c>
      <c r="G4100" t="s">
        <v>36</v>
      </c>
      <c r="H4100" t="s">
        <v>36</v>
      </c>
      <c r="I4100" t="s">
        <v>2819</v>
      </c>
      <c r="J4100" s="4" t="str">
        <f t="shared" si="128"/>
        <v>na</v>
      </c>
      <c r="K4100" s="4">
        <f t="shared" si="129"/>
        <v>0</v>
      </c>
      <c r="L4100" t="s">
        <v>15543</v>
      </c>
    </row>
    <row r="4101" spans="1:12" x14ac:dyDescent="0.25">
      <c r="A4101" t="s">
        <v>8210</v>
      </c>
      <c r="B4101" t="s">
        <v>8211</v>
      </c>
      <c r="C4101" t="s">
        <v>58</v>
      </c>
      <c r="D4101">
        <v>141</v>
      </c>
      <c r="E4101" t="s">
        <v>36</v>
      </c>
      <c r="F4101" t="s">
        <v>36</v>
      </c>
      <c r="G4101">
        <v>294.81099999999998</v>
      </c>
      <c r="H4101" t="s">
        <v>36</v>
      </c>
      <c r="I4101" t="s">
        <v>2819</v>
      </c>
      <c r="J4101" s="4" t="str">
        <f t="shared" si="128"/>
        <v>na</v>
      </c>
      <c r="K4101" s="4">
        <f t="shared" si="129"/>
        <v>0</v>
      </c>
      <c r="L4101" t="s">
        <v>15544</v>
      </c>
    </row>
    <row r="4102" spans="1:12" x14ac:dyDescent="0.25">
      <c r="A4102" t="s">
        <v>8212</v>
      </c>
      <c r="B4102" t="s">
        <v>8213</v>
      </c>
      <c r="C4102" t="s">
        <v>35</v>
      </c>
      <c r="D4102">
        <v>141</v>
      </c>
      <c r="E4102">
        <v>21.568999999999999</v>
      </c>
      <c r="F4102" t="s">
        <v>36</v>
      </c>
      <c r="G4102" t="s">
        <v>36</v>
      </c>
      <c r="H4102" t="s">
        <v>36</v>
      </c>
      <c r="I4102" t="s">
        <v>2819</v>
      </c>
      <c r="J4102" s="4" t="str">
        <f t="shared" si="128"/>
        <v>na</v>
      </c>
      <c r="K4102" s="4">
        <f t="shared" si="129"/>
        <v>0</v>
      </c>
      <c r="L4102" t="s">
        <v>15545</v>
      </c>
    </row>
    <row r="4103" spans="1:12" x14ac:dyDescent="0.25">
      <c r="A4103" t="s">
        <v>8214</v>
      </c>
      <c r="B4103" t="s">
        <v>8215</v>
      </c>
      <c r="C4103" t="s">
        <v>15</v>
      </c>
      <c r="D4103">
        <v>141</v>
      </c>
      <c r="E4103">
        <v>32.655999999999999</v>
      </c>
      <c r="F4103">
        <v>0.46200000000000002</v>
      </c>
      <c r="G4103">
        <v>1.1339999999999999</v>
      </c>
      <c r="H4103">
        <v>3.5350000000000001</v>
      </c>
      <c r="I4103" t="s">
        <v>2819</v>
      </c>
      <c r="J4103" s="4" t="str">
        <f t="shared" si="128"/>
        <v>na</v>
      </c>
      <c r="K4103" s="4">
        <f t="shared" si="129"/>
        <v>0</v>
      </c>
      <c r="L4103" t="s">
        <v>15546</v>
      </c>
    </row>
    <row r="4104" spans="1:12" x14ac:dyDescent="0.25">
      <c r="A4104" t="s">
        <v>8216</v>
      </c>
      <c r="B4104" t="s">
        <v>8217</v>
      </c>
      <c r="C4104" t="s">
        <v>30</v>
      </c>
      <c r="D4104">
        <v>141</v>
      </c>
      <c r="E4104" t="s">
        <v>36</v>
      </c>
      <c r="F4104" t="s">
        <v>36</v>
      </c>
      <c r="G4104" t="s">
        <v>36</v>
      </c>
      <c r="H4104" t="s">
        <v>36</v>
      </c>
      <c r="I4104" t="s">
        <v>2819</v>
      </c>
      <c r="J4104" s="4" t="str">
        <f t="shared" si="128"/>
        <v>na</v>
      </c>
      <c r="K4104" s="4">
        <f t="shared" si="129"/>
        <v>0</v>
      </c>
      <c r="L4104" t="s">
        <v>15547</v>
      </c>
    </row>
    <row r="4105" spans="1:12" x14ac:dyDescent="0.25">
      <c r="A4105" t="s">
        <v>8218</v>
      </c>
      <c r="B4105" t="s">
        <v>8219</v>
      </c>
      <c r="C4105" t="s">
        <v>24</v>
      </c>
      <c r="D4105">
        <v>141</v>
      </c>
      <c r="E4105">
        <v>12.666</v>
      </c>
      <c r="F4105">
        <v>0.82299999999999995</v>
      </c>
      <c r="G4105">
        <v>0.54200000000000004</v>
      </c>
      <c r="H4105">
        <v>23.446000000000002</v>
      </c>
      <c r="I4105" t="s">
        <v>2819</v>
      </c>
      <c r="J4105" s="4" t="str">
        <f t="shared" si="128"/>
        <v>na</v>
      </c>
      <c r="K4105" s="4">
        <f t="shared" si="129"/>
        <v>0</v>
      </c>
      <c r="L4105" t="s">
        <v>15548</v>
      </c>
    </row>
    <row r="4106" spans="1:12" x14ac:dyDescent="0.25">
      <c r="A4106" t="s">
        <v>8220</v>
      </c>
      <c r="B4106" t="s">
        <v>8221</v>
      </c>
      <c r="C4106" t="s">
        <v>58</v>
      </c>
      <c r="D4106">
        <v>140</v>
      </c>
      <c r="E4106" t="s">
        <v>36</v>
      </c>
      <c r="F4106" t="s">
        <v>36</v>
      </c>
      <c r="G4106" t="s">
        <v>36</v>
      </c>
      <c r="H4106" t="s">
        <v>36</v>
      </c>
      <c r="I4106" t="s">
        <v>2819</v>
      </c>
      <c r="J4106" s="4" t="str">
        <f t="shared" si="128"/>
        <v>na</v>
      </c>
      <c r="K4106" s="4">
        <f t="shared" si="129"/>
        <v>0</v>
      </c>
      <c r="L4106" t="s">
        <v>15549</v>
      </c>
    </row>
    <row r="4107" spans="1:12" x14ac:dyDescent="0.25">
      <c r="A4107" t="s">
        <v>8222</v>
      </c>
      <c r="B4107" t="s">
        <v>8223</v>
      </c>
      <c r="C4107" t="s">
        <v>35</v>
      </c>
      <c r="D4107">
        <v>140</v>
      </c>
      <c r="E4107">
        <v>6.1550000000000002</v>
      </c>
      <c r="F4107">
        <v>0.63100000000000001</v>
      </c>
      <c r="G4107">
        <v>1.38</v>
      </c>
      <c r="H4107" t="s">
        <v>36</v>
      </c>
      <c r="I4107" t="s">
        <v>2819</v>
      </c>
      <c r="J4107" s="4" t="str">
        <f t="shared" si="128"/>
        <v>na</v>
      </c>
      <c r="K4107" s="4">
        <f t="shared" si="129"/>
        <v>0</v>
      </c>
      <c r="L4107" t="s">
        <v>15550</v>
      </c>
    </row>
    <row r="4108" spans="1:12" x14ac:dyDescent="0.25">
      <c r="A4108" t="s">
        <v>8224</v>
      </c>
      <c r="B4108" t="s">
        <v>8225</v>
      </c>
      <c r="C4108" t="s">
        <v>15</v>
      </c>
      <c r="D4108">
        <v>140</v>
      </c>
      <c r="E4108">
        <v>15.867000000000001</v>
      </c>
      <c r="F4108">
        <v>0.88500000000000001</v>
      </c>
      <c r="G4108">
        <v>1.7889999999999999</v>
      </c>
      <c r="H4108">
        <v>1.7829999999999999</v>
      </c>
      <c r="I4108" t="s">
        <v>2819</v>
      </c>
      <c r="J4108" s="4" t="str">
        <f t="shared" si="128"/>
        <v>na</v>
      </c>
      <c r="K4108" s="4">
        <f t="shared" si="129"/>
        <v>0</v>
      </c>
      <c r="L4108" t="s">
        <v>15551</v>
      </c>
    </row>
    <row r="4109" spans="1:12" x14ac:dyDescent="0.25">
      <c r="A4109" t="s">
        <v>8226</v>
      </c>
      <c r="B4109" t="s">
        <v>8227</v>
      </c>
      <c r="C4109" t="s">
        <v>132</v>
      </c>
      <c r="D4109">
        <v>140</v>
      </c>
      <c r="E4109">
        <v>34.133000000000003</v>
      </c>
      <c r="F4109">
        <v>1.8440000000000001</v>
      </c>
      <c r="G4109">
        <v>1.6359999999999999</v>
      </c>
      <c r="H4109">
        <v>16.946000000000002</v>
      </c>
      <c r="I4109" t="s">
        <v>2819</v>
      </c>
      <c r="J4109" s="4" t="str">
        <f t="shared" si="128"/>
        <v>na</v>
      </c>
      <c r="K4109" s="4">
        <f t="shared" si="129"/>
        <v>0</v>
      </c>
      <c r="L4109" t="s">
        <v>15552</v>
      </c>
    </row>
    <row r="4110" spans="1:12" x14ac:dyDescent="0.25">
      <c r="A4110" t="s">
        <v>8228</v>
      </c>
      <c r="B4110" t="s">
        <v>8229</v>
      </c>
      <c r="C4110" t="s">
        <v>35</v>
      </c>
      <c r="D4110">
        <v>139</v>
      </c>
      <c r="E4110">
        <v>10.925000000000001</v>
      </c>
      <c r="F4110">
        <v>0.66200000000000003</v>
      </c>
      <c r="G4110">
        <v>1.8480000000000001</v>
      </c>
      <c r="H4110" t="s">
        <v>36</v>
      </c>
      <c r="I4110" t="s">
        <v>2819</v>
      </c>
      <c r="J4110" s="4" t="str">
        <f t="shared" si="128"/>
        <v>na</v>
      </c>
      <c r="K4110" s="4">
        <f t="shared" si="129"/>
        <v>0</v>
      </c>
      <c r="L4110" t="s">
        <v>15553</v>
      </c>
    </row>
    <row r="4111" spans="1:12" x14ac:dyDescent="0.25">
      <c r="A4111" t="s">
        <v>8230</v>
      </c>
      <c r="B4111" t="s">
        <v>8231</v>
      </c>
      <c r="C4111" t="s">
        <v>24</v>
      </c>
      <c r="D4111">
        <v>139</v>
      </c>
      <c r="E4111" t="s">
        <v>36</v>
      </c>
      <c r="F4111" t="s">
        <v>36</v>
      </c>
      <c r="G4111" t="s">
        <v>36</v>
      </c>
      <c r="H4111" t="s">
        <v>36</v>
      </c>
      <c r="I4111" t="s">
        <v>2819</v>
      </c>
      <c r="J4111" s="4" t="str">
        <f t="shared" si="128"/>
        <v>na</v>
      </c>
      <c r="K4111" s="4">
        <f t="shared" si="129"/>
        <v>0</v>
      </c>
      <c r="L4111" t="s">
        <v>15554</v>
      </c>
    </row>
    <row r="4112" spans="1:12" x14ac:dyDescent="0.25">
      <c r="A4112" t="s">
        <v>8232</v>
      </c>
      <c r="B4112" t="s">
        <v>8233</v>
      </c>
      <c r="C4112" t="s">
        <v>30</v>
      </c>
      <c r="D4112">
        <v>139</v>
      </c>
      <c r="E4112" t="s">
        <v>36</v>
      </c>
      <c r="F4112">
        <v>4.5259999999999998</v>
      </c>
      <c r="G4112" t="s">
        <v>36</v>
      </c>
      <c r="H4112" t="s">
        <v>36</v>
      </c>
      <c r="I4112" t="s">
        <v>2819</v>
      </c>
      <c r="J4112" s="4" t="str">
        <f t="shared" si="128"/>
        <v>na</v>
      </c>
      <c r="K4112" s="4">
        <f t="shared" si="129"/>
        <v>0</v>
      </c>
      <c r="L4112" t="s">
        <v>15555</v>
      </c>
    </row>
    <row r="4113" spans="1:12" x14ac:dyDescent="0.25">
      <c r="A4113" t="s">
        <v>8234</v>
      </c>
      <c r="B4113" t="s">
        <v>8235</v>
      </c>
      <c r="C4113" t="s">
        <v>30</v>
      </c>
      <c r="D4113">
        <v>139</v>
      </c>
      <c r="E4113" t="s">
        <v>36</v>
      </c>
      <c r="F4113">
        <v>1.74</v>
      </c>
      <c r="G4113">
        <v>3.4420000000000002</v>
      </c>
      <c r="H4113" t="s">
        <v>36</v>
      </c>
      <c r="I4113" t="s">
        <v>2819</v>
      </c>
      <c r="J4113" s="4" t="str">
        <f t="shared" si="128"/>
        <v>na</v>
      </c>
      <c r="K4113" s="4">
        <f t="shared" si="129"/>
        <v>0</v>
      </c>
      <c r="L4113" t="s">
        <v>15556</v>
      </c>
    </row>
    <row r="4114" spans="1:12" x14ac:dyDescent="0.25">
      <c r="A4114" t="s">
        <v>8236</v>
      </c>
      <c r="B4114" t="s">
        <v>8237</v>
      </c>
      <c r="C4114" t="s">
        <v>35</v>
      </c>
      <c r="D4114">
        <v>139</v>
      </c>
      <c r="E4114">
        <v>14.183999999999999</v>
      </c>
      <c r="F4114">
        <v>0.69799999999999995</v>
      </c>
      <c r="G4114">
        <v>3.887</v>
      </c>
      <c r="H4114">
        <v>4.4889999999999999</v>
      </c>
      <c r="I4114" t="s">
        <v>2819</v>
      </c>
      <c r="J4114" s="4" t="str">
        <f t="shared" si="128"/>
        <v>na</v>
      </c>
      <c r="K4114" s="4">
        <f t="shared" si="129"/>
        <v>0</v>
      </c>
      <c r="L4114" t="s">
        <v>15557</v>
      </c>
    </row>
    <row r="4115" spans="1:12" x14ac:dyDescent="0.25">
      <c r="A4115" t="s">
        <v>8238</v>
      </c>
      <c r="B4115" t="s">
        <v>8239</v>
      </c>
      <c r="C4115" t="s">
        <v>35</v>
      </c>
      <c r="D4115">
        <v>139</v>
      </c>
      <c r="E4115">
        <v>4.8419999999999996</v>
      </c>
      <c r="F4115">
        <v>0.55700000000000005</v>
      </c>
      <c r="G4115">
        <v>2.036</v>
      </c>
      <c r="H4115" t="s">
        <v>36</v>
      </c>
      <c r="I4115" t="s">
        <v>2819</v>
      </c>
      <c r="J4115" s="4" t="str">
        <f t="shared" si="128"/>
        <v>na</v>
      </c>
      <c r="K4115" s="4">
        <f t="shared" si="129"/>
        <v>0</v>
      </c>
      <c r="L4115" t="s">
        <v>15558</v>
      </c>
    </row>
    <row r="4116" spans="1:12" x14ac:dyDescent="0.25">
      <c r="A4116" t="s">
        <v>8240</v>
      </c>
      <c r="B4116" t="s">
        <v>8241</v>
      </c>
      <c r="C4116" t="s">
        <v>30</v>
      </c>
      <c r="D4116">
        <v>139</v>
      </c>
      <c r="E4116">
        <v>254.91499999999999</v>
      </c>
      <c r="F4116">
        <v>0.60499999999999998</v>
      </c>
      <c r="G4116">
        <v>0.438</v>
      </c>
      <c r="H4116">
        <v>49.162999999999997</v>
      </c>
      <c r="I4116" t="s">
        <v>2819</v>
      </c>
      <c r="J4116" s="4" t="str">
        <f t="shared" si="128"/>
        <v>na</v>
      </c>
      <c r="K4116" s="4">
        <f t="shared" si="129"/>
        <v>0</v>
      </c>
      <c r="L4116" t="s">
        <v>15559</v>
      </c>
    </row>
    <row r="4117" spans="1:12" x14ac:dyDescent="0.25">
      <c r="A4117" t="s">
        <v>8242</v>
      </c>
      <c r="B4117" t="s">
        <v>8243</v>
      </c>
      <c r="C4117" t="s">
        <v>35</v>
      </c>
      <c r="D4117">
        <v>139</v>
      </c>
      <c r="E4117">
        <v>7.4329999999999998</v>
      </c>
      <c r="F4117">
        <v>1.569</v>
      </c>
      <c r="G4117">
        <v>0.36799999999999999</v>
      </c>
      <c r="H4117" t="s">
        <v>36</v>
      </c>
      <c r="I4117" t="s">
        <v>2819</v>
      </c>
      <c r="J4117" s="4" t="str">
        <f t="shared" si="128"/>
        <v>na</v>
      </c>
      <c r="K4117" s="4">
        <f t="shared" si="129"/>
        <v>0</v>
      </c>
      <c r="L4117" t="s">
        <v>15560</v>
      </c>
    </row>
    <row r="4118" spans="1:12" x14ac:dyDescent="0.25">
      <c r="A4118" t="s">
        <v>8244</v>
      </c>
      <c r="B4118" t="s">
        <v>8245</v>
      </c>
      <c r="C4118" t="s">
        <v>61</v>
      </c>
      <c r="D4118">
        <v>138</v>
      </c>
      <c r="E4118" t="s">
        <v>36</v>
      </c>
      <c r="F4118">
        <v>1.0920000000000001</v>
      </c>
      <c r="G4118" t="s">
        <v>36</v>
      </c>
      <c r="H4118" t="s">
        <v>36</v>
      </c>
      <c r="I4118" t="s">
        <v>2819</v>
      </c>
      <c r="J4118" s="4" t="str">
        <f t="shared" si="128"/>
        <v>na</v>
      </c>
      <c r="K4118" s="4">
        <f t="shared" si="129"/>
        <v>0</v>
      </c>
      <c r="L4118" t="s">
        <v>15561</v>
      </c>
    </row>
    <row r="4119" spans="1:12" x14ac:dyDescent="0.25">
      <c r="A4119" t="s">
        <v>8246</v>
      </c>
      <c r="B4119" t="s">
        <v>8247</v>
      </c>
      <c r="C4119" t="s">
        <v>35</v>
      </c>
      <c r="D4119">
        <v>138</v>
      </c>
      <c r="E4119">
        <v>7.6470000000000002</v>
      </c>
      <c r="F4119">
        <v>0.72199999999999998</v>
      </c>
      <c r="G4119">
        <v>1.423</v>
      </c>
      <c r="H4119" t="s">
        <v>36</v>
      </c>
      <c r="I4119" t="s">
        <v>2819</v>
      </c>
      <c r="J4119" s="4" t="str">
        <f t="shared" si="128"/>
        <v>na</v>
      </c>
      <c r="K4119" s="4">
        <f t="shared" si="129"/>
        <v>0</v>
      </c>
      <c r="L4119" t="s">
        <v>15562</v>
      </c>
    </row>
    <row r="4120" spans="1:12" x14ac:dyDescent="0.25">
      <c r="A4120" t="s">
        <v>8248</v>
      </c>
      <c r="B4120" t="s">
        <v>8249</v>
      </c>
      <c r="C4120" t="s">
        <v>35</v>
      </c>
      <c r="D4120">
        <v>138</v>
      </c>
      <c r="E4120">
        <v>14.22</v>
      </c>
      <c r="F4120">
        <v>1.1020000000000001</v>
      </c>
      <c r="G4120">
        <v>2.0339999999999998</v>
      </c>
      <c r="H4120" t="s">
        <v>36</v>
      </c>
      <c r="I4120" t="s">
        <v>2819</v>
      </c>
      <c r="J4120" s="4" t="str">
        <f t="shared" si="128"/>
        <v>na</v>
      </c>
      <c r="K4120" s="4">
        <f t="shared" si="129"/>
        <v>0</v>
      </c>
      <c r="L4120" t="s">
        <v>15563</v>
      </c>
    </row>
    <row r="4121" spans="1:12" x14ac:dyDescent="0.25">
      <c r="A4121" t="s">
        <v>8250</v>
      </c>
      <c r="B4121" t="s">
        <v>8251</v>
      </c>
      <c r="C4121" t="s">
        <v>30</v>
      </c>
      <c r="D4121">
        <v>138</v>
      </c>
      <c r="E4121" t="s">
        <v>36</v>
      </c>
      <c r="F4121">
        <v>2.282</v>
      </c>
      <c r="G4121" t="s">
        <v>36</v>
      </c>
      <c r="H4121" t="s">
        <v>36</v>
      </c>
      <c r="I4121" t="s">
        <v>2819</v>
      </c>
      <c r="J4121" s="4" t="str">
        <f t="shared" si="128"/>
        <v>na</v>
      </c>
      <c r="K4121" s="4">
        <f t="shared" si="129"/>
        <v>0</v>
      </c>
      <c r="L4121" t="s">
        <v>15564</v>
      </c>
    </row>
    <row r="4122" spans="1:12" x14ac:dyDescent="0.25">
      <c r="A4122" t="s">
        <v>8252</v>
      </c>
      <c r="B4122" t="s">
        <v>8253</v>
      </c>
      <c r="C4122" t="s">
        <v>35</v>
      </c>
      <c r="D4122">
        <v>137</v>
      </c>
      <c r="E4122" t="s">
        <v>36</v>
      </c>
      <c r="F4122" t="s">
        <v>36</v>
      </c>
      <c r="G4122" t="s">
        <v>36</v>
      </c>
      <c r="H4122" t="s">
        <v>36</v>
      </c>
      <c r="I4122" t="s">
        <v>2819</v>
      </c>
      <c r="J4122" s="4" t="str">
        <f t="shared" si="128"/>
        <v>na</v>
      </c>
      <c r="K4122" s="4">
        <f t="shared" si="129"/>
        <v>0</v>
      </c>
      <c r="L4122" t="s">
        <v>15565</v>
      </c>
    </row>
    <row r="4123" spans="1:12" x14ac:dyDescent="0.25">
      <c r="A4123" t="s">
        <v>8254</v>
      </c>
      <c r="B4123" t="s">
        <v>8255</v>
      </c>
      <c r="C4123" t="s">
        <v>30</v>
      </c>
      <c r="D4123">
        <v>137</v>
      </c>
      <c r="E4123" t="s">
        <v>36</v>
      </c>
      <c r="F4123">
        <v>2.2850000000000001</v>
      </c>
      <c r="G4123" t="s">
        <v>36</v>
      </c>
      <c r="H4123" t="s">
        <v>36</v>
      </c>
      <c r="I4123" t="s">
        <v>2819</v>
      </c>
      <c r="J4123" s="4" t="str">
        <f t="shared" si="128"/>
        <v>na</v>
      </c>
      <c r="K4123" s="4">
        <f t="shared" si="129"/>
        <v>0</v>
      </c>
      <c r="L4123" t="s">
        <v>15566</v>
      </c>
    </row>
    <row r="4124" spans="1:12" x14ac:dyDescent="0.25">
      <c r="A4124" t="s">
        <v>8256</v>
      </c>
      <c r="B4124" t="s">
        <v>8257</v>
      </c>
      <c r="C4124" t="s">
        <v>35</v>
      </c>
      <c r="D4124">
        <v>137</v>
      </c>
      <c r="E4124">
        <v>5.9390000000000001</v>
      </c>
      <c r="F4124">
        <v>0.48499999999999999</v>
      </c>
      <c r="G4124">
        <v>1.9019999999999999</v>
      </c>
      <c r="H4124" t="s">
        <v>36</v>
      </c>
      <c r="I4124" t="s">
        <v>2819</v>
      </c>
      <c r="J4124" s="4" t="str">
        <f t="shared" si="128"/>
        <v>na</v>
      </c>
      <c r="K4124" s="4">
        <f t="shared" si="129"/>
        <v>0</v>
      </c>
      <c r="L4124" t="s">
        <v>15567</v>
      </c>
    </row>
    <row r="4125" spans="1:12" x14ac:dyDescent="0.25">
      <c r="A4125" t="s">
        <v>8258</v>
      </c>
      <c r="B4125" t="s">
        <v>8259</v>
      </c>
      <c r="C4125" t="s">
        <v>58</v>
      </c>
      <c r="D4125">
        <v>137</v>
      </c>
      <c r="E4125">
        <v>2.66</v>
      </c>
      <c r="F4125">
        <v>1.556</v>
      </c>
      <c r="G4125">
        <v>0.29399999999999998</v>
      </c>
      <c r="H4125">
        <v>5.9859999999999998</v>
      </c>
      <c r="I4125" t="s">
        <v>2819</v>
      </c>
      <c r="J4125" s="4" t="str">
        <f t="shared" si="128"/>
        <v>na</v>
      </c>
      <c r="K4125" s="4">
        <f t="shared" si="129"/>
        <v>0</v>
      </c>
      <c r="L4125" t="s">
        <v>15568</v>
      </c>
    </row>
    <row r="4126" spans="1:12" x14ac:dyDescent="0.25">
      <c r="A4126" t="s">
        <v>8260</v>
      </c>
      <c r="B4126" t="s">
        <v>8261</v>
      </c>
      <c r="C4126" t="s">
        <v>61</v>
      </c>
      <c r="D4126">
        <v>137</v>
      </c>
      <c r="E4126" t="s">
        <v>36</v>
      </c>
      <c r="F4126" t="s">
        <v>36</v>
      </c>
      <c r="G4126" t="s">
        <v>36</v>
      </c>
      <c r="H4126" t="s">
        <v>36</v>
      </c>
      <c r="I4126" t="s">
        <v>2819</v>
      </c>
      <c r="J4126" s="4" t="str">
        <f t="shared" si="128"/>
        <v>na</v>
      </c>
      <c r="K4126" s="4">
        <f t="shared" si="129"/>
        <v>0</v>
      </c>
      <c r="L4126" t="s">
        <v>15569</v>
      </c>
    </row>
    <row r="4127" spans="1:12" x14ac:dyDescent="0.25">
      <c r="A4127" t="s">
        <v>8262</v>
      </c>
      <c r="B4127" t="s">
        <v>8263</v>
      </c>
      <c r="C4127" t="s">
        <v>11</v>
      </c>
      <c r="D4127">
        <v>136</v>
      </c>
      <c r="E4127" t="s">
        <v>36</v>
      </c>
      <c r="F4127">
        <v>1.321</v>
      </c>
      <c r="G4127">
        <v>1.2629999999999999</v>
      </c>
      <c r="H4127">
        <v>3.7320000000000002</v>
      </c>
      <c r="I4127" t="s">
        <v>2819</v>
      </c>
      <c r="J4127" s="4" t="str">
        <f t="shared" si="128"/>
        <v>na</v>
      </c>
      <c r="K4127" s="4">
        <f t="shared" si="129"/>
        <v>0</v>
      </c>
      <c r="L4127" t="s">
        <v>15570</v>
      </c>
    </row>
    <row r="4128" spans="1:12" x14ac:dyDescent="0.25">
      <c r="A4128" t="s">
        <v>8264</v>
      </c>
      <c r="B4128" t="s">
        <v>8265</v>
      </c>
      <c r="C4128" t="s">
        <v>132</v>
      </c>
      <c r="D4128">
        <v>136</v>
      </c>
      <c r="E4128" t="s">
        <v>36</v>
      </c>
      <c r="F4128">
        <v>2.274</v>
      </c>
      <c r="G4128">
        <v>0.40400000000000003</v>
      </c>
      <c r="H4128" t="s">
        <v>36</v>
      </c>
      <c r="I4128" t="s">
        <v>2819</v>
      </c>
      <c r="J4128" s="4" t="str">
        <f t="shared" si="128"/>
        <v>na</v>
      </c>
      <c r="K4128" s="4">
        <f t="shared" si="129"/>
        <v>0</v>
      </c>
      <c r="L4128" t="s">
        <v>15571</v>
      </c>
    </row>
    <row r="4129" spans="1:12" x14ac:dyDescent="0.25">
      <c r="A4129" t="s">
        <v>8266</v>
      </c>
      <c r="B4129" t="s">
        <v>8267</v>
      </c>
      <c r="C4129" t="s">
        <v>30</v>
      </c>
      <c r="D4129">
        <v>136</v>
      </c>
      <c r="E4129" t="s">
        <v>36</v>
      </c>
      <c r="F4129" t="s">
        <v>36</v>
      </c>
      <c r="G4129" t="s">
        <v>36</v>
      </c>
      <c r="H4129" t="s">
        <v>36</v>
      </c>
      <c r="I4129" t="s">
        <v>2819</v>
      </c>
      <c r="J4129" s="4" t="str">
        <f t="shared" si="128"/>
        <v>na</v>
      </c>
      <c r="K4129" s="4">
        <f t="shared" si="129"/>
        <v>0</v>
      </c>
      <c r="L4129" t="s">
        <v>15572</v>
      </c>
    </row>
    <row r="4130" spans="1:12" x14ac:dyDescent="0.25">
      <c r="A4130" t="s">
        <v>8268</v>
      </c>
      <c r="B4130" t="s">
        <v>8269</v>
      </c>
      <c r="C4130" t="s">
        <v>132</v>
      </c>
      <c r="D4130">
        <v>135</v>
      </c>
      <c r="E4130">
        <v>10.055</v>
      </c>
      <c r="F4130" t="s">
        <v>36</v>
      </c>
      <c r="G4130">
        <v>3.1230000000000002</v>
      </c>
      <c r="H4130">
        <v>10.255000000000001</v>
      </c>
      <c r="I4130" t="s">
        <v>2819</v>
      </c>
      <c r="J4130" s="4" t="str">
        <f t="shared" si="128"/>
        <v>na</v>
      </c>
      <c r="K4130" s="4">
        <f t="shared" si="129"/>
        <v>0</v>
      </c>
      <c r="L4130" t="s">
        <v>15573</v>
      </c>
    </row>
    <row r="4131" spans="1:12" x14ac:dyDescent="0.25">
      <c r="A4131" t="s">
        <v>8270</v>
      </c>
      <c r="B4131" t="s">
        <v>8271</v>
      </c>
      <c r="C4131" t="s">
        <v>35</v>
      </c>
      <c r="D4131">
        <v>135</v>
      </c>
      <c r="E4131">
        <v>5.8540000000000001</v>
      </c>
      <c r="F4131">
        <v>0.69199999999999995</v>
      </c>
      <c r="G4131">
        <v>1.0669999999999999</v>
      </c>
      <c r="H4131" t="s">
        <v>36</v>
      </c>
      <c r="I4131" t="s">
        <v>2819</v>
      </c>
      <c r="J4131" s="4" t="str">
        <f t="shared" si="128"/>
        <v>na</v>
      </c>
      <c r="K4131" s="4">
        <f t="shared" si="129"/>
        <v>0</v>
      </c>
      <c r="L4131" t="s">
        <v>15574</v>
      </c>
    </row>
    <row r="4132" spans="1:12" x14ac:dyDescent="0.25">
      <c r="A4132" t="s">
        <v>8272</v>
      </c>
      <c r="B4132" t="s">
        <v>8273</v>
      </c>
      <c r="C4132" t="s">
        <v>30</v>
      </c>
      <c r="D4132">
        <v>135</v>
      </c>
      <c r="E4132" t="s">
        <v>36</v>
      </c>
      <c r="F4132" t="s">
        <v>36</v>
      </c>
      <c r="G4132" t="s">
        <v>36</v>
      </c>
      <c r="H4132" t="s">
        <v>36</v>
      </c>
      <c r="I4132" t="s">
        <v>2819</v>
      </c>
      <c r="J4132" s="4" t="str">
        <f t="shared" si="128"/>
        <v>na</v>
      </c>
      <c r="K4132" s="4">
        <f t="shared" si="129"/>
        <v>0</v>
      </c>
      <c r="L4132" t="s">
        <v>15575</v>
      </c>
    </row>
    <row r="4133" spans="1:12" x14ac:dyDescent="0.25">
      <c r="A4133" t="s">
        <v>8274</v>
      </c>
      <c r="B4133" t="s">
        <v>8275</v>
      </c>
      <c r="C4133" t="s">
        <v>30</v>
      </c>
      <c r="D4133">
        <v>135</v>
      </c>
      <c r="E4133" t="s">
        <v>36</v>
      </c>
      <c r="F4133" t="s">
        <v>36</v>
      </c>
      <c r="G4133">
        <v>6.399</v>
      </c>
      <c r="H4133" t="s">
        <v>36</v>
      </c>
      <c r="I4133" t="s">
        <v>2819</v>
      </c>
      <c r="J4133" s="4" t="str">
        <f t="shared" si="128"/>
        <v>na</v>
      </c>
      <c r="K4133" s="4">
        <f t="shared" si="129"/>
        <v>0</v>
      </c>
      <c r="L4133" t="s">
        <v>15576</v>
      </c>
    </row>
    <row r="4134" spans="1:12" x14ac:dyDescent="0.25">
      <c r="A4134" t="s">
        <v>8276</v>
      </c>
      <c r="B4134" t="s">
        <v>8277</v>
      </c>
      <c r="C4134" t="s">
        <v>15</v>
      </c>
      <c r="D4134">
        <v>135</v>
      </c>
      <c r="E4134">
        <v>2.194</v>
      </c>
      <c r="F4134">
        <v>0.41699999999999998</v>
      </c>
      <c r="G4134">
        <v>0.32800000000000001</v>
      </c>
      <c r="H4134">
        <v>6.0940000000000003</v>
      </c>
      <c r="I4134" t="s">
        <v>2819</v>
      </c>
      <c r="J4134" s="4" t="str">
        <f t="shared" si="128"/>
        <v>na</v>
      </c>
      <c r="K4134" s="4">
        <f t="shared" si="129"/>
        <v>0</v>
      </c>
      <c r="L4134" t="s">
        <v>15577</v>
      </c>
    </row>
    <row r="4135" spans="1:12" x14ac:dyDescent="0.25">
      <c r="A4135" t="s">
        <v>8278</v>
      </c>
      <c r="B4135" t="s">
        <v>8279</v>
      </c>
      <c r="C4135" t="s">
        <v>11</v>
      </c>
      <c r="D4135">
        <v>134</v>
      </c>
      <c r="E4135" t="s">
        <v>36</v>
      </c>
      <c r="F4135">
        <v>4.9000000000000002E-2</v>
      </c>
      <c r="G4135">
        <v>8.4000000000000005E-2</v>
      </c>
      <c r="H4135">
        <v>2.46</v>
      </c>
      <c r="I4135" t="s">
        <v>2819</v>
      </c>
      <c r="J4135" s="4" t="str">
        <f t="shared" si="128"/>
        <v>na</v>
      </c>
      <c r="K4135" s="4">
        <f t="shared" si="129"/>
        <v>0</v>
      </c>
      <c r="L4135" t="s">
        <v>15578</v>
      </c>
    </row>
    <row r="4136" spans="1:12" x14ac:dyDescent="0.25">
      <c r="A4136" t="s">
        <v>8280</v>
      </c>
      <c r="B4136" t="s">
        <v>8281</v>
      </c>
      <c r="C4136" t="s">
        <v>35</v>
      </c>
      <c r="D4136">
        <v>134</v>
      </c>
      <c r="E4136">
        <v>11.752000000000001</v>
      </c>
      <c r="F4136">
        <v>0.77400000000000002</v>
      </c>
      <c r="G4136">
        <v>1.9239999999999999</v>
      </c>
      <c r="H4136" t="s">
        <v>36</v>
      </c>
      <c r="I4136" t="s">
        <v>2819</v>
      </c>
      <c r="J4136" s="4" t="str">
        <f t="shared" si="128"/>
        <v>na</v>
      </c>
      <c r="K4136" s="4">
        <f t="shared" si="129"/>
        <v>0</v>
      </c>
      <c r="L4136" t="s">
        <v>15579</v>
      </c>
    </row>
    <row r="4137" spans="1:12" x14ac:dyDescent="0.25">
      <c r="A4137" t="s">
        <v>8282</v>
      </c>
      <c r="B4137" t="s">
        <v>8283</v>
      </c>
      <c r="C4137" t="s">
        <v>58</v>
      </c>
      <c r="D4137">
        <v>134</v>
      </c>
      <c r="E4137">
        <v>7.2910000000000004</v>
      </c>
      <c r="F4137">
        <v>0.44400000000000001</v>
      </c>
      <c r="G4137">
        <v>0.26100000000000001</v>
      </c>
      <c r="H4137" t="s">
        <v>36</v>
      </c>
      <c r="I4137" t="s">
        <v>2819</v>
      </c>
      <c r="J4137" s="4" t="str">
        <f t="shared" si="128"/>
        <v>na</v>
      </c>
      <c r="K4137" s="4">
        <f t="shared" si="129"/>
        <v>0</v>
      </c>
      <c r="L4137" t="s">
        <v>15580</v>
      </c>
    </row>
    <row r="4138" spans="1:12" x14ac:dyDescent="0.25">
      <c r="A4138" t="s">
        <v>8284</v>
      </c>
      <c r="B4138" t="s">
        <v>8285</v>
      </c>
      <c r="C4138" t="s">
        <v>30</v>
      </c>
      <c r="D4138">
        <v>134</v>
      </c>
      <c r="E4138" t="s">
        <v>36</v>
      </c>
      <c r="F4138">
        <v>104.18600000000001</v>
      </c>
      <c r="G4138">
        <v>2.5760000000000001</v>
      </c>
      <c r="H4138" t="s">
        <v>36</v>
      </c>
      <c r="I4138" t="s">
        <v>2819</v>
      </c>
      <c r="J4138" s="4" t="str">
        <f t="shared" si="128"/>
        <v>na</v>
      </c>
      <c r="K4138" s="4">
        <f t="shared" si="129"/>
        <v>0</v>
      </c>
      <c r="L4138" t="s">
        <v>15581</v>
      </c>
    </row>
    <row r="4139" spans="1:12" x14ac:dyDescent="0.25">
      <c r="A4139" t="s">
        <v>8286</v>
      </c>
      <c r="B4139" t="s">
        <v>8287</v>
      </c>
      <c r="C4139" t="s">
        <v>30</v>
      </c>
      <c r="D4139">
        <v>134</v>
      </c>
      <c r="E4139" t="s">
        <v>36</v>
      </c>
      <c r="F4139">
        <v>1.036</v>
      </c>
      <c r="G4139" t="s">
        <v>36</v>
      </c>
      <c r="H4139" t="s">
        <v>36</v>
      </c>
      <c r="I4139" t="s">
        <v>2819</v>
      </c>
      <c r="J4139" s="4" t="str">
        <f t="shared" si="128"/>
        <v>na</v>
      </c>
      <c r="K4139" s="4">
        <f t="shared" si="129"/>
        <v>0</v>
      </c>
      <c r="L4139" t="s">
        <v>15582</v>
      </c>
    </row>
    <row r="4140" spans="1:12" x14ac:dyDescent="0.25">
      <c r="A4140" t="s">
        <v>8288</v>
      </c>
      <c r="B4140" t="s">
        <v>8289</v>
      </c>
      <c r="C4140" t="s">
        <v>30</v>
      </c>
      <c r="D4140">
        <v>134</v>
      </c>
      <c r="E4140" t="s">
        <v>36</v>
      </c>
      <c r="F4140">
        <v>10.776</v>
      </c>
      <c r="G4140" t="s">
        <v>36</v>
      </c>
      <c r="H4140" t="s">
        <v>36</v>
      </c>
      <c r="I4140" t="s">
        <v>2819</v>
      </c>
      <c r="J4140" s="4" t="str">
        <f t="shared" si="128"/>
        <v>na</v>
      </c>
      <c r="K4140" s="4">
        <f t="shared" si="129"/>
        <v>0</v>
      </c>
      <c r="L4140" t="s">
        <v>15583</v>
      </c>
    </row>
    <row r="4141" spans="1:12" x14ac:dyDescent="0.25">
      <c r="A4141" t="s">
        <v>8290</v>
      </c>
      <c r="B4141" t="s">
        <v>8291</v>
      </c>
      <c r="C4141" t="s">
        <v>35</v>
      </c>
      <c r="D4141">
        <v>134</v>
      </c>
      <c r="E4141">
        <v>7.4770000000000003</v>
      </c>
      <c r="F4141">
        <v>0.57099999999999995</v>
      </c>
      <c r="G4141">
        <v>1.4</v>
      </c>
      <c r="H4141" t="s">
        <v>36</v>
      </c>
      <c r="I4141" t="s">
        <v>2819</v>
      </c>
      <c r="J4141" s="4" t="str">
        <f t="shared" si="128"/>
        <v>na</v>
      </c>
      <c r="K4141" s="4">
        <f t="shared" si="129"/>
        <v>0</v>
      </c>
      <c r="L4141" t="s">
        <v>15584</v>
      </c>
    </row>
    <row r="4142" spans="1:12" x14ac:dyDescent="0.25">
      <c r="A4142" t="s">
        <v>8292</v>
      </c>
      <c r="B4142" t="s">
        <v>8293</v>
      </c>
      <c r="C4142" t="s">
        <v>35</v>
      </c>
      <c r="D4142">
        <v>134</v>
      </c>
      <c r="E4142">
        <v>7.9550000000000001</v>
      </c>
      <c r="F4142">
        <v>0.59199999999999997</v>
      </c>
      <c r="G4142">
        <v>1.431</v>
      </c>
      <c r="H4142" t="s">
        <v>36</v>
      </c>
      <c r="I4142" t="s">
        <v>2819</v>
      </c>
      <c r="J4142" s="4" t="str">
        <f t="shared" si="128"/>
        <v>na</v>
      </c>
      <c r="K4142" s="4">
        <f t="shared" si="129"/>
        <v>0</v>
      </c>
      <c r="L4142" t="s">
        <v>15585</v>
      </c>
    </row>
    <row r="4143" spans="1:12" x14ac:dyDescent="0.25">
      <c r="A4143" t="s">
        <v>8294</v>
      </c>
      <c r="B4143" t="s">
        <v>8295</v>
      </c>
      <c r="C4143" t="s">
        <v>58</v>
      </c>
      <c r="D4143">
        <v>133</v>
      </c>
      <c r="E4143">
        <v>7.8719999999999999</v>
      </c>
      <c r="F4143">
        <v>2.4860000000000002</v>
      </c>
      <c r="G4143">
        <v>0.20100000000000001</v>
      </c>
      <c r="H4143">
        <v>6.0940000000000003</v>
      </c>
      <c r="I4143" t="s">
        <v>2819</v>
      </c>
      <c r="J4143" s="4" t="str">
        <f t="shared" si="128"/>
        <v>na</v>
      </c>
      <c r="K4143" s="4">
        <f t="shared" si="129"/>
        <v>0</v>
      </c>
      <c r="L4143" t="s">
        <v>15586</v>
      </c>
    </row>
    <row r="4144" spans="1:12" x14ac:dyDescent="0.25">
      <c r="A4144" t="s">
        <v>8296</v>
      </c>
      <c r="B4144" t="s">
        <v>8297</v>
      </c>
      <c r="C4144" t="s">
        <v>35</v>
      </c>
      <c r="D4144">
        <v>133</v>
      </c>
      <c r="E4144">
        <v>8.02</v>
      </c>
      <c r="F4144">
        <v>2.0489999999999999</v>
      </c>
      <c r="G4144">
        <v>0.8</v>
      </c>
      <c r="H4144">
        <v>5.9779999999999998</v>
      </c>
      <c r="I4144" t="s">
        <v>2819</v>
      </c>
      <c r="J4144" s="4" t="str">
        <f t="shared" si="128"/>
        <v>na</v>
      </c>
      <c r="K4144" s="4">
        <f t="shared" si="129"/>
        <v>0</v>
      </c>
      <c r="L4144" t="s">
        <v>15587</v>
      </c>
    </row>
    <row r="4145" spans="1:12" x14ac:dyDescent="0.25">
      <c r="A4145" t="s">
        <v>8298</v>
      </c>
      <c r="B4145" t="s">
        <v>8299</v>
      </c>
      <c r="C4145" t="s">
        <v>35</v>
      </c>
      <c r="D4145">
        <v>133</v>
      </c>
      <c r="E4145">
        <v>3.3759999999999999</v>
      </c>
      <c r="F4145">
        <v>0.53100000000000003</v>
      </c>
      <c r="G4145">
        <v>2.073</v>
      </c>
      <c r="H4145" t="s">
        <v>36</v>
      </c>
      <c r="I4145" t="s">
        <v>2819</v>
      </c>
      <c r="J4145" s="4" t="str">
        <f t="shared" si="128"/>
        <v>na</v>
      </c>
      <c r="K4145" s="4">
        <f t="shared" si="129"/>
        <v>0</v>
      </c>
      <c r="L4145" t="s">
        <v>15588</v>
      </c>
    </row>
    <row r="4146" spans="1:12" x14ac:dyDescent="0.25">
      <c r="A4146" t="s">
        <v>8300</v>
      </c>
      <c r="B4146" t="s">
        <v>8301</v>
      </c>
      <c r="C4146" t="s">
        <v>132</v>
      </c>
      <c r="D4146">
        <v>133</v>
      </c>
      <c r="E4146" t="s">
        <v>36</v>
      </c>
      <c r="F4146" t="s">
        <v>36</v>
      </c>
      <c r="G4146" t="s">
        <v>36</v>
      </c>
      <c r="H4146" t="s">
        <v>36</v>
      </c>
      <c r="I4146" t="s">
        <v>2819</v>
      </c>
      <c r="J4146" s="4" t="str">
        <f t="shared" si="128"/>
        <v>na</v>
      </c>
      <c r="K4146" s="4">
        <f t="shared" si="129"/>
        <v>0</v>
      </c>
      <c r="L4146" t="s">
        <v>15589</v>
      </c>
    </row>
    <row r="4147" spans="1:12" x14ac:dyDescent="0.25">
      <c r="A4147" t="s">
        <v>8302</v>
      </c>
      <c r="B4147" t="s">
        <v>8303</v>
      </c>
      <c r="C4147" t="s">
        <v>35</v>
      </c>
      <c r="D4147">
        <v>133</v>
      </c>
      <c r="E4147">
        <v>13.346</v>
      </c>
      <c r="F4147">
        <v>1.0369999999999999</v>
      </c>
      <c r="G4147">
        <v>2.2250000000000001</v>
      </c>
      <c r="H4147" t="s">
        <v>36</v>
      </c>
      <c r="I4147" t="s">
        <v>2819</v>
      </c>
      <c r="J4147" s="4" t="str">
        <f t="shared" si="128"/>
        <v>na</v>
      </c>
      <c r="K4147" s="4">
        <f t="shared" si="129"/>
        <v>0</v>
      </c>
      <c r="L4147" t="s">
        <v>15590</v>
      </c>
    </row>
    <row r="4148" spans="1:12" x14ac:dyDescent="0.25">
      <c r="A4148" t="s">
        <v>8304</v>
      </c>
      <c r="B4148" t="s">
        <v>8305</v>
      </c>
      <c r="C4148" t="s">
        <v>58</v>
      </c>
      <c r="D4148">
        <v>133</v>
      </c>
      <c r="E4148">
        <v>12.223000000000001</v>
      </c>
      <c r="F4148">
        <v>0.36799999999999999</v>
      </c>
      <c r="G4148">
        <v>0.10100000000000001</v>
      </c>
      <c r="H4148">
        <v>5.3040000000000003</v>
      </c>
      <c r="I4148" t="s">
        <v>2819</v>
      </c>
      <c r="J4148" s="4" t="str">
        <f t="shared" si="128"/>
        <v>na</v>
      </c>
      <c r="K4148" s="4">
        <f t="shared" si="129"/>
        <v>0</v>
      </c>
      <c r="L4148" t="s">
        <v>15591</v>
      </c>
    </row>
    <row r="4149" spans="1:12" x14ac:dyDescent="0.25">
      <c r="A4149" t="s">
        <v>8306</v>
      </c>
      <c r="B4149" t="s">
        <v>8307</v>
      </c>
      <c r="C4149" t="s">
        <v>132</v>
      </c>
      <c r="D4149">
        <v>132</v>
      </c>
      <c r="E4149" t="s">
        <v>36</v>
      </c>
      <c r="F4149" t="s">
        <v>36</v>
      </c>
      <c r="G4149">
        <v>0.32500000000000001</v>
      </c>
      <c r="H4149">
        <v>13.185</v>
      </c>
      <c r="I4149" t="s">
        <v>2819</v>
      </c>
      <c r="J4149" s="4" t="str">
        <f t="shared" si="128"/>
        <v>na</v>
      </c>
      <c r="K4149" s="4">
        <f t="shared" si="129"/>
        <v>0</v>
      </c>
      <c r="L4149" t="s">
        <v>15592</v>
      </c>
    </row>
    <row r="4150" spans="1:12" x14ac:dyDescent="0.25">
      <c r="A4150" t="s">
        <v>8308</v>
      </c>
      <c r="B4150" t="s">
        <v>8309</v>
      </c>
      <c r="C4150" t="s">
        <v>132</v>
      </c>
      <c r="D4150">
        <v>132</v>
      </c>
      <c r="E4150" t="s">
        <v>36</v>
      </c>
      <c r="F4150">
        <v>2.6949999999999998</v>
      </c>
      <c r="G4150">
        <v>2.0169999999999999</v>
      </c>
      <c r="H4150" t="s">
        <v>36</v>
      </c>
      <c r="I4150" t="s">
        <v>2819</v>
      </c>
      <c r="J4150" s="4" t="str">
        <f t="shared" si="128"/>
        <v>na</v>
      </c>
      <c r="K4150" s="4">
        <f t="shared" si="129"/>
        <v>0</v>
      </c>
      <c r="L4150" t="s">
        <v>15593</v>
      </c>
    </row>
    <row r="4151" spans="1:12" x14ac:dyDescent="0.25">
      <c r="A4151" t="s">
        <v>8310</v>
      </c>
      <c r="B4151" t="s">
        <v>8311</v>
      </c>
      <c r="C4151" t="s">
        <v>15</v>
      </c>
      <c r="D4151">
        <v>132</v>
      </c>
      <c r="E4151">
        <v>20.57</v>
      </c>
      <c r="F4151">
        <v>2.8559999999999999</v>
      </c>
      <c r="G4151">
        <v>0.68200000000000005</v>
      </c>
      <c r="H4151">
        <v>7.9740000000000002</v>
      </c>
      <c r="I4151" t="s">
        <v>2819</v>
      </c>
      <c r="J4151" s="4" t="str">
        <f t="shared" si="128"/>
        <v>na</v>
      </c>
      <c r="K4151" s="4">
        <f t="shared" si="129"/>
        <v>0</v>
      </c>
      <c r="L4151" t="s">
        <v>15594</v>
      </c>
    </row>
    <row r="4152" spans="1:12" x14ac:dyDescent="0.25">
      <c r="A4152" t="s">
        <v>8312</v>
      </c>
      <c r="B4152" t="s">
        <v>8313</v>
      </c>
      <c r="C4152" t="s">
        <v>30</v>
      </c>
      <c r="D4152">
        <v>132</v>
      </c>
      <c r="E4152">
        <v>1.917</v>
      </c>
      <c r="F4152" t="s">
        <v>36</v>
      </c>
      <c r="G4152">
        <v>1.9E-2</v>
      </c>
      <c r="H4152">
        <v>7.5590000000000002</v>
      </c>
      <c r="I4152" t="s">
        <v>2819</v>
      </c>
      <c r="J4152" s="4" t="str">
        <f t="shared" si="128"/>
        <v>na</v>
      </c>
      <c r="K4152" s="4">
        <f t="shared" si="129"/>
        <v>0</v>
      </c>
      <c r="L4152" t="s">
        <v>15595</v>
      </c>
    </row>
    <row r="4153" spans="1:12" x14ac:dyDescent="0.25">
      <c r="A4153" t="s">
        <v>8314</v>
      </c>
      <c r="B4153" t="s">
        <v>8315</v>
      </c>
      <c r="C4153" t="s">
        <v>35</v>
      </c>
      <c r="D4153">
        <v>132</v>
      </c>
      <c r="E4153" t="s">
        <v>36</v>
      </c>
      <c r="F4153" t="s">
        <v>36</v>
      </c>
      <c r="G4153" t="s">
        <v>36</v>
      </c>
      <c r="H4153" t="s">
        <v>36</v>
      </c>
      <c r="I4153" t="s">
        <v>2819</v>
      </c>
      <c r="J4153" s="4" t="str">
        <f t="shared" si="128"/>
        <v>na</v>
      </c>
      <c r="K4153" s="4">
        <f t="shared" si="129"/>
        <v>0</v>
      </c>
      <c r="L4153" t="s">
        <v>15596</v>
      </c>
    </row>
    <row r="4154" spans="1:12" x14ac:dyDescent="0.25">
      <c r="A4154" t="s">
        <v>8316</v>
      </c>
      <c r="B4154" t="s">
        <v>8317</v>
      </c>
      <c r="C4154" t="s">
        <v>45</v>
      </c>
      <c r="D4154">
        <v>132</v>
      </c>
      <c r="E4154" t="s">
        <v>36</v>
      </c>
      <c r="F4154">
        <v>0.55200000000000005</v>
      </c>
      <c r="G4154">
        <v>2.1789999999999998</v>
      </c>
      <c r="H4154" t="s">
        <v>36</v>
      </c>
      <c r="I4154" t="s">
        <v>2819</v>
      </c>
      <c r="J4154" s="4" t="str">
        <f t="shared" si="128"/>
        <v>na</v>
      </c>
      <c r="K4154" s="4">
        <f t="shared" si="129"/>
        <v>0</v>
      </c>
      <c r="L4154" t="s">
        <v>15597</v>
      </c>
    </row>
    <row r="4155" spans="1:12" x14ac:dyDescent="0.25">
      <c r="A4155" t="s">
        <v>8318</v>
      </c>
      <c r="B4155" t="s">
        <v>8319</v>
      </c>
      <c r="C4155" t="s">
        <v>30</v>
      </c>
      <c r="D4155">
        <v>132</v>
      </c>
      <c r="E4155" t="s">
        <v>36</v>
      </c>
      <c r="F4155">
        <v>3.7559999999999998</v>
      </c>
      <c r="G4155">
        <v>10.739000000000001</v>
      </c>
      <c r="H4155" t="s">
        <v>36</v>
      </c>
      <c r="I4155" t="s">
        <v>2819</v>
      </c>
      <c r="J4155" s="4" t="str">
        <f t="shared" si="128"/>
        <v>na</v>
      </c>
      <c r="K4155" s="4">
        <f t="shared" si="129"/>
        <v>0</v>
      </c>
      <c r="L4155" t="s">
        <v>15598</v>
      </c>
    </row>
    <row r="4156" spans="1:12" x14ac:dyDescent="0.25">
      <c r="A4156" t="s">
        <v>8320</v>
      </c>
      <c r="B4156" t="s">
        <v>8321</v>
      </c>
      <c r="C4156" t="s">
        <v>30</v>
      </c>
      <c r="D4156">
        <v>132</v>
      </c>
      <c r="E4156" t="s">
        <v>36</v>
      </c>
      <c r="F4156" t="s">
        <v>36</v>
      </c>
      <c r="G4156">
        <v>19.071999999999999</v>
      </c>
      <c r="H4156" t="s">
        <v>36</v>
      </c>
      <c r="I4156" t="s">
        <v>2819</v>
      </c>
      <c r="J4156" s="4" t="str">
        <f t="shared" si="128"/>
        <v>na</v>
      </c>
      <c r="K4156" s="4">
        <f t="shared" si="129"/>
        <v>0</v>
      </c>
      <c r="L4156" t="s">
        <v>15599</v>
      </c>
    </row>
    <row r="4157" spans="1:12" x14ac:dyDescent="0.25">
      <c r="A4157" t="s">
        <v>8322</v>
      </c>
      <c r="B4157" t="s">
        <v>8323</v>
      </c>
      <c r="C4157" t="s">
        <v>35</v>
      </c>
      <c r="D4157">
        <v>132</v>
      </c>
      <c r="E4157">
        <v>9.1620000000000008</v>
      </c>
      <c r="F4157">
        <v>0.78900000000000003</v>
      </c>
      <c r="G4157">
        <v>1.3109999999999999</v>
      </c>
      <c r="H4157" t="s">
        <v>36</v>
      </c>
      <c r="I4157" t="s">
        <v>2819</v>
      </c>
      <c r="J4157" s="4" t="str">
        <f t="shared" si="128"/>
        <v>na</v>
      </c>
      <c r="K4157" s="4">
        <f t="shared" si="129"/>
        <v>0</v>
      </c>
      <c r="L4157" t="s">
        <v>15600</v>
      </c>
    </row>
    <row r="4158" spans="1:12" x14ac:dyDescent="0.25">
      <c r="A4158" t="s">
        <v>8324</v>
      </c>
      <c r="B4158" t="s">
        <v>8325</v>
      </c>
      <c r="C4158" t="s">
        <v>35</v>
      </c>
      <c r="D4158">
        <v>132</v>
      </c>
      <c r="E4158">
        <v>11.643000000000001</v>
      </c>
      <c r="F4158">
        <v>0.98399999999999999</v>
      </c>
      <c r="G4158">
        <v>2.403</v>
      </c>
      <c r="H4158" t="s">
        <v>36</v>
      </c>
      <c r="I4158" t="s">
        <v>2819</v>
      </c>
      <c r="J4158" s="4" t="str">
        <f t="shared" si="128"/>
        <v>na</v>
      </c>
      <c r="K4158" s="4">
        <f t="shared" si="129"/>
        <v>0</v>
      </c>
      <c r="L4158" t="s">
        <v>15601</v>
      </c>
    </row>
    <row r="4159" spans="1:12" x14ac:dyDescent="0.25">
      <c r="A4159" t="s">
        <v>8326</v>
      </c>
      <c r="B4159" t="s">
        <v>8327</v>
      </c>
      <c r="C4159" t="s">
        <v>30</v>
      </c>
      <c r="D4159">
        <v>131</v>
      </c>
      <c r="E4159" t="s">
        <v>36</v>
      </c>
      <c r="F4159">
        <v>50.104999999999997</v>
      </c>
      <c r="G4159" t="s">
        <v>36</v>
      </c>
      <c r="H4159" t="s">
        <v>36</v>
      </c>
      <c r="I4159" t="s">
        <v>2819</v>
      </c>
      <c r="J4159" s="4" t="str">
        <f t="shared" si="128"/>
        <v>na</v>
      </c>
      <c r="K4159" s="4">
        <f t="shared" si="129"/>
        <v>0</v>
      </c>
      <c r="L4159" t="s">
        <v>15602</v>
      </c>
    </row>
    <row r="4160" spans="1:12" x14ac:dyDescent="0.25">
      <c r="A4160" t="s">
        <v>8328</v>
      </c>
      <c r="B4160" t="s">
        <v>8329</v>
      </c>
      <c r="C4160" t="s">
        <v>35</v>
      </c>
      <c r="D4160">
        <v>131</v>
      </c>
      <c r="E4160">
        <v>7.6760000000000002</v>
      </c>
      <c r="F4160">
        <v>0.77100000000000002</v>
      </c>
      <c r="G4160">
        <v>1.6759999999999999</v>
      </c>
      <c r="H4160" t="s">
        <v>36</v>
      </c>
      <c r="I4160" t="s">
        <v>2819</v>
      </c>
      <c r="J4160" s="4" t="str">
        <f t="shared" si="128"/>
        <v>na</v>
      </c>
      <c r="K4160" s="4">
        <f t="shared" si="129"/>
        <v>0</v>
      </c>
      <c r="L4160" t="s">
        <v>15603</v>
      </c>
    </row>
    <row r="4161" spans="1:12" x14ac:dyDescent="0.25">
      <c r="A4161" t="s">
        <v>8330</v>
      </c>
      <c r="B4161" t="s">
        <v>8331</v>
      </c>
      <c r="C4161" t="s">
        <v>30</v>
      </c>
      <c r="D4161">
        <v>131</v>
      </c>
      <c r="E4161" t="s">
        <v>36</v>
      </c>
      <c r="F4161" t="s">
        <v>36</v>
      </c>
      <c r="G4161" t="s">
        <v>36</v>
      </c>
      <c r="H4161" t="s">
        <v>36</v>
      </c>
      <c r="I4161" t="s">
        <v>2819</v>
      </c>
      <c r="J4161" s="4" t="str">
        <f t="shared" si="128"/>
        <v>na</v>
      </c>
      <c r="K4161" s="4">
        <f t="shared" si="129"/>
        <v>0</v>
      </c>
      <c r="L4161" t="s">
        <v>15604</v>
      </c>
    </row>
    <row r="4162" spans="1:12" x14ac:dyDescent="0.25">
      <c r="A4162" t="s">
        <v>8332</v>
      </c>
      <c r="B4162" t="s">
        <v>8333</v>
      </c>
      <c r="C4162" t="s">
        <v>132</v>
      </c>
      <c r="D4162">
        <v>131</v>
      </c>
      <c r="E4162" t="s">
        <v>36</v>
      </c>
      <c r="F4162">
        <v>2.1160000000000001</v>
      </c>
      <c r="G4162">
        <v>1.093</v>
      </c>
      <c r="H4162" t="s">
        <v>36</v>
      </c>
      <c r="I4162" t="s">
        <v>2819</v>
      </c>
      <c r="J4162" s="4" t="str">
        <f t="shared" ref="J4162:J4225" si="130">IF(AND(I4162=selected_country_code,C4162= selected_sector_code),D4162,"na")</f>
        <v>na</v>
      </c>
      <c r="K4162" s="4">
        <f t="shared" si="129"/>
        <v>0</v>
      </c>
      <c r="L4162" t="s">
        <v>15605</v>
      </c>
    </row>
    <row r="4163" spans="1:12" x14ac:dyDescent="0.25">
      <c r="A4163" t="s">
        <v>8334</v>
      </c>
      <c r="B4163" t="s">
        <v>8335</v>
      </c>
      <c r="C4163" t="s">
        <v>58</v>
      </c>
      <c r="D4163">
        <v>131</v>
      </c>
      <c r="E4163">
        <v>10.753</v>
      </c>
      <c r="F4163">
        <v>0.82599999999999996</v>
      </c>
      <c r="G4163">
        <v>0.33900000000000002</v>
      </c>
      <c r="H4163">
        <v>8.4450000000000003</v>
      </c>
      <c r="I4163" t="s">
        <v>2819</v>
      </c>
      <c r="J4163" s="4" t="str">
        <f t="shared" si="130"/>
        <v>na</v>
      </c>
      <c r="K4163" s="4">
        <f t="shared" ref="K4163:K4226" si="131">IFERROR(RANK(J4163,$J$2:$J$5711,0),0)</f>
        <v>0</v>
      </c>
      <c r="L4163" t="s">
        <v>15606</v>
      </c>
    </row>
    <row r="4164" spans="1:12" x14ac:dyDescent="0.25">
      <c r="A4164" t="s">
        <v>8336</v>
      </c>
      <c r="B4164" t="s">
        <v>8337</v>
      </c>
      <c r="C4164" t="s">
        <v>18</v>
      </c>
      <c r="D4164">
        <v>130</v>
      </c>
      <c r="E4164">
        <v>8.6460000000000008</v>
      </c>
      <c r="F4164">
        <v>0.79300000000000004</v>
      </c>
      <c r="G4164">
        <v>0.77300000000000002</v>
      </c>
      <c r="H4164">
        <v>5.2069999999999999</v>
      </c>
      <c r="I4164" t="s">
        <v>2819</v>
      </c>
      <c r="J4164" s="4" t="str">
        <f t="shared" si="130"/>
        <v>na</v>
      </c>
      <c r="K4164" s="4">
        <f t="shared" si="131"/>
        <v>0</v>
      </c>
      <c r="L4164" t="s">
        <v>15607</v>
      </c>
    </row>
    <row r="4165" spans="1:12" x14ac:dyDescent="0.25">
      <c r="A4165" t="s">
        <v>8338</v>
      </c>
      <c r="B4165" t="s">
        <v>8339</v>
      </c>
      <c r="C4165" t="s">
        <v>15</v>
      </c>
      <c r="D4165">
        <v>130</v>
      </c>
      <c r="E4165">
        <v>2.7759999999999998</v>
      </c>
      <c r="F4165">
        <v>0.29699999999999999</v>
      </c>
      <c r="G4165">
        <v>0.189</v>
      </c>
      <c r="H4165">
        <v>4.702</v>
      </c>
      <c r="I4165" t="s">
        <v>2819</v>
      </c>
      <c r="J4165" s="4" t="str">
        <f t="shared" si="130"/>
        <v>na</v>
      </c>
      <c r="K4165" s="4">
        <f t="shared" si="131"/>
        <v>0</v>
      </c>
      <c r="L4165" t="s">
        <v>15608</v>
      </c>
    </row>
    <row r="4166" spans="1:12" x14ac:dyDescent="0.25">
      <c r="A4166" t="s">
        <v>8340</v>
      </c>
      <c r="B4166" t="s">
        <v>8341</v>
      </c>
      <c r="C4166" t="s">
        <v>11</v>
      </c>
      <c r="D4166">
        <v>130</v>
      </c>
      <c r="E4166">
        <v>1.2370000000000001</v>
      </c>
      <c r="F4166">
        <v>0.376</v>
      </c>
      <c r="G4166">
        <v>0.29399999999999998</v>
      </c>
      <c r="H4166">
        <v>5.9359999999999999</v>
      </c>
      <c r="I4166" t="s">
        <v>2819</v>
      </c>
      <c r="J4166" s="4" t="str">
        <f t="shared" si="130"/>
        <v>na</v>
      </c>
      <c r="K4166" s="4">
        <f t="shared" si="131"/>
        <v>0</v>
      </c>
      <c r="L4166" t="s">
        <v>15609</v>
      </c>
    </row>
    <row r="4167" spans="1:12" x14ac:dyDescent="0.25">
      <c r="A4167" t="s">
        <v>8342</v>
      </c>
      <c r="B4167" t="s">
        <v>8343</v>
      </c>
      <c r="C4167" t="s">
        <v>35</v>
      </c>
      <c r="D4167">
        <v>130</v>
      </c>
      <c r="E4167">
        <v>9.2490000000000006</v>
      </c>
      <c r="F4167">
        <v>0.94199999999999995</v>
      </c>
      <c r="G4167">
        <v>2.0249999999999999</v>
      </c>
      <c r="H4167" t="s">
        <v>36</v>
      </c>
      <c r="I4167" t="s">
        <v>2819</v>
      </c>
      <c r="J4167" s="4" t="str">
        <f t="shared" si="130"/>
        <v>na</v>
      </c>
      <c r="K4167" s="4">
        <f t="shared" si="131"/>
        <v>0</v>
      </c>
      <c r="L4167" t="s">
        <v>15610</v>
      </c>
    </row>
    <row r="4168" spans="1:12" x14ac:dyDescent="0.25">
      <c r="A4168" t="s">
        <v>8344</v>
      </c>
      <c r="B4168" t="s">
        <v>8345</v>
      </c>
      <c r="C4168" t="s">
        <v>30</v>
      </c>
      <c r="D4168">
        <v>130</v>
      </c>
      <c r="E4168" t="s">
        <v>36</v>
      </c>
      <c r="F4168">
        <v>1.448</v>
      </c>
      <c r="G4168">
        <v>10.856999999999999</v>
      </c>
      <c r="H4168" t="s">
        <v>36</v>
      </c>
      <c r="I4168" t="s">
        <v>2819</v>
      </c>
      <c r="J4168" s="4" t="str">
        <f t="shared" si="130"/>
        <v>na</v>
      </c>
      <c r="K4168" s="4">
        <f t="shared" si="131"/>
        <v>0</v>
      </c>
      <c r="L4168" t="s">
        <v>15611</v>
      </c>
    </row>
    <row r="4169" spans="1:12" x14ac:dyDescent="0.25">
      <c r="A4169" t="s">
        <v>8346</v>
      </c>
      <c r="B4169" t="s">
        <v>8347</v>
      </c>
      <c r="C4169" t="s">
        <v>11</v>
      </c>
      <c r="D4169">
        <v>130</v>
      </c>
      <c r="E4169" t="s">
        <v>36</v>
      </c>
      <c r="F4169">
        <v>0.106</v>
      </c>
      <c r="G4169">
        <v>0.125</v>
      </c>
      <c r="H4169" t="s">
        <v>36</v>
      </c>
      <c r="I4169" t="s">
        <v>2819</v>
      </c>
      <c r="J4169" s="4" t="str">
        <f t="shared" si="130"/>
        <v>na</v>
      </c>
      <c r="K4169" s="4">
        <f t="shared" si="131"/>
        <v>0</v>
      </c>
      <c r="L4169" t="s">
        <v>15612</v>
      </c>
    </row>
    <row r="4170" spans="1:12" x14ac:dyDescent="0.25">
      <c r="A4170" t="s">
        <v>8348</v>
      </c>
      <c r="B4170" t="s">
        <v>8349</v>
      </c>
      <c r="C4170" t="s">
        <v>35</v>
      </c>
      <c r="D4170">
        <v>129</v>
      </c>
      <c r="E4170">
        <v>1.28</v>
      </c>
      <c r="F4170">
        <v>0.46899999999999997</v>
      </c>
      <c r="G4170">
        <v>3.677</v>
      </c>
      <c r="H4170">
        <v>14.304</v>
      </c>
      <c r="I4170" t="s">
        <v>2819</v>
      </c>
      <c r="J4170" s="4" t="str">
        <f t="shared" si="130"/>
        <v>na</v>
      </c>
      <c r="K4170" s="4">
        <f t="shared" si="131"/>
        <v>0</v>
      </c>
      <c r="L4170" t="s">
        <v>15613</v>
      </c>
    </row>
    <row r="4171" spans="1:12" x14ac:dyDescent="0.25">
      <c r="A4171" t="s">
        <v>8350</v>
      </c>
      <c r="B4171" t="s">
        <v>8351</v>
      </c>
      <c r="C4171" t="s">
        <v>45</v>
      </c>
      <c r="D4171">
        <v>129</v>
      </c>
      <c r="E4171" t="s">
        <v>36</v>
      </c>
      <c r="F4171">
        <v>1.0669999999999999</v>
      </c>
      <c r="G4171" t="s">
        <v>36</v>
      </c>
      <c r="H4171">
        <v>56.680999999999997</v>
      </c>
      <c r="I4171" t="s">
        <v>2819</v>
      </c>
      <c r="J4171" s="4" t="str">
        <f t="shared" si="130"/>
        <v>na</v>
      </c>
      <c r="K4171" s="4">
        <f t="shared" si="131"/>
        <v>0</v>
      </c>
      <c r="L4171" t="s">
        <v>15614</v>
      </c>
    </row>
    <row r="4172" spans="1:12" x14ac:dyDescent="0.25">
      <c r="A4172" t="s">
        <v>8352</v>
      </c>
      <c r="B4172" t="s">
        <v>8353</v>
      </c>
      <c r="C4172" t="s">
        <v>30</v>
      </c>
      <c r="D4172">
        <v>129</v>
      </c>
      <c r="E4172" t="s">
        <v>36</v>
      </c>
      <c r="F4172">
        <v>3.81</v>
      </c>
      <c r="G4172" t="s">
        <v>36</v>
      </c>
      <c r="H4172" t="s">
        <v>36</v>
      </c>
      <c r="I4172" t="s">
        <v>2819</v>
      </c>
      <c r="J4172" s="4" t="str">
        <f t="shared" si="130"/>
        <v>na</v>
      </c>
      <c r="K4172" s="4">
        <f t="shared" si="131"/>
        <v>0</v>
      </c>
      <c r="L4172" t="s">
        <v>15615</v>
      </c>
    </row>
    <row r="4173" spans="1:12" x14ac:dyDescent="0.25">
      <c r="A4173" t="s">
        <v>8354</v>
      </c>
      <c r="B4173" t="s">
        <v>8355</v>
      </c>
      <c r="C4173" t="s">
        <v>30</v>
      </c>
      <c r="D4173">
        <v>129</v>
      </c>
      <c r="E4173" t="s">
        <v>36</v>
      </c>
      <c r="F4173">
        <v>10.754</v>
      </c>
      <c r="G4173" t="s">
        <v>36</v>
      </c>
      <c r="H4173" t="s">
        <v>36</v>
      </c>
      <c r="I4173" t="s">
        <v>2819</v>
      </c>
      <c r="J4173" s="4" t="str">
        <f t="shared" si="130"/>
        <v>na</v>
      </c>
      <c r="K4173" s="4">
        <f t="shared" si="131"/>
        <v>0</v>
      </c>
      <c r="L4173" t="s">
        <v>15616</v>
      </c>
    </row>
    <row r="4174" spans="1:12" x14ac:dyDescent="0.25">
      <c r="A4174" t="s">
        <v>8356</v>
      </c>
      <c r="B4174" t="s">
        <v>8357</v>
      </c>
      <c r="C4174" t="s">
        <v>35</v>
      </c>
      <c r="D4174">
        <v>129</v>
      </c>
      <c r="E4174">
        <v>10.137</v>
      </c>
      <c r="F4174">
        <v>0.60699999999999998</v>
      </c>
      <c r="G4174">
        <v>2.0960000000000001</v>
      </c>
      <c r="H4174" t="s">
        <v>36</v>
      </c>
      <c r="I4174" t="s">
        <v>2819</v>
      </c>
      <c r="J4174" s="4" t="str">
        <f t="shared" si="130"/>
        <v>na</v>
      </c>
      <c r="K4174" s="4">
        <f t="shared" si="131"/>
        <v>0</v>
      </c>
      <c r="L4174" t="s">
        <v>15617</v>
      </c>
    </row>
    <row r="4175" spans="1:12" x14ac:dyDescent="0.25">
      <c r="A4175" t="s">
        <v>8358</v>
      </c>
      <c r="B4175" t="s">
        <v>8359</v>
      </c>
      <c r="C4175" t="s">
        <v>58</v>
      </c>
      <c r="D4175">
        <v>129</v>
      </c>
      <c r="E4175">
        <v>5.8259999999999996</v>
      </c>
      <c r="F4175">
        <v>0.80400000000000005</v>
      </c>
      <c r="G4175">
        <v>0.20699999999999999</v>
      </c>
      <c r="H4175">
        <v>3.2370000000000001</v>
      </c>
      <c r="I4175" t="s">
        <v>2819</v>
      </c>
      <c r="J4175" s="4" t="str">
        <f t="shared" si="130"/>
        <v>na</v>
      </c>
      <c r="K4175" s="4">
        <f t="shared" si="131"/>
        <v>0</v>
      </c>
      <c r="L4175" t="s">
        <v>15618</v>
      </c>
    </row>
    <row r="4176" spans="1:12" x14ac:dyDescent="0.25">
      <c r="A4176" t="s">
        <v>8360</v>
      </c>
      <c r="B4176" t="s">
        <v>8361</v>
      </c>
      <c r="C4176" t="s">
        <v>132</v>
      </c>
      <c r="D4176">
        <v>128</v>
      </c>
      <c r="E4176" t="s">
        <v>36</v>
      </c>
      <c r="F4176">
        <v>3.2149999999999999</v>
      </c>
      <c r="G4176" t="s">
        <v>36</v>
      </c>
      <c r="H4176">
        <v>17.879000000000001</v>
      </c>
      <c r="I4176" t="s">
        <v>2819</v>
      </c>
      <c r="J4176" s="4" t="str">
        <f t="shared" si="130"/>
        <v>na</v>
      </c>
      <c r="K4176" s="4">
        <f t="shared" si="131"/>
        <v>0</v>
      </c>
      <c r="L4176" t="s">
        <v>15619</v>
      </c>
    </row>
    <row r="4177" spans="1:12" x14ac:dyDescent="0.25">
      <c r="A4177" t="s">
        <v>8362</v>
      </c>
      <c r="B4177" t="s">
        <v>8363</v>
      </c>
      <c r="C4177" t="s">
        <v>35</v>
      </c>
      <c r="D4177">
        <v>128</v>
      </c>
      <c r="E4177">
        <v>6.3369999999999997</v>
      </c>
      <c r="F4177">
        <v>0.73199999999999998</v>
      </c>
      <c r="G4177">
        <v>0.95299999999999996</v>
      </c>
      <c r="H4177" t="s">
        <v>36</v>
      </c>
      <c r="I4177" t="s">
        <v>2819</v>
      </c>
      <c r="J4177" s="4" t="str">
        <f t="shared" si="130"/>
        <v>na</v>
      </c>
      <c r="K4177" s="4">
        <f t="shared" si="131"/>
        <v>0</v>
      </c>
      <c r="L4177" t="s">
        <v>15620</v>
      </c>
    </row>
    <row r="4178" spans="1:12" x14ac:dyDescent="0.25">
      <c r="A4178" t="s">
        <v>8364</v>
      </c>
      <c r="B4178" t="s">
        <v>8365</v>
      </c>
      <c r="C4178" t="s">
        <v>30</v>
      </c>
      <c r="D4178">
        <v>128</v>
      </c>
      <c r="E4178" t="s">
        <v>36</v>
      </c>
      <c r="F4178" t="s">
        <v>36</v>
      </c>
      <c r="G4178" t="s">
        <v>36</v>
      </c>
      <c r="H4178" t="s">
        <v>36</v>
      </c>
      <c r="I4178" t="s">
        <v>2819</v>
      </c>
      <c r="J4178" s="4" t="str">
        <f t="shared" si="130"/>
        <v>na</v>
      </c>
      <c r="K4178" s="4">
        <f t="shared" si="131"/>
        <v>0</v>
      </c>
      <c r="L4178" t="s">
        <v>15621</v>
      </c>
    </row>
    <row r="4179" spans="1:12" x14ac:dyDescent="0.25">
      <c r="A4179" t="s">
        <v>8366</v>
      </c>
      <c r="B4179" t="s">
        <v>8367</v>
      </c>
      <c r="C4179" t="s">
        <v>58</v>
      </c>
      <c r="D4179">
        <v>128</v>
      </c>
      <c r="E4179">
        <v>6.6269999999999998</v>
      </c>
      <c r="F4179">
        <v>0.71399999999999997</v>
      </c>
      <c r="G4179">
        <v>0.20499999999999999</v>
      </c>
      <c r="H4179">
        <v>5.1680000000000001</v>
      </c>
      <c r="I4179" t="s">
        <v>2819</v>
      </c>
      <c r="J4179" s="4" t="str">
        <f t="shared" si="130"/>
        <v>na</v>
      </c>
      <c r="K4179" s="4">
        <f t="shared" si="131"/>
        <v>0</v>
      </c>
      <c r="L4179" t="s">
        <v>15622</v>
      </c>
    </row>
    <row r="4180" spans="1:12" x14ac:dyDescent="0.25">
      <c r="A4180" t="s">
        <v>8368</v>
      </c>
      <c r="B4180" t="s">
        <v>8369</v>
      </c>
      <c r="C4180" t="s">
        <v>35</v>
      </c>
      <c r="D4180">
        <v>128</v>
      </c>
      <c r="E4180" t="s">
        <v>36</v>
      </c>
      <c r="F4180">
        <v>0.51200000000000001</v>
      </c>
      <c r="G4180">
        <v>0.99299999999999999</v>
      </c>
      <c r="H4180" t="s">
        <v>36</v>
      </c>
      <c r="I4180" t="s">
        <v>2819</v>
      </c>
      <c r="J4180" s="4" t="str">
        <f t="shared" si="130"/>
        <v>na</v>
      </c>
      <c r="K4180" s="4">
        <f t="shared" si="131"/>
        <v>0</v>
      </c>
      <c r="L4180" t="s">
        <v>15623</v>
      </c>
    </row>
    <row r="4181" spans="1:12" x14ac:dyDescent="0.25">
      <c r="A4181" t="s">
        <v>8370</v>
      </c>
      <c r="B4181" t="s">
        <v>8371</v>
      </c>
      <c r="C4181" t="s">
        <v>15</v>
      </c>
      <c r="D4181">
        <v>127</v>
      </c>
      <c r="E4181" t="s">
        <v>36</v>
      </c>
      <c r="F4181">
        <v>0.13200000000000001</v>
      </c>
      <c r="G4181" t="s">
        <v>36</v>
      </c>
      <c r="H4181" t="s">
        <v>36</v>
      </c>
      <c r="I4181" t="s">
        <v>2819</v>
      </c>
      <c r="J4181" s="4" t="str">
        <f t="shared" si="130"/>
        <v>na</v>
      </c>
      <c r="K4181" s="4">
        <f t="shared" si="131"/>
        <v>0</v>
      </c>
      <c r="L4181" t="s">
        <v>15624</v>
      </c>
    </row>
    <row r="4182" spans="1:12" x14ac:dyDescent="0.25">
      <c r="A4182" t="s">
        <v>8372</v>
      </c>
      <c r="B4182" t="s">
        <v>8373</v>
      </c>
      <c r="C4182" t="s">
        <v>35</v>
      </c>
      <c r="D4182">
        <v>127</v>
      </c>
      <c r="E4182" t="s">
        <v>36</v>
      </c>
      <c r="F4182" t="s">
        <v>36</v>
      </c>
      <c r="G4182" t="s">
        <v>36</v>
      </c>
      <c r="H4182" t="s">
        <v>36</v>
      </c>
      <c r="I4182" t="s">
        <v>2819</v>
      </c>
      <c r="J4182" s="4" t="str">
        <f t="shared" si="130"/>
        <v>na</v>
      </c>
      <c r="K4182" s="4">
        <f t="shared" si="131"/>
        <v>0</v>
      </c>
      <c r="L4182" t="s">
        <v>15625</v>
      </c>
    </row>
    <row r="4183" spans="1:12" x14ac:dyDescent="0.25">
      <c r="A4183" t="s">
        <v>8374</v>
      </c>
      <c r="B4183" t="s">
        <v>8375</v>
      </c>
      <c r="C4183" t="s">
        <v>61</v>
      </c>
      <c r="D4183">
        <v>127</v>
      </c>
      <c r="E4183" t="s">
        <v>36</v>
      </c>
      <c r="F4183" t="s">
        <v>36</v>
      </c>
      <c r="G4183" t="s">
        <v>36</v>
      </c>
      <c r="H4183" t="s">
        <v>36</v>
      </c>
      <c r="I4183" t="s">
        <v>2819</v>
      </c>
      <c r="J4183" s="4" t="str">
        <f t="shared" si="130"/>
        <v>na</v>
      </c>
      <c r="K4183" s="4">
        <f t="shared" si="131"/>
        <v>0</v>
      </c>
      <c r="L4183" t="s">
        <v>15626</v>
      </c>
    </row>
    <row r="4184" spans="1:12" x14ac:dyDescent="0.25">
      <c r="A4184" t="s">
        <v>8376</v>
      </c>
      <c r="B4184" t="s">
        <v>8377</v>
      </c>
      <c r="C4184" t="s">
        <v>35</v>
      </c>
      <c r="D4184">
        <v>127</v>
      </c>
      <c r="E4184">
        <v>7.8460000000000001</v>
      </c>
      <c r="F4184">
        <v>0.69899999999999995</v>
      </c>
      <c r="G4184">
        <v>1.528</v>
      </c>
      <c r="H4184" t="s">
        <v>36</v>
      </c>
      <c r="I4184" t="s">
        <v>2819</v>
      </c>
      <c r="J4184" s="4" t="str">
        <f t="shared" si="130"/>
        <v>na</v>
      </c>
      <c r="K4184" s="4">
        <f t="shared" si="131"/>
        <v>0</v>
      </c>
      <c r="L4184" t="s">
        <v>15627</v>
      </c>
    </row>
    <row r="4185" spans="1:12" x14ac:dyDescent="0.25">
      <c r="A4185" t="s">
        <v>8378</v>
      </c>
      <c r="B4185" t="s">
        <v>8379</v>
      </c>
      <c r="C4185" t="s">
        <v>35</v>
      </c>
      <c r="D4185">
        <v>127</v>
      </c>
      <c r="E4185" t="s">
        <v>36</v>
      </c>
      <c r="F4185" t="s">
        <v>36</v>
      </c>
      <c r="G4185" t="s">
        <v>36</v>
      </c>
      <c r="H4185" t="s">
        <v>36</v>
      </c>
      <c r="I4185" t="s">
        <v>2819</v>
      </c>
      <c r="J4185" s="4" t="str">
        <f t="shared" si="130"/>
        <v>na</v>
      </c>
      <c r="K4185" s="4">
        <f t="shared" si="131"/>
        <v>0</v>
      </c>
      <c r="L4185" t="s">
        <v>15628</v>
      </c>
    </row>
    <row r="4186" spans="1:12" x14ac:dyDescent="0.25">
      <c r="A4186" t="s">
        <v>8380</v>
      </c>
      <c r="B4186" t="s">
        <v>8381</v>
      </c>
      <c r="C4186" t="s">
        <v>35</v>
      </c>
      <c r="D4186">
        <v>127</v>
      </c>
      <c r="E4186">
        <v>12.714</v>
      </c>
      <c r="F4186">
        <v>0.89</v>
      </c>
      <c r="G4186">
        <v>2.5169999999999999</v>
      </c>
      <c r="H4186" t="s">
        <v>36</v>
      </c>
      <c r="I4186" t="s">
        <v>2819</v>
      </c>
      <c r="J4186" s="4" t="str">
        <f t="shared" si="130"/>
        <v>na</v>
      </c>
      <c r="K4186" s="4">
        <f t="shared" si="131"/>
        <v>0</v>
      </c>
      <c r="L4186" t="s">
        <v>15629</v>
      </c>
    </row>
    <row r="4187" spans="1:12" x14ac:dyDescent="0.25">
      <c r="A4187" t="s">
        <v>8382</v>
      </c>
      <c r="B4187" t="s">
        <v>8383</v>
      </c>
      <c r="C4187" t="s">
        <v>132</v>
      </c>
      <c r="D4187">
        <v>126</v>
      </c>
      <c r="E4187">
        <v>27.681000000000001</v>
      </c>
      <c r="F4187">
        <v>1.7050000000000001</v>
      </c>
      <c r="G4187">
        <v>1.3240000000000001</v>
      </c>
      <c r="H4187">
        <v>11.964</v>
      </c>
      <c r="I4187" t="s">
        <v>2819</v>
      </c>
      <c r="J4187" s="4" t="str">
        <f t="shared" si="130"/>
        <v>na</v>
      </c>
      <c r="K4187" s="4">
        <f t="shared" si="131"/>
        <v>0</v>
      </c>
      <c r="L4187" t="s">
        <v>15630</v>
      </c>
    </row>
    <row r="4188" spans="1:12" x14ac:dyDescent="0.25">
      <c r="A4188" t="s">
        <v>8384</v>
      </c>
      <c r="B4188" t="s">
        <v>8385</v>
      </c>
      <c r="C4188" t="s">
        <v>15</v>
      </c>
      <c r="D4188">
        <v>126</v>
      </c>
      <c r="E4188">
        <v>7.5419999999999998</v>
      </c>
      <c r="F4188">
        <v>1.196</v>
      </c>
      <c r="G4188">
        <v>0.501</v>
      </c>
      <c r="H4188">
        <v>9.1669999999999998</v>
      </c>
      <c r="I4188" t="s">
        <v>2819</v>
      </c>
      <c r="J4188" s="4" t="str">
        <f t="shared" si="130"/>
        <v>na</v>
      </c>
      <c r="K4188" s="4">
        <f t="shared" si="131"/>
        <v>0</v>
      </c>
      <c r="L4188" t="s">
        <v>15631</v>
      </c>
    </row>
    <row r="4189" spans="1:12" x14ac:dyDescent="0.25">
      <c r="A4189" t="s">
        <v>8386</v>
      </c>
      <c r="B4189" t="s">
        <v>8387</v>
      </c>
      <c r="C4189" t="s">
        <v>35</v>
      </c>
      <c r="D4189">
        <v>126</v>
      </c>
      <c r="E4189">
        <v>9.0250000000000004</v>
      </c>
      <c r="F4189">
        <v>0.93899999999999995</v>
      </c>
      <c r="G4189">
        <v>1.879</v>
      </c>
      <c r="H4189" t="s">
        <v>36</v>
      </c>
      <c r="I4189" t="s">
        <v>2819</v>
      </c>
      <c r="J4189" s="4" t="str">
        <f t="shared" si="130"/>
        <v>na</v>
      </c>
      <c r="K4189" s="4">
        <f t="shared" si="131"/>
        <v>0</v>
      </c>
      <c r="L4189" t="s">
        <v>15632</v>
      </c>
    </row>
    <row r="4190" spans="1:12" x14ac:dyDescent="0.25">
      <c r="A4190" t="s">
        <v>8388</v>
      </c>
      <c r="B4190" t="s">
        <v>8389</v>
      </c>
      <c r="C4190" t="s">
        <v>21</v>
      </c>
      <c r="D4190">
        <v>126</v>
      </c>
      <c r="E4190" t="s">
        <v>36</v>
      </c>
      <c r="F4190">
        <v>0.61399999999999999</v>
      </c>
      <c r="G4190">
        <v>1.8939999999999999</v>
      </c>
      <c r="H4190">
        <v>39.472000000000001</v>
      </c>
      <c r="I4190" t="s">
        <v>2819</v>
      </c>
      <c r="J4190" s="4" t="str">
        <f t="shared" si="130"/>
        <v>na</v>
      </c>
      <c r="K4190" s="4">
        <f t="shared" si="131"/>
        <v>0</v>
      </c>
      <c r="L4190" t="s">
        <v>15633</v>
      </c>
    </row>
    <row r="4191" spans="1:12" x14ac:dyDescent="0.25">
      <c r="A4191" t="s">
        <v>8390</v>
      </c>
      <c r="B4191" t="s">
        <v>8391</v>
      </c>
      <c r="C4191" t="s">
        <v>132</v>
      </c>
      <c r="D4191">
        <v>126</v>
      </c>
      <c r="E4191" t="s">
        <v>36</v>
      </c>
      <c r="F4191">
        <v>5.5270000000000001</v>
      </c>
      <c r="G4191">
        <v>171.55799999999999</v>
      </c>
      <c r="H4191" t="s">
        <v>36</v>
      </c>
      <c r="I4191" t="s">
        <v>2819</v>
      </c>
      <c r="J4191" s="4" t="str">
        <f t="shared" si="130"/>
        <v>na</v>
      </c>
      <c r="K4191" s="4">
        <f t="shared" si="131"/>
        <v>0</v>
      </c>
      <c r="L4191" t="s">
        <v>15634</v>
      </c>
    </row>
    <row r="4192" spans="1:12" x14ac:dyDescent="0.25">
      <c r="A4192" t="s">
        <v>8392</v>
      </c>
      <c r="B4192" t="s">
        <v>8393</v>
      </c>
      <c r="C4192" t="s">
        <v>35</v>
      </c>
      <c r="D4192">
        <v>126</v>
      </c>
      <c r="E4192">
        <v>6.8230000000000004</v>
      </c>
      <c r="F4192">
        <v>0.68300000000000005</v>
      </c>
      <c r="G4192">
        <v>1.3919999999999999</v>
      </c>
      <c r="H4192" t="s">
        <v>36</v>
      </c>
      <c r="I4192" t="s">
        <v>2819</v>
      </c>
      <c r="J4192" s="4" t="str">
        <f t="shared" si="130"/>
        <v>na</v>
      </c>
      <c r="K4192" s="4">
        <f t="shared" si="131"/>
        <v>0</v>
      </c>
      <c r="L4192" t="s">
        <v>15635</v>
      </c>
    </row>
    <row r="4193" spans="1:12" x14ac:dyDescent="0.25">
      <c r="A4193" t="s">
        <v>8394</v>
      </c>
      <c r="B4193" t="s">
        <v>8395</v>
      </c>
      <c r="C4193" t="s">
        <v>61</v>
      </c>
      <c r="D4193">
        <v>125</v>
      </c>
      <c r="E4193" t="s">
        <v>36</v>
      </c>
      <c r="F4193" t="s">
        <v>36</v>
      </c>
      <c r="G4193" t="s">
        <v>36</v>
      </c>
      <c r="H4193" t="s">
        <v>36</v>
      </c>
      <c r="I4193" t="s">
        <v>2819</v>
      </c>
      <c r="J4193" s="4" t="str">
        <f t="shared" si="130"/>
        <v>na</v>
      </c>
      <c r="K4193" s="4">
        <f t="shared" si="131"/>
        <v>0</v>
      </c>
      <c r="L4193" t="s">
        <v>15636</v>
      </c>
    </row>
    <row r="4194" spans="1:12" x14ac:dyDescent="0.25">
      <c r="A4194" t="s">
        <v>8396</v>
      </c>
      <c r="B4194" t="s">
        <v>8397</v>
      </c>
      <c r="C4194" t="s">
        <v>11</v>
      </c>
      <c r="D4194">
        <v>125</v>
      </c>
      <c r="E4194" t="s">
        <v>36</v>
      </c>
      <c r="F4194">
        <v>0.27400000000000002</v>
      </c>
      <c r="G4194">
        <v>0.54500000000000004</v>
      </c>
      <c r="H4194">
        <v>4.702</v>
      </c>
      <c r="I4194" t="s">
        <v>2819</v>
      </c>
      <c r="J4194" s="4" t="str">
        <f t="shared" si="130"/>
        <v>na</v>
      </c>
      <c r="K4194" s="4">
        <f t="shared" si="131"/>
        <v>0</v>
      </c>
      <c r="L4194" t="s">
        <v>15637</v>
      </c>
    </row>
    <row r="4195" spans="1:12" x14ac:dyDescent="0.25">
      <c r="A4195" t="s">
        <v>8398</v>
      </c>
      <c r="B4195" t="s">
        <v>8399</v>
      </c>
      <c r="C4195" t="s">
        <v>132</v>
      </c>
      <c r="D4195">
        <v>125</v>
      </c>
      <c r="E4195">
        <v>29.032</v>
      </c>
      <c r="F4195">
        <v>1.4079999999999999</v>
      </c>
      <c r="G4195">
        <v>0.47</v>
      </c>
      <c r="H4195">
        <v>8.7080000000000002</v>
      </c>
      <c r="I4195" t="s">
        <v>2819</v>
      </c>
      <c r="J4195" s="4" t="str">
        <f t="shared" si="130"/>
        <v>na</v>
      </c>
      <c r="K4195" s="4">
        <f t="shared" si="131"/>
        <v>0</v>
      </c>
      <c r="L4195" t="s">
        <v>15638</v>
      </c>
    </row>
    <row r="4196" spans="1:12" x14ac:dyDescent="0.25">
      <c r="A4196" t="s">
        <v>8400</v>
      </c>
      <c r="B4196" t="s">
        <v>8401</v>
      </c>
      <c r="C4196" t="s">
        <v>35</v>
      </c>
      <c r="D4196">
        <v>125</v>
      </c>
      <c r="E4196">
        <v>9.8829999999999991</v>
      </c>
      <c r="F4196">
        <v>1.1100000000000001</v>
      </c>
      <c r="G4196">
        <v>2.5880000000000001</v>
      </c>
      <c r="H4196" t="s">
        <v>36</v>
      </c>
      <c r="I4196" t="s">
        <v>2819</v>
      </c>
      <c r="J4196" s="4" t="str">
        <f t="shared" si="130"/>
        <v>na</v>
      </c>
      <c r="K4196" s="4">
        <f t="shared" si="131"/>
        <v>0</v>
      </c>
      <c r="L4196" t="s">
        <v>15639</v>
      </c>
    </row>
    <row r="4197" spans="1:12" x14ac:dyDescent="0.25">
      <c r="A4197" t="s">
        <v>8402</v>
      </c>
      <c r="B4197" t="s">
        <v>8403</v>
      </c>
      <c r="C4197" t="s">
        <v>30</v>
      </c>
      <c r="D4197">
        <v>125</v>
      </c>
      <c r="E4197" t="s">
        <v>36</v>
      </c>
      <c r="F4197" t="s">
        <v>36</v>
      </c>
      <c r="G4197" t="s">
        <v>36</v>
      </c>
      <c r="H4197" t="s">
        <v>36</v>
      </c>
      <c r="I4197" t="s">
        <v>2819</v>
      </c>
      <c r="J4197" s="4" t="str">
        <f t="shared" si="130"/>
        <v>na</v>
      </c>
      <c r="K4197" s="4">
        <f t="shared" si="131"/>
        <v>0</v>
      </c>
      <c r="L4197" t="s">
        <v>15640</v>
      </c>
    </row>
    <row r="4198" spans="1:12" x14ac:dyDescent="0.25">
      <c r="A4198" t="s">
        <v>8404</v>
      </c>
      <c r="B4198" t="s">
        <v>8405</v>
      </c>
      <c r="C4198" t="s">
        <v>61</v>
      </c>
      <c r="D4198">
        <v>125</v>
      </c>
      <c r="E4198" t="s">
        <v>36</v>
      </c>
      <c r="F4198">
        <v>1.899</v>
      </c>
      <c r="G4198" t="s">
        <v>36</v>
      </c>
      <c r="H4198" t="s">
        <v>36</v>
      </c>
      <c r="I4198" t="s">
        <v>2819</v>
      </c>
      <c r="J4198" s="4" t="str">
        <f t="shared" si="130"/>
        <v>na</v>
      </c>
      <c r="K4198" s="4">
        <f t="shared" si="131"/>
        <v>0</v>
      </c>
      <c r="L4198" t="s">
        <v>15641</v>
      </c>
    </row>
    <row r="4199" spans="1:12" x14ac:dyDescent="0.25">
      <c r="A4199" t="s">
        <v>8406</v>
      </c>
      <c r="B4199" t="s">
        <v>8407</v>
      </c>
      <c r="C4199" t="s">
        <v>35</v>
      </c>
      <c r="D4199">
        <v>125</v>
      </c>
      <c r="E4199">
        <v>7.617</v>
      </c>
      <c r="F4199">
        <v>0.73099999999999998</v>
      </c>
      <c r="G4199">
        <v>1.98</v>
      </c>
      <c r="H4199" t="s">
        <v>36</v>
      </c>
      <c r="I4199" t="s">
        <v>2819</v>
      </c>
      <c r="J4199" s="4" t="str">
        <f t="shared" si="130"/>
        <v>na</v>
      </c>
      <c r="K4199" s="4">
        <f t="shared" si="131"/>
        <v>0</v>
      </c>
      <c r="L4199" t="s">
        <v>15642</v>
      </c>
    </row>
    <row r="4200" spans="1:12" x14ac:dyDescent="0.25">
      <c r="A4200" t="s">
        <v>8408</v>
      </c>
      <c r="B4200" t="s">
        <v>8409</v>
      </c>
      <c r="C4200" t="s">
        <v>61</v>
      </c>
      <c r="D4200">
        <v>125</v>
      </c>
      <c r="E4200">
        <v>102.474</v>
      </c>
      <c r="F4200">
        <v>0.29099999999999998</v>
      </c>
      <c r="G4200" t="s">
        <v>36</v>
      </c>
      <c r="H4200" t="s">
        <v>36</v>
      </c>
      <c r="I4200" t="s">
        <v>2819</v>
      </c>
      <c r="J4200" s="4" t="str">
        <f t="shared" si="130"/>
        <v>na</v>
      </c>
      <c r="K4200" s="4">
        <f t="shared" si="131"/>
        <v>0</v>
      </c>
      <c r="L4200" t="s">
        <v>15643</v>
      </c>
    </row>
    <row r="4201" spans="1:12" x14ac:dyDescent="0.25">
      <c r="A4201" t="s">
        <v>8410</v>
      </c>
      <c r="B4201" t="s">
        <v>8411</v>
      </c>
      <c r="C4201" t="s">
        <v>58</v>
      </c>
      <c r="D4201">
        <v>125</v>
      </c>
      <c r="E4201" s="2">
        <v>1271.761</v>
      </c>
      <c r="F4201">
        <v>1.4790000000000001</v>
      </c>
      <c r="G4201">
        <v>1.194</v>
      </c>
      <c r="H4201">
        <v>23.359000000000002</v>
      </c>
      <c r="I4201" t="s">
        <v>2819</v>
      </c>
      <c r="J4201" s="4" t="str">
        <f t="shared" si="130"/>
        <v>na</v>
      </c>
      <c r="K4201" s="4">
        <f t="shared" si="131"/>
        <v>0</v>
      </c>
      <c r="L4201" t="s">
        <v>15644</v>
      </c>
    </row>
    <row r="4202" spans="1:12" x14ac:dyDescent="0.25">
      <c r="A4202" t="s">
        <v>8412</v>
      </c>
      <c r="B4202" t="s">
        <v>8413</v>
      </c>
      <c r="C4202" t="s">
        <v>35</v>
      </c>
      <c r="D4202">
        <v>125</v>
      </c>
      <c r="E4202">
        <v>89.286000000000001</v>
      </c>
      <c r="F4202">
        <v>1.3939999999999999</v>
      </c>
      <c r="G4202">
        <v>2.996</v>
      </c>
      <c r="H4202" t="s">
        <v>36</v>
      </c>
      <c r="I4202" t="s">
        <v>2819</v>
      </c>
      <c r="J4202" s="4" t="str">
        <f t="shared" si="130"/>
        <v>na</v>
      </c>
      <c r="K4202" s="4">
        <f t="shared" si="131"/>
        <v>0</v>
      </c>
      <c r="L4202" t="s">
        <v>15645</v>
      </c>
    </row>
    <row r="4203" spans="1:12" x14ac:dyDescent="0.25">
      <c r="A4203" t="s">
        <v>8414</v>
      </c>
      <c r="B4203" t="s">
        <v>8415</v>
      </c>
      <c r="C4203" t="s">
        <v>132</v>
      </c>
      <c r="D4203">
        <v>124</v>
      </c>
      <c r="E4203">
        <v>93.257999999999996</v>
      </c>
      <c r="F4203">
        <v>12.272</v>
      </c>
      <c r="G4203">
        <v>5.5540000000000003</v>
      </c>
      <c r="H4203" t="s">
        <v>36</v>
      </c>
      <c r="I4203" t="s">
        <v>2819</v>
      </c>
      <c r="J4203" s="4" t="str">
        <f t="shared" si="130"/>
        <v>na</v>
      </c>
      <c r="K4203" s="4">
        <f t="shared" si="131"/>
        <v>0</v>
      </c>
      <c r="L4203" t="s">
        <v>15646</v>
      </c>
    </row>
    <row r="4204" spans="1:12" x14ac:dyDescent="0.25">
      <c r="A4204" t="s">
        <v>8416</v>
      </c>
      <c r="B4204" t="s">
        <v>8417</v>
      </c>
      <c r="C4204" t="s">
        <v>24</v>
      </c>
      <c r="D4204">
        <v>124</v>
      </c>
      <c r="E4204">
        <v>3.5190000000000001</v>
      </c>
      <c r="F4204">
        <v>1.1499999999999999</v>
      </c>
      <c r="G4204">
        <v>1.756</v>
      </c>
      <c r="H4204" t="s">
        <v>36</v>
      </c>
      <c r="I4204" t="s">
        <v>2819</v>
      </c>
      <c r="J4204" s="4" t="str">
        <f t="shared" si="130"/>
        <v>na</v>
      </c>
      <c r="K4204" s="4">
        <f t="shared" si="131"/>
        <v>0</v>
      </c>
      <c r="L4204" t="s">
        <v>15647</v>
      </c>
    </row>
    <row r="4205" spans="1:12" x14ac:dyDescent="0.25">
      <c r="A4205" t="s">
        <v>8418</v>
      </c>
      <c r="B4205" t="s">
        <v>8419</v>
      </c>
      <c r="C4205" t="s">
        <v>30</v>
      </c>
      <c r="D4205">
        <v>124</v>
      </c>
      <c r="E4205" t="s">
        <v>36</v>
      </c>
      <c r="F4205">
        <v>1.7410000000000001</v>
      </c>
      <c r="G4205">
        <v>4.3259999999999996</v>
      </c>
      <c r="H4205" t="s">
        <v>36</v>
      </c>
      <c r="I4205" t="s">
        <v>2819</v>
      </c>
      <c r="J4205" s="4" t="str">
        <f t="shared" si="130"/>
        <v>na</v>
      </c>
      <c r="K4205" s="4">
        <f t="shared" si="131"/>
        <v>0</v>
      </c>
      <c r="L4205" t="s">
        <v>15648</v>
      </c>
    </row>
    <row r="4206" spans="1:12" x14ac:dyDescent="0.25">
      <c r="A4206" t="s">
        <v>8420</v>
      </c>
      <c r="B4206" t="s">
        <v>8421</v>
      </c>
      <c r="C4206" t="s">
        <v>21</v>
      </c>
      <c r="D4206">
        <v>124</v>
      </c>
      <c r="E4206" t="s">
        <v>36</v>
      </c>
      <c r="F4206">
        <v>25.562999999999999</v>
      </c>
      <c r="G4206">
        <v>63.018000000000001</v>
      </c>
      <c r="H4206" t="s">
        <v>36</v>
      </c>
      <c r="I4206" t="s">
        <v>2819</v>
      </c>
      <c r="J4206" s="4" t="str">
        <f t="shared" si="130"/>
        <v>na</v>
      </c>
      <c r="K4206" s="4">
        <f t="shared" si="131"/>
        <v>0</v>
      </c>
      <c r="L4206" t="s">
        <v>15649</v>
      </c>
    </row>
    <row r="4207" spans="1:12" x14ac:dyDescent="0.25">
      <c r="A4207" t="s">
        <v>8422</v>
      </c>
      <c r="B4207" t="s">
        <v>8423</v>
      </c>
      <c r="C4207" t="s">
        <v>30</v>
      </c>
      <c r="D4207">
        <v>123</v>
      </c>
      <c r="E4207" t="s">
        <v>36</v>
      </c>
      <c r="F4207">
        <v>1.972</v>
      </c>
      <c r="G4207">
        <v>16.863</v>
      </c>
      <c r="H4207" t="s">
        <v>36</v>
      </c>
      <c r="I4207" t="s">
        <v>2819</v>
      </c>
      <c r="J4207" s="4" t="str">
        <f t="shared" si="130"/>
        <v>na</v>
      </c>
      <c r="K4207" s="4">
        <f t="shared" si="131"/>
        <v>0</v>
      </c>
      <c r="L4207" t="s">
        <v>15650</v>
      </c>
    </row>
    <row r="4208" spans="1:12" x14ac:dyDescent="0.25">
      <c r="A4208" t="s">
        <v>8424</v>
      </c>
      <c r="B4208" t="s">
        <v>8425</v>
      </c>
      <c r="C4208" t="s">
        <v>58</v>
      </c>
      <c r="D4208">
        <v>123</v>
      </c>
      <c r="E4208" t="s">
        <v>36</v>
      </c>
      <c r="F4208">
        <v>0.14799999999999999</v>
      </c>
      <c r="G4208">
        <v>1.0999999999999999E-2</v>
      </c>
      <c r="H4208">
        <v>6.4189999999999996</v>
      </c>
      <c r="I4208" t="s">
        <v>2819</v>
      </c>
      <c r="J4208" s="4" t="str">
        <f t="shared" si="130"/>
        <v>na</v>
      </c>
      <c r="K4208" s="4">
        <f t="shared" si="131"/>
        <v>0</v>
      </c>
      <c r="L4208" t="s">
        <v>15651</v>
      </c>
    </row>
    <row r="4209" spans="1:12" x14ac:dyDescent="0.25">
      <c r="A4209" t="s">
        <v>8426</v>
      </c>
      <c r="B4209" t="s">
        <v>8427</v>
      </c>
      <c r="C4209" t="s">
        <v>30</v>
      </c>
      <c r="D4209">
        <v>123</v>
      </c>
      <c r="E4209" t="s">
        <v>36</v>
      </c>
      <c r="F4209">
        <v>0.71899999999999997</v>
      </c>
      <c r="G4209" t="s">
        <v>36</v>
      </c>
      <c r="H4209" t="s">
        <v>36</v>
      </c>
      <c r="I4209" t="s">
        <v>2819</v>
      </c>
      <c r="J4209" s="4" t="str">
        <f t="shared" si="130"/>
        <v>na</v>
      </c>
      <c r="K4209" s="4">
        <f t="shared" si="131"/>
        <v>0</v>
      </c>
      <c r="L4209" t="s">
        <v>15652</v>
      </c>
    </row>
    <row r="4210" spans="1:12" x14ac:dyDescent="0.25">
      <c r="A4210" t="s">
        <v>8428</v>
      </c>
      <c r="B4210" t="s">
        <v>8429</v>
      </c>
      <c r="C4210" t="s">
        <v>15</v>
      </c>
      <c r="D4210">
        <v>123</v>
      </c>
      <c r="E4210">
        <v>9.5660000000000007</v>
      </c>
      <c r="F4210">
        <v>3.919</v>
      </c>
      <c r="G4210">
        <v>0.82799999999999996</v>
      </c>
      <c r="H4210">
        <v>7.5549999999999997</v>
      </c>
      <c r="I4210" t="s">
        <v>2819</v>
      </c>
      <c r="J4210" s="4" t="str">
        <f t="shared" si="130"/>
        <v>na</v>
      </c>
      <c r="K4210" s="4">
        <f t="shared" si="131"/>
        <v>0</v>
      </c>
      <c r="L4210" t="s">
        <v>15653</v>
      </c>
    </row>
    <row r="4211" spans="1:12" x14ac:dyDescent="0.25">
      <c r="A4211" t="s">
        <v>8430</v>
      </c>
      <c r="B4211" t="s">
        <v>8431</v>
      </c>
      <c r="C4211" t="s">
        <v>30</v>
      </c>
      <c r="D4211">
        <v>123</v>
      </c>
      <c r="E4211" t="s">
        <v>36</v>
      </c>
      <c r="F4211">
        <v>6.4829999999999997</v>
      </c>
      <c r="G4211">
        <v>2.032</v>
      </c>
      <c r="H4211" t="s">
        <v>36</v>
      </c>
      <c r="I4211" t="s">
        <v>2819</v>
      </c>
      <c r="J4211" s="4" t="str">
        <f t="shared" si="130"/>
        <v>na</v>
      </c>
      <c r="K4211" s="4">
        <f t="shared" si="131"/>
        <v>0</v>
      </c>
      <c r="L4211" t="s">
        <v>15654</v>
      </c>
    </row>
    <row r="4212" spans="1:12" x14ac:dyDescent="0.25">
      <c r="A4212" t="s">
        <v>8432</v>
      </c>
      <c r="B4212" t="s">
        <v>8433</v>
      </c>
      <c r="C4212" t="s">
        <v>35</v>
      </c>
      <c r="D4212">
        <v>123</v>
      </c>
      <c r="E4212">
        <v>5.4139999999999997</v>
      </c>
      <c r="F4212">
        <v>0.76400000000000001</v>
      </c>
      <c r="G4212">
        <v>1.4370000000000001</v>
      </c>
      <c r="H4212" t="s">
        <v>36</v>
      </c>
      <c r="I4212" t="s">
        <v>2819</v>
      </c>
      <c r="J4212" s="4" t="str">
        <f t="shared" si="130"/>
        <v>na</v>
      </c>
      <c r="K4212" s="4">
        <f t="shared" si="131"/>
        <v>0</v>
      </c>
      <c r="L4212" t="s">
        <v>15655</v>
      </c>
    </row>
    <row r="4213" spans="1:12" x14ac:dyDescent="0.25">
      <c r="A4213" t="s">
        <v>8434</v>
      </c>
      <c r="B4213" t="s">
        <v>8435</v>
      </c>
      <c r="C4213" t="s">
        <v>58</v>
      </c>
      <c r="D4213">
        <v>123</v>
      </c>
      <c r="E4213">
        <v>63.113999999999997</v>
      </c>
      <c r="F4213">
        <v>0.30199999999999999</v>
      </c>
      <c r="G4213">
        <v>6.3E-2</v>
      </c>
      <c r="H4213">
        <v>2.931</v>
      </c>
      <c r="I4213" t="s">
        <v>2819</v>
      </c>
      <c r="J4213" s="4" t="str">
        <f t="shared" si="130"/>
        <v>na</v>
      </c>
      <c r="K4213" s="4">
        <f t="shared" si="131"/>
        <v>0</v>
      </c>
      <c r="L4213" t="s">
        <v>15656</v>
      </c>
    </row>
    <row r="4214" spans="1:12" x14ac:dyDescent="0.25">
      <c r="A4214" t="s">
        <v>8436</v>
      </c>
      <c r="B4214" t="s">
        <v>8437</v>
      </c>
      <c r="C4214" t="s">
        <v>35</v>
      </c>
      <c r="D4214">
        <v>123</v>
      </c>
      <c r="E4214">
        <v>7.6719999999999997</v>
      </c>
      <c r="F4214">
        <v>0.63500000000000001</v>
      </c>
      <c r="G4214">
        <v>1.7849999999999999</v>
      </c>
      <c r="H4214" t="s">
        <v>36</v>
      </c>
      <c r="I4214" t="s">
        <v>2819</v>
      </c>
      <c r="J4214" s="4" t="str">
        <f t="shared" si="130"/>
        <v>na</v>
      </c>
      <c r="K4214" s="4">
        <f t="shared" si="131"/>
        <v>0</v>
      </c>
      <c r="L4214" t="s">
        <v>15657</v>
      </c>
    </row>
    <row r="4215" spans="1:12" x14ac:dyDescent="0.25">
      <c r="A4215" t="s">
        <v>8438</v>
      </c>
      <c r="B4215" t="s">
        <v>8439</v>
      </c>
      <c r="C4215" t="s">
        <v>35</v>
      </c>
      <c r="D4215">
        <v>123</v>
      </c>
      <c r="E4215">
        <v>9.4049999999999994</v>
      </c>
      <c r="F4215">
        <v>0.93899999999999995</v>
      </c>
      <c r="G4215">
        <v>1.57</v>
      </c>
      <c r="H4215" t="s">
        <v>36</v>
      </c>
      <c r="I4215" t="s">
        <v>2819</v>
      </c>
      <c r="J4215" s="4" t="str">
        <f t="shared" si="130"/>
        <v>na</v>
      </c>
      <c r="K4215" s="4">
        <f t="shared" si="131"/>
        <v>0</v>
      </c>
      <c r="L4215" t="s">
        <v>15658</v>
      </c>
    </row>
    <row r="4216" spans="1:12" x14ac:dyDescent="0.25">
      <c r="A4216" t="s">
        <v>8440</v>
      </c>
      <c r="B4216" t="s">
        <v>8441</v>
      </c>
      <c r="C4216" t="s">
        <v>30</v>
      </c>
      <c r="D4216">
        <v>122</v>
      </c>
      <c r="E4216" t="s">
        <v>36</v>
      </c>
      <c r="F4216">
        <v>3.2879999999999998</v>
      </c>
      <c r="G4216">
        <v>62.43</v>
      </c>
      <c r="H4216" t="s">
        <v>36</v>
      </c>
      <c r="I4216" t="s">
        <v>2819</v>
      </c>
      <c r="J4216" s="4" t="str">
        <f t="shared" si="130"/>
        <v>na</v>
      </c>
      <c r="K4216" s="4">
        <f t="shared" si="131"/>
        <v>0</v>
      </c>
      <c r="L4216" t="s">
        <v>15659</v>
      </c>
    </row>
    <row r="4217" spans="1:12" x14ac:dyDescent="0.25">
      <c r="A4217" t="s">
        <v>8442</v>
      </c>
      <c r="B4217" t="s">
        <v>8443</v>
      </c>
      <c r="C4217" t="s">
        <v>30</v>
      </c>
      <c r="D4217">
        <v>122</v>
      </c>
      <c r="E4217" t="s">
        <v>36</v>
      </c>
      <c r="F4217">
        <v>2.86</v>
      </c>
      <c r="G4217" t="s">
        <v>36</v>
      </c>
      <c r="H4217" t="s">
        <v>36</v>
      </c>
      <c r="I4217" t="s">
        <v>2819</v>
      </c>
      <c r="J4217" s="4" t="str">
        <f t="shared" si="130"/>
        <v>na</v>
      </c>
      <c r="K4217" s="4">
        <f t="shared" si="131"/>
        <v>0</v>
      </c>
      <c r="L4217" t="s">
        <v>15660</v>
      </c>
    </row>
    <row r="4218" spans="1:12" x14ac:dyDescent="0.25">
      <c r="A4218" t="s">
        <v>8444</v>
      </c>
      <c r="B4218" t="s">
        <v>8445</v>
      </c>
      <c r="C4218" t="s">
        <v>24</v>
      </c>
      <c r="D4218">
        <v>122</v>
      </c>
      <c r="E4218" t="s">
        <v>36</v>
      </c>
      <c r="F4218">
        <v>4.9749999999999996</v>
      </c>
      <c r="G4218">
        <v>3.3370000000000002</v>
      </c>
      <c r="H4218" t="s">
        <v>36</v>
      </c>
      <c r="I4218" t="s">
        <v>2819</v>
      </c>
      <c r="J4218" s="4" t="str">
        <f t="shared" si="130"/>
        <v>na</v>
      </c>
      <c r="K4218" s="4">
        <f t="shared" si="131"/>
        <v>0</v>
      </c>
      <c r="L4218" t="s">
        <v>15661</v>
      </c>
    </row>
    <row r="4219" spans="1:12" x14ac:dyDescent="0.25">
      <c r="A4219" t="s">
        <v>8446</v>
      </c>
      <c r="B4219" t="s">
        <v>8447</v>
      </c>
      <c r="C4219" t="s">
        <v>21</v>
      </c>
      <c r="D4219">
        <v>122</v>
      </c>
      <c r="E4219" t="s">
        <v>36</v>
      </c>
      <c r="F4219">
        <v>0.71199999999999997</v>
      </c>
      <c r="G4219">
        <v>0.20799999999999999</v>
      </c>
      <c r="H4219">
        <v>6.125</v>
      </c>
      <c r="I4219" t="s">
        <v>2819</v>
      </c>
      <c r="J4219" s="4" t="str">
        <f t="shared" si="130"/>
        <v>na</v>
      </c>
      <c r="K4219" s="4">
        <f t="shared" si="131"/>
        <v>0</v>
      </c>
      <c r="L4219" t="s">
        <v>15662</v>
      </c>
    </row>
    <row r="4220" spans="1:12" x14ac:dyDescent="0.25">
      <c r="A4220" t="s">
        <v>8448</v>
      </c>
      <c r="B4220" t="s">
        <v>8449</v>
      </c>
      <c r="C4220" t="s">
        <v>61</v>
      </c>
      <c r="D4220">
        <v>121</v>
      </c>
      <c r="E4220" t="s">
        <v>36</v>
      </c>
      <c r="F4220" t="s">
        <v>36</v>
      </c>
      <c r="G4220" t="s">
        <v>36</v>
      </c>
      <c r="H4220" t="s">
        <v>36</v>
      </c>
      <c r="I4220" t="s">
        <v>2819</v>
      </c>
      <c r="J4220" s="4" t="str">
        <f t="shared" si="130"/>
        <v>na</v>
      </c>
      <c r="K4220" s="4">
        <f t="shared" si="131"/>
        <v>0</v>
      </c>
      <c r="L4220" t="s">
        <v>15663</v>
      </c>
    </row>
    <row r="4221" spans="1:12" x14ac:dyDescent="0.25">
      <c r="A4221" t="s">
        <v>8450</v>
      </c>
      <c r="B4221" t="s">
        <v>8451</v>
      </c>
      <c r="C4221" t="s">
        <v>35</v>
      </c>
      <c r="D4221">
        <v>121</v>
      </c>
      <c r="E4221">
        <v>11.172000000000001</v>
      </c>
      <c r="F4221">
        <v>3</v>
      </c>
      <c r="G4221">
        <v>4.4800000000000004</v>
      </c>
      <c r="H4221" t="s">
        <v>36</v>
      </c>
      <c r="I4221" t="s">
        <v>2819</v>
      </c>
      <c r="J4221" s="4" t="str">
        <f t="shared" si="130"/>
        <v>na</v>
      </c>
      <c r="K4221" s="4">
        <f t="shared" si="131"/>
        <v>0</v>
      </c>
      <c r="L4221" t="s">
        <v>15664</v>
      </c>
    </row>
    <row r="4222" spans="1:12" x14ac:dyDescent="0.25">
      <c r="A4222" t="s">
        <v>8452</v>
      </c>
      <c r="B4222" t="s">
        <v>8453</v>
      </c>
      <c r="C4222" t="s">
        <v>15</v>
      </c>
      <c r="D4222">
        <v>121</v>
      </c>
      <c r="E4222">
        <v>57.280999999999999</v>
      </c>
      <c r="F4222">
        <v>1.232</v>
      </c>
      <c r="G4222">
        <v>1.3220000000000001</v>
      </c>
      <c r="H4222" t="s">
        <v>36</v>
      </c>
      <c r="I4222" t="s">
        <v>2819</v>
      </c>
      <c r="J4222" s="4" t="str">
        <f t="shared" si="130"/>
        <v>na</v>
      </c>
      <c r="K4222" s="4">
        <f t="shared" si="131"/>
        <v>0</v>
      </c>
      <c r="L4222" t="s">
        <v>15665</v>
      </c>
    </row>
    <row r="4223" spans="1:12" x14ac:dyDescent="0.25">
      <c r="A4223" t="s">
        <v>8454</v>
      </c>
      <c r="B4223" t="s">
        <v>8455</v>
      </c>
      <c r="C4223" t="s">
        <v>58</v>
      </c>
      <c r="D4223">
        <v>121</v>
      </c>
      <c r="E4223">
        <v>9.5660000000000007</v>
      </c>
      <c r="F4223">
        <v>0.90300000000000002</v>
      </c>
      <c r="G4223">
        <v>0.39500000000000002</v>
      </c>
      <c r="H4223">
        <v>5.532</v>
      </c>
      <c r="I4223" t="s">
        <v>2819</v>
      </c>
      <c r="J4223" s="4" t="str">
        <f t="shared" si="130"/>
        <v>na</v>
      </c>
      <c r="K4223" s="4">
        <f t="shared" si="131"/>
        <v>0</v>
      </c>
      <c r="L4223" t="s">
        <v>15666</v>
      </c>
    </row>
    <row r="4224" spans="1:12" x14ac:dyDescent="0.25">
      <c r="A4224" t="s">
        <v>8456</v>
      </c>
      <c r="B4224" t="s">
        <v>8457</v>
      </c>
      <c r="C4224" t="s">
        <v>35</v>
      </c>
      <c r="D4224">
        <v>121</v>
      </c>
      <c r="E4224">
        <v>6.0460000000000003</v>
      </c>
      <c r="F4224">
        <v>0.51200000000000001</v>
      </c>
      <c r="G4224">
        <v>1.147</v>
      </c>
      <c r="H4224" t="s">
        <v>36</v>
      </c>
      <c r="I4224" t="s">
        <v>2819</v>
      </c>
      <c r="J4224" s="4" t="str">
        <f t="shared" si="130"/>
        <v>na</v>
      </c>
      <c r="K4224" s="4">
        <f t="shared" si="131"/>
        <v>0</v>
      </c>
      <c r="L4224" t="s">
        <v>15667</v>
      </c>
    </row>
    <row r="4225" spans="1:12" x14ac:dyDescent="0.25">
      <c r="A4225" t="s">
        <v>8458</v>
      </c>
      <c r="B4225" t="s">
        <v>8459</v>
      </c>
      <c r="C4225" t="s">
        <v>35</v>
      </c>
      <c r="D4225">
        <v>120</v>
      </c>
      <c r="E4225" t="s">
        <v>36</v>
      </c>
      <c r="F4225" t="s">
        <v>36</v>
      </c>
      <c r="G4225" t="s">
        <v>36</v>
      </c>
      <c r="H4225" t="s">
        <v>36</v>
      </c>
      <c r="I4225" t="s">
        <v>2819</v>
      </c>
      <c r="J4225" s="4" t="str">
        <f t="shared" si="130"/>
        <v>na</v>
      </c>
      <c r="K4225" s="4">
        <f t="shared" si="131"/>
        <v>0</v>
      </c>
      <c r="L4225" t="s">
        <v>15668</v>
      </c>
    </row>
    <row r="4226" spans="1:12" x14ac:dyDescent="0.25">
      <c r="A4226" t="s">
        <v>8460</v>
      </c>
      <c r="B4226" t="s">
        <v>8461</v>
      </c>
      <c r="C4226" t="s">
        <v>35</v>
      </c>
      <c r="D4226">
        <v>120</v>
      </c>
      <c r="E4226" t="s">
        <v>36</v>
      </c>
      <c r="F4226" t="s">
        <v>36</v>
      </c>
      <c r="G4226" t="s">
        <v>36</v>
      </c>
      <c r="H4226" t="s">
        <v>36</v>
      </c>
      <c r="I4226" t="s">
        <v>2819</v>
      </c>
      <c r="J4226" s="4" t="str">
        <f t="shared" ref="J4226:J4289" si="132">IF(AND(I4226=selected_country_code,C4226= selected_sector_code),D4226,"na")</f>
        <v>na</v>
      </c>
      <c r="K4226" s="4">
        <f t="shared" si="131"/>
        <v>0</v>
      </c>
      <c r="L4226" t="s">
        <v>15669</v>
      </c>
    </row>
    <row r="4227" spans="1:12" x14ac:dyDescent="0.25">
      <c r="A4227" t="s">
        <v>8462</v>
      </c>
      <c r="B4227" t="s">
        <v>8463</v>
      </c>
      <c r="C4227" t="s">
        <v>61</v>
      </c>
      <c r="D4227">
        <v>119</v>
      </c>
      <c r="E4227" t="s">
        <v>36</v>
      </c>
      <c r="F4227">
        <v>0.34699999999999998</v>
      </c>
      <c r="G4227" t="s">
        <v>36</v>
      </c>
      <c r="H4227" t="s">
        <v>36</v>
      </c>
      <c r="I4227" t="s">
        <v>2819</v>
      </c>
      <c r="J4227" s="4" t="str">
        <f t="shared" si="132"/>
        <v>na</v>
      </c>
      <c r="K4227" s="4">
        <f t="shared" ref="K4227:K4290" si="133">IFERROR(RANK(J4227,$J$2:$J$5711,0),0)</f>
        <v>0</v>
      </c>
      <c r="L4227" t="s">
        <v>15670</v>
      </c>
    </row>
    <row r="4228" spans="1:12" x14ac:dyDescent="0.25">
      <c r="A4228" t="s">
        <v>8464</v>
      </c>
      <c r="B4228" t="s">
        <v>8465</v>
      </c>
      <c r="C4228" t="s">
        <v>35</v>
      </c>
      <c r="D4228">
        <v>119</v>
      </c>
      <c r="E4228">
        <v>7.0389999999999997</v>
      </c>
      <c r="F4228">
        <v>0.79900000000000004</v>
      </c>
      <c r="G4228">
        <v>1.423</v>
      </c>
      <c r="H4228" t="s">
        <v>36</v>
      </c>
      <c r="I4228" t="s">
        <v>2819</v>
      </c>
      <c r="J4228" s="4" t="str">
        <f t="shared" si="132"/>
        <v>na</v>
      </c>
      <c r="K4228" s="4">
        <f t="shared" si="133"/>
        <v>0</v>
      </c>
      <c r="L4228" t="s">
        <v>15671</v>
      </c>
    </row>
    <row r="4229" spans="1:12" x14ac:dyDescent="0.25">
      <c r="A4229" t="s">
        <v>8466</v>
      </c>
      <c r="B4229" t="s">
        <v>8467</v>
      </c>
      <c r="C4229" t="s">
        <v>21</v>
      </c>
      <c r="D4229">
        <v>119</v>
      </c>
      <c r="E4229" t="s">
        <v>36</v>
      </c>
      <c r="F4229">
        <v>1.2330000000000001</v>
      </c>
      <c r="G4229">
        <v>0.42299999999999999</v>
      </c>
      <c r="H4229" t="s">
        <v>36</v>
      </c>
      <c r="I4229" t="s">
        <v>2819</v>
      </c>
      <c r="J4229" s="4" t="str">
        <f t="shared" si="132"/>
        <v>na</v>
      </c>
      <c r="K4229" s="4">
        <f t="shared" si="133"/>
        <v>0</v>
      </c>
      <c r="L4229" t="s">
        <v>15672</v>
      </c>
    </row>
    <row r="4230" spans="1:12" x14ac:dyDescent="0.25">
      <c r="A4230" t="s">
        <v>8468</v>
      </c>
      <c r="B4230" t="s">
        <v>8469</v>
      </c>
      <c r="C4230" t="s">
        <v>11</v>
      </c>
      <c r="D4230">
        <v>119</v>
      </c>
      <c r="E4230" t="s">
        <v>36</v>
      </c>
      <c r="F4230" t="s">
        <v>36</v>
      </c>
      <c r="G4230" t="s">
        <v>36</v>
      </c>
      <c r="H4230" t="s">
        <v>36</v>
      </c>
      <c r="I4230" t="s">
        <v>2819</v>
      </c>
      <c r="J4230" s="4" t="str">
        <f t="shared" si="132"/>
        <v>na</v>
      </c>
      <c r="K4230" s="4">
        <f t="shared" si="133"/>
        <v>0</v>
      </c>
      <c r="L4230" t="s">
        <v>15673</v>
      </c>
    </row>
    <row r="4231" spans="1:12" x14ac:dyDescent="0.25">
      <c r="A4231" t="s">
        <v>8470</v>
      </c>
      <c r="B4231" t="s">
        <v>8471</v>
      </c>
      <c r="C4231" t="s">
        <v>30</v>
      </c>
      <c r="D4231">
        <v>119</v>
      </c>
      <c r="E4231" t="s">
        <v>36</v>
      </c>
      <c r="F4231" t="s">
        <v>36</v>
      </c>
      <c r="G4231">
        <v>5.1289999999999996</v>
      </c>
      <c r="H4231" t="s">
        <v>36</v>
      </c>
      <c r="I4231" t="s">
        <v>2819</v>
      </c>
      <c r="J4231" s="4" t="str">
        <f t="shared" si="132"/>
        <v>na</v>
      </c>
      <c r="K4231" s="4">
        <f t="shared" si="133"/>
        <v>0</v>
      </c>
      <c r="L4231" t="s">
        <v>15674</v>
      </c>
    </row>
    <row r="4232" spans="1:12" x14ac:dyDescent="0.25">
      <c r="A4232" t="s">
        <v>8472</v>
      </c>
      <c r="B4232" t="s">
        <v>8473</v>
      </c>
      <c r="C4232" t="s">
        <v>15</v>
      </c>
      <c r="D4232">
        <v>119</v>
      </c>
      <c r="E4232" t="s">
        <v>36</v>
      </c>
      <c r="F4232">
        <v>0.371</v>
      </c>
      <c r="G4232">
        <v>0.13800000000000001</v>
      </c>
      <c r="H4232">
        <v>21.103000000000002</v>
      </c>
      <c r="I4232" t="s">
        <v>2819</v>
      </c>
      <c r="J4232" s="4" t="str">
        <f t="shared" si="132"/>
        <v>na</v>
      </c>
      <c r="K4232" s="4">
        <f t="shared" si="133"/>
        <v>0</v>
      </c>
      <c r="L4232" t="s">
        <v>15675</v>
      </c>
    </row>
    <row r="4233" spans="1:12" x14ac:dyDescent="0.25">
      <c r="A4233" t="s">
        <v>8474</v>
      </c>
      <c r="B4233" t="s">
        <v>8475</v>
      </c>
      <c r="C4233" t="s">
        <v>58</v>
      </c>
      <c r="D4233">
        <v>118</v>
      </c>
      <c r="E4233" t="s">
        <v>36</v>
      </c>
      <c r="F4233">
        <v>0.73799999999999999</v>
      </c>
      <c r="G4233">
        <v>0.183</v>
      </c>
      <c r="H4233">
        <v>48.920999999999999</v>
      </c>
      <c r="I4233" t="s">
        <v>2819</v>
      </c>
      <c r="J4233" s="4" t="str">
        <f t="shared" si="132"/>
        <v>na</v>
      </c>
      <c r="K4233" s="4">
        <f t="shared" si="133"/>
        <v>0</v>
      </c>
      <c r="L4233" t="s">
        <v>15676</v>
      </c>
    </row>
    <row r="4234" spans="1:12" x14ac:dyDescent="0.25">
      <c r="A4234" t="s">
        <v>8476</v>
      </c>
      <c r="B4234" t="s">
        <v>8477</v>
      </c>
      <c r="C4234" t="s">
        <v>30</v>
      </c>
      <c r="D4234">
        <v>118</v>
      </c>
      <c r="E4234" t="s">
        <v>36</v>
      </c>
      <c r="F4234">
        <v>12.465</v>
      </c>
      <c r="G4234">
        <v>4.9089999999999998</v>
      </c>
      <c r="H4234" t="s">
        <v>36</v>
      </c>
      <c r="I4234" t="s">
        <v>2819</v>
      </c>
      <c r="J4234" s="4" t="str">
        <f t="shared" si="132"/>
        <v>na</v>
      </c>
      <c r="K4234" s="4">
        <f t="shared" si="133"/>
        <v>0</v>
      </c>
      <c r="L4234" t="s">
        <v>15677</v>
      </c>
    </row>
    <row r="4235" spans="1:12" x14ac:dyDescent="0.25">
      <c r="A4235" t="s">
        <v>8478</v>
      </c>
      <c r="B4235" t="s">
        <v>8479</v>
      </c>
      <c r="C4235" t="s">
        <v>30</v>
      </c>
      <c r="D4235">
        <v>118</v>
      </c>
      <c r="E4235" t="s">
        <v>36</v>
      </c>
      <c r="F4235">
        <v>1.048</v>
      </c>
      <c r="G4235">
        <v>32.558999999999997</v>
      </c>
      <c r="H4235" t="s">
        <v>36</v>
      </c>
      <c r="I4235" t="s">
        <v>2819</v>
      </c>
      <c r="J4235" s="4" t="str">
        <f t="shared" si="132"/>
        <v>na</v>
      </c>
      <c r="K4235" s="4">
        <f t="shared" si="133"/>
        <v>0</v>
      </c>
      <c r="L4235" t="s">
        <v>15678</v>
      </c>
    </row>
    <row r="4236" spans="1:12" x14ac:dyDescent="0.25">
      <c r="A4236" t="s">
        <v>8480</v>
      </c>
      <c r="B4236" t="s">
        <v>8481</v>
      </c>
      <c r="C4236" t="s">
        <v>15</v>
      </c>
      <c r="D4236">
        <v>118</v>
      </c>
      <c r="E4236" t="s">
        <v>36</v>
      </c>
      <c r="F4236">
        <v>1.546</v>
      </c>
      <c r="G4236">
        <v>1.794</v>
      </c>
      <c r="H4236" t="s">
        <v>36</v>
      </c>
      <c r="I4236" t="s">
        <v>2819</v>
      </c>
      <c r="J4236" s="4" t="str">
        <f t="shared" si="132"/>
        <v>na</v>
      </c>
      <c r="K4236" s="4">
        <f t="shared" si="133"/>
        <v>0</v>
      </c>
      <c r="L4236" t="s">
        <v>15679</v>
      </c>
    </row>
    <row r="4237" spans="1:12" x14ac:dyDescent="0.25">
      <c r="A4237" t="s">
        <v>8482</v>
      </c>
      <c r="B4237" t="s">
        <v>8483</v>
      </c>
      <c r="C4237" t="s">
        <v>61</v>
      </c>
      <c r="D4237">
        <v>118</v>
      </c>
      <c r="E4237" t="s">
        <v>36</v>
      </c>
      <c r="F4237" t="s">
        <v>36</v>
      </c>
      <c r="G4237" t="s">
        <v>36</v>
      </c>
      <c r="H4237" t="s">
        <v>36</v>
      </c>
      <c r="I4237" t="s">
        <v>2819</v>
      </c>
      <c r="J4237" s="4" t="str">
        <f t="shared" si="132"/>
        <v>na</v>
      </c>
      <c r="K4237" s="4">
        <f t="shared" si="133"/>
        <v>0</v>
      </c>
      <c r="L4237" t="s">
        <v>15680</v>
      </c>
    </row>
    <row r="4238" spans="1:12" x14ac:dyDescent="0.25">
      <c r="A4238" t="s">
        <v>8484</v>
      </c>
      <c r="B4238" t="s">
        <v>8485</v>
      </c>
      <c r="C4238" t="s">
        <v>35</v>
      </c>
      <c r="D4238">
        <v>118</v>
      </c>
      <c r="E4238">
        <v>7.6289999999999996</v>
      </c>
      <c r="F4238">
        <v>0.92700000000000005</v>
      </c>
      <c r="G4238">
        <v>1.839</v>
      </c>
      <c r="H4238" t="s">
        <v>36</v>
      </c>
      <c r="I4238" t="s">
        <v>2819</v>
      </c>
      <c r="J4238" s="4" t="str">
        <f t="shared" si="132"/>
        <v>na</v>
      </c>
      <c r="K4238" s="4">
        <f t="shared" si="133"/>
        <v>0</v>
      </c>
      <c r="L4238" t="s">
        <v>15681</v>
      </c>
    </row>
    <row r="4239" spans="1:12" x14ac:dyDescent="0.25">
      <c r="A4239" t="s">
        <v>8486</v>
      </c>
      <c r="B4239" t="s">
        <v>8487</v>
      </c>
      <c r="C4239" t="s">
        <v>30</v>
      </c>
      <c r="D4239">
        <v>117</v>
      </c>
      <c r="E4239" t="s">
        <v>36</v>
      </c>
      <c r="F4239">
        <v>1.6579999999999999</v>
      </c>
      <c r="G4239">
        <v>1.464</v>
      </c>
      <c r="H4239">
        <v>14.887</v>
      </c>
      <c r="I4239" t="s">
        <v>2819</v>
      </c>
      <c r="J4239" s="4" t="str">
        <f t="shared" si="132"/>
        <v>na</v>
      </c>
      <c r="K4239" s="4">
        <f t="shared" si="133"/>
        <v>0</v>
      </c>
      <c r="L4239" t="s">
        <v>15682</v>
      </c>
    </row>
    <row r="4240" spans="1:12" x14ac:dyDescent="0.25">
      <c r="A4240" t="s">
        <v>8488</v>
      </c>
      <c r="B4240" t="s">
        <v>8489</v>
      </c>
      <c r="C4240" t="s">
        <v>35</v>
      </c>
      <c r="D4240">
        <v>117</v>
      </c>
      <c r="E4240" t="s">
        <v>36</v>
      </c>
      <c r="F4240" t="s">
        <v>36</v>
      </c>
      <c r="G4240" t="s">
        <v>36</v>
      </c>
      <c r="H4240" t="s">
        <v>36</v>
      </c>
      <c r="I4240" t="s">
        <v>2819</v>
      </c>
      <c r="J4240" s="4" t="str">
        <f t="shared" si="132"/>
        <v>na</v>
      </c>
      <c r="K4240" s="4">
        <f t="shared" si="133"/>
        <v>0</v>
      </c>
      <c r="L4240" t="s">
        <v>15683</v>
      </c>
    </row>
    <row r="4241" spans="1:12" x14ac:dyDescent="0.25">
      <c r="A4241" t="s">
        <v>8490</v>
      </c>
      <c r="B4241" t="s">
        <v>8491</v>
      </c>
      <c r="C4241" t="s">
        <v>15</v>
      </c>
      <c r="D4241">
        <v>117</v>
      </c>
      <c r="E4241" t="s">
        <v>36</v>
      </c>
      <c r="F4241">
        <v>0.58499999999999996</v>
      </c>
      <c r="G4241">
        <v>0.193</v>
      </c>
      <c r="H4241">
        <v>6.2160000000000002</v>
      </c>
      <c r="I4241" t="s">
        <v>2819</v>
      </c>
      <c r="J4241" s="4" t="str">
        <f t="shared" si="132"/>
        <v>na</v>
      </c>
      <c r="K4241" s="4">
        <f t="shared" si="133"/>
        <v>0</v>
      </c>
      <c r="L4241" t="s">
        <v>15684</v>
      </c>
    </row>
    <row r="4242" spans="1:12" x14ac:dyDescent="0.25">
      <c r="A4242" t="s">
        <v>8492</v>
      </c>
      <c r="B4242" t="s">
        <v>8493</v>
      </c>
      <c r="C4242" t="s">
        <v>30</v>
      </c>
      <c r="D4242">
        <v>117</v>
      </c>
      <c r="E4242" t="s">
        <v>36</v>
      </c>
      <c r="F4242" t="s">
        <v>36</v>
      </c>
      <c r="G4242" t="s">
        <v>36</v>
      </c>
      <c r="H4242" t="s">
        <v>36</v>
      </c>
      <c r="I4242" t="s">
        <v>2819</v>
      </c>
      <c r="J4242" s="4" t="str">
        <f t="shared" si="132"/>
        <v>na</v>
      </c>
      <c r="K4242" s="4">
        <f t="shared" si="133"/>
        <v>0</v>
      </c>
      <c r="L4242" t="s">
        <v>15685</v>
      </c>
    </row>
    <row r="4243" spans="1:12" x14ac:dyDescent="0.25">
      <c r="A4243" t="s">
        <v>8494</v>
      </c>
      <c r="B4243" t="s">
        <v>8495</v>
      </c>
      <c r="C4243" t="s">
        <v>30</v>
      </c>
      <c r="D4243">
        <v>117</v>
      </c>
      <c r="E4243" t="s">
        <v>36</v>
      </c>
      <c r="F4243" t="s">
        <v>36</v>
      </c>
      <c r="G4243">
        <v>14.233000000000001</v>
      </c>
      <c r="H4243" t="s">
        <v>36</v>
      </c>
      <c r="I4243" t="s">
        <v>2819</v>
      </c>
      <c r="J4243" s="4" t="str">
        <f t="shared" si="132"/>
        <v>na</v>
      </c>
      <c r="K4243" s="4">
        <f t="shared" si="133"/>
        <v>0</v>
      </c>
      <c r="L4243" t="s">
        <v>15686</v>
      </c>
    </row>
    <row r="4244" spans="1:12" x14ac:dyDescent="0.25">
      <c r="A4244" t="s">
        <v>8496</v>
      </c>
      <c r="B4244" t="s">
        <v>8497</v>
      </c>
      <c r="C4244" t="s">
        <v>35</v>
      </c>
      <c r="D4244">
        <v>117</v>
      </c>
      <c r="E4244" t="s">
        <v>36</v>
      </c>
      <c r="F4244">
        <v>2.5310000000000001</v>
      </c>
      <c r="G4244" t="s">
        <v>36</v>
      </c>
      <c r="H4244" t="s">
        <v>36</v>
      </c>
      <c r="I4244" t="s">
        <v>2819</v>
      </c>
      <c r="J4244" s="4" t="str">
        <f t="shared" si="132"/>
        <v>na</v>
      </c>
      <c r="K4244" s="4">
        <f t="shared" si="133"/>
        <v>0</v>
      </c>
      <c r="L4244" t="s">
        <v>15687</v>
      </c>
    </row>
    <row r="4245" spans="1:12" x14ac:dyDescent="0.25">
      <c r="A4245" t="s">
        <v>8498</v>
      </c>
      <c r="B4245" t="s">
        <v>8499</v>
      </c>
      <c r="C4245" t="s">
        <v>11</v>
      </c>
      <c r="D4245">
        <v>117</v>
      </c>
      <c r="E4245">
        <v>17.956</v>
      </c>
      <c r="F4245">
        <v>0.16500000000000001</v>
      </c>
      <c r="G4245">
        <v>7.8E-2</v>
      </c>
      <c r="H4245" t="s">
        <v>36</v>
      </c>
      <c r="I4245" t="s">
        <v>2819</v>
      </c>
      <c r="J4245" s="4" t="str">
        <f t="shared" si="132"/>
        <v>na</v>
      </c>
      <c r="K4245" s="4">
        <f t="shared" si="133"/>
        <v>0</v>
      </c>
      <c r="L4245" t="s">
        <v>15688</v>
      </c>
    </row>
    <row r="4246" spans="1:12" x14ac:dyDescent="0.25">
      <c r="A4246" t="s">
        <v>8500</v>
      </c>
      <c r="B4246" t="s">
        <v>8501</v>
      </c>
      <c r="C4246" t="s">
        <v>11</v>
      </c>
      <c r="D4246">
        <v>116</v>
      </c>
      <c r="E4246">
        <v>0.60899999999999999</v>
      </c>
      <c r="F4246">
        <v>8.2000000000000003E-2</v>
      </c>
      <c r="G4246">
        <v>8.2000000000000003E-2</v>
      </c>
      <c r="H4246">
        <v>4.1719999999999997</v>
      </c>
      <c r="I4246" t="s">
        <v>2819</v>
      </c>
      <c r="J4246" s="4" t="str">
        <f t="shared" si="132"/>
        <v>na</v>
      </c>
      <c r="K4246" s="4">
        <f t="shared" si="133"/>
        <v>0</v>
      </c>
      <c r="L4246" t="s">
        <v>15689</v>
      </c>
    </row>
    <row r="4247" spans="1:12" x14ac:dyDescent="0.25">
      <c r="A4247" t="s">
        <v>8502</v>
      </c>
      <c r="B4247" t="s">
        <v>8503</v>
      </c>
      <c r="C4247" t="s">
        <v>15</v>
      </c>
      <c r="D4247">
        <v>116</v>
      </c>
      <c r="E4247">
        <v>2.7370000000000001</v>
      </c>
      <c r="F4247">
        <v>0.67200000000000004</v>
      </c>
      <c r="G4247">
        <v>0.17399999999999999</v>
      </c>
      <c r="H4247">
        <v>3.4580000000000002</v>
      </c>
      <c r="I4247" t="s">
        <v>2819</v>
      </c>
      <c r="J4247" s="4" t="str">
        <f t="shared" si="132"/>
        <v>na</v>
      </c>
      <c r="K4247" s="4">
        <f t="shared" si="133"/>
        <v>0</v>
      </c>
      <c r="L4247" t="s">
        <v>15690</v>
      </c>
    </row>
    <row r="4248" spans="1:12" x14ac:dyDescent="0.25">
      <c r="A4248" t="s">
        <v>8504</v>
      </c>
      <c r="B4248" t="s">
        <v>8505</v>
      </c>
      <c r="C4248" t="s">
        <v>30</v>
      </c>
      <c r="D4248">
        <v>115</v>
      </c>
      <c r="E4248" t="s">
        <v>36</v>
      </c>
      <c r="F4248">
        <v>1.407</v>
      </c>
      <c r="G4248">
        <v>58.648000000000003</v>
      </c>
      <c r="H4248" t="s">
        <v>36</v>
      </c>
      <c r="I4248" t="s">
        <v>2819</v>
      </c>
      <c r="J4248" s="4" t="str">
        <f t="shared" si="132"/>
        <v>na</v>
      </c>
      <c r="K4248" s="4">
        <f t="shared" si="133"/>
        <v>0</v>
      </c>
      <c r="L4248" t="s">
        <v>15691</v>
      </c>
    </row>
    <row r="4249" spans="1:12" x14ac:dyDescent="0.25">
      <c r="A4249" t="s">
        <v>8506</v>
      </c>
      <c r="B4249" t="s">
        <v>8507</v>
      </c>
      <c r="C4249" t="s">
        <v>61</v>
      </c>
      <c r="D4249">
        <v>115</v>
      </c>
      <c r="E4249" t="s">
        <v>36</v>
      </c>
      <c r="F4249" t="s">
        <v>36</v>
      </c>
      <c r="G4249" t="s">
        <v>36</v>
      </c>
      <c r="H4249" t="s">
        <v>36</v>
      </c>
      <c r="I4249" t="s">
        <v>2819</v>
      </c>
      <c r="J4249" s="4" t="str">
        <f t="shared" si="132"/>
        <v>na</v>
      </c>
      <c r="K4249" s="4">
        <f t="shared" si="133"/>
        <v>0</v>
      </c>
      <c r="L4249" t="s">
        <v>15692</v>
      </c>
    </row>
    <row r="4250" spans="1:12" x14ac:dyDescent="0.25">
      <c r="A4250" t="s">
        <v>8508</v>
      </c>
      <c r="B4250" t="s">
        <v>8509</v>
      </c>
      <c r="C4250" t="s">
        <v>35</v>
      </c>
      <c r="D4250">
        <v>114</v>
      </c>
      <c r="E4250">
        <v>9.2070000000000007</v>
      </c>
      <c r="F4250">
        <v>0.94799999999999995</v>
      </c>
      <c r="G4250">
        <v>2.077</v>
      </c>
      <c r="H4250" t="s">
        <v>36</v>
      </c>
      <c r="I4250" t="s">
        <v>2819</v>
      </c>
      <c r="J4250" s="4" t="str">
        <f t="shared" si="132"/>
        <v>na</v>
      </c>
      <c r="K4250" s="4">
        <f t="shared" si="133"/>
        <v>0</v>
      </c>
      <c r="L4250" t="s">
        <v>15693</v>
      </c>
    </row>
    <row r="4251" spans="1:12" x14ac:dyDescent="0.25">
      <c r="A4251" t="s">
        <v>8510</v>
      </c>
      <c r="B4251" t="s">
        <v>8511</v>
      </c>
      <c r="C4251" t="s">
        <v>35</v>
      </c>
      <c r="D4251">
        <v>114</v>
      </c>
      <c r="E4251">
        <v>2.0739999999999998</v>
      </c>
      <c r="F4251">
        <v>1.1220000000000001</v>
      </c>
      <c r="G4251" t="s">
        <v>36</v>
      </c>
      <c r="H4251" t="s">
        <v>36</v>
      </c>
      <c r="I4251" t="s">
        <v>2819</v>
      </c>
      <c r="J4251" s="4" t="str">
        <f t="shared" si="132"/>
        <v>na</v>
      </c>
      <c r="K4251" s="4">
        <f t="shared" si="133"/>
        <v>0</v>
      </c>
      <c r="L4251" t="s">
        <v>15694</v>
      </c>
    </row>
    <row r="4252" spans="1:12" x14ac:dyDescent="0.25">
      <c r="A4252" t="s">
        <v>8512</v>
      </c>
      <c r="B4252" t="s">
        <v>8513</v>
      </c>
      <c r="C4252" t="s">
        <v>35</v>
      </c>
      <c r="D4252">
        <v>114</v>
      </c>
      <c r="E4252">
        <v>12.426</v>
      </c>
      <c r="F4252">
        <v>0.89500000000000002</v>
      </c>
      <c r="G4252">
        <v>1.4570000000000001</v>
      </c>
      <c r="H4252" t="s">
        <v>36</v>
      </c>
      <c r="I4252" t="s">
        <v>2819</v>
      </c>
      <c r="J4252" s="4" t="str">
        <f t="shared" si="132"/>
        <v>na</v>
      </c>
      <c r="K4252" s="4">
        <f t="shared" si="133"/>
        <v>0</v>
      </c>
      <c r="L4252" t="s">
        <v>15695</v>
      </c>
    </row>
    <row r="4253" spans="1:12" x14ac:dyDescent="0.25">
      <c r="A4253" t="s">
        <v>8514</v>
      </c>
      <c r="B4253" t="s">
        <v>8515</v>
      </c>
      <c r="C4253" t="s">
        <v>15</v>
      </c>
      <c r="D4253">
        <v>114</v>
      </c>
      <c r="E4253">
        <v>15.513</v>
      </c>
      <c r="F4253">
        <v>0.39900000000000002</v>
      </c>
      <c r="G4253">
        <v>0.151</v>
      </c>
      <c r="H4253">
        <v>5.4820000000000002</v>
      </c>
      <c r="I4253" t="s">
        <v>2819</v>
      </c>
      <c r="J4253" s="4" t="str">
        <f t="shared" si="132"/>
        <v>na</v>
      </c>
      <c r="K4253" s="4">
        <f t="shared" si="133"/>
        <v>0</v>
      </c>
      <c r="L4253" t="s">
        <v>15696</v>
      </c>
    </row>
    <row r="4254" spans="1:12" x14ac:dyDescent="0.25">
      <c r="A4254" t="s">
        <v>8516</v>
      </c>
      <c r="B4254" t="s">
        <v>8517</v>
      </c>
      <c r="C4254" t="s">
        <v>11</v>
      </c>
      <c r="D4254">
        <v>114</v>
      </c>
      <c r="E4254">
        <v>17.079999999999998</v>
      </c>
      <c r="F4254">
        <v>0.75</v>
      </c>
      <c r="G4254">
        <v>6.3E-2</v>
      </c>
      <c r="H4254">
        <v>0.60399999999999998</v>
      </c>
      <c r="I4254" t="s">
        <v>2819</v>
      </c>
      <c r="J4254" s="4" t="str">
        <f t="shared" si="132"/>
        <v>na</v>
      </c>
      <c r="K4254" s="4">
        <f t="shared" si="133"/>
        <v>0</v>
      </c>
      <c r="L4254" t="s">
        <v>15697</v>
      </c>
    </row>
    <row r="4255" spans="1:12" x14ac:dyDescent="0.25">
      <c r="A4255" t="s">
        <v>8518</v>
      </c>
      <c r="B4255" t="s">
        <v>8519</v>
      </c>
      <c r="C4255" t="s">
        <v>132</v>
      </c>
      <c r="D4255">
        <v>114</v>
      </c>
      <c r="E4255" t="s">
        <v>36</v>
      </c>
      <c r="F4255" t="s">
        <v>36</v>
      </c>
      <c r="G4255">
        <v>0.249</v>
      </c>
      <c r="H4255">
        <v>10.462999999999999</v>
      </c>
      <c r="I4255" t="s">
        <v>2819</v>
      </c>
      <c r="J4255" s="4" t="str">
        <f t="shared" si="132"/>
        <v>na</v>
      </c>
      <c r="K4255" s="4">
        <f t="shared" si="133"/>
        <v>0</v>
      </c>
      <c r="L4255" t="s">
        <v>15698</v>
      </c>
    </row>
    <row r="4256" spans="1:12" x14ac:dyDescent="0.25">
      <c r="A4256" t="s">
        <v>8520</v>
      </c>
      <c r="B4256" t="s">
        <v>8521</v>
      </c>
      <c r="C4256" t="s">
        <v>132</v>
      </c>
      <c r="D4256">
        <v>113</v>
      </c>
      <c r="E4256" t="s">
        <v>36</v>
      </c>
      <c r="F4256">
        <v>0.625</v>
      </c>
      <c r="G4256">
        <v>1.3180000000000001</v>
      </c>
      <c r="H4256">
        <v>17.576000000000001</v>
      </c>
      <c r="I4256" t="s">
        <v>2819</v>
      </c>
      <c r="J4256" s="4" t="str">
        <f t="shared" si="132"/>
        <v>na</v>
      </c>
      <c r="K4256" s="4">
        <f t="shared" si="133"/>
        <v>0</v>
      </c>
      <c r="L4256" t="s">
        <v>15699</v>
      </c>
    </row>
    <row r="4257" spans="1:12" x14ac:dyDescent="0.25">
      <c r="A4257" t="s">
        <v>8522</v>
      </c>
      <c r="B4257" t="s">
        <v>8523</v>
      </c>
      <c r="C4257" t="s">
        <v>30</v>
      </c>
      <c r="D4257">
        <v>113</v>
      </c>
      <c r="E4257" t="s">
        <v>36</v>
      </c>
      <c r="F4257">
        <v>16.135000000000002</v>
      </c>
      <c r="G4257" t="s">
        <v>36</v>
      </c>
      <c r="H4257" t="s">
        <v>36</v>
      </c>
      <c r="I4257" t="s">
        <v>2819</v>
      </c>
      <c r="J4257" s="4" t="str">
        <f t="shared" si="132"/>
        <v>na</v>
      </c>
      <c r="K4257" s="4">
        <f t="shared" si="133"/>
        <v>0</v>
      </c>
      <c r="L4257" t="s">
        <v>15700</v>
      </c>
    </row>
    <row r="4258" spans="1:12" x14ac:dyDescent="0.25">
      <c r="A4258" t="s">
        <v>8524</v>
      </c>
      <c r="B4258" t="s">
        <v>8525</v>
      </c>
      <c r="C4258" t="s">
        <v>15</v>
      </c>
      <c r="D4258">
        <v>113</v>
      </c>
      <c r="E4258" t="s">
        <v>36</v>
      </c>
      <c r="F4258">
        <v>0.77600000000000002</v>
      </c>
      <c r="G4258">
        <v>9.9469999999999992</v>
      </c>
      <c r="H4258" t="s">
        <v>36</v>
      </c>
      <c r="I4258" t="s">
        <v>2819</v>
      </c>
      <c r="J4258" s="4" t="str">
        <f t="shared" si="132"/>
        <v>na</v>
      </c>
      <c r="K4258" s="4">
        <f t="shared" si="133"/>
        <v>0</v>
      </c>
      <c r="L4258" t="s">
        <v>15701</v>
      </c>
    </row>
    <row r="4259" spans="1:12" x14ac:dyDescent="0.25">
      <c r="A4259" t="s">
        <v>8526</v>
      </c>
      <c r="B4259" t="s">
        <v>8527</v>
      </c>
      <c r="C4259" t="s">
        <v>61</v>
      </c>
      <c r="D4259">
        <v>113</v>
      </c>
      <c r="E4259">
        <v>50.716000000000001</v>
      </c>
      <c r="F4259">
        <v>0.28999999999999998</v>
      </c>
      <c r="G4259" t="s">
        <v>36</v>
      </c>
      <c r="H4259" t="s">
        <v>36</v>
      </c>
      <c r="I4259" t="s">
        <v>2819</v>
      </c>
      <c r="J4259" s="4" t="str">
        <f t="shared" si="132"/>
        <v>na</v>
      </c>
      <c r="K4259" s="4">
        <f t="shared" si="133"/>
        <v>0</v>
      </c>
      <c r="L4259" t="s">
        <v>15702</v>
      </c>
    </row>
    <row r="4260" spans="1:12" x14ac:dyDescent="0.25">
      <c r="A4260" t="s">
        <v>8528</v>
      </c>
      <c r="B4260" t="s">
        <v>8529</v>
      </c>
      <c r="C4260" t="s">
        <v>35</v>
      </c>
      <c r="D4260">
        <v>113</v>
      </c>
      <c r="E4260">
        <v>11.714</v>
      </c>
      <c r="F4260">
        <v>0.64700000000000002</v>
      </c>
      <c r="G4260">
        <v>1.86</v>
      </c>
      <c r="H4260" t="s">
        <v>36</v>
      </c>
      <c r="I4260" t="s">
        <v>2819</v>
      </c>
      <c r="J4260" s="4" t="str">
        <f t="shared" si="132"/>
        <v>na</v>
      </c>
      <c r="K4260" s="4">
        <f t="shared" si="133"/>
        <v>0</v>
      </c>
      <c r="L4260" t="s">
        <v>15703</v>
      </c>
    </row>
    <row r="4261" spans="1:12" x14ac:dyDescent="0.25">
      <c r="A4261" t="s">
        <v>8530</v>
      </c>
      <c r="B4261" t="s">
        <v>8531</v>
      </c>
      <c r="C4261" t="s">
        <v>35</v>
      </c>
      <c r="D4261">
        <v>113</v>
      </c>
      <c r="E4261">
        <v>7.8869999999999996</v>
      </c>
      <c r="F4261">
        <v>0.98699999999999999</v>
      </c>
      <c r="G4261">
        <v>1.5589999999999999</v>
      </c>
      <c r="H4261" t="s">
        <v>36</v>
      </c>
      <c r="I4261" t="s">
        <v>2819</v>
      </c>
      <c r="J4261" s="4" t="str">
        <f t="shared" si="132"/>
        <v>na</v>
      </c>
      <c r="K4261" s="4">
        <f t="shared" si="133"/>
        <v>0</v>
      </c>
      <c r="L4261" t="s">
        <v>15704</v>
      </c>
    </row>
    <row r="4262" spans="1:12" x14ac:dyDescent="0.25">
      <c r="A4262" t="s">
        <v>8532</v>
      </c>
      <c r="B4262" t="s">
        <v>8533</v>
      </c>
      <c r="C4262" t="s">
        <v>35</v>
      </c>
      <c r="D4262">
        <v>113</v>
      </c>
      <c r="E4262">
        <v>8.0329999999999995</v>
      </c>
      <c r="F4262">
        <v>1.0129999999999999</v>
      </c>
      <c r="G4262">
        <v>2.2519999999999998</v>
      </c>
      <c r="H4262">
        <v>2.2930000000000001</v>
      </c>
      <c r="I4262" t="s">
        <v>2819</v>
      </c>
      <c r="J4262" s="4" t="str">
        <f t="shared" si="132"/>
        <v>na</v>
      </c>
      <c r="K4262" s="4">
        <f t="shared" si="133"/>
        <v>0</v>
      </c>
      <c r="L4262" t="s">
        <v>15705</v>
      </c>
    </row>
    <row r="4263" spans="1:12" x14ac:dyDescent="0.25">
      <c r="A4263" t="s">
        <v>8534</v>
      </c>
      <c r="B4263" t="s">
        <v>8535</v>
      </c>
      <c r="C4263" t="s">
        <v>35</v>
      </c>
      <c r="D4263">
        <v>113</v>
      </c>
      <c r="E4263">
        <v>6.6269999999999998</v>
      </c>
      <c r="F4263">
        <v>0.77500000000000002</v>
      </c>
      <c r="G4263">
        <v>1.7809999999999999</v>
      </c>
      <c r="H4263" t="s">
        <v>36</v>
      </c>
      <c r="I4263" t="s">
        <v>2819</v>
      </c>
      <c r="J4263" s="4" t="str">
        <f t="shared" si="132"/>
        <v>na</v>
      </c>
      <c r="K4263" s="4">
        <f t="shared" si="133"/>
        <v>0</v>
      </c>
      <c r="L4263" t="s">
        <v>15706</v>
      </c>
    </row>
    <row r="4264" spans="1:12" x14ac:dyDescent="0.25">
      <c r="A4264" t="s">
        <v>8536</v>
      </c>
      <c r="B4264" t="s">
        <v>8537</v>
      </c>
      <c r="C4264" t="s">
        <v>132</v>
      </c>
      <c r="D4264">
        <v>113</v>
      </c>
      <c r="E4264" t="s">
        <v>36</v>
      </c>
      <c r="F4264">
        <v>2.3290000000000002</v>
      </c>
      <c r="G4264">
        <v>1.585</v>
      </c>
      <c r="H4264" t="s">
        <v>36</v>
      </c>
      <c r="I4264" t="s">
        <v>2819</v>
      </c>
      <c r="J4264" s="4" t="str">
        <f t="shared" si="132"/>
        <v>na</v>
      </c>
      <c r="K4264" s="4">
        <f t="shared" si="133"/>
        <v>0</v>
      </c>
      <c r="L4264" t="s">
        <v>15707</v>
      </c>
    </row>
    <row r="4265" spans="1:12" x14ac:dyDescent="0.25">
      <c r="A4265" t="s">
        <v>8538</v>
      </c>
      <c r="B4265" t="s">
        <v>8539</v>
      </c>
      <c r="C4265" t="s">
        <v>35</v>
      </c>
      <c r="D4265">
        <v>112</v>
      </c>
      <c r="E4265">
        <v>9.1630000000000003</v>
      </c>
      <c r="F4265">
        <v>1.1080000000000001</v>
      </c>
      <c r="G4265">
        <v>2.1789999999999998</v>
      </c>
      <c r="H4265" t="s">
        <v>36</v>
      </c>
      <c r="I4265" t="s">
        <v>2819</v>
      </c>
      <c r="J4265" s="4" t="str">
        <f t="shared" si="132"/>
        <v>na</v>
      </c>
      <c r="K4265" s="4">
        <f t="shared" si="133"/>
        <v>0</v>
      </c>
      <c r="L4265" t="s">
        <v>15708</v>
      </c>
    </row>
    <row r="4266" spans="1:12" x14ac:dyDescent="0.25">
      <c r="A4266" t="s">
        <v>8540</v>
      </c>
      <c r="B4266" t="s">
        <v>8541</v>
      </c>
      <c r="C4266" t="s">
        <v>61</v>
      </c>
      <c r="D4266">
        <v>112</v>
      </c>
      <c r="E4266">
        <v>107.98099999999999</v>
      </c>
      <c r="F4266">
        <v>1.927</v>
      </c>
      <c r="G4266">
        <v>17.555</v>
      </c>
      <c r="H4266">
        <v>423.065</v>
      </c>
      <c r="I4266" t="s">
        <v>2819</v>
      </c>
      <c r="J4266" s="4" t="str">
        <f t="shared" si="132"/>
        <v>na</v>
      </c>
      <c r="K4266" s="4">
        <f t="shared" si="133"/>
        <v>0</v>
      </c>
      <c r="L4266" t="s">
        <v>15709</v>
      </c>
    </row>
    <row r="4267" spans="1:12" x14ac:dyDescent="0.25">
      <c r="A4267" t="s">
        <v>8542</v>
      </c>
      <c r="B4267" t="s">
        <v>8543</v>
      </c>
      <c r="C4267" t="s">
        <v>30</v>
      </c>
      <c r="D4267">
        <v>112</v>
      </c>
      <c r="E4267" t="s">
        <v>36</v>
      </c>
      <c r="F4267">
        <v>1.4019999999999999</v>
      </c>
      <c r="G4267" t="s">
        <v>36</v>
      </c>
      <c r="H4267" t="s">
        <v>36</v>
      </c>
      <c r="I4267" t="s">
        <v>2819</v>
      </c>
      <c r="J4267" s="4" t="str">
        <f t="shared" si="132"/>
        <v>na</v>
      </c>
      <c r="K4267" s="4">
        <f t="shared" si="133"/>
        <v>0</v>
      </c>
      <c r="L4267" t="s">
        <v>15710</v>
      </c>
    </row>
    <row r="4268" spans="1:12" x14ac:dyDescent="0.25">
      <c r="A4268" t="s">
        <v>8544</v>
      </c>
      <c r="B4268" t="s">
        <v>8545</v>
      </c>
      <c r="C4268" t="s">
        <v>35</v>
      </c>
      <c r="D4268">
        <v>112</v>
      </c>
      <c r="E4268" t="s">
        <v>36</v>
      </c>
      <c r="F4268">
        <v>0.19400000000000001</v>
      </c>
      <c r="G4268">
        <v>0.191</v>
      </c>
      <c r="H4268" t="s">
        <v>36</v>
      </c>
      <c r="I4268" t="s">
        <v>2819</v>
      </c>
      <c r="J4268" s="4" t="str">
        <f t="shared" si="132"/>
        <v>na</v>
      </c>
      <c r="K4268" s="4">
        <f t="shared" si="133"/>
        <v>0</v>
      </c>
      <c r="L4268" t="s">
        <v>15711</v>
      </c>
    </row>
    <row r="4269" spans="1:12" x14ac:dyDescent="0.25">
      <c r="A4269" t="s">
        <v>8546</v>
      </c>
      <c r="B4269" t="s">
        <v>8547</v>
      </c>
      <c r="C4269" t="s">
        <v>15</v>
      </c>
      <c r="D4269">
        <v>112</v>
      </c>
      <c r="E4269" t="s">
        <v>36</v>
      </c>
      <c r="F4269">
        <v>0.66300000000000003</v>
      </c>
      <c r="G4269">
        <v>0.40500000000000003</v>
      </c>
      <c r="H4269">
        <v>18.954999999999998</v>
      </c>
      <c r="I4269" t="s">
        <v>2819</v>
      </c>
      <c r="J4269" s="4" t="str">
        <f t="shared" si="132"/>
        <v>na</v>
      </c>
      <c r="K4269" s="4">
        <f t="shared" si="133"/>
        <v>0</v>
      </c>
      <c r="L4269" t="s">
        <v>15712</v>
      </c>
    </row>
    <row r="4270" spans="1:12" x14ac:dyDescent="0.25">
      <c r="A4270" t="s">
        <v>8548</v>
      </c>
      <c r="B4270" t="s">
        <v>8549</v>
      </c>
      <c r="C4270" t="s">
        <v>35</v>
      </c>
      <c r="D4270">
        <v>112</v>
      </c>
      <c r="E4270">
        <v>10.414</v>
      </c>
      <c r="F4270">
        <v>0.92900000000000005</v>
      </c>
      <c r="G4270">
        <v>2.0720000000000001</v>
      </c>
      <c r="H4270" t="s">
        <v>36</v>
      </c>
      <c r="I4270" t="s">
        <v>2819</v>
      </c>
      <c r="J4270" s="4" t="str">
        <f t="shared" si="132"/>
        <v>na</v>
      </c>
      <c r="K4270" s="4">
        <f t="shared" si="133"/>
        <v>0</v>
      </c>
      <c r="L4270" t="s">
        <v>15713</v>
      </c>
    </row>
    <row r="4271" spans="1:12" x14ac:dyDescent="0.25">
      <c r="A4271" t="s">
        <v>8550</v>
      </c>
      <c r="B4271" t="s">
        <v>8551</v>
      </c>
      <c r="C4271" t="s">
        <v>30</v>
      </c>
      <c r="D4271">
        <v>112</v>
      </c>
      <c r="E4271" t="s">
        <v>36</v>
      </c>
      <c r="F4271">
        <v>2.0950000000000002</v>
      </c>
      <c r="G4271" t="s">
        <v>36</v>
      </c>
      <c r="H4271" t="s">
        <v>36</v>
      </c>
      <c r="I4271" t="s">
        <v>2819</v>
      </c>
      <c r="J4271" s="4" t="str">
        <f t="shared" si="132"/>
        <v>na</v>
      </c>
      <c r="K4271" s="4">
        <f t="shared" si="133"/>
        <v>0</v>
      </c>
      <c r="L4271" t="s">
        <v>15714</v>
      </c>
    </row>
    <row r="4272" spans="1:12" x14ac:dyDescent="0.25">
      <c r="A4272" t="s">
        <v>8552</v>
      </c>
      <c r="B4272" t="s">
        <v>8553</v>
      </c>
      <c r="C4272" t="s">
        <v>58</v>
      </c>
      <c r="D4272">
        <v>112</v>
      </c>
      <c r="E4272">
        <v>11.78</v>
      </c>
      <c r="F4272">
        <v>0.47299999999999998</v>
      </c>
      <c r="G4272">
        <v>0.14699999999999999</v>
      </c>
      <c r="H4272">
        <v>25.161999999999999</v>
      </c>
      <c r="I4272" t="s">
        <v>2819</v>
      </c>
      <c r="J4272" s="4" t="str">
        <f t="shared" si="132"/>
        <v>na</v>
      </c>
      <c r="K4272" s="4">
        <f t="shared" si="133"/>
        <v>0</v>
      </c>
      <c r="L4272" t="s">
        <v>15715</v>
      </c>
    </row>
    <row r="4273" spans="1:12" x14ac:dyDescent="0.25">
      <c r="A4273" t="s">
        <v>8554</v>
      </c>
      <c r="B4273" t="s">
        <v>8555</v>
      </c>
      <c r="C4273" t="s">
        <v>61</v>
      </c>
      <c r="D4273">
        <v>111</v>
      </c>
      <c r="E4273" t="s">
        <v>36</v>
      </c>
      <c r="F4273" t="s">
        <v>36</v>
      </c>
      <c r="G4273" t="s">
        <v>36</v>
      </c>
      <c r="H4273" t="s">
        <v>36</v>
      </c>
      <c r="I4273" t="s">
        <v>2819</v>
      </c>
      <c r="J4273" s="4" t="str">
        <f t="shared" si="132"/>
        <v>na</v>
      </c>
      <c r="K4273" s="4">
        <f t="shared" si="133"/>
        <v>0</v>
      </c>
      <c r="L4273" t="s">
        <v>15716</v>
      </c>
    </row>
    <row r="4274" spans="1:12" x14ac:dyDescent="0.25">
      <c r="A4274" t="s">
        <v>8556</v>
      </c>
      <c r="B4274" t="s">
        <v>8557</v>
      </c>
      <c r="C4274" t="s">
        <v>35</v>
      </c>
      <c r="D4274">
        <v>111</v>
      </c>
      <c r="E4274">
        <v>17.303999999999998</v>
      </c>
      <c r="F4274">
        <v>0.98399999999999999</v>
      </c>
      <c r="G4274">
        <v>2.2370000000000001</v>
      </c>
      <c r="H4274" t="s">
        <v>36</v>
      </c>
      <c r="I4274" t="s">
        <v>2819</v>
      </c>
      <c r="J4274" s="4" t="str">
        <f t="shared" si="132"/>
        <v>na</v>
      </c>
      <c r="K4274" s="4">
        <f t="shared" si="133"/>
        <v>0</v>
      </c>
      <c r="L4274" t="s">
        <v>15717</v>
      </c>
    </row>
    <row r="4275" spans="1:12" x14ac:dyDescent="0.25">
      <c r="A4275" t="s">
        <v>8558</v>
      </c>
      <c r="B4275" t="s">
        <v>8559</v>
      </c>
      <c r="C4275" t="s">
        <v>45</v>
      </c>
      <c r="D4275">
        <v>111</v>
      </c>
      <c r="E4275">
        <v>22.431999999999999</v>
      </c>
      <c r="F4275">
        <v>2.806</v>
      </c>
      <c r="G4275">
        <v>4.8010000000000002</v>
      </c>
      <c r="H4275">
        <v>16.988</v>
      </c>
      <c r="I4275" t="s">
        <v>2819</v>
      </c>
      <c r="J4275" s="4" t="str">
        <f t="shared" si="132"/>
        <v>na</v>
      </c>
      <c r="K4275" s="4">
        <f t="shared" si="133"/>
        <v>0</v>
      </c>
      <c r="L4275" t="s">
        <v>15718</v>
      </c>
    </row>
    <row r="4276" spans="1:12" x14ac:dyDescent="0.25">
      <c r="A4276" t="s">
        <v>8560</v>
      </c>
      <c r="B4276" t="s">
        <v>8561</v>
      </c>
      <c r="C4276" t="s">
        <v>30</v>
      </c>
      <c r="D4276">
        <v>111</v>
      </c>
      <c r="E4276" t="s">
        <v>36</v>
      </c>
      <c r="F4276">
        <v>1.343</v>
      </c>
      <c r="G4276">
        <v>1.0780000000000001</v>
      </c>
      <c r="H4276" t="s">
        <v>36</v>
      </c>
      <c r="I4276" t="s">
        <v>2819</v>
      </c>
      <c r="J4276" s="4" t="str">
        <f t="shared" si="132"/>
        <v>na</v>
      </c>
      <c r="K4276" s="4">
        <f t="shared" si="133"/>
        <v>0</v>
      </c>
      <c r="L4276" t="s">
        <v>15719</v>
      </c>
    </row>
    <row r="4277" spans="1:12" x14ac:dyDescent="0.25">
      <c r="A4277" t="s">
        <v>8562</v>
      </c>
      <c r="B4277" t="s">
        <v>8563</v>
      </c>
      <c r="C4277" t="s">
        <v>30</v>
      </c>
      <c r="D4277">
        <v>111</v>
      </c>
      <c r="E4277" t="s">
        <v>36</v>
      </c>
      <c r="F4277">
        <v>8.44</v>
      </c>
      <c r="G4277" t="s">
        <v>36</v>
      </c>
      <c r="H4277" t="s">
        <v>36</v>
      </c>
      <c r="I4277" t="s">
        <v>2819</v>
      </c>
      <c r="J4277" s="4" t="str">
        <f t="shared" si="132"/>
        <v>na</v>
      </c>
      <c r="K4277" s="4">
        <f t="shared" si="133"/>
        <v>0</v>
      </c>
      <c r="L4277" t="s">
        <v>15720</v>
      </c>
    </row>
    <row r="4278" spans="1:12" x14ac:dyDescent="0.25">
      <c r="A4278" t="s">
        <v>8564</v>
      </c>
      <c r="B4278" t="s">
        <v>8565</v>
      </c>
      <c r="C4278" t="s">
        <v>11</v>
      </c>
      <c r="D4278">
        <v>111</v>
      </c>
      <c r="E4278">
        <v>1.2050000000000001</v>
      </c>
      <c r="F4278">
        <v>0.254</v>
      </c>
      <c r="G4278">
        <v>8.3000000000000004E-2</v>
      </c>
      <c r="H4278">
        <v>2.4710000000000001</v>
      </c>
      <c r="I4278" t="s">
        <v>2819</v>
      </c>
      <c r="J4278" s="4" t="str">
        <f t="shared" si="132"/>
        <v>na</v>
      </c>
      <c r="K4278" s="4">
        <f t="shared" si="133"/>
        <v>0</v>
      </c>
      <c r="L4278" t="s">
        <v>15721</v>
      </c>
    </row>
    <row r="4279" spans="1:12" x14ac:dyDescent="0.25">
      <c r="A4279" t="s">
        <v>8566</v>
      </c>
      <c r="B4279" t="s">
        <v>8567</v>
      </c>
      <c r="C4279" t="s">
        <v>30</v>
      </c>
      <c r="D4279">
        <v>111</v>
      </c>
      <c r="E4279" t="s">
        <v>36</v>
      </c>
      <c r="F4279">
        <v>2.464</v>
      </c>
      <c r="G4279">
        <v>4.1100000000000003</v>
      </c>
      <c r="H4279" t="s">
        <v>36</v>
      </c>
      <c r="I4279" t="s">
        <v>2819</v>
      </c>
      <c r="J4279" s="4" t="str">
        <f t="shared" si="132"/>
        <v>na</v>
      </c>
      <c r="K4279" s="4">
        <f t="shared" si="133"/>
        <v>0</v>
      </c>
      <c r="L4279" t="s">
        <v>15722</v>
      </c>
    </row>
    <row r="4280" spans="1:12" x14ac:dyDescent="0.25">
      <c r="A4280" t="s">
        <v>8568</v>
      </c>
      <c r="B4280" t="s">
        <v>8569</v>
      </c>
      <c r="C4280" t="s">
        <v>35</v>
      </c>
      <c r="D4280">
        <v>111</v>
      </c>
      <c r="E4280">
        <v>4.343</v>
      </c>
      <c r="F4280">
        <v>0.52</v>
      </c>
      <c r="G4280">
        <v>0.67</v>
      </c>
      <c r="H4280">
        <v>1.123</v>
      </c>
      <c r="I4280" t="s">
        <v>2819</v>
      </c>
      <c r="J4280" s="4" t="str">
        <f t="shared" si="132"/>
        <v>na</v>
      </c>
      <c r="K4280" s="4">
        <f t="shared" si="133"/>
        <v>0</v>
      </c>
      <c r="L4280" t="s">
        <v>15723</v>
      </c>
    </row>
    <row r="4281" spans="1:12" x14ac:dyDescent="0.25">
      <c r="A4281" t="s">
        <v>8570</v>
      </c>
      <c r="B4281" t="s">
        <v>8571</v>
      </c>
      <c r="C4281" t="s">
        <v>15</v>
      </c>
      <c r="D4281">
        <v>111</v>
      </c>
      <c r="E4281">
        <v>9.2100000000000009</v>
      </c>
      <c r="F4281">
        <v>0.52500000000000002</v>
      </c>
      <c r="G4281">
        <v>0.187</v>
      </c>
      <c r="H4281">
        <v>4.6150000000000002</v>
      </c>
      <c r="I4281" t="s">
        <v>2819</v>
      </c>
      <c r="J4281" s="4" t="str">
        <f t="shared" si="132"/>
        <v>na</v>
      </c>
      <c r="K4281" s="4">
        <f t="shared" si="133"/>
        <v>0</v>
      </c>
      <c r="L4281" t="s">
        <v>15724</v>
      </c>
    </row>
    <row r="4282" spans="1:12" x14ac:dyDescent="0.25">
      <c r="A4282" t="s">
        <v>8572</v>
      </c>
      <c r="B4282" t="s">
        <v>8573</v>
      </c>
      <c r="C4282" t="s">
        <v>35</v>
      </c>
      <c r="D4282">
        <v>110</v>
      </c>
      <c r="E4282">
        <v>7.1950000000000003</v>
      </c>
      <c r="F4282">
        <v>0.69699999999999995</v>
      </c>
      <c r="G4282">
        <v>1.4370000000000001</v>
      </c>
      <c r="H4282" t="s">
        <v>36</v>
      </c>
      <c r="I4282" t="s">
        <v>2819</v>
      </c>
      <c r="J4282" s="4" t="str">
        <f t="shared" si="132"/>
        <v>na</v>
      </c>
      <c r="K4282" s="4">
        <f t="shared" si="133"/>
        <v>0</v>
      </c>
      <c r="L4282" t="s">
        <v>15725</v>
      </c>
    </row>
    <row r="4283" spans="1:12" x14ac:dyDescent="0.25">
      <c r="A4283" t="s">
        <v>8574</v>
      </c>
      <c r="B4283" t="s">
        <v>8575</v>
      </c>
      <c r="C4283" t="s">
        <v>30</v>
      </c>
      <c r="D4283">
        <v>110</v>
      </c>
      <c r="E4283" t="s">
        <v>36</v>
      </c>
      <c r="F4283">
        <v>2.15</v>
      </c>
      <c r="G4283">
        <v>2.202</v>
      </c>
      <c r="H4283" t="s">
        <v>36</v>
      </c>
      <c r="I4283" t="s">
        <v>2819</v>
      </c>
      <c r="J4283" s="4" t="str">
        <f t="shared" si="132"/>
        <v>na</v>
      </c>
      <c r="K4283" s="4">
        <f t="shared" si="133"/>
        <v>0</v>
      </c>
      <c r="L4283" t="s">
        <v>15726</v>
      </c>
    </row>
    <row r="4284" spans="1:12" x14ac:dyDescent="0.25">
      <c r="A4284" t="s">
        <v>8576</v>
      </c>
      <c r="B4284" t="s">
        <v>8577</v>
      </c>
      <c r="C4284" t="s">
        <v>132</v>
      </c>
      <c r="D4284">
        <v>110</v>
      </c>
      <c r="E4284">
        <v>50.219000000000001</v>
      </c>
      <c r="F4284">
        <v>0.55000000000000004</v>
      </c>
      <c r="G4284">
        <v>0.188</v>
      </c>
      <c r="H4284">
        <v>7.9649999999999999</v>
      </c>
      <c r="I4284" t="s">
        <v>2819</v>
      </c>
      <c r="J4284" s="4" t="str">
        <f t="shared" si="132"/>
        <v>na</v>
      </c>
      <c r="K4284" s="4">
        <f t="shared" si="133"/>
        <v>0</v>
      </c>
      <c r="L4284" t="s">
        <v>15727</v>
      </c>
    </row>
    <row r="4285" spans="1:12" x14ac:dyDescent="0.25">
      <c r="A4285" t="s">
        <v>8578</v>
      </c>
      <c r="B4285" t="s">
        <v>8579</v>
      </c>
      <c r="C4285" t="s">
        <v>132</v>
      </c>
      <c r="D4285">
        <v>110</v>
      </c>
      <c r="E4285">
        <v>50.219000000000001</v>
      </c>
      <c r="F4285">
        <v>0.55000000000000004</v>
      </c>
      <c r="G4285">
        <v>0.188</v>
      </c>
      <c r="H4285">
        <v>7.9649999999999999</v>
      </c>
      <c r="I4285" t="s">
        <v>2819</v>
      </c>
      <c r="J4285" s="4" t="str">
        <f t="shared" si="132"/>
        <v>na</v>
      </c>
      <c r="K4285" s="4">
        <f t="shared" si="133"/>
        <v>0</v>
      </c>
      <c r="L4285" t="s">
        <v>15728</v>
      </c>
    </row>
    <row r="4286" spans="1:12" x14ac:dyDescent="0.25">
      <c r="A4286" t="s">
        <v>8580</v>
      </c>
      <c r="B4286" t="s">
        <v>8581</v>
      </c>
      <c r="C4286" t="s">
        <v>35</v>
      </c>
      <c r="D4286">
        <v>110</v>
      </c>
      <c r="E4286">
        <v>5.5019999999999998</v>
      </c>
      <c r="F4286">
        <v>0.67900000000000005</v>
      </c>
      <c r="G4286">
        <v>1.246</v>
      </c>
      <c r="H4286" t="s">
        <v>36</v>
      </c>
      <c r="I4286" t="s">
        <v>2819</v>
      </c>
      <c r="J4286" s="4" t="str">
        <f t="shared" si="132"/>
        <v>na</v>
      </c>
      <c r="K4286" s="4">
        <f t="shared" si="133"/>
        <v>0</v>
      </c>
      <c r="L4286" t="s">
        <v>15729</v>
      </c>
    </row>
    <row r="4287" spans="1:12" x14ac:dyDescent="0.25">
      <c r="A4287" t="s">
        <v>8582</v>
      </c>
      <c r="B4287" t="s">
        <v>8583</v>
      </c>
      <c r="C4287" t="s">
        <v>18</v>
      </c>
      <c r="D4287">
        <v>110</v>
      </c>
      <c r="E4287">
        <v>59.616999999999997</v>
      </c>
      <c r="F4287">
        <v>0.52200000000000002</v>
      </c>
      <c r="G4287">
        <v>0.40500000000000003</v>
      </c>
      <c r="H4287">
        <v>7.2469999999999999</v>
      </c>
      <c r="I4287" t="s">
        <v>2819</v>
      </c>
      <c r="J4287" s="4" t="str">
        <f t="shared" si="132"/>
        <v>na</v>
      </c>
      <c r="K4287" s="4">
        <f t="shared" si="133"/>
        <v>0</v>
      </c>
      <c r="L4287" t="s">
        <v>15730</v>
      </c>
    </row>
    <row r="4288" spans="1:12" x14ac:dyDescent="0.25">
      <c r="A4288" t="s">
        <v>8584</v>
      </c>
      <c r="B4288" t="s">
        <v>8585</v>
      </c>
      <c r="C4288" t="s">
        <v>30</v>
      </c>
      <c r="D4288">
        <v>110</v>
      </c>
      <c r="E4288">
        <v>112.833</v>
      </c>
      <c r="F4288">
        <v>3.915</v>
      </c>
      <c r="G4288">
        <v>2.198</v>
      </c>
      <c r="H4288">
        <v>28.375</v>
      </c>
      <c r="I4288" t="s">
        <v>2819</v>
      </c>
      <c r="J4288" s="4" t="str">
        <f t="shared" si="132"/>
        <v>na</v>
      </c>
      <c r="K4288" s="4">
        <f t="shared" si="133"/>
        <v>0</v>
      </c>
      <c r="L4288" t="s">
        <v>15731</v>
      </c>
    </row>
    <row r="4289" spans="1:12" x14ac:dyDescent="0.25">
      <c r="A4289" t="s">
        <v>8586</v>
      </c>
      <c r="B4289" t="s">
        <v>8587</v>
      </c>
      <c r="C4289" t="s">
        <v>35</v>
      </c>
      <c r="D4289">
        <v>110</v>
      </c>
      <c r="E4289" t="s">
        <v>36</v>
      </c>
      <c r="F4289" t="s">
        <v>36</v>
      </c>
      <c r="G4289" t="s">
        <v>36</v>
      </c>
      <c r="H4289" t="s">
        <v>36</v>
      </c>
      <c r="I4289" t="s">
        <v>2819</v>
      </c>
      <c r="J4289" s="4" t="str">
        <f t="shared" si="132"/>
        <v>na</v>
      </c>
      <c r="K4289" s="4">
        <f t="shared" si="133"/>
        <v>0</v>
      </c>
      <c r="L4289" t="s">
        <v>15732</v>
      </c>
    </row>
    <row r="4290" spans="1:12" x14ac:dyDescent="0.25">
      <c r="A4290" t="s">
        <v>8588</v>
      </c>
      <c r="B4290" t="s">
        <v>8589</v>
      </c>
      <c r="C4290" t="s">
        <v>30</v>
      </c>
      <c r="D4290">
        <v>109</v>
      </c>
      <c r="E4290" t="s">
        <v>36</v>
      </c>
      <c r="F4290">
        <v>2.5710000000000002</v>
      </c>
      <c r="G4290" t="s">
        <v>36</v>
      </c>
      <c r="H4290" t="s">
        <v>36</v>
      </c>
      <c r="I4290" t="s">
        <v>2819</v>
      </c>
      <c r="J4290" s="4" t="str">
        <f t="shared" ref="J4290:J4353" si="134">IF(AND(I4290=selected_country_code,C4290= selected_sector_code),D4290,"na")</f>
        <v>na</v>
      </c>
      <c r="K4290" s="4">
        <f t="shared" si="133"/>
        <v>0</v>
      </c>
      <c r="L4290" t="s">
        <v>15733</v>
      </c>
    </row>
    <row r="4291" spans="1:12" x14ac:dyDescent="0.25">
      <c r="A4291" t="s">
        <v>8590</v>
      </c>
      <c r="B4291" t="s">
        <v>8591</v>
      </c>
      <c r="C4291" t="s">
        <v>15</v>
      </c>
      <c r="D4291">
        <v>109</v>
      </c>
      <c r="E4291" t="s">
        <v>36</v>
      </c>
      <c r="F4291" t="s">
        <v>36</v>
      </c>
      <c r="G4291">
        <v>91.531999999999996</v>
      </c>
      <c r="H4291" t="s">
        <v>36</v>
      </c>
      <c r="I4291" t="s">
        <v>2819</v>
      </c>
      <c r="J4291" s="4" t="str">
        <f t="shared" si="134"/>
        <v>na</v>
      </c>
      <c r="K4291" s="4">
        <f t="shared" ref="K4291:K4354" si="135">IFERROR(RANK(J4291,$J$2:$J$5711,0),0)</f>
        <v>0</v>
      </c>
      <c r="L4291" t="s">
        <v>15734</v>
      </c>
    </row>
    <row r="4292" spans="1:12" x14ac:dyDescent="0.25">
      <c r="A4292" t="s">
        <v>8592</v>
      </c>
      <c r="B4292" t="s">
        <v>8593</v>
      </c>
      <c r="C4292" t="s">
        <v>30</v>
      </c>
      <c r="D4292">
        <v>109</v>
      </c>
      <c r="E4292" t="s">
        <v>36</v>
      </c>
      <c r="F4292">
        <v>1.0740000000000001</v>
      </c>
      <c r="G4292" t="s">
        <v>36</v>
      </c>
      <c r="H4292" t="s">
        <v>36</v>
      </c>
      <c r="I4292" t="s">
        <v>2819</v>
      </c>
      <c r="J4292" s="4" t="str">
        <f t="shared" si="134"/>
        <v>na</v>
      </c>
      <c r="K4292" s="4">
        <f t="shared" si="135"/>
        <v>0</v>
      </c>
      <c r="L4292" t="s">
        <v>15735</v>
      </c>
    </row>
    <row r="4293" spans="1:12" x14ac:dyDescent="0.25">
      <c r="A4293" t="s">
        <v>8594</v>
      </c>
      <c r="B4293" t="s">
        <v>8595</v>
      </c>
      <c r="C4293" t="s">
        <v>30</v>
      </c>
      <c r="D4293">
        <v>109</v>
      </c>
      <c r="E4293" t="s">
        <v>36</v>
      </c>
      <c r="F4293">
        <v>0.627</v>
      </c>
      <c r="G4293">
        <v>0.74099999999999999</v>
      </c>
      <c r="H4293" t="s">
        <v>36</v>
      </c>
      <c r="I4293" t="s">
        <v>2819</v>
      </c>
      <c r="J4293" s="4" t="str">
        <f t="shared" si="134"/>
        <v>na</v>
      </c>
      <c r="K4293" s="4">
        <f t="shared" si="135"/>
        <v>0</v>
      </c>
      <c r="L4293" t="s">
        <v>15736</v>
      </c>
    </row>
    <row r="4294" spans="1:12" x14ac:dyDescent="0.25">
      <c r="A4294" t="s">
        <v>8596</v>
      </c>
      <c r="B4294" t="s">
        <v>8597</v>
      </c>
      <c r="C4294" t="s">
        <v>35</v>
      </c>
      <c r="D4294">
        <v>109</v>
      </c>
      <c r="E4294">
        <v>7.8470000000000004</v>
      </c>
      <c r="F4294">
        <v>0.81100000000000005</v>
      </c>
      <c r="G4294">
        <v>1.7110000000000001</v>
      </c>
      <c r="H4294" t="s">
        <v>36</v>
      </c>
      <c r="I4294" t="s">
        <v>2819</v>
      </c>
      <c r="J4294" s="4" t="str">
        <f t="shared" si="134"/>
        <v>na</v>
      </c>
      <c r="K4294" s="4">
        <f t="shared" si="135"/>
        <v>0</v>
      </c>
      <c r="L4294" t="s">
        <v>15737</v>
      </c>
    </row>
    <row r="4295" spans="1:12" x14ac:dyDescent="0.25">
      <c r="A4295" t="s">
        <v>8598</v>
      </c>
      <c r="B4295" t="s">
        <v>8599</v>
      </c>
      <c r="C4295" t="s">
        <v>35</v>
      </c>
      <c r="D4295">
        <v>109</v>
      </c>
      <c r="E4295">
        <v>8.2010000000000005</v>
      </c>
      <c r="F4295">
        <v>0.84199999999999997</v>
      </c>
      <c r="G4295">
        <v>1.444</v>
      </c>
      <c r="H4295" t="s">
        <v>36</v>
      </c>
      <c r="I4295" t="s">
        <v>2819</v>
      </c>
      <c r="J4295" s="4" t="str">
        <f t="shared" si="134"/>
        <v>na</v>
      </c>
      <c r="K4295" s="4">
        <f t="shared" si="135"/>
        <v>0</v>
      </c>
      <c r="L4295" t="s">
        <v>15738</v>
      </c>
    </row>
    <row r="4296" spans="1:12" x14ac:dyDescent="0.25">
      <c r="A4296" t="s">
        <v>8600</v>
      </c>
      <c r="B4296" t="s">
        <v>8601</v>
      </c>
      <c r="C4296" t="s">
        <v>18</v>
      </c>
      <c r="D4296">
        <v>109</v>
      </c>
      <c r="E4296" t="s">
        <v>36</v>
      </c>
      <c r="F4296">
        <v>0.64400000000000002</v>
      </c>
      <c r="G4296">
        <v>0.32600000000000001</v>
      </c>
      <c r="H4296">
        <v>8.6170000000000009</v>
      </c>
      <c r="I4296" t="s">
        <v>2819</v>
      </c>
      <c r="J4296" s="4" t="str">
        <f t="shared" si="134"/>
        <v>na</v>
      </c>
      <c r="K4296" s="4">
        <f t="shared" si="135"/>
        <v>0</v>
      </c>
      <c r="L4296" t="s">
        <v>15739</v>
      </c>
    </row>
    <row r="4297" spans="1:12" x14ac:dyDescent="0.25">
      <c r="A4297" t="s">
        <v>8602</v>
      </c>
      <c r="B4297" t="s">
        <v>8603</v>
      </c>
      <c r="C4297" t="s">
        <v>18</v>
      </c>
      <c r="D4297">
        <v>109</v>
      </c>
      <c r="E4297" t="s">
        <v>36</v>
      </c>
      <c r="F4297">
        <v>0.64400000000000002</v>
      </c>
      <c r="G4297">
        <v>0.32600000000000001</v>
      </c>
      <c r="H4297">
        <v>8.6170000000000009</v>
      </c>
      <c r="I4297" t="s">
        <v>2819</v>
      </c>
      <c r="J4297" s="4" t="str">
        <f t="shared" si="134"/>
        <v>na</v>
      </c>
      <c r="K4297" s="4">
        <f t="shared" si="135"/>
        <v>0</v>
      </c>
      <c r="L4297" t="s">
        <v>15740</v>
      </c>
    </row>
    <row r="4298" spans="1:12" x14ac:dyDescent="0.25">
      <c r="A4298" t="s">
        <v>8604</v>
      </c>
      <c r="B4298" t="s">
        <v>8605</v>
      </c>
      <c r="C4298" t="s">
        <v>35</v>
      </c>
      <c r="D4298">
        <v>109</v>
      </c>
      <c r="E4298">
        <v>7.1420000000000003</v>
      </c>
      <c r="F4298">
        <v>0.93700000000000006</v>
      </c>
      <c r="G4298">
        <v>2.335</v>
      </c>
      <c r="H4298" t="s">
        <v>36</v>
      </c>
      <c r="I4298" t="s">
        <v>2819</v>
      </c>
      <c r="J4298" s="4" t="str">
        <f t="shared" si="134"/>
        <v>na</v>
      </c>
      <c r="K4298" s="4">
        <f t="shared" si="135"/>
        <v>0</v>
      </c>
      <c r="L4298" t="s">
        <v>15741</v>
      </c>
    </row>
    <row r="4299" spans="1:12" x14ac:dyDescent="0.25">
      <c r="A4299" t="s">
        <v>8606</v>
      </c>
      <c r="B4299" t="s">
        <v>8607</v>
      </c>
      <c r="C4299" t="s">
        <v>21</v>
      </c>
      <c r="D4299">
        <v>109</v>
      </c>
      <c r="E4299" t="s">
        <v>36</v>
      </c>
      <c r="F4299" t="s">
        <v>36</v>
      </c>
      <c r="G4299" t="s">
        <v>36</v>
      </c>
      <c r="H4299" t="s">
        <v>36</v>
      </c>
      <c r="I4299" t="s">
        <v>2819</v>
      </c>
      <c r="J4299" s="4" t="str">
        <f t="shared" si="134"/>
        <v>na</v>
      </c>
      <c r="K4299" s="4">
        <f t="shared" si="135"/>
        <v>0</v>
      </c>
      <c r="L4299" t="s">
        <v>15742</v>
      </c>
    </row>
    <row r="4300" spans="1:12" x14ac:dyDescent="0.25">
      <c r="A4300" t="s">
        <v>8608</v>
      </c>
      <c r="B4300" t="s">
        <v>8609</v>
      </c>
      <c r="C4300" t="s">
        <v>58</v>
      </c>
      <c r="D4300">
        <v>108</v>
      </c>
      <c r="E4300">
        <v>6.3769999999999998</v>
      </c>
      <c r="F4300">
        <v>0.63300000000000001</v>
      </c>
      <c r="G4300">
        <v>0.13900000000000001</v>
      </c>
      <c r="H4300">
        <v>3.266</v>
      </c>
      <c r="I4300" t="s">
        <v>2819</v>
      </c>
      <c r="J4300" s="4" t="str">
        <f t="shared" si="134"/>
        <v>na</v>
      </c>
      <c r="K4300" s="4">
        <f t="shared" si="135"/>
        <v>0</v>
      </c>
      <c r="L4300" t="s">
        <v>15743</v>
      </c>
    </row>
    <row r="4301" spans="1:12" x14ac:dyDescent="0.25">
      <c r="A4301" t="s">
        <v>8610</v>
      </c>
      <c r="B4301" t="s">
        <v>8611</v>
      </c>
      <c r="C4301" t="s">
        <v>45</v>
      </c>
      <c r="D4301">
        <v>108</v>
      </c>
      <c r="E4301" t="s">
        <v>36</v>
      </c>
      <c r="F4301" t="s">
        <v>36</v>
      </c>
      <c r="G4301" t="s">
        <v>36</v>
      </c>
      <c r="H4301" t="s">
        <v>36</v>
      </c>
      <c r="I4301" t="s">
        <v>2819</v>
      </c>
      <c r="J4301" s="4" t="str">
        <f t="shared" si="134"/>
        <v>na</v>
      </c>
      <c r="K4301" s="4">
        <f t="shared" si="135"/>
        <v>0</v>
      </c>
      <c r="L4301" t="s">
        <v>15744</v>
      </c>
    </row>
    <row r="4302" spans="1:12" x14ac:dyDescent="0.25">
      <c r="A4302" t="s">
        <v>8612</v>
      </c>
      <c r="B4302" t="s">
        <v>8613</v>
      </c>
      <c r="C4302" t="s">
        <v>30</v>
      </c>
      <c r="D4302">
        <v>108</v>
      </c>
      <c r="E4302" t="s">
        <v>36</v>
      </c>
      <c r="F4302" t="s">
        <v>36</v>
      </c>
      <c r="G4302">
        <v>0.53800000000000003</v>
      </c>
      <c r="H4302" t="s">
        <v>36</v>
      </c>
      <c r="I4302" t="s">
        <v>2819</v>
      </c>
      <c r="J4302" s="4" t="str">
        <f t="shared" si="134"/>
        <v>na</v>
      </c>
      <c r="K4302" s="4">
        <f t="shared" si="135"/>
        <v>0</v>
      </c>
      <c r="L4302" t="s">
        <v>15745</v>
      </c>
    </row>
    <row r="4303" spans="1:12" x14ac:dyDescent="0.25">
      <c r="A4303" t="s">
        <v>8614</v>
      </c>
      <c r="B4303" t="s">
        <v>8615</v>
      </c>
      <c r="C4303" t="s">
        <v>58</v>
      </c>
      <c r="D4303">
        <v>108</v>
      </c>
      <c r="E4303" t="s">
        <v>36</v>
      </c>
      <c r="F4303">
        <v>0.33800000000000002</v>
      </c>
      <c r="G4303">
        <v>6.0999999999999999E-2</v>
      </c>
      <c r="H4303">
        <v>9.0429999999999993</v>
      </c>
      <c r="I4303" t="s">
        <v>2819</v>
      </c>
      <c r="J4303" s="4" t="str">
        <f t="shared" si="134"/>
        <v>na</v>
      </c>
      <c r="K4303" s="4">
        <f t="shared" si="135"/>
        <v>0</v>
      </c>
      <c r="L4303" t="s">
        <v>15746</v>
      </c>
    </row>
    <row r="4304" spans="1:12" x14ac:dyDescent="0.25">
      <c r="A4304" t="s">
        <v>8616</v>
      </c>
      <c r="B4304" t="s">
        <v>8617</v>
      </c>
      <c r="C4304" t="s">
        <v>35</v>
      </c>
      <c r="D4304">
        <v>108</v>
      </c>
      <c r="E4304" t="s">
        <v>36</v>
      </c>
      <c r="F4304">
        <v>0.82599999999999996</v>
      </c>
      <c r="G4304">
        <v>2.456</v>
      </c>
      <c r="H4304" t="s">
        <v>36</v>
      </c>
      <c r="I4304" t="s">
        <v>2819</v>
      </c>
      <c r="J4304" s="4" t="str">
        <f t="shared" si="134"/>
        <v>na</v>
      </c>
      <c r="K4304" s="4">
        <f t="shared" si="135"/>
        <v>0</v>
      </c>
      <c r="L4304" t="s">
        <v>15747</v>
      </c>
    </row>
    <row r="4305" spans="1:12" x14ac:dyDescent="0.25">
      <c r="A4305" t="s">
        <v>8618</v>
      </c>
      <c r="B4305" t="s">
        <v>8619</v>
      </c>
      <c r="C4305" t="s">
        <v>35</v>
      </c>
      <c r="D4305">
        <v>108</v>
      </c>
      <c r="E4305">
        <v>25.065999999999999</v>
      </c>
      <c r="F4305">
        <v>1.2490000000000001</v>
      </c>
      <c r="G4305">
        <v>4.6790000000000003</v>
      </c>
      <c r="H4305" t="s">
        <v>36</v>
      </c>
      <c r="I4305" t="s">
        <v>2819</v>
      </c>
      <c r="J4305" s="4" t="str">
        <f t="shared" si="134"/>
        <v>na</v>
      </c>
      <c r="K4305" s="4">
        <f t="shared" si="135"/>
        <v>0</v>
      </c>
      <c r="L4305" t="s">
        <v>15748</v>
      </c>
    </row>
    <row r="4306" spans="1:12" x14ac:dyDescent="0.25">
      <c r="A4306" t="s">
        <v>8620</v>
      </c>
      <c r="B4306" t="s">
        <v>8621</v>
      </c>
      <c r="C4306" t="s">
        <v>35</v>
      </c>
      <c r="D4306">
        <v>108</v>
      </c>
      <c r="E4306">
        <v>12.888999999999999</v>
      </c>
      <c r="F4306">
        <v>0.11600000000000001</v>
      </c>
      <c r="G4306">
        <v>0.13</v>
      </c>
      <c r="H4306">
        <v>7.3040000000000003</v>
      </c>
      <c r="I4306" t="s">
        <v>2819</v>
      </c>
      <c r="J4306" s="4" t="str">
        <f t="shared" si="134"/>
        <v>na</v>
      </c>
      <c r="K4306" s="4">
        <f t="shared" si="135"/>
        <v>0</v>
      </c>
      <c r="L4306" t="s">
        <v>15749</v>
      </c>
    </row>
    <row r="4307" spans="1:12" x14ac:dyDescent="0.25">
      <c r="A4307" t="s">
        <v>8622</v>
      </c>
      <c r="B4307" t="s">
        <v>8623</v>
      </c>
      <c r="C4307" t="s">
        <v>132</v>
      </c>
      <c r="D4307">
        <v>108</v>
      </c>
      <c r="E4307">
        <v>41.871000000000002</v>
      </c>
      <c r="F4307">
        <v>2.95</v>
      </c>
      <c r="G4307">
        <v>2.9870000000000001</v>
      </c>
      <c r="H4307">
        <v>25.928999999999998</v>
      </c>
      <c r="I4307" t="s">
        <v>2819</v>
      </c>
      <c r="J4307" s="4" t="str">
        <f t="shared" si="134"/>
        <v>na</v>
      </c>
      <c r="K4307" s="4">
        <f t="shared" si="135"/>
        <v>0</v>
      </c>
      <c r="L4307" t="s">
        <v>15750</v>
      </c>
    </row>
    <row r="4308" spans="1:12" x14ac:dyDescent="0.25">
      <c r="A4308" t="s">
        <v>8624</v>
      </c>
      <c r="B4308" t="s">
        <v>8625</v>
      </c>
      <c r="C4308" t="s">
        <v>132</v>
      </c>
      <c r="D4308">
        <v>107</v>
      </c>
      <c r="E4308">
        <v>149.80000000000001</v>
      </c>
      <c r="F4308">
        <v>1.8380000000000001</v>
      </c>
      <c r="G4308">
        <v>1.798</v>
      </c>
      <c r="H4308">
        <v>18.228999999999999</v>
      </c>
      <c r="I4308" t="s">
        <v>2819</v>
      </c>
      <c r="J4308" s="4" t="str">
        <f t="shared" si="134"/>
        <v>na</v>
      </c>
      <c r="K4308" s="4">
        <f t="shared" si="135"/>
        <v>0</v>
      </c>
      <c r="L4308" t="s">
        <v>15751</v>
      </c>
    </row>
    <row r="4309" spans="1:12" x14ac:dyDescent="0.25">
      <c r="A4309" t="s">
        <v>8626</v>
      </c>
      <c r="B4309" t="s">
        <v>8627</v>
      </c>
      <c r="C4309" t="s">
        <v>35</v>
      </c>
      <c r="D4309">
        <v>107</v>
      </c>
      <c r="E4309">
        <v>44.289000000000001</v>
      </c>
      <c r="F4309">
        <v>1.018</v>
      </c>
      <c r="G4309">
        <v>4.3419999999999996</v>
      </c>
      <c r="H4309" t="s">
        <v>36</v>
      </c>
      <c r="I4309" t="s">
        <v>2819</v>
      </c>
      <c r="J4309" s="4" t="str">
        <f t="shared" si="134"/>
        <v>na</v>
      </c>
      <c r="K4309" s="4">
        <f t="shared" si="135"/>
        <v>0</v>
      </c>
      <c r="L4309" t="s">
        <v>15752</v>
      </c>
    </row>
    <row r="4310" spans="1:12" x14ac:dyDescent="0.25">
      <c r="A4310" t="s">
        <v>8628</v>
      </c>
      <c r="B4310" t="s">
        <v>8629</v>
      </c>
      <c r="C4310" t="s">
        <v>35</v>
      </c>
      <c r="D4310">
        <v>107</v>
      </c>
      <c r="E4310">
        <v>6.867</v>
      </c>
      <c r="F4310" t="s">
        <v>36</v>
      </c>
      <c r="G4310" t="s">
        <v>36</v>
      </c>
      <c r="H4310" t="s">
        <v>36</v>
      </c>
      <c r="I4310" t="s">
        <v>2819</v>
      </c>
      <c r="J4310" s="4" t="str">
        <f t="shared" si="134"/>
        <v>na</v>
      </c>
      <c r="K4310" s="4">
        <f t="shared" si="135"/>
        <v>0</v>
      </c>
      <c r="L4310" t="s">
        <v>15753</v>
      </c>
    </row>
    <row r="4311" spans="1:12" x14ac:dyDescent="0.25">
      <c r="A4311" t="s">
        <v>8630</v>
      </c>
      <c r="B4311" t="s">
        <v>8631</v>
      </c>
      <c r="C4311" t="s">
        <v>35</v>
      </c>
      <c r="D4311">
        <v>106</v>
      </c>
      <c r="E4311">
        <v>10.334</v>
      </c>
      <c r="F4311">
        <v>0.82499999999999996</v>
      </c>
      <c r="G4311">
        <v>2.3220000000000001</v>
      </c>
      <c r="H4311" t="s">
        <v>36</v>
      </c>
      <c r="I4311" t="s">
        <v>2819</v>
      </c>
      <c r="J4311" s="4" t="str">
        <f t="shared" si="134"/>
        <v>na</v>
      </c>
      <c r="K4311" s="4">
        <f t="shared" si="135"/>
        <v>0</v>
      </c>
      <c r="L4311" t="s">
        <v>15754</v>
      </c>
    </row>
    <row r="4312" spans="1:12" x14ac:dyDescent="0.25">
      <c r="A4312" t="s">
        <v>8632</v>
      </c>
      <c r="B4312" t="s">
        <v>8633</v>
      </c>
      <c r="C4312" t="s">
        <v>30</v>
      </c>
      <c r="D4312">
        <v>106</v>
      </c>
      <c r="E4312" t="s">
        <v>36</v>
      </c>
      <c r="F4312">
        <v>0.56899999999999995</v>
      </c>
      <c r="G4312" t="s">
        <v>36</v>
      </c>
      <c r="H4312" t="s">
        <v>36</v>
      </c>
      <c r="I4312" t="s">
        <v>2819</v>
      </c>
      <c r="J4312" s="4" t="str">
        <f t="shared" si="134"/>
        <v>na</v>
      </c>
      <c r="K4312" s="4">
        <f t="shared" si="135"/>
        <v>0</v>
      </c>
      <c r="L4312" t="s">
        <v>15755</v>
      </c>
    </row>
    <row r="4313" spans="1:12" x14ac:dyDescent="0.25">
      <c r="A4313" t="s">
        <v>8634</v>
      </c>
      <c r="B4313" t="s">
        <v>8635</v>
      </c>
      <c r="C4313" t="s">
        <v>35</v>
      </c>
      <c r="D4313">
        <v>106</v>
      </c>
      <c r="E4313">
        <v>11.526999999999999</v>
      </c>
      <c r="F4313" t="s">
        <v>36</v>
      </c>
      <c r="G4313" t="s">
        <v>36</v>
      </c>
      <c r="H4313" t="s">
        <v>36</v>
      </c>
      <c r="I4313" t="s">
        <v>2819</v>
      </c>
      <c r="J4313" s="4" t="str">
        <f t="shared" si="134"/>
        <v>na</v>
      </c>
      <c r="K4313" s="4">
        <f t="shared" si="135"/>
        <v>0</v>
      </c>
      <c r="L4313" t="s">
        <v>15756</v>
      </c>
    </row>
    <row r="4314" spans="1:12" x14ac:dyDescent="0.25">
      <c r="A4314" t="s">
        <v>8636</v>
      </c>
      <c r="B4314" t="s">
        <v>8637</v>
      </c>
      <c r="C4314" t="s">
        <v>35</v>
      </c>
      <c r="D4314">
        <v>106</v>
      </c>
      <c r="E4314">
        <v>19.667000000000002</v>
      </c>
      <c r="F4314">
        <v>0.85599999999999998</v>
      </c>
      <c r="G4314">
        <v>2.08</v>
      </c>
      <c r="H4314" t="s">
        <v>36</v>
      </c>
      <c r="I4314" t="s">
        <v>2819</v>
      </c>
      <c r="J4314" s="4" t="str">
        <f t="shared" si="134"/>
        <v>na</v>
      </c>
      <c r="K4314" s="4">
        <f t="shared" si="135"/>
        <v>0</v>
      </c>
      <c r="L4314" t="s">
        <v>15757</v>
      </c>
    </row>
    <row r="4315" spans="1:12" x14ac:dyDescent="0.25">
      <c r="A4315" t="s">
        <v>8638</v>
      </c>
      <c r="B4315" t="s">
        <v>8639</v>
      </c>
      <c r="C4315" t="s">
        <v>45</v>
      </c>
      <c r="D4315">
        <v>106</v>
      </c>
      <c r="E4315" t="s">
        <v>36</v>
      </c>
      <c r="F4315">
        <v>1.7110000000000001</v>
      </c>
      <c r="G4315" t="s">
        <v>36</v>
      </c>
      <c r="H4315" t="s">
        <v>36</v>
      </c>
      <c r="I4315" t="s">
        <v>2819</v>
      </c>
      <c r="J4315" s="4" t="str">
        <f t="shared" si="134"/>
        <v>na</v>
      </c>
      <c r="K4315" s="4">
        <f t="shared" si="135"/>
        <v>0</v>
      </c>
      <c r="L4315" t="s">
        <v>15758</v>
      </c>
    </row>
    <row r="4316" spans="1:12" x14ac:dyDescent="0.25">
      <c r="A4316" t="s">
        <v>8640</v>
      </c>
      <c r="B4316" t="s">
        <v>8641</v>
      </c>
      <c r="C4316" t="s">
        <v>35</v>
      </c>
      <c r="D4316">
        <v>106</v>
      </c>
      <c r="E4316">
        <v>27.401</v>
      </c>
      <c r="F4316">
        <v>1.3580000000000001</v>
      </c>
      <c r="G4316">
        <v>4.9809999999999999</v>
      </c>
      <c r="H4316" t="s">
        <v>36</v>
      </c>
      <c r="I4316" t="s">
        <v>2819</v>
      </c>
      <c r="J4316" s="4" t="str">
        <f t="shared" si="134"/>
        <v>na</v>
      </c>
      <c r="K4316" s="4">
        <f t="shared" si="135"/>
        <v>0</v>
      </c>
      <c r="L4316" t="s">
        <v>15759</v>
      </c>
    </row>
    <row r="4317" spans="1:12" x14ac:dyDescent="0.25">
      <c r="A4317" t="s">
        <v>8642</v>
      </c>
      <c r="B4317" t="s">
        <v>8643</v>
      </c>
      <c r="C4317" t="s">
        <v>35</v>
      </c>
      <c r="D4317">
        <v>105</v>
      </c>
      <c r="E4317">
        <v>7.423</v>
      </c>
      <c r="F4317">
        <v>0.70499999999999996</v>
      </c>
      <c r="G4317">
        <v>1.7529999999999999</v>
      </c>
      <c r="H4317" t="s">
        <v>36</v>
      </c>
      <c r="I4317" t="s">
        <v>2819</v>
      </c>
      <c r="J4317" s="4" t="str">
        <f t="shared" si="134"/>
        <v>na</v>
      </c>
      <c r="K4317" s="4">
        <f t="shared" si="135"/>
        <v>0</v>
      </c>
      <c r="L4317" t="s">
        <v>15760</v>
      </c>
    </row>
    <row r="4318" spans="1:12" x14ac:dyDescent="0.25">
      <c r="A4318" t="s">
        <v>8644</v>
      </c>
      <c r="B4318" t="s">
        <v>8645</v>
      </c>
      <c r="C4318" t="s">
        <v>30</v>
      </c>
      <c r="D4318">
        <v>105</v>
      </c>
      <c r="E4318" t="s">
        <v>36</v>
      </c>
      <c r="F4318">
        <v>4.21</v>
      </c>
      <c r="G4318" t="s">
        <v>36</v>
      </c>
      <c r="H4318" t="s">
        <v>36</v>
      </c>
      <c r="I4318" t="s">
        <v>2819</v>
      </c>
      <c r="J4318" s="4" t="str">
        <f t="shared" si="134"/>
        <v>na</v>
      </c>
      <c r="K4318" s="4">
        <f t="shared" si="135"/>
        <v>0</v>
      </c>
      <c r="L4318" t="s">
        <v>15761</v>
      </c>
    </row>
    <row r="4319" spans="1:12" x14ac:dyDescent="0.25">
      <c r="A4319" t="s">
        <v>8646</v>
      </c>
      <c r="B4319" t="s">
        <v>8647</v>
      </c>
      <c r="C4319" t="s">
        <v>15</v>
      </c>
      <c r="D4319">
        <v>104</v>
      </c>
      <c r="E4319" t="s">
        <v>36</v>
      </c>
      <c r="F4319">
        <v>0.44400000000000001</v>
      </c>
      <c r="G4319">
        <v>7.1999999999999995E-2</v>
      </c>
      <c r="H4319">
        <v>23.14</v>
      </c>
      <c r="I4319" t="s">
        <v>2819</v>
      </c>
      <c r="J4319" s="4" t="str">
        <f t="shared" si="134"/>
        <v>na</v>
      </c>
      <c r="K4319" s="4">
        <f t="shared" si="135"/>
        <v>0</v>
      </c>
      <c r="L4319" t="s">
        <v>15762</v>
      </c>
    </row>
    <row r="4320" spans="1:12" x14ac:dyDescent="0.25">
      <c r="A4320" t="s">
        <v>8648</v>
      </c>
      <c r="B4320" t="s">
        <v>8649</v>
      </c>
      <c r="C4320" t="s">
        <v>58</v>
      </c>
      <c r="D4320">
        <v>104</v>
      </c>
      <c r="E4320" t="s">
        <v>36</v>
      </c>
      <c r="F4320">
        <v>0.92200000000000004</v>
      </c>
      <c r="G4320">
        <v>0.45800000000000002</v>
      </c>
      <c r="H4320" t="s">
        <v>36</v>
      </c>
      <c r="I4320" t="s">
        <v>2819</v>
      </c>
      <c r="J4320" s="4" t="str">
        <f t="shared" si="134"/>
        <v>na</v>
      </c>
      <c r="K4320" s="4">
        <f t="shared" si="135"/>
        <v>0</v>
      </c>
      <c r="L4320" t="s">
        <v>15763</v>
      </c>
    </row>
    <row r="4321" spans="1:12" x14ac:dyDescent="0.25">
      <c r="A4321" t="s">
        <v>8650</v>
      </c>
      <c r="B4321" t="s">
        <v>8651</v>
      </c>
      <c r="C4321" t="s">
        <v>35</v>
      </c>
      <c r="D4321">
        <v>104</v>
      </c>
      <c r="E4321">
        <v>6.6760000000000002</v>
      </c>
      <c r="F4321">
        <v>0.76100000000000001</v>
      </c>
      <c r="G4321">
        <v>1.526</v>
      </c>
      <c r="H4321" t="s">
        <v>36</v>
      </c>
      <c r="I4321" t="s">
        <v>2819</v>
      </c>
      <c r="J4321" s="4" t="str">
        <f t="shared" si="134"/>
        <v>na</v>
      </c>
      <c r="K4321" s="4">
        <f t="shared" si="135"/>
        <v>0</v>
      </c>
      <c r="L4321" t="s">
        <v>15764</v>
      </c>
    </row>
    <row r="4322" spans="1:12" x14ac:dyDescent="0.25">
      <c r="A4322" t="s">
        <v>8652</v>
      </c>
      <c r="B4322" t="s">
        <v>8653</v>
      </c>
      <c r="C4322" t="s">
        <v>15</v>
      </c>
      <c r="D4322">
        <v>103</v>
      </c>
      <c r="E4322" t="s">
        <v>36</v>
      </c>
      <c r="F4322">
        <v>1.4019999999999999</v>
      </c>
      <c r="G4322">
        <v>5.8999999999999997E-2</v>
      </c>
      <c r="H4322" t="s">
        <v>36</v>
      </c>
      <c r="I4322" t="s">
        <v>2819</v>
      </c>
      <c r="J4322" s="4" t="str">
        <f t="shared" si="134"/>
        <v>na</v>
      </c>
      <c r="K4322" s="4">
        <f t="shared" si="135"/>
        <v>0</v>
      </c>
      <c r="L4322" t="s">
        <v>15765</v>
      </c>
    </row>
    <row r="4323" spans="1:12" x14ac:dyDescent="0.25">
      <c r="A4323" t="s">
        <v>8654</v>
      </c>
      <c r="B4323" t="s">
        <v>8655</v>
      </c>
      <c r="C4323" t="s">
        <v>35</v>
      </c>
      <c r="D4323">
        <v>103</v>
      </c>
      <c r="E4323">
        <v>10.249000000000001</v>
      </c>
      <c r="F4323">
        <v>0.72099999999999997</v>
      </c>
      <c r="G4323">
        <v>6.3150000000000004</v>
      </c>
      <c r="H4323" t="s">
        <v>36</v>
      </c>
      <c r="I4323" t="s">
        <v>2819</v>
      </c>
      <c r="J4323" s="4" t="str">
        <f t="shared" si="134"/>
        <v>na</v>
      </c>
      <c r="K4323" s="4">
        <f t="shared" si="135"/>
        <v>0</v>
      </c>
      <c r="L4323" t="s">
        <v>15766</v>
      </c>
    </row>
    <row r="4324" spans="1:12" x14ac:dyDescent="0.25">
      <c r="A4324" t="s">
        <v>8656</v>
      </c>
      <c r="B4324" t="s">
        <v>8657</v>
      </c>
      <c r="C4324" t="s">
        <v>35</v>
      </c>
      <c r="D4324">
        <v>103</v>
      </c>
      <c r="E4324" t="s">
        <v>36</v>
      </c>
      <c r="F4324" t="s">
        <v>36</v>
      </c>
      <c r="G4324" t="s">
        <v>36</v>
      </c>
      <c r="H4324" t="s">
        <v>36</v>
      </c>
      <c r="I4324" t="s">
        <v>2819</v>
      </c>
      <c r="J4324" s="4" t="str">
        <f t="shared" si="134"/>
        <v>na</v>
      </c>
      <c r="K4324" s="4">
        <f t="shared" si="135"/>
        <v>0</v>
      </c>
      <c r="L4324" t="s">
        <v>15767</v>
      </c>
    </row>
    <row r="4325" spans="1:12" x14ac:dyDescent="0.25">
      <c r="A4325" t="s">
        <v>8658</v>
      </c>
      <c r="B4325" t="s">
        <v>8659</v>
      </c>
      <c r="C4325" t="s">
        <v>35</v>
      </c>
      <c r="D4325">
        <v>103</v>
      </c>
      <c r="E4325">
        <v>11.778</v>
      </c>
      <c r="F4325">
        <v>0.88900000000000001</v>
      </c>
      <c r="G4325">
        <v>2.496</v>
      </c>
      <c r="H4325" t="s">
        <v>36</v>
      </c>
      <c r="I4325" t="s">
        <v>2819</v>
      </c>
      <c r="J4325" s="4" t="str">
        <f t="shared" si="134"/>
        <v>na</v>
      </c>
      <c r="K4325" s="4">
        <f t="shared" si="135"/>
        <v>0</v>
      </c>
      <c r="L4325" t="s">
        <v>15768</v>
      </c>
    </row>
    <row r="4326" spans="1:12" x14ac:dyDescent="0.25">
      <c r="A4326" t="s">
        <v>8660</v>
      </c>
      <c r="B4326" t="s">
        <v>8661</v>
      </c>
      <c r="C4326" t="s">
        <v>35</v>
      </c>
      <c r="D4326">
        <v>103</v>
      </c>
      <c r="E4326">
        <v>6.5709999999999997</v>
      </c>
      <c r="F4326">
        <v>0.65500000000000003</v>
      </c>
      <c r="G4326">
        <v>1.452</v>
      </c>
      <c r="H4326" t="s">
        <v>36</v>
      </c>
      <c r="I4326" t="s">
        <v>2819</v>
      </c>
      <c r="J4326" s="4" t="str">
        <f t="shared" si="134"/>
        <v>na</v>
      </c>
      <c r="K4326" s="4">
        <f t="shared" si="135"/>
        <v>0</v>
      </c>
      <c r="L4326" t="s">
        <v>15769</v>
      </c>
    </row>
    <row r="4327" spans="1:12" x14ac:dyDescent="0.25">
      <c r="A4327" t="s">
        <v>8662</v>
      </c>
      <c r="B4327" t="s">
        <v>8663</v>
      </c>
      <c r="C4327" t="s">
        <v>11</v>
      </c>
      <c r="D4327">
        <v>103</v>
      </c>
      <c r="E4327" t="s">
        <v>36</v>
      </c>
      <c r="F4327">
        <v>0.29099999999999998</v>
      </c>
      <c r="G4327">
        <v>0.14199999999999999</v>
      </c>
      <c r="H4327">
        <v>4.4009999999999998</v>
      </c>
      <c r="I4327" t="s">
        <v>2819</v>
      </c>
      <c r="J4327" s="4" t="str">
        <f t="shared" si="134"/>
        <v>na</v>
      </c>
      <c r="K4327" s="4">
        <f t="shared" si="135"/>
        <v>0</v>
      </c>
      <c r="L4327" t="s">
        <v>15770</v>
      </c>
    </row>
    <row r="4328" spans="1:12" x14ac:dyDescent="0.25">
      <c r="A4328" t="s">
        <v>8664</v>
      </c>
      <c r="B4328" t="s">
        <v>8665</v>
      </c>
      <c r="C4328" t="s">
        <v>15</v>
      </c>
      <c r="D4328">
        <v>103</v>
      </c>
      <c r="E4328" t="s">
        <v>36</v>
      </c>
      <c r="F4328" t="s">
        <v>36</v>
      </c>
      <c r="G4328" t="s">
        <v>36</v>
      </c>
      <c r="H4328" t="s">
        <v>36</v>
      </c>
      <c r="I4328" t="s">
        <v>2819</v>
      </c>
      <c r="J4328" s="4" t="str">
        <f t="shared" si="134"/>
        <v>na</v>
      </c>
      <c r="K4328" s="4">
        <f t="shared" si="135"/>
        <v>0</v>
      </c>
      <c r="L4328" t="s">
        <v>15771</v>
      </c>
    </row>
    <row r="4329" spans="1:12" x14ac:dyDescent="0.25">
      <c r="A4329" t="s">
        <v>8666</v>
      </c>
      <c r="B4329" t="s">
        <v>8667</v>
      </c>
      <c r="C4329" t="s">
        <v>24</v>
      </c>
      <c r="D4329">
        <v>103</v>
      </c>
      <c r="E4329">
        <v>7.4450000000000003</v>
      </c>
      <c r="F4329">
        <v>0.23300000000000001</v>
      </c>
      <c r="G4329">
        <v>0.45700000000000002</v>
      </c>
      <c r="H4329">
        <v>2.5990000000000002</v>
      </c>
      <c r="I4329" t="s">
        <v>2819</v>
      </c>
      <c r="J4329" s="4" t="str">
        <f t="shared" si="134"/>
        <v>na</v>
      </c>
      <c r="K4329" s="4">
        <f t="shared" si="135"/>
        <v>0</v>
      </c>
      <c r="L4329" t="s">
        <v>15772</v>
      </c>
    </row>
    <row r="4330" spans="1:12" x14ac:dyDescent="0.25">
      <c r="A4330" t="s">
        <v>8668</v>
      </c>
      <c r="B4330" t="s">
        <v>8669</v>
      </c>
      <c r="C4330" t="s">
        <v>21</v>
      </c>
      <c r="D4330">
        <v>103</v>
      </c>
      <c r="E4330" t="s">
        <v>36</v>
      </c>
      <c r="F4330">
        <v>1.6479999999999999</v>
      </c>
      <c r="G4330">
        <v>3.605</v>
      </c>
      <c r="H4330" t="s">
        <v>36</v>
      </c>
      <c r="I4330" t="s">
        <v>2819</v>
      </c>
      <c r="J4330" s="4" t="str">
        <f t="shared" si="134"/>
        <v>na</v>
      </c>
      <c r="K4330" s="4">
        <f t="shared" si="135"/>
        <v>0</v>
      </c>
      <c r="L4330" t="s">
        <v>15773</v>
      </c>
    </row>
    <row r="4331" spans="1:12" x14ac:dyDescent="0.25">
      <c r="A4331" t="s">
        <v>8670</v>
      </c>
      <c r="B4331" t="s">
        <v>8671</v>
      </c>
      <c r="C4331" t="s">
        <v>24</v>
      </c>
      <c r="D4331">
        <v>102</v>
      </c>
      <c r="E4331" t="s">
        <v>36</v>
      </c>
      <c r="F4331" t="s">
        <v>36</v>
      </c>
      <c r="G4331" t="s">
        <v>36</v>
      </c>
      <c r="H4331" t="s">
        <v>36</v>
      </c>
      <c r="I4331" t="s">
        <v>2819</v>
      </c>
      <c r="J4331" s="4" t="str">
        <f t="shared" si="134"/>
        <v>na</v>
      </c>
      <c r="K4331" s="4">
        <f t="shared" si="135"/>
        <v>0</v>
      </c>
      <c r="L4331" t="s">
        <v>15774</v>
      </c>
    </row>
    <row r="4332" spans="1:12" x14ac:dyDescent="0.25">
      <c r="A4332" t="s">
        <v>8672</v>
      </c>
      <c r="B4332" t="s">
        <v>8673</v>
      </c>
      <c r="C4332" t="s">
        <v>30</v>
      </c>
      <c r="D4332">
        <v>102</v>
      </c>
      <c r="E4332" t="s">
        <v>36</v>
      </c>
      <c r="F4332" t="s">
        <v>36</v>
      </c>
      <c r="G4332">
        <v>43.929000000000002</v>
      </c>
      <c r="H4332" t="s">
        <v>36</v>
      </c>
      <c r="I4332" t="s">
        <v>2819</v>
      </c>
      <c r="J4332" s="4" t="str">
        <f t="shared" si="134"/>
        <v>na</v>
      </c>
      <c r="K4332" s="4">
        <f t="shared" si="135"/>
        <v>0</v>
      </c>
      <c r="L4332" t="s">
        <v>15775</v>
      </c>
    </row>
    <row r="4333" spans="1:12" x14ac:dyDescent="0.25">
      <c r="A4333" t="s">
        <v>8674</v>
      </c>
      <c r="B4333" t="s">
        <v>8675</v>
      </c>
      <c r="C4333" t="s">
        <v>30</v>
      </c>
      <c r="D4333">
        <v>102</v>
      </c>
      <c r="E4333">
        <v>27.881</v>
      </c>
      <c r="F4333">
        <v>3.585</v>
      </c>
      <c r="G4333">
        <v>3.0609999999999999</v>
      </c>
      <c r="H4333">
        <v>16.096</v>
      </c>
      <c r="I4333" t="s">
        <v>2819</v>
      </c>
      <c r="J4333" s="4" t="str">
        <f t="shared" si="134"/>
        <v>na</v>
      </c>
      <c r="K4333" s="4">
        <f t="shared" si="135"/>
        <v>0</v>
      </c>
      <c r="L4333" t="s">
        <v>15776</v>
      </c>
    </row>
    <row r="4334" spans="1:12" x14ac:dyDescent="0.25">
      <c r="A4334" t="s">
        <v>8676</v>
      </c>
      <c r="B4334" t="s">
        <v>8677</v>
      </c>
      <c r="C4334" t="s">
        <v>30</v>
      </c>
      <c r="D4334">
        <v>102</v>
      </c>
      <c r="E4334" t="s">
        <v>36</v>
      </c>
      <c r="F4334">
        <v>6.8120000000000003</v>
      </c>
      <c r="G4334" t="s">
        <v>36</v>
      </c>
      <c r="H4334" t="s">
        <v>36</v>
      </c>
      <c r="I4334" t="s">
        <v>2819</v>
      </c>
      <c r="J4334" s="4" t="str">
        <f t="shared" si="134"/>
        <v>na</v>
      </c>
      <c r="K4334" s="4">
        <f t="shared" si="135"/>
        <v>0</v>
      </c>
      <c r="L4334" t="s">
        <v>15777</v>
      </c>
    </row>
    <row r="4335" spans="1:12" x14ac:dyDescent="0.25">
      <c r="A4335" t="s">
        <v>8678</v>
      </c>
      <c r="B4335" t="s">
        <v>8679</v>
      </c>
      <c r="C4335" t="s">
        <v>35</v>
      </c>
      <c r="D4335">
        <v>102</v>
      </c>
      <c r="E4335">
        <v>7.6890000000000001</v>
      </c>
      <c r="F4335">
        <v>0.84199999999999997</v>
      </c>
      <c r="G4335">
        <v>1.9590000000000001</v>
      </c>
      <c r="H4335" t="s">
        <v>36</v>
      </c>
      <c r="I4335" t="s">
        <v>2819</v>
      </c>
      <c r="J4335" s="4" t="str">
        <f t="shared" si="134"/>
        <v>na</v>
      </c>
      <c r="K4335" s="4">
        <f t="shared" si="135"/>
        <v>0</v>
      </c>
      <c r="L4335" t="s">
        <v>15778</v>
      </c>
    </row>
    <row r="4336" spans="1:12" x14ac:dyDescent="0.25">
      <c r="A4336" t="s">
        <v>8680</v>
      </c>
      <c r="B4336" t="s">
        <v>8681</v>
      </c>
      <c r="C4336" t="s">
        <v>132</v>
      </c>
      <c r="D4336">
        <v>102</v>
      </c>
      <c r="E4336">
        <v>92.412000000000006</v>
      </c>
      <c r="F4336">
        <v>1.0529999999999999</v>
      </c>
      <c r="G4336">
        <v>0.91600000000000004</v>
      </c>
      <c r="H4336">
        <v>7.274</v>
      </c>
      <c r="I4336" t="s">
        <v>2819</v>
      </c>
      <c r="J4336" s="4" t="str">
        <f t="shared" si="134"/>
        <v>na</v>
      </c>
      <c r="K4336" s="4">
        <f t="shared" si="135"/>
        <v>0</v>
      </c>
      <c r="L4336" t="s">
        <v>15779</v>
      </c>
    </row>
    <row r="4337" spans="1:12" x14ac:dyDescent="0.25">
      <c r="A4337" t="s">
        <v>8682</v>
      </c>
      <c r="B4337" t="s">
        <v>8683</v>
      </c>
      <c r="C4337" t="s">
        <v>30</v>
      </c>
      <c r="D4337">
        <v>101</v>
      </c>
      <c r="E4337" t="s">
        <v>36</v>
      </c>
      <c r="F4337">
        <v>1.4039999999999999</v>
      </c>
      <c r="G4337">
        <v>4.6669999999999998</v>
      </c>
      <c r="H4337" t="s">
        <v>36</v>
      </c>
      <c r="I4337" t="s">
        <v>2819</v>
      </c>
      <c r="J4337" s="4" t="str">
        <f t="shared" si="134"/>
        <v>na</v>
      </c>
      <c r="K4337" s="4">
        <f t="shared" si="135"/>
        <v>0</v>
      </c>
      <c r="L4337" t="s">
        <v>15780</v>
      </c>
    </row>
    <row r="4338" spans="1:12" x14ac:dyDescent="0.25">
      <c r="A4338" t="s">
        <v>8684</v>
      </c>
      <c r="B4338" t="s">
        <v>8685</v>
      </c>
      <c r="C4338" t="s">
        <v>30</v>
      </c>
      <c r="D4338">
        <v>101</v>
      </c>
      <c r="E4338" t="s">
        <v>36</v>
      </c>
      <c r="F4338">
        <v>0.65400000000000003</v>
      </c>
      <c r="G4338" t="s">
        <v>36</v>
      </c>
      <c r="H4338" t="s">
        <v>36</v>
      </c>
      <c r="I4338" t="s">
        <v>2819</v>
      </c>
      <c r="J4338" s="4" t="str">
        <f t="shared" si="134"/>
        <v>na</v>
      </c>
      <c r="K4338" s="4">
        <f t="shared" si="135"/>
        <v>0</v>
      </c>
      <c r="L4338" t="s">
        <v>15781</v>
      </c>
    </row>
    <row r="4339" spans="1:12" x14ac:dyDescent="0.25">
      <c r="A4339" t="s">
        <v>8686</v>
      </c>
      <c r="B4339" t="s">
        <v>8687</v>
      </c>
      <c r="C4339" t="s">
        <v>58</v>
      </c>
      <c r="D4339">
        <v>101</v>
      </c>
      <c r="E4339" t="s">
        <v>36</v>
      </c>
      <c r="F4339" t="s">
        <v>36</v>
      </c>
      <c r="G4339">
        <v>0.13500000000000001</v>
      </c>
      <c r="H4339" t="s">
        <v>36</v>
      </c>
      <c r="I4339" t="s">
        <v>2819</v>
      </c>
      <c r="J4339" s="4" t="str">
        <f t="shared" si="134"/>
        <v>na</v>
      </c>
      <c r="K4339" s="4">
        <f t="shared" si="135"/>
        <v>0</v>
      </c>
      <c r="L4339" t="s">
        <v>15782</v>
      </c>
    </row>
    <row r="4340" spans="1:12" x14ac:dyDescent="0.25">
      <c r="A4340" t="s">
        <v>8688</v>
      </c>
      <c r="B4340" t="s">
        <v>8689</v>
      </c>
      <c r="C4340" t="s">
        <v>30</v>
      </c>
      <c r="D4340">
        <v>101</v>
      </c>
      <c r="E4340" t="s">
        <v>36</v>
      </c>
      <c r="F4340" t="s">
        <v>36</v>
      </c>
      <c r="G4340">
        <v>36.747</v>
      </c>
      <c r="H4340" t="s">
        <v>36</v>
      </c>
      <c r="I4340" t="s">
        <v>2819</v>
      </c>
      <c r="J4340" s="4" t="str">
        <f t="shared" si="134"/>
        <v>na</v>
      </c>
      <c r="K4340" s="4">
        <f t="shared" si="135"/>
        <v>0</v>
      </c>
      <c r="L4340" t="s">
        <v>15783</v>
      </c>
    </row>
    <row r="4341" spans="1:12" x14ac:dyDescent="0.25">
      <c r="A4341" t="s">
        <v>8690</v>
      </c>
      <c r="B4341" t="s">
        <v>8691</v>
      </c>
      <c r="C4341" t="s">
        <v>30</v>
      </c>
      <c r="D4341">
        <v>100</v>
      </c>
      <c r="E4341" t="s">
        <v>36</v>
      </c>
      <c r="F4341">
        <v>2.3479999999999999</v>
      </c>
      <c r="G4341">
        <v>4.1449999999999996</v>
      </c>
      <c r="H4341" t="s">
        <v>36</v>
      </c>
      <c r="I4341" t="s">
        <v>2819</v>
      </c>
      <c r="J4341" s="4" t="str">
        <f t="shared" si="134"/>
        <v>na</v>
      </c>
      <c r="K4341" s="4">
        <f t="shared" si="135"/>
        <v>0</v>
      </c>
      <c r="L4341" t="s">
        <v>15784</v>
      </c>
    </row>
    <row r="4342" spans="1:12" x14ac:dyDescent="0.25">
      <c r="A4342" t="s">
        <v>8692</v>
      </c>
      <c r="B4342" t="s">
        <v>8693</v>
      </c>
      <c r="C4342" t="s">
        <v>15</v>
      </c>
      <c r="D4342">
        <v>100</v>
      </c>
      <c r="E4342" t="s">
        <v>36</v>
      </c>
      <c r="F4342">
        <v>2.0459999999999998</v>
      </c>
      <c r="G4342">
        <v>1.8620000000000001</v>
      </c>
      <c r="H4342" t="s">
        <v>36</v>
      </c>
      <c r="I4342" t="s">
        <v>2819</v>
      </c>
      <c r="J4342" s="4" t="str">
        <f t="shared" si="134"/>
        <v>na</v>
      </c>
      <c r="K4342" s="4">
        <f t="shared" si="135"/>
        <v>0</v>
      </c>
      <c r="L4342" t="s">
        <v>15785</v>
      </c>
    </row>
    <row r="4343" spans="1:12" x14ac:dyDescent="0.25">
      <c r="A4343" t="s">
        <v>8694</v>
      </c>
      <c r="B4343" t="s">
        <v>8695</v>
      </c>
      <c r="C4343" t="s">
        <v>11</v>
      </c>
      <c r="D4343">
        <v>100</v>
      </c>
      <c r="E4343">
        <v>0.96799999999999997</v>
      </c>
      <c r="F4343">
        <v>3.1E-2</v>
      </c>
      <c r="G4343">
        <v>0.10199999999999999</v>
      </c>
      <c r="H4343">
        <v>2.1259999999999999</v>
      </c>
      <c r="I4343" t="s">
        <v>2819</v>
      </c>
      <c r="J4343" s="4" t="str">
        <f t="shared" si="134"/>
        <v>na</v>
      </c>
      <c r="K4343" s="4">
        <f t="shared" si="135"/>
        <v>0</v>
      </c>
      <c r="L4343" t="s">
        <v>15786</v>
      </c>
    </row>
    <row r="4344" spans="1:12" x14ac:dyDescent="0.25">
      <c r="A4344" t="s">
        <v>8696</v>
      </c>
      <c r="B4344" t="s">
        <v>8697</v>
      </c>
      <c r="C4344" t="s">
        <v>35</v>
      </c>
      <c r="D4344">
        <v>100</v>
      </c>
      <c r="E4344">
        <v>7.5990000000000002</v>
      </c>
      <c r="F4344">
        <v>0.79400000000000004</v>
      </c>
      <c r="G4344">
        <v>1.333</v>
      </c>
      <c r="H4344" t="s">
        <v>36</v>
      </c>
      <c r="I4344" t="s">
        <v>2819</v>
      </c>
      <c r="J4344" s="4" t="str">
        <f t="shared" si="134"/>
        <v>na</v>
      </c>
      <c r="K4344" s="4">
        <f t="shared" si="135"/>
        <v>0</v>
      </c>
      <c r="L4344" t="s">
        <v>15787</v>
      </c>
    </row>
    <row r="4345" spans="1:12" x14ac:dyDescent="0.25">
      <c r="A4345" t="s">
        <v>8698</v>
      </c>
      <c r="B4345" t="s">
        <v>8699</v>
      </c>
      <c r="C4345" t="s">
        <v>35</v>
      </c>
      <c r="D4345">
        <v>100</v>
      </c>
      <c r="E4345">
        <v>17.835000000000001</v>
      </c>
      <c r="F4345">
        <v>0.71199999999999997</v>
      </c>
      <c r="G4345">
        <v>1.4410000000000001</v>
      </c>
      <c r="H4345" t="s">
        <v>36</v>
      </c>
      <c r="I4345" t="s">
        <v>2819</v>
      </c>
      <c r="J4345" s="4" t="str">
        <f t="shared" si="134"/>
        <v>na</v>
      </c>
      <c r="K4345" s="4">
        <f t="shared" si="135"/>
        <v>0</v>
      </c>
      <c r="L4345" t="s">
        <v>15788</v>
      </c>
    </row>
    <row r="4346" spans="1:12" x14ac:dyDescent="0.25">
      <c r="A4346" t="s">
        <v>8700</v>
      </c>
      <c r="B4346" t="s">
        <v>8701</v>
      </c>
      <c r="C4346" t="s">
        <v>35</v>
      </c>
      <c r="D4346">
        <v>100</v>
      </c>
      <c r="E4346">
        <v>11.228999999999999</v>
      </c>
      <c r="F4346">
        <v>0.70099999999999996</v>
      </c>
      <c r="G4346">
        <v>2.2909999999999999</v>
      </c>
      <c r="H4346" t="s">
        <v>36</v>
      </c>
      <c r="I4346" t="s">
        <v>2819</v>
      </c>
      <c r="J4346" s="4" t="str">
        <f t="shared" si="134"/>
        <v>na</v>
      </c>
      <c r="K4346" s="4">
        <f t="shared" si="135"/>
        <v>0</v>
      </c>
      <c r="L4346" t="s">
        <v>15789</v>
      </c>
    </row>
    <row r="4347" spans="1:12" x14ac:dyDescent="0.25">
      <c r="A4347" t="s">
        <v>8702</v>
      </c>
      <c r="B4347" t="s">
        <v>8703</v>
      </c>
      <c r="C4347" t="s">
        <v>58</v>
      </c>
      <c r="D4347">
        <v>100</v>
      </c>
      <c r="E4347" t="s">
        <v>36</v>
      </c>
      <c r="F4347">
        <v>4.3460000000000001</v>
      </c>
      <c r="G4347">
        <v>0.48799999999999999</v>
      </c>
      <c r="H4347" t="s">
        <v>36</v>
      </c>
      <c r="I4347" t="s">
        <v>2819</v>
      </c>
      <c r="J4347" s="4" t="str">
        <f t="shared" si="134"/>
        <v>na</v>
      </c>
      <c r="K4347" s="4">
        <f t="shared" si="135"/>
        <v>0</v>
      </c>
      <c r="L4347" t="s">
        <v>15790</v>
      </c>
    </row>
    <row r="4348" spans="1:12" x14ac:dyDescent="0.25">
      <c r="A4348" t="s">
        <v>8704</v>
      </c>
      <c r="B4348" t="s">
        <v>8705</v>
      </c>
      <c r="C4348" t="s">
        <v>35</v>
      </c>
      <c r="D4348">
        <v>99</v>
      </c>
      <c r="E4348">
        <v>9.4659999999999993</v>
      </c>
      <c r="F4348">
        <v>0.64</v>
      </c>
      <c r="G4348">
        <v>1.5249999999999999</v>
      </c>
      <c r="H4348" t="s">
        <v>36</v>
      </c>
      <c r="I4348" t="s">
        <v>2819</v>
      </c>
      <c r="J4348" s="4" t="str">
        <f t="shared" si="134"/>
        <v>na</v>
      </c>
      <c r="K4348" s="4">
        <f t="shared" si="135"/>
        <v>0</v>
      </c>
      <c r="L4348" t="s">
        <v>15791</v>
      </c>
    </row>
    <row r="4349" spans="1:12" x14ac:dyDescent="0.25">
      <c r="A4349" t="s">
        <v>8706</v>
      </c>
      <c r="B4349" t="s">
        <v>8707</v>
      </c>
      <c r="C4349" t="s">
        <v>30</v>
      </c>
      <c r="D4349">
        <v>99</v>
      </c>
      <c r="E4349" t="s">
        <v>36</v>
      </c>
      <c r="F4349">
        <v>4.1319999999999997</v>
      </c>
      <c r="G4349">
        <v>2.7549999999999999</v>
      </c>
      <c r="H4349" t="s">
        <v>36</v>
      </c>
      <c r="I4349" t="s">
        <v>2819</v>
      </c>
      <c r="J4349" s="4" t="str">
        <f t="shared" si="134"/>
        <v>na</v>
      </c>
      <c r="K4349" s="4">
        <f t="shared" si="135"/>
        <v>0</v>
      </c>
      <c r="L4349" t="s">
        <v>15792</v>
      </c>
    </row>
    <row r="4350" spans="1:12" x14ac:dyDescent="0.25">
      <c r="A4350" t="s">
        <v>8708</v>
      </c>
      <c r="B4350" t="s">
        <v>8709</v>
      </c>
      <c r="C4350" t="s">
        <v>35</v>
      </c>
      <c r="D4350">
        <v>99</v>
      </c>
      <c r="E4350">
        <v>7.923</v>
      </c>
      <c r="F4350">
        <v>0.72</v>
      </c>
      <c r="G4350">
        <v>1.6839999999999999</v>
      </c>
      <c r="H4350" t="s">
        <v>36</v>
      </c>
      <c r="I4350" t="s">
        <v>2819</v>
      </c>
      <c r="J4350" s="4" t="str">
        <f t="shared" si="134"/>
        <v>na</v>
      </c>
      <c r="K4350" s="4">
        <f t="shared" si="135"/>
        <v>0</v>
      </c>
      <c r="L4350" t="s">
        <v>15793</v>
      </c>
    </row>
    <row r="4351" spans="1:12" x14ac:dyDescent="0.25">
      <c r="A4351" t="s">
        <v>8710</v>
      </c>
      <c r="B4351" t="s">
        <v>8711</v>
      </c>
      <c r="C4351" t="s">
        <v>30</v>
      </c>
      <c r="D4351">
        <v>99</v>
      </c>
      <c r="E4351" t="s">
        <v>36</v>
      </c>
      <c r="F4351">
        <v>6.3810000000000002</v>
      </c>
      <c r="G4351" t="s">
        <v>36</v>
      </c>
      <c r="H4351" t="s">
        <v>36</v>
      </c>
      <c r="I4351" t="s">
        <v>2819</v>
      </c>
      <c r="J4351" s="4" t="str">
        <f t="shared" si="134"/>
        <v>na</v>
      </c>
      <c r="K4351" s="4">
        <f t="shared" si="135"/>
        <v>0</v>
      </c>
      <c r="L4351" t="s">
        <v>15794</v>
      </c>
    </row>
    <row r="4352" spans="1:12" x14ac:dyDescent="0.25">
      <c r="A4352" t="s">
        <v>8712</v>
      </c>
      <c r="B4352" t="s">
        <v>8713</v>
      </c>
      <c r="C4352" t="s">
        <v>30</v>
      </c>
      <c r="D4352">
        <v>99</v>
      </c>
      <c r="E4352">
        <v>163.40299999999999</v>
      </c>
      <c r="F4352">
        <v>1.089</v>
      </c>
      <c r="G4352">
        <v>0.86299999999999999</v>
      </c>
      <c r="H4352">
        <v>24.111000000000001</v>
      </c>
      <c r="I4352" t="s">
        <v>2819</v>
      </c>
      <c r="J4352" s="4" t="str">
        <f t="shared" si="134"/>
        <v>na</v>
      </c>
      <c r="K4352" s="4">
        <f t="shared" si="135"/>
        <v>0</v>
      </c>
      <c r="L4352" t="s">
        <v>15795</v>
      </c>
    </row>
    <row r="4353" spans="1:12" x14ac:dyDescent="0.25">
      <c r="A4353" t="s">
        <v>8714</v>
      </c>
      <c r="B4353" t="s">
        <v>8715</v>
      </c>
      <c r="C4353" t="s">
        <v>24</v>
      </c>
      <c r="D4353">
        <v>99</v>
      </c>
      <c r="E4353">
        <v>3.903</v>
      </c>
      <c r="F4353">
        <v>0.58199999999999996</v>
      </c>
      <c r="G4353">
        <v>0.42899999999999999</v>
      </c>
      <c r="H4353">
        <v>2.1709999999999998</v>
      </c>
      <c r="I4353" t="s">
        <v>2819</v>
      </c>
      <c r="J4353" s="4" t="str">
        <f t="shared" si="134"/>
        <v>na</v>
      </c>
      <c r="K4353" s="4">
        <f t="shared" si="135"/>
        <v>0</v>
      </c>
      <c r="L4353" t="s">
        <v>15796</v>
      </c>
    </row>
    <row r="4354" spans="1:12" x14ac:dyDescent="0.25">
      <c r="A4354" t="s">
        <v>8716</v>
      </c>
      <c r="B4354" t="s">
        <v>8717</v>
      </c>
      <c r="C4354" t="s">
        <v>35</v>
      </c>
      <c r="D4354">
        <v>99</v>
      </c>
      <c r="E4354" t="s">
        <v>36</v>
      </c>
      <c r="F4354" t="s">
        <v>36</v>
      </c>
      <c r="G4354" t="s">
        <v>36</v>
      </c>
      <c r="H4354" t="s">
        <v>36</v>
      </c>
      <c r="I4354" t="s">
        <v>2819</v>
      </c>
      <c r="J4354" s="4" t="str">
        <f t="shared" ref="J4354:J4417" si="136">IF(AND(I4354=selected_country_code,C4354= selected_sector_code),D4354,"na")</f>
        <v>na</v>
      </c>
      <c r="K4354" s="4">
        <f t="shared" si="135"/>
        <v>0</v>
      </c>
      <c r="L4354" t="s">
        <v>15797</v>
      </c>
    </row>
    <row r="4355" spans="1:12" x14ac:dyDescent="0.25">
      <c r="A4355" t="s">
        <v>8718</v>
      </c>
      <c r="B4355" t="s">
        <v>8719</v>
      </c>
      <c r="C4355" t="s">
        <v>35</v>
      </c>
      <c r="D4355">
        <v>99</v>
      </c>
      <c r="E4355">
        <v>6.4279999999999999</v>
      </c>
      <c r="F4355">
        <v>1.167</v>
      </c>
      <c r="G4355">
        <v>2.0750000000000002</v>
      </c>
      <c r="H4355" t="s">
        <v>36</v>
      </c>
      <c r="I4355" t="s">
        <v>2819</v>
      </c>
      <c r="J4355" s="4" t="str">
        <f t="shared" si="136"/>
        <v>na</v>
      </c>
      <c r="K4355" s="4">
        <f t="shared" ref="K4355:K4418" si="137">IFERROR(RANK(J4355,$J$2:$J$5711,0),0)</f>
        <v>0</v>
      </c>
      <c r="L4355" t="s">
        <v>15798</v>
      </c>
    </row>
    <row r="4356" spans="1:12" x14ac:dyDescent="0.25">
      <c r="A4356" t="s">
        <v>8720</v>
      </c>
      <c r="B4356" t="s">
        <v>8721</v>
      </c>
      <c r="C4356" t="s">
        <v>132</v>
      </c>
      <c r="D4356">
        <v>99</v>
      </c>
      <c r="E4356" t="s">
        <v>36</v>
      </c>
      <c r="F4356">
        <v>2.2360000000000002</v>
      </c>
      <c r="G4356">
        <v>0.85199999999999998</v>
      </c>
      <c r="H4356" t="s">
        <v>36</v>
      </c>
      <c r="I4356" t="s">
        <v>2819</v>
      </c>
      <c r="J4356" s="4" t="str">
        <f t="shared" si="136"/>
        <v>na</v>
      </c>
      <c r="K4356" s="4">
        <f t="shared" si="137"/>
        <v>0</v>
      </c>
      <c r="L4356" t="s">
        <v>15799</v>
      </c>
    </row>
    <row r="4357" spans="1:12" x14ac:dyDescent="0.25">
      <c r="A4357" t="s">
        <v>8722</v>
      </c>
      <c r="B4357" t="s">
        <v>8723</v>
      </c>
      <c r="C4357" t="s">
        <v>30</v>
      </c>
      <c r="D4357">
        <v>98</v>
      </c>
      <c r="E4357" t="s">
        <v>36</v>
      </c>
      <c r="F4357">
        <v>0.64700000000000002</v>
      </c>
      <c r="G4357">
        <v>19.152000000000001</v>
      </c>
      <c r="H4357" t="s">
        <v>36</v>
      </c>
      <c r="I4357" t="s">
        <v>2819</v>
      </c>
      <c r="J4357" s="4" t="str">
        <f t="shared" si="136"/>
        <v>na</v>
      </c>
      <c r="K4357" s="4">
        <f t="shared" si="137"/>
        <v>0</v>
      </c>
      <c r="L4357" t="s">
        <v>15800</v>
      </c>
    </row>
    <row r="4358" spans="1:12" x14ac:dyDescent="0.25">
      <c r="A4358" t="s">
        <v>8724</v>
      </c>
      <c r="B4358" t="s">
        <v>8725</v>
      </c>
      <c r="C4358" t="s">
        <v>30</v>
      </c>
      <c r="D4358">
        <v>98</v>
      </c>
      <c r="E4358" t="s">
        <v>36</v>
      </c>
      <c r="F4358">
        <v>0.13400000000000001</v>
      </c>
      <c r="G4358">
        <v>1.0999999999999999E-2</v>
      </c>
      <c r="H4358">
        <v>0.54900000000000004</v>
      </c>
      <c r="I4358" t="s">
        <v>2819</v>
      </c>
      <c r="J4358" s="4" t="str">
        <f t="shared" si="136"/>
        <v>na</v>
      </c>
      <c r="K4358" s="4">
        <f t="shared" si="137"/>
        <v>0</v>
      </c>
      <c r="L4358" t="s">
        <v>15801</v>
      </c>
    </row>
    <row r="4359" spans="1:12" x14ac:dyDescent="0.25">
      <c r="A4359" t="s">
        <v>8726</v>
      </c>
      <c r="B4359" t="s">
        <v>8727</v>
      </c>
      <c r="C4359" t="s">
        <v>35</v>
      </c>
      <c r="D4359">
        <v>98</v>
      </c>
      <c r="E4359" t="s">
        <v>36</v>
      </c>
      <c r="F4359" t="s">
        <v>36</v>
      </c>
      <c r="G4359" t="s">
        <v>36</v>
      </c>
      <c r="H4359" t="s">
        <v>36</v>
      </c>
      <c r="I4359" t="s">
        <v>2819</v>
      </c>
      <c r="J4359" s="4" t="str">
        <f t="shared" si="136"/>
        <v>na</v>
      </c>
      <c r="K4359" s="4">
        <f t="shared" si="137"/>
        <v>0</v>
      </c>
      <c r="L4359" t="s">
        <v>15802</v>
      </c>
    </row>
    <row r="4360" spans="1:12" x14ac:dyDescent="0.25">
      <c r="A4360" t="s">
        <v>8728</v>
      </c>
      <c r="B4360" t="s">
        <v>8729</v>
      </c>
      <c r="C4360" t="s">
        <v>30</v>
      </c>
      <c r="D4360">
        <v>98</v>
      </c>
      <c r="E4360">
        <v>6.98</v>
      </c>
      <c r="F4360">
        <v>0.80800000000000005</v>
      </c>
      <c r="G4360">
        <v>1.1020000000000001</v>
      </c>
      <c r="H4360">
        <v>4.008</v>
      </c>
      <c r="I4360" t="s">
        <v>2819</v>
      </c>
      <c r="J4360" s="4" t="str">
        <f t="shared" si="136"/>
        <v>na</v>
      </c>
      <c r="K4360" s="4">
        <f t="shared" si="137"/>
        <v>0</v>
      </c>
      <c r="L4360" t="s">
        <v>15803</v>
      </c>
    </row>
    <row r="4361" spans="1:12" x14ac:dyDescent="0.25">
      <c r="A4361" t="s">
        <v>8730</v>
      </c>
      <c r="B4361" t="s">
        <v>8731</v>
      </c>
      <c r="C4361" t="s">
        <v>35</v>
      </c>
      <c r="D4361">
        <v>98</v>
      </c>
      <c r="E4361">
        <v>5.0019999999999998</v>
      </c>
      <c r="F4361">
        <v>0.56100000000000005</v>
      </c>
      <c r="G4361">
        <v>73.091999999999999</v>
      </c>
      <c r="H4361" t="s">
        <v>36</v>
      </c>
      <c r="I4361" t="s">
        <v>2819</v>
      </c>
      <c r="J4361" s="4" t="str">
        <f t="shared" si="136"/>
        <v>na</v>
      </c>
      <c r="K4361" s="4">
        <f t="shared" si="137"/>
        <v>0</v>
      </c>
      <c r="L4361" t="s">
        <v>15804</v>
      </c>
    </row>
    <row r="4362" spans="1:12" x14ac:dyDescent="0.25">
      <c r="A4362" t="s">
        <v>8732</v>
      </c>
      <c r="B4362" t="s">
        <v>8733</v>
      </c>
      <c r="C4362" t="s">
        <v>58</v>
      </c>
      <c r="D4362">
        <v>98</v>
      </c>
      <c r="E4362">
        <v>3.2519999999999998</v>
      </c>
      <c r="F4362">
        <v>0.58699999999999997</v>
      </c>
      <c r="G4362">
        <v>0.54700000000000004</v>
      </c>
      <c r="H4362">
        <v>5.8869999999999996</v>
      </c>
      <c r="I4362" t="s">
        <v>2819</v>
      </c>
      <c r="J4362" s="4" t="str">
        <f t="shared" si="136"/>
        <v>na</v>
      </c>
      <c r="K4362" s="4">
        <f t="shared" si="137"/>
        <v>0</v>
      </c>
      <c r="L4362" t="s">
        <v>15805</v>
      </c>
    </row>
    <row r="4363" spans="1:12" x14ac:dyDescent="0.25">
      <c r="A4363" t="s">
        <v>8734</v>
      </c>
      <c r="B4363" t="s">
        <v>8735</v>
      </c>
      <c r="C4363" t="s">
        <v>30</v>
      </c>
      <c r="D4363">
        <v>98</v>
      </c>
      <c r="E4363">
        <v>3.121</v>
      </c>
      <c r="F4363">
        <v>1.075</v>
      </c>
      <c r="G4363">
        <v>1.506</v>
      </c>
      <c r="H4363">
        <v>0.187</v>
      </c>
      <c r="I4363" t="s">
        <v>2819</v>
      </c>
      <c r="J4363" s="4" t="str">
        <f t="shared" si="136"/>
        <v>na</v>
      </c>
      <c r="K4363" s="4">
        <f t="shared" si="137"/>
        <v>0</v>
      </c>
      <c r="L4363" t="s">
        <v>15806</v>
      </c>
    </row>
    <row r="4364" spans="1:12" x14ac:dyDescent="0.25">
      <c r="A4364" t="s">
        <v>8736</v>
      </c>
      <c r="B4364" t="s">
        <v>8737</v>
      </c>
      <c r="C4364" t="s">
        <v>18</v>
      </c>
      <c r="D4364">
        <v>98</v>
      </c>
      <c r="E4364" t="s">
        <v>36</v>
      </c>
      <c r="F4364" t="s">
        <v>36</v>
      </c>
      <c r="G4364">
        <v>6.6000000000000003E-2</v>
      </c>
      <c r="H4364">
        <v>7.23</v>
      </c>
      <c r="I4364" t="s">
        <v>2819</v>
      </c>
      <c r="J4364" s="4" t="str">
        <f t="shared" si="136"/>
        <v>na</v>
      </c>
      <c r="K4364" s="4">
        <f t="shared" si="137"/>
        <v>0</v>
      </c>
      <c r="L4364" t="s">
        <v>15807</v>
      </c>
    </row>
    <row r="4365" spans="1:12" x14ac:dyDescent="0.25">
      <c r="A4365" t="s">
        <v>8738</v>
      </c>
      <c r="B4365" t="s">
        <v>8739</v>
      </c>
      <c r="C4365" t="s">
        <v>35</v>
      </c>
      <c r="D4365">
        <v>98</v>
      </c>
      <c r="E4365">
        <v>7.4279999999999999</v>
      </c>
      <c r="F4365">
        <v>0.36099999999999999</v>
      </c>
      <c r="G4365">
        <v>0.28000000000000003</v>
      </c>
      <c r="H4365">
        <v>12.816000000000001</v>
      </c>
      <c r="I4365" t="s">
        <v>2819</v>
      </c>
      <c r="J4365" s="4" t="str">
        <f t="shared" si="136"/>
        <v>na</v>
      </c>
      <c r="K4365" s="4">
        <f t="shared" si="137"/>
        <v>0</v>
      </c>
      <c r="L4365" t="s">
        <v>15808</v>
      </c>
    </row>
    <row r="4366" spans="1:12" x14ac:dyDescent="0.25">
      <c r="A4366" t="s">
        <v>8740</v>
      </c>
      <c r="B4366" t="s">
        <v>8741</v>
      </c>
      <c r="C4366" t="s">
        <v>21</v>
      </c>
      <c r="D4366">
        <v>97</v>
      </c>
      <c r="E4366" t="s">
        <v>36</v>
      </c>
      <c r="F4366" t="s">
        <v>36</v>
      </c>
      <c r="G4366" t="s">
        <v>36</v>
      </c>
      <c r="H4366" t="s">
        <v>36</v>
      </c>
      <c r="I4366" t="s">
        <v>2819</v>
      </c>
      <c r="J4366" s="4" t="str">
        <f t="shared" si="136"/>
        <v>na</v>
      </c>
      <c r="K4366" s="4">
        <f t="shared" si="137"/>
        <v>0</v>
      </c>
      <c r="L4366" t="s">
        <v>15809</v>
      </c>
    </row>
    <row r="4367" spans="1:12" x14ac:dyDescent="0.25">
      <c r="A4367" t="s">
        <v>8742</v>
      </c>
      <c r="B4367" t="s">
        <v>8743</v>
      </c>
      <c r="C4367" t="s">
        <v>58</v>
      </c>
      <c r="D4367">
        <v>97</v>
      </c>
      <c r="E4367" t="s">
        <v>36</v>
      </c>
      <c r="F4367">
        <v>1.1559999999999999</v>
      </c>
      <c r="G4367">
        <v>0.42599999999999999</v>
      </c>
      <c r="H4367" t="s">
        <v>36</v>
      </c>
      <c r="I4367" t="s">
        <v>2819</v>
      </c>
      <c r="J4367" s="4" t="str">
        <f t="shared" si="136"/>
        <v>na</v>
      </c>
      <c r="K4367" s="4">
        <f t="shared" si="137"/>
        <v>0</v>
      </c>
      <c r="L4367" t="s">
        <v>15810</v>
      </c>
    </row>
    <row r="4368" spans="1:12" x14ac:dyDescent="0.25">
      <c r="A4368" t="s">
        <v>8744</v>
      </c>
      <c r="B4368" t="s">
        <v>8745</v>
      </c>
      <c r="C4368" t="s">
        <v>58</v>
      </c>
      <c r="D4368">
        <v>97</v>
      </c>
      <c r="E4368" t="s">
        <v>36</v>
      </c>
      <c r="F4368">
        <v>24.361000000000001</v>
      </c>
      <c r="G4368">
        <v>0.35699999999999998</v>
      </c>
      <c r="H4368" s="2">
        <v>3485.8389999999999</v>
      </c>
      <c r="I4368" t="s">
        <v>2819</v>
      </c>
      <c r="J4368" s="4" t="str">
        <f t="shared" si="136"/>
        <v>na</v>
      </c>
      <c r="K4368" s="4">
        <f t="shared" si="137"/>
        <v>0</v>
      </c>
      <c r="L4368" t="s">
        <v>15811</v>
      </c>
    </row>
    <row r="4369" spans="1:12" x14ac:dyDescent="0.25">
      <c r="A4369" t="s">
        <v>8746</v>
      </c>
      <c r="B4369" t="s">
        <v>8747</v>
      </c>
      <c r="C4369" t="s">
        <v>11</v>
      </c>
      <c r="D4369">
        <v>97</v>
      </c>
      <c r="E4369" t="s">
        <v>36</v>
      </c>
      <c r="F4369">
        <v>2.7E-2</v>
      </c>
      <c r="G4369">
        <v>4.5999999999999999E-2</v>
      </c>
      <c r="H4369">
        <v>3.1</v>
      </c>
      <c r="I4369" t="s">
        <v>2819</v>
      </c>
      <c r="J4369" s="4" t="str">
        <f t="shared" si="136"/>
        <v>na</v>
      </c>
      <c r="K4369" s="4">
        <f t="shared" si="137"/>
        <v>0</v>
      </c>
      <c r="L4369" t="s">
        <v>15812</v>
      </c>
    </row>
    <row r="4370" spans="1:12" x14ac:dyDescent="0.25">
      <c r="A4370" t="s">
        <v>8748</v>
      </c>
      <c r="B4370" t="s">
        <v>8749</v>
      </c>
      <c r="C4370" t="s">
        <v>61</v>
      </c>
      <c r="D4370">
        <v>97</v>
      </c>
      <c r="E4370" t="s">
        <v>36</v>
      </c>
      <c r="F4370" t="s">
        <v>36</v>
      </c>
      <c r="G4370">
        <v>1.268</v>
      </c>
      <c r="H4370">
        <v>713.55499999999995</v>
      </c>
      <c r="I4370" t="s">
        <v>2819</v>
      </c>
      <c r="J4370" s="4" t="str">
        <f t="shared" si="136"/>
        <v>na</v>
      </c>
      <c r="K4370" s="4">
        <f t="shared" si="137"/>
        <v>0</v>
      </c>
      <c r="L4370" t="s">
        <v>15813</v>
      </c>
    </row>
    <row r="4371" spans="1:12" x14ac:dyDescent="0.25">
      <c r="A4371" t="s">
        <v>8750</v>
      </c>
      <c r="B4371" t="s">
        <v>8751</v>
      </c>
      <c r="C4371" t="s">
        <v>35</v>
      </c>
      <c r="D4371">
        <v>97</v>
      </c>
      <c r="E4371">
        <v>7.3680000000000003</v>
      </c>
      <c r="F4371">
        <v>0.80700000000000005</v>
      </c>
      <c r="G4371">
        <v>1.6140000000000001</v>
      </c>
      <c r="H4371" t="s">
        <v>36</v>
      </c>
      <c r="I4371" t="s">
        <v>2819</v>
      </c>
      <c r="J4371" s="4" t="str">
        <f t="shared" si="136"/>
        <v>na</v>
      </c>
      <c r="K4371" s="4">
        <f t="shared" si="137"/>
        <v>0</v>
      </c>
      <c r="L4371" t="s">
        <v>15814</v>
      </c>
    </row>
    <row r="4372" spans="1:12" x14ac:dyDescent="0.25">
      <c r="A4372" t="s">
        <v>8752</v>
      </c>
      <c r="B4372" t="s">
        <v>8753</v>
      </c>
      <c r="C4372" t="s">
        <v>15</v>
      </c>
      <c r="D4372">
        <v>97</v>
      </c>
      <c r="E4372" t="s">
        <v>36</v>
      </c>
      <c r="F4372">
        <v>0.27200000000000002</v>
      </c>
      <c r="G4372">
        <v>0.112</v>
      </c>
      <c r="H4372">
        <v>7.4329999999999998</v>
      </c>
      <c r="I4372" t="s">
        <v>2819</v>
      </c>
      <c r="J4372" s="4" t="str">
        <f t="shared" si="136"/>
        <v>na</v>
      </c>
      <c r="K4372" s="4">
        <f t="shared" si="137"/>
        <v>0</v>
      </c>
      <c r="L4372" t="s">
        <v>15815</v>
      </c>
    </row>
    <row r="4373" spans="1:12" x14ac:dyDescent="0.25">
      <c r="A4373" t="s">
        <v>8754</v>
      </c>
      <c r="B4373" t="s">
        <v>8755</v>
      </c>
      <c r="C4373" t="s">
        <v>35</v>
      </c>
      <c r="D4373">
        <v>96</v>
      </c>
      <c r="E4373">
        <v>6.9260000000000002</v>
      </c>
      <c r="F4373">
        <v>0.59499999999999997</v>
      </c>
      <c r="G4373">
        <v>1.369</v>
      </c>
      <c r="H4373" t="s">
        <v>36</v>
      </c>
      <c r="I4373" t="s">
        <v>2819</v>
      </c>
      <c r="J4373" s="4" t="str">
        <f t="shared" si="136"/>
        <v>na</v>
      </c>
      <c r="K4373" s="4">
        <f t="shared" si="137"/>
        <v>0</v>
      </c>
      <c r="L4373" t="s">
        <v>15816</v>
      </c>
    </row>
    <row r="4374" spans="1:12" x14ac:dyDescent="0.25">
      <c r="A4374" t="s">
        <v>8756</v>
      </c>
      <c r="B4374" t="s">
        <v>8757</v>
      </c>
      <c r="C4374" t="s">
        <v>15</v>
      </c>
      <c r="D4374">
        <v>96</v>
      </c>
      <c r="E4374">
        <v>103.71899999999999</v>
      </c>
      <c r="F4374">
        <v>0.77800000000000002</v>
      </c>
      <c r="G4374">
        <v>0.29699999999999999</v>
      </c>
      <c r="H4374">
        <v>6.92</v>
      </c>
      <c r="I4374" t="s">
        <v>2819</v>
      </c>
      <c r="J4374" s="4" t="str">
        <f t="shared" si="136"/>
        <v>na</v>
      </c>
      <c r="K4374" s="4">
        <f t="shared" si="137"/>
        <v>0</v>
      </c>
      <c r="L4374" t="s">
        <v>15817</v>
      </c>
    </row>
    <row r="4375" spans="1:12" x14ac:dyDescent="0.25">
      <c r="A4375" t="s">
        <v>8758</v>
      </c>
      <c r="B4375" t="s">
        <v>8759</v>
      </c>
      <c r="C4375" t="s">
        <v>30</v>
      </c>
      <c r="D4375">
        <v>96</v>
      </c>
      <c r="E4375" t="s">
        <v>36</v>
      </c>
      <c r="F4375">
        <v>1.36</v>
      </c>
      <c r="G4375">
        <v>45.351999999999997</v>
      </c>
      <c r="H4375" t="s">
        <v>36</v>
      </c>
      <c r="I4375" t="s">
        <v>2819</v>
      </c>
      <c r="J4375" s="4" t="str">
        <f t="shared" si="136"/>
        <v>na</v>
      </c>
      <c r="K4375" s="4">
        <f t="shared" si="137"/>
        <v>0</v>
      </c>
      <c r="L4375" t="s">
        <v>15818</v>
      </c>
    </row>
    <row r="4376" spans="1:12" x14ac:dyDescent="0.25">
      <c r="A4376" t="s">
        <v>8760</v>
      </c>
      <c r="B4376" t="s">
        <v>8761</v>
      </c>
      <c r="C4376" t="s">
        <v>35</v>
      </c>
      <c r="D4376">
        <v>96</v>
      </c>
      <c r="E4376" t="s">
        <v>36</v>
      </c>
      <c r="F4376" t="s">
        <v>36</v>
      </c>
      <c r="G4376" t="s">
        <v>36</v>
      </c>
      <c r="H4376" t="s">
        <v>36</v>
      </c>
      <c r="I4376" t="s">
        <v>2819</v>
      </c>
      <c r="J4376" s="4" t="str">
        <f t="shared" si="136"/>
        <v>na</v>
      </c>
      <c r="K4376" s="4">
        <f t="shared" si="137"/>
        <v>0</v>
      </c>
      <c r="L4376" t="s">
        <v>15819</v>
      </c>
    </row>
    <row r="4377" spans="1:12" x14ac:dyDescent="0.25">
      <c r="A4377" t="s">
        <v>8762</v>
      </c>
      <c r="B4377" t="s">
        <v>8763</v>
      </c>
      <c r="C4377" t="s">
        <v>24</v>
      </c>
      <c r="D4377">
        <v>96</v>
      </c>
      <c r="E4377">
        <v>27.626999999999999</v>
      </c>
      <c r="F4377">
        <v>0.311</v>
      </c>
      <c r="G4377">
        <v>6.3E-2</v>
      </c>
      <c r="H4377">
        <v>7.1769999999999996</v>
      </c>
      <c r="I4377" t="s">
        <v>2819</v>
      </c>
      <c r="J4377" s="4" t="str">
        <f t="shared" si="136"/>
        <v>na</v>
      </c>
      <c r="K4377" s="4">
        <f t="shared" si="137"/>
        <v>0</v>
      </c>
      <c r="L4377" t="s">
        <v>15820</v>
      </c>
    </row>
    <row r="4378" spans="1:12" x14ac:dyDescent="0.25">
      <c r="A4378" t="s">
        <v>8764</v>
      </c>
      <c r="B4378" t="s">
        <v>8765</v>
      </c>
      <c r="C4378" t="s">
        <v>58</v>
      </c>
      <c r="D4378">
        <v>96</v>
      </c>
      <c r="E4378" t="s">
        <v>36</v>
      </c>
      <c r="F4378">
        <v>1.377</v>
      </c>
      <c r="G4378" t="s">
        <v>36</v>
      </c>
      <c r="H4378">
        <v>26.295999999999999</v>
      </c>
      <c r="I4378" t="s">
        <v>2819</v>
      </c>
      <c r="J4378" s="4" t="str">
        <f t="shared" si="136"/>
        <v>na</v>
      </c>
      <c r="K4378" s="4">
        <f t="shared" si="137"/>
        <v>0</v>
      </c>
      <c r="L4378" t="s">
        <v>15821</v>
      </c>
    </row>
    <row r="4379" spans="1:12" x14ac:dyDescent="0.25">
      <c r="A4379" t="s">
        <v>8766</v>
      </c>
      <c r="B4379" t="s">
        <v>8767</v>
      </c>
      <c r="C4379" t="s">
        <v>35</v>
      </c>
      <c r="D4379">
        <v>95</v>
      </c>
      <c r="E4379" t="s">
        <v>36</v>
      </c>
      <c r="F4379" t="s">
        <v>36</v>
      </c>
      <c r="G4379" t="s">
        <v>36</v>
      </c>
      <c r="H4379" t="s">
        <v>36</v>
      </c>
      <c r="I4379" t="s">
        <v>2819</v>
      </c>
      <c r="J4379" s="4" t="str">
        <f t="shared" si="136"/>
        <v>na</v>
      </c>
      <c r="K4379" s="4">
        <f t="shared" si="137"/>
        <v>0</v>
      </c>
      <c r="L4379" t="s">
        <v>15822</v>
      </c>
    </row>
    <row r="4380" spans="1:12" x14ac:dyDescent="0.25">
      <c r="A4380" t="s">
        <v>8768</v>
      </c>
      <c r="B4380" t="s">
        <v>8769</v>
      </c>
      <c r="C4380" t="s">
        <v>35</v>
      </c>
      <c r="D4380">
        <v>95</v>
      </c>
      <c r="E4380" t="s">
        <v>36</v>
      </c>
      <c r="F4380" t="s">
        <v>36</v>
      </c>
      <c r="G4380" t="s">
        <v>36</v>
      </c>
      <c r="H4380" t="s">
        <v>36</v>
      </c>
      <c r="I4380" t="s">
        <v>2819</v>
      </c>
      <c r="J4380" s="4" t="str">
        <f t="shared" si="136"/>
        <v>na</v>
      </c>
      <c r="K4380" s="4">
        <f t="shared" si="137"/>
        <v>0</v>
      </c>
      <c r="L4380" t="s">
        <v>15823</v>
      </c>
    </row>
    <row r="4381" spans="1:12" x14ac:dyDescent="0.25">
      <c r="A4381" t="s">
        <v>8770</v>
      </c>
      <c r="B4381" t="s">
        <v>8771</v>
      </c>
      <c r="C4381" t="s">
        <v>30</v>
      </c>
      <c r="D4381">
        <v>95</v>
      </c>
      <c r="E4381" t="s">
        <v>36</v>
      </c>
      <c r="F4381">
        <v>3.4180000000000001</v>
      </c>
      <c r="G4381">
        <v>1.8839999999999999</v>
      </c>
      <c r="H4381" t="s">
        <v>36</v>
      </c>
      <c r="I4381" t="s">
        <v>2819</v>
      </c>
      <c r="J4381" s="4" t="str">
        <f t="shared" si="136"/>
        <v>na</v>
      </c>
      <c r="K4381" s="4">
        <f t="shared" si="137"/>
        <v>0</v>
      </c>
      <c r="L4381" t="s">
        <v>15824</v>
      </c>
    </row>
    <row r="4382" spans="1:12" x14ac:dyDescent="0.25">
      <c r="A4382" t="s">
        <v>8772</v>
      </c>
      <c r="B4382" t="s">
        <v>8773</v>
      </c>
      <c r="C4382" t="s">
        <v>58</v>
      </c>
      <c r="D4382">
        <v>95</v>
      </c>
      <c r="E4382">
        <v>5.5880000000000001</v>
      </c>
      <c r="F4382">
        <v>0.49099999999999999</v>
      </c>
      <c r="G4382">
        <v>0.17699999999999999</v>
      </c>
      <c r="H4382">
        <v>5.2039999999999997</v>
      </c>
      <c r="I4382" t="s">
        <v>2819</v>
      </c>
      <c r="J4382" s="4" t="str">
        <f t="shared" si="136"/>
        <v>na</v>
      </c>
      <c r="K4382" s="4">
        <f t="shared" si="137"/>
        <v>0</v>
      </c>
      <c r="L4382" t="s">
        <v>15825</v>
      </c>
    </row>
    <row r="4383" spans="1:12" x14ac:dyDescent="0.25">
      <c r="A4383" t="s">
        <v>8774</v>
      </c>
      <c r="B4383" t="s">
        <v>8775</v>
      </c>
      <c r="C4383" t="s">
        <v>35</v>
      </c>
      <c r="D4383">
        <v>95</v>
      </c>
      <c r="E4383">
        <v>26.120999999999999</v>
      </c>
      <c r="F4383">
        <v>1.63</v>
      </c>
      <c r="G4383">
        <v>4.7930000000000001</v>
      </c>
      <c r="H4383" t="s">
        <v>36</v>
      </c>
      <c r="I4383" t="s">
        <v>2819</v>
      </c>
      <c r="J4383" s="4" t="str">
        <f t="shared" si="136"/>
        <v>na</v>
      </c>
      <c r="K4383" s="4">
        <f t="shared" si="137"/>
        <v>0</v>
      </c>
      <c r="L4383" t="s">
        <v>15826</v>
      </c>
    </row>
    <row r="4384" spans="1:12" x14ac:dyDescent="0.25">
      <c r="A4384" t="s">
        <v>8776</v>
      </c>
      <c r="B4384" t="s">
        <v>8777</v>
      </c>
      <c r="C4384" t="s">
        <v>18</v>
      </c>
      <c r="D4384">
        <v>94</v>
      </c>
      <c r="E4384">
        <v>9.2070000000000007</v>
      </c>
      <c r="F4384">
        <v>0.27200000000000002</v>
      </c>
      <c r="G4384">
        <v>0.215</v>
      </c>
      <c r="H4384">
        <v>8.8539999999999992</v>
      </c>
      <c r="I4384" t="s">
        <v>2819</v>
      </c>
      <c r="J4384" s="4" t="str">
        <f t="shared" si="136"/>
        <v>na</v>
      </c>
      <c r="K4384" s="4">
        <f t="shared" si="137"/>
        <v>0</v>
      </c>
      <c r="L4384" t="s">
        <v>15827</v>
      </c>
    </row>
    <row r="4385" spans="1:12" x14ac:dyDescent="0.25">
      <c r="A4385" t="s">
        <v>8778</v>
      </c>
      <c r="B4385" t="s">
        <v>8779</v>
      </c>
      <c r="C4385" t="s">
        <v>15</v>
      </c>
      <c r="D4385">
        <v>94</v>
      </c>
      <c r="E4385" t="s">
        <v>36</v>
      </c>
      <c r="F4385">
        <v>0.71899999999999997</v>
      </c>
      <c r="G4385">
        <v>0.45800000000000002</v>
      </c>
      <c r="H4385" t="s">
        <v>36</v>
      </c>
      <c r="I4385" t="s">
        <v>2819</v>
      </c>
      <c r="J4385" s="4" t="str">
        <f t="shared" si="136"/>
        <v>na</v>
      </c>
      <c r="K4385" s="4">
        <f t="shared" si="137"/>
        <v>0</v>
      </c>
      <c r="L4385" t="s">
        <v>15828</v>
      </c>
    </row>
    <row r="4386" spans="1:12" x14ac:dyDescent="0.25">
      <c r="A4386" t="s">
        <v>8780</v>
      </c>
      <c r="B4386" t="s">
        <v>8781</v>
      </c>
      <c r="C4386" t="s">
        <v>35</v>
      </c>
      <c r="D4386">
        <v>94</v>
      </c>
      <c r="E4386">
        <v>9.3239999999999998</v>
      </c>
      <c r="F4386">
        <v>0.64800000000000002</v>
      </c>
      <c r="G4386">
        <v>1.8420000000000001</v>
      </c>
      <c r="H4386" t="s">
        <v>36</v>
      </c>
      <c r="I4386" t="s">
        <v>2819</v>
      </c>
      <c r="J4386" s="4" t="str">
        <f t="shared" si="136"/>
        <v>na</v>
      </c>
      <c r="K4386" s="4">
        <f t="shared" si="137"/>
        <v>0</v>
      </c>
      <c r="L4386" t="s">
        <v>15829</v>
      </c>
    </row>
    <row r="4387" spans="1:12" x14ac:dyDescent="0.25">
      <c r="A4387" t="s">
        <v>8782</v>
      </c>
      <c r="B4387" t="s">
        <v>8783</v>
      </c>
      <c r="C4387" t="s">
        <v>30</v>
      </c>
      <c r="D4387">
        <v>94</v>
      </c>
      <c r="E4387" t="s">
        <v>36</v>
      </c>
      <c r="F4387" t="s">
        <v>36</v>
      </c>
      <c r="G4387">
        <v>299.55099999999999</v>
      </c>
      <c r="H4387" t="s">
        <v>36</v>
      </c>
      <c r="I4387" t="s">
        <v>2819</v>
      </c>
      <c r="J4387" s="4" t="str">
        <f t="shared" si="136"/>
        <v>na</v>
      </c>
      <c r="K4387" s="4">
        <f t="shared" si="137"/>
        <v>0</v>
      </c>
      <c r="L4387" t="s">
        <v>15830</v>
      </c>
    </row>
    <row r="4388" spans="1:12" x14ac:dyDescent="0.25">
      <c r="A4388" t="s">
        <v>8784</v>
      </c>
      <c r="B4388" t="s">
        <v>8785</v>
      </c>
      <c r="C4388" t="s">
        <v>35</v>
      </c>
      <c r="D4388">
        <v>94</v>
      </c>
      <c r="E4388" t="s">
        <v>36</v>
      </c>
      <c r="F4388" t="s">
        <v>36</v>
      </c>
      <c r="G4388" t="s">
        <v>36</v>
      </c>
      <c r="H4388" t="s">
        <v>36</v>
      </c>
      <c r="I4388" t="s">
        <v>2819</v>
      </c>
      <c r="J4388" s="4" t="str">
        <f t="shared" si="136"/>
        <v>na</v>
      </c>
      <c r="K4388" s="4">
        <f t="shared" si="137"/>
        <v>0</v>
      </c>
      <c r="L4388" t="s">
        <v>15831</v>
      </c>
    </row>
    <row r="4389" spans="1:12" x14ac:dyDescent="0.25">
      <c r="A4389" t="s">
        <v>8786</v>
      </c>
      <c r="B4389" t="s">
        <v>8787</v>
      </c>
      <c r="C4389" t="s">
        <v>132</v>
      </c>
      <c r="D4389">
        <v>94</v>
      </c>
      <c r="E4389" t="s">
        <v>36</v>
      </c>
      <c r="F4389">
        <v>0.68</v>
      </c>
      <c r="G4389" t="s">
        <v>36</v>
      </c>
      <c r="H4389" t="s">
        <v>36</v>
      </c>
      <c r="I4389" t="s">
        <v>2819</v>
      </c>
      <c r="J4389" s="4" t="str">
        <f t="shared" si="136"/>
        <v>na</v>
      </c>
      <c r="K4389" s="4">
        <f t="shared" si="137"/>
        <v>0</v>
      </c>
      <c r="L4389" t="s">
        <v>15832</v>
      </c>
    </row>
    <row r="4390" spans="1:12" x14ac:dyDescent="0.25">
      <c r="A4390" t="s">
        <v>8788</v>
      </c>
      <c r="B4390" t="s">
        <v>8789</v>
      </c>
      <c r="C4390" t="s">
        <v>11</v>
      </c>
      <c r="D4390">
        <v>93</v>
      </c>
      <c r="E4390" t="s">
        <v>36</v>
      </c>
      <c r="F4390">
        <v>0.20399999999999999</v>
      </c>
      <c r="G4390">
        <v>0.44600000000000001</v>
      </c>
      <c r="H4390">
        <v>20.972000000000001</v>
      </c>
      <c r="I4390" t="s">
        <v>2819</v>
      </c>
      <c r="J4390" s="4" t="str">
        <f t="shared" si="136"/>
        <v>na</v>
      </c>
      <c r="K4390" s="4">
        <f t="shared" si="137"/>
        <v>0</v>
      </c>
      <c r="L4390" t="s">
        <v>15833</v>
      </c>
    </row>
    <row r="4391" spans="1:12" x14ac:dyDescent="0.25">
      <c r="A4391" t="s">
        <v>8790</v>
      </c>
      <c r="B4391" t="s">
        <v>8791</v>
      </c>
      <c r="C4391" t="s">
        <v>35</v>
      </c>
      <c r="D4391">
        <v>93</v>
      </c>
      <c r="E4391">
        <v>21.806000000000001</v>
      </c>
      <c r="F4391">
        <v>1.167</v>
      </c>
      <c r="G4391">
        <v>5.6619999999999999</v>
      </c>
      <c r="H4391" t="s">
        <v>36</v>
      </c>
      <c r="I4391" t="s">
        <v>2819</v>
      </c>
      <c r="J4391" s="4" t="str">
        <f t="shared" si="136"/>
        <v>na</v>
      </c>
      <c r="K4391" s="4">
        <f t="shared" si="137"/>
        <v>0</v>
      </c>
      <c r="L4391" t="s">
        <v>15834</v>
      </c>
    </row>
    <row r="4392" spans="1:12" x14ac:dyDescent="0.25">
      <c r="A4392" t="s">
        <v>8792</v>
      </c>
      <c r="B4392" t="s">
        <v>8793</v>
      </c>
      <c r="C4392" t="s">
        <v>35</v>
      </c>
      <c r="D4392">
        <v>93</v>
      </c>
      <c r="E4392">
        <v>8.8819999999999997</v>
      </c>
      <c r="F4392">
        <v>0.86799999999999999</v>
      </c>
      <c r="G4392">
        <v>1.7789999999999999</v>
      </c>
      <c r="H4392" t="s">
        <v>36</v>
      </c>
      <c r="I4392" t="s">
        <v>2819</v>
      </c>
      <c r="J4392" s="4" t="str">
        <f t="shared" si="136"/>
        <v>na</v>
      </c>
      <c r="K4392" s="4">
        <f t="shared" si="137"/>
        <v>0</v>
      </c>
      <c r="L4392" t="s">
        <v>15835</v>
      </c>
    </row>
    <row r="4393" spans="1:12" x14ac:dyDescent="0.25">
      <c r="A4393" t="s">
        <v>8794</v>
      </c>
      <c r="B4393" t="s">
        <v>8795</v>
      </c>
      <c r="C4393" t="s">
        <v>45</v>
      </c>
      <c r="D4393">
        <v>92</v>
      </c>
      <c r="E4393">
        <v>38.119</v>
      </c>
      <c r="F4393">
        <v>14.032</v>
      </c>
      <c r="G4393">
        <v>17.876000000000001</v>
      </c>
      <c r="H4393">
        <v>26.135999999999999</v>
      </c>
      <c r="I4393" t="s">
        <v>2819</v>
      </c>
      <c r="J4393" s="4" t="str">
        <f t="shared" si="136"/>
        <v>na</v>
      </c>
      <c r="K4393" s="4">
        <f t="shared" si="137"/>
        <v>0</v>
      </c>
      <c r="L4393" t="s">
        <v>15836</v>
      </c>
    </row>
    <row r="4394" spans="1:12" x14ac:dyDescent="0.25">
      <c r="A4394" t="s">
        <v>8796</v>
      </c>
      <c r="B4394" t="s">
        <v>8797</v>
      </c>
      <c r="C4394" t="s">
        <v>35</v>
      </c>
      <c r="D4394">
        <v>92</v>
      </c>
      <c r="E4394">
        <v>56.478000000000002</v>
      </c>
      <c r="F4394">
        <v>1.57</v>
      </c>
      <c r="G4394">
        <v>5.04</v>
      </c>
      <c r="H4394" t="s">
        <v>36</v>
      </c>
      <c r="I4394" t="s">
        <v>2819</v>
      </c>
      <c r="J4394" s="4" t="str">
        <f t="shared" si="136"/>
        <v>na</v>
      </c>
      <c r="K4394" s="4">
        <f t="shared" si="137"/>
        <v>0</v>
      </c>
      <c r="L4394" t="s">
        <v>15837</v>
      </c>
    </row>
    <row r="4395" spans="1:12" x14ac:dyDescent="0.25">
      <c r="A4395" t="s">
        <v>8798</v>
      </c>
      <c r="B4395" t="s">
        <v>8799</v>
      </c>
      <c r="C4395" t="s">
        <v>30</v>
      </c>
      <c r="D4395">
        <v>92</v>
      </c>
      <c r="E4395" t="s">
        <v>36</v>
      </c>
      <c r="F4395">
        <v>0.83499999999999996</v>
      </c>
      <c r="G4395">
        <v>6.83</v>
      </c>
      <c r="H4395" t="s">
        <v>36</v>
      </c>
      <c r="I4395" t="s">
        <v>2819</v>
      </c>
      <c r="J4395" s="4" t="str">
        <f t="shared" si="136"/>
        <v>na</v>
      </c>
      <c r="K4395" s="4">
        <f t="shared" si="137"/>
        <v>0</v>
      </c>
      <c r="L4395" t="s">
        <v>15838</v>
      </c>
    </row>
    <row r="4396" spans="1:12" x14ac:dyDescent="0.25">
      <c r="A4396" t="s">
        <v>8800</v>
      </c>
      <c r="B4396" t="s">
        <v>8801</v>
      </c>
      <c r="C4396" t="s">
        <v>35</v>
      </c>
      <c r="D4396">
        <v>92</v>
      </c>
      <c r="E4396">
        <v>8.6080000000000005</v>
      </c>
      <c r="F4396">
        <v>1.2789999999999999</v>
      </c>
      <c r="G4396">
        <v>1.982</v>
      </c>
      <c r="H4396" t="s">
        <v>36</v>
      </c>
      <c r="I4396" t="s">
        <v>2819</v>
      </c>
      <c r="J4396" s="4" t="str">
        <f t="shared" si="136"/>
        <v>na</v>
      </c>
      <c r="K4396" s="4">
        <f t="shared" si="137"/>
        <v>0</v>
      </c>
      <c r="L4396" t="s">
        <v>15839</v>
      </c>
    </row>
    <row r="4397" spans="1:12" x14ac:dyDescent="0.25">
      <c r="A4397" t="s">
        <v>8802</v>
      </c>
      <c r="B4397" t="s">
        <v>8803</v>
      </c>
      <c r="C4397" t="s">
        <v>18</v>
      </c>
      <c r="D4397">
        <v>92</v>
      </c>
      <c r="E4397">
        <v>7.6079999999999997</v>
      </c>
      <c r="F4397">
        <v>0.53200000000000003</v>
      </c>
      <c r="G4397">
        <v>0.39900000000000002</v>
      </c>
      <c r="H4397">
        <v>4.7869999999999999</v>
      </c>
      <c r="I4397" t="s">
        <v>2819</v>
      </c>
      <c r="J4397" s="4" t="str">
        <f t="shared" si="136"/>
        <v>na</v>
      </c>
      <c r="K4397" s="4">
        <f t="shared" si="137"/>
        <v>0</v>
      </c>
      <c r="L4397" t="s">
        <v>15840</v>
      </c>
    </row>
    <row r="4398" spans="1:12" x14ac:dyDescent="0.25">
      <c r="A4398" t="s">
        <v>8804</v>
      </c>
      <c r="B4398" t="s">
        <v>8805</v>
      </c>
      <c r="C4398" t="s">
        <v>30</v>
      </c>
      <c r="D4398">
        <v>91</v>
      </c>
      <c r="E4398" t="s">
        <v>36</v>
      </c>
      <c r="F4398">
        <v>2.9510000000000001</v>
      </c>
      <c r="G4398" t="s">
        <v>36</v>
      </c>
      <c r="H4398" t="s">
        <v>36</v>
      </c>
      <c r="I4398" t="s">
        <v>2819</v>
      </c>
      <c r="J4398" s="4" t="str">
        <f t="shared" si="136"/>
        <v>na</v>
      </c>
      <c r="K4398" s="4">
        <f t="shared" si="137"/>
        <v>0</v>
      </c>
      <c r="L4398" t="s">
        <v>15841</v>
      </c>
    </row>
    <row r="4399" spans="1:12" x14ac:dyDescent="0.25">
      <c r="A4399" t="s">
        <v>8806</v>
      </c>
      <c r="B4399" t="s">
        <v>8807</v>
      </c>
      <c r="C4399" t="s">
        <v>58</v>
      </c>
      <c r="D4399">
        <v>91</v>
      </c>
      <c r="E4399">
        <v>7.3019999999999996</v>
      </c>
      <c r="F4399">
        <v>0.57499999999999996</v>
      </c>
      <c r="G4399">
        <v>0.317</v>
      </c>
      <c r="H4399">
        <v>4.5490000000000004</v>
      </c>
      <c r="I4399" t="s">
        <v>2819</v>
      </c>
      <c r="J4399" s="4" t="str">
        <f t="shared" si="136"/>
        <v>na</v>
      </c>
      <c r="K4399" s="4">
        <f t="shared" si="137"/>
        <v>0</v>
      </c>
      <c r="L4399" t="s">
        <v>15842</v>
      </c>
    </row>
    <row r="4400" spans="1:12" x14ac:dyDescent="0.25">
      <c r="A4400" t="s">
        <v>8808</v>
      </c>
      <c r="B4400" t="s">
        <v>8809</v>
      </c>
      <c r="C4400" t="s">
        <v>61</v>
      </c>
      <c r="D4400">
        <v>91</v>
      </c>
      <c r="E4400" t="s">
        <v>36</v>
      </c>
      <c r="F4400" t="s">
        <v>36</v>
      </c>
      <c r="G4400" t="s">
        <v>36</v>
      </c>
      <c r="H4400" t="s">
        <v>36</v>
      </c>
      <c r="I4400" t="s">
        <v>2819</v>
      </c>
      <c r="J4400" s="4" t="str">
        <f t="shared" si="136"/>
        <v>na</v>
      </c>
      <c r="K4400" s="4">
        <f t="shared" si="137"/>
        <v>0</v>
      </c>
      <c r="L4400" t="s">
        <v>15843</v>
      </c>
    </row>
    <row r="4401" spans="1:12" x14ac:dyDescent="0.25">
      <c r="A4401" t="s">
        <v>8810</v>
      </c>
      <c r="B4401" t="s">
        <v>8811</v>
      </c>
      <c r="C4401" t="s">
        <v>35</v>
      </c>
      <c r="D4401">
        <v>91</v>
      </c>
      <c r="E4401">
        <v>11.282999999999999</v>
      </c>
      <c r="F4401">
        <v>0.90200000000000002</v>
      </c>
      <c r="G4401">
        <v>1.798</v>
      </c>
      <c r="H4401" t="s">
        <v>36</v>
      </c>
      <c r="I4401" t="s">
        <v>2819</v>
      </c>
      <c r="J4401" s="4" t="str">
        <f t="shared" si="136"/>
        <v>na</v>
      </c>
      <c r="K4401" s="4">
        <f t="shared" si="137"/>
        <v>0</v>
      </c>
      <c r="L4401" t="s">
        <v>15844</v>
      </c>
    </row>
    <row r="4402" spans="1:12" x14ac:dyDescent="0.25">
      <c r="A4402" t="s">
        <v>8812</v>
      </c>
      <c r="B4402" t="s">
        <v>8813</v>
      </c>
      <c r="C4402" t="s">
        <v>58</v>
      </c>
      <c r="D4402">
        <v>91</v>
      </c>
      <c r="E4402" t="s">
        <v>36</v>
      </c>
      <c r="F4402" t="s">
        <v>36</v>
      </c>
      <c r="G4402" t="s">
        <v>36</v>
      </c>
      <c r="H4402" t="s">
        <v>36</v>
      </c>
      <c r="I4402" t="s">
        <v>2819</v>
      </c>
      <c r="J4402" s="4" t="str">
        <f t="shared" si="136"/>
        <v>na</v>
      </c>
      <c r="K4402" s="4">
        <f t="shared" si="137"/>
        <v>0</v>
      </c>
      <c r="L4402" t="s">
        <v>15845</v>
      </c>
    </row>
    <row r="4403" spans="1:12" x14ac:dyDescent="0.25">
      <c r="A4403" t="s">
        <v>8814</v>
      </c>
      <c r="B4403" t="s">
        <v>8815</v>
      </c>
      <c r="C4403" t="s">
        <v>11</v>
      </c>
      <c r="D4403">
        <v>90</v>
      </c>
      <c r="E4403">
        <v>11.901999999999999</v>
      </c>
      <c r="F4403">
        <v>3.4000000000000002E-2</v>
      </c>
      <c r="G4403">
        <v>7.6999999999999999E-2</v>
      </c>
      <c r="H4403">
        <v>2.89</v>
      </c>
      <c r="I4403" t="s">
        <v>2819</v>
      </c>
      <c r="J4403" s="4" t="str">
        <f t="shared" si="136"/>
        <v>na</v>
      </c>
      <c r="K4403" s="4">
        <f t="shared" si="137"/>
        <v>0</v>
      </c>
      <c r="L4403" t="s">
        <v>15846</v>
      </c>
    </row>
    <row r="4404" spans="1:12" x14ac:dyDescent="0.25">
      <c r="A4404" t="s">
        <v>8816</v>
      </c>
      <c r="B4404" t="s">
        <v>8817</v>
      </c>
      <c r="C4404" t="s">
        <v>35</v>
      </c>
      <c r="D4404">
        <v>90</v>
      </c>
      <c r="E4404" t="s">
        <v>36</v>
      </c>
      <c r="F4404" t="s">
        <v>36</v>
      </c>
      <c r="G4404" t="s">
        <v>36</v>
      </c>
      <c r="H4404" t="s">
        <v>36</v>
      </c>
      <c r="I4404" t="s">
        <v>2819</v>
      </c>
      <c r="J4404" s="4" t="str">
        <f t="shared" si="136"/>
        <v>na</v>
      </c>
      <c r="K4404" s="4">
        <f t="shared" si="137"/>
        <v>0</v>
      </c>
      <c r="L4404" t="s">
        <v>15847</v>
      </c>
    </row>
    <row r="4405" spans="1:12" x14ac:dyDescent="0.25">
      <c r="A4405" t="s">
        <v>8818</v>
      </c>
      <c r="B4405" t="s">
        <v>8819</v>
      </c>
      <c r="C4405" t="s">
        <v>35</v>
      </c>
      <c r="D4405">
        <v>90</v>
      </c>
      <c r="E4405">
        <v>6.9930000000000003</v>
      </c>
      <c r="F4405">
        <v>0.65800000000000003</v>
      </c>
      <c r="G4405">
        <v>1.19</v>
      </c>
      <c r="H4405" t="s">
        <v>36</v>
      </c>
      <c r="I4405" t="s">
        <v>2819</v>
      </c>
      <c r="J4405" s="4" t="str">
        <f t="shared" si="136"/>
        <v>na</v>
      </c>
      <c r="K4405" s="4">
        <f t="shared" si="137"/>
        <v>0</v>
      </c>
      <c r="L4405" t="s">
        <v>15848</v>
      </c>
    </row>
    <row r="4406" spans="1:12" x14ac:dyDescent="0.25">
      <c r="A4406" t="s">
        <v>8820</v>
      </c>
      <c r="B4406" t="s">
        <v>8821</v>
      </c>
      <c r="C4406" t="s">
        <v>30</v>
      </c>
      <c r="D4406">
        <v>90</v>
      </c>
      <c r="E4406" t="s">
        <v>36</v>
      </c>
      <c r="F4406">
        <v>1.17</v>
      </c>
      <c r="G4406" t="s">
        <v>36</v>
      </c>
      <c r="H4406" t="s">
        <v>36</v>
      </c>
      <c r="I4406" t="s">
        <v>2819</v>
      </c>
      <c r="J4406" s="4" t="str">
        <f t="shared" si="136"/>
        <v>na</v>
      </c>
      <c r="K4406" s="4">
        <f t="shared" si="137"/>
        <v>0</v>
      </c>
      <c r="L4406" t="s">
        <v>15849</v>
      </c>
    </row>
    <row r="4407" spans="1:12" x14ac:dyDescent="0.25">
      <c r="A4407" t="s">
        <v>8822</v>
      </c>
      <c r="B4407" t="s">
        <v>8823</v>
      </c>
      <c r="C4407" t="s">
        <v>58</v>
      </c>
      <c r="D4407">
        <v>90</v>
      </c>
      <c r="E4407" t="s">
        <v>36</v>
      </c>
      <c r="F4407" t="s">
        <v>36</v>
      </c>
      <c r="G4407" t="s">
        <v>36</v>
      </c>
      <c r="H4407">
        <v>7.7370000000000001</v>
      </c>
      <c r="I4407" t="s">
        <v>2819</v>
      </c>
      <c r="J4407" s="4" t="str">
        <f t="shared" si="136"/>
        <v>na</v>
      </c>
      <c r="K4407" s="4">
        <f t="shared" si="137"/>
        <v>0</v>
      </c>
      <c r="L4407" t="s">
        <v>15850</v>
      </c>
    </row>
    <row r="4408" spans="1:12" x14ac:dyDescent="0.25">
      <c r="A4408" t="s">
        <v>8824</v>
      </c>
      <c r="B4408" t="s">
        <v>8825</v>
      </c>
      <c r="C4408" t="s">
        <v>58</v>
      </c>
      <c r="D4408">
        <v>90</v>
      </c>
      <c r="E4408" t="s">
        <v>36</v>
      </c>
      <c r="F4408">
        <v>0.42599999999999999</v>
      </c>
      <c r="G4408">
        <v>0.214</v>
      </c>
      <c r="H4408" t="s">
        <v>36</v>
      </c>
      <c r="I4408" t="s">
        <v>2819</v>
      </c>
      <c r="J4408" s="4" t="str">
        <f t="shared" si="136"/>
        <v>na</v>
      </c>
      <c r="K4408" s="4">
        <f t="shared" si="137"/>
        <v>0</v>
      </c>
      <c r="L4408" t="s">
        <v>15851</v>
      </c>
    </row>
    <row r="4409" spans="1:12" x14ac:dyDescent="0.25">
      <c r="A4409" t="s">
        <v>8826</v>
      </c>
      <c r="B4409" t="s">
        <v>8827</v>
      </c>
      <c r="C4409" t="s">
        <v>11</v>
      </c>
      <c r="D4409">
        <v>89</v>
      </c>
      <c r="E4409" t="s">
        <v>36</v>
      </c>
      <c r="F4409" t="s">
        <v>36</v>
      </c>
      <c r="G4409" t="s">
        <v>36</v>
      </c>
      <c r="H4409" t="s">
        <v>36</v>
      </c>
      <c r="I4409" t="s">
        <v>2819</v>
      </c>
      <c r="J4409" s="4" t="str">
        <f t="shared" si="136"/>
        <v>na</v>
      </c>
      <c r="K4409" s="4">
        <f t="shared" si="137"/>
        <v>0</v>
      </c>
      <c r="L4409" t="s">
        <v>15852</v>
      </c>
    </row>
    <row r="4410" spans="1:12" x14ac:dyDescent="0.25">
      <c r="A4410" t="s">
        <v>8828</v>
      </c>
      <c r="B4410" t="s">
        <v>8829</v>
      </c>
      <c r="C4410" t="s">
        <v>11</v>
      </c>
      <c r="D4410">
        <v>89</v>
      </c>
      <c r="E4410">
        <v>0.91300000000000003</v>
      </c>
      <c r="F4410">
        <v>0.105</v>
      </c>
      <c r="G4410">
        <v>0.107</v>
      </c>
      <c r="H4410">
        <v>170.86699999999999</v>
      </c>
      <c r="I4410" t="s">
        <v>2819</v>
      </c>
      <c r="J4410" s="4" t="str">
        <f t="shared" si="136"/>
        <v>na</v>
      </c>
      <c r="K4410" s="4">
        <f t="shared" si="137"/>
        <v>0</v>
      </c>
      <c r="L4410" t="s">
        <v>15853</v>
      </c>
    </row>
    <row r="4411" spans="1:12" x14ac:dyDescent="0.25">
      <c r="A4411" t="s">
        <v>8830</v>
      </c>
      <c r="B4411" t="s">
        <v>8831</v>
      </c>
      <c r="C4411" t="s">
        <v>30</v>
      </c>
      <c r="D4411">
        <v>89</v>
      </c>
      <c r="E4411" t="s">
        <v>36</v>
      </c>
      <c r="F4411" t="s">
        <v>36</v>
      </c>
      <c r="G4411">
        <v>137.114</v>
      </c>
      <c r="H4411" t="s">
        <v>36</v>
      </c>
      <c r="I4411" t="s">
        <v>2819</v>
      </c>
      <c r="J4411" s="4" t="str">
        <f t="shared" si="136"/>
        <v>na</v>
      </c>
      <c r="K4411" s="4">
        <f t="shared" si="137"/>
        <v>0</v>
      </c>
      <c r="L4411" t="s">
        <v>15854</v>
      </c>
    </row>
    <row r="4412" spans="1:12" x14ac:dyDescent="0.25">
      <c r="A4412" t="s">
        <v>8832</v>
      </c>
      <c r="B4412" t="s">
        <v>8833</v>
      </c>
      <c r="C4412" t="s">
        <v>35</v>
      </c>
      <c r="D4412">
        <v>89</v>
      </c>
      <c r="E4412" t="s">
        <v>36</v>
      </c>
      <c r="F4412" t="s">
        <v>36</v>
      </c>
      <c r="G4412" t="s">
        <v>36</v>
      </c>
      <c r="H4412" t="s">
        <v>36</v>
      </c>
      <c r="I4412" t="s">
        <v>2819</v>
      </c>
      <c r="J4412" s="4" t="str">
        <f t="shared" si="136"/>
        <v>na</v>
      </c>
      <c r="K4412" s="4">
        <f t="shared" si="137"/>
        <v>0</v>
      </c>
      <c r="L4412" t="s">
        <v>15855</v>
      </c>
    </row>
    <row r="4413" spans="1:12" x14ac:dyDescent="0.25">
      <c r="A4413" t="s">
        <v>8834</v>
      </c>
      <c r="B4413" t="s">
        <v>8835</v>
      </c>
      <c r="C4413" t="s">
        <v>15</v>
      </c>
      <c r="D4413">
        <v>89</v>
      </c>
      <c r="E4413">
        <v>6.4960000000000004</v>
      </c>
      <c r="F4413">
        <v>1.3009999999999999</v>
      </c>
      <c r="G4413">
        <v>0.30099999999999999</v>
      </c>
      <c r="H4413">
        <v>4.6849999999999996</v>
      </c>
      <c r="I4413" t="s">
        <v>2819</v>
      </c>
      <c r="J4413" s="4" t="str">
        <f t="shared" si="136"/>
        <v>na</v>
      </c>
      <c r="K4413" s="4">
        <f t="shared" si="137"/>
        <v>0</v>
      </c>
      <c r="L4413" t="s">
        <v>15856</v>
      </c>
    </row>
    <row r="4414" spans="1:12" x14ac:dyDescent="0.25">
      <c r="A4414" t="s">
        <v>8836</v>
      </c>
      <c r="B4414" t="s">
        <v>8837</v>
      </c>
      <c r="C4414" t="s">
        <v>35</v>
      </c>
      <c r="D4414">
        <v>89</v>
      </c>
      <c r="E4414" t="s">
        <v>36</v>
      </c>
      <c r="F4414" t="s">
        <v>36</v>
      </c>
      <c r="G4414" t="s">
        <v>36</v>
      </c>
      <c r="H4414" t="s">
        <v>36</v>
      </c>
      <c r="I4414" t="s">
        <v>2819</v>
      </c>
      <c r="J4414" s="4" t="str">
        <f t="shared" si="136"/>
        <v>na</v>
      </c>
      <c r="K4414" s="4">
        <f t="shared" si="137"/>
        <v>0</v>
      </c>
      <c r="L4414" t="s">
        <v>15857</v>
      </c>
    </row>
    <row r="4415" spans="1:12" x14ac:dyDescent="0.25">
      <c r="A4415" t="s">
        <v>8838</v>
      </c>
      <c r="B4415" t="s">
        <v>8839</v>
      </c>
      <c r="C4415" t="s">
        <v>18</v>
      </c>
      <c r="D4415">
        <v>89</v>
      </c>
      <c r="E4415" t="s">
        <v>36</v>
      </c>
      <c r="F4415" t="s">
        <v>36</v>
      </c>
      <c r="G4415">
        <v>2.1680000000000001</v>
      </c>
      <c r="H4415" t="s">
        <v>36</v>
      </c>
      <c r="I4415" t="s">
        <v>2819</v>
      </c>
      <c r="J4415" s="4" t="str">
        <f t="shared" si="136"/>
        <v>na</v>
      </c>
      <c r="K4415" s="4">
        <f t="shared" si="137"/>
        <v>0</v>
      </c>
      <c r="L4415" t="s">
        <v>15858</v>
      </c>
    </row>
    <row r="4416" spans="1:12" x14ac:dyDescent="0.25">
      <c r="A4416" t="s">
        <v>8840</v>
      </c>
      <c r="B4416" t="s">
        <v>8841</v>
      </c>
      <c r="C4416" t="s">
        <v>35</v>
      </c>
      <c r="D4416">
        <v>89</v>
      </c>
      <c r="E4416">
        <v>8.6340000000000003</v>
      </c>
      <c r="F4416" t="s">
        <v>36</v>
      </c>
      <c r="G4416" t="s">
        <v>36</v>
      </c>
      <c r="H4416" t="s">
        <v>36</v>
      </c>
      <c r="I4416" t="s">
        <v>2819</v>
      </c>
      <c r="J4416" s="4" t="str">
        <f t="shared" si="136"/>
        <v>na</v>
      </c>
      <c r="K4416" s="4">
        <f t="shared" si="137"/>
        <v>0</v>
      </c>
      <c r="L4416" t="s">
        <v>15859</v>
      </c>
    </row>
    <row r="4417" spans="1:12" x14ac:dyDescent="0.25">
      <c r="A4417" t="s">
        <v>8842</v>
      </c>
      <c r="B4417" t="s">
        <v>8843</v>
      </c>
      <c r="C4417" t="s">
        <v>11</v>
      </c>
      <c r="D4417">
        <v>88</v>
      </c>
      <c r="E4417" t="s">
        <v>36</v>
      </c>
      <c r="F4417">
        <v>0.5</v>
      </c>
      <c r="G4417">
        <v>5.5E-2</v>
      </c>
      <c r="H4417" t="s">
        <v>36</v>
      </c>
      <c r="I4417" t="s">
        <v>2819</v>
      </c>
      <c r="J4417" s="4" t="str">
        <f t="shared" si="136"/>
        <v>na</v>
      </c>
      <c r="K4417" s="4">
        <f t="shared" si="137"/>
        <v>0</v>
      </c>
      <c r="L4417" t="s">
        <v>15860</v>
      </c>
    </row>
    <row r="4418" spans="1:12" x14ac:dyDescent="0.25">
      <c r="A4418" t="s">
        <v>8844</v>
      </c>
      <c r="B4418" t="s">
        <v>8845</v>
      </c>
      <c r="C4418" t="s">
        <v>35</v>
      </c>
      <c r="D4418">
        <v>88</v>
      </c>
      <c r="E4418">
        <v>5.2960000000000003</v>
      </c>
      <c r="F4418">
        <v>0.71199999999999997</v>
      </c>
      <c r="G4418">
        <v>0.79900000000000004</v>
      </c>
      <c r="H4418" t="s">
        <v>36</v>
      </c>
      <c r="I4418" t="s">
        <v>2819</v>
      </c>
      <c r="J4418" s="4" t="str">
        <f t="shared" ref="J4418:J4481" si="138">IF(AND(I4418=selected_country_code,C4418= selected_sector_code),D4418,"na")</f>
        <v>na</v>
      </c>
      <c r="K4418" s="4">
        <f t="shared" si="137"/>
        <v>0</v>
      </c>
      <c r="L4418" t="s">
        <v>15861</v>
      </c>
    </row>
    <row r="4419" spans="1:12" x14ac:dyDescent="0.25">
      <c r="A4419" t="s">
        <v>8846</v>
      </c>
      <c r="B4419" t="s">
        <v>8847</v>
      </c>
      <c r="C4419" t="s">
        <v>30</v>
      </c>
      <c r="D4419">
        <v>88</v>
      </c>
      <c r="E4419" t="s">
        <v>36</v>
      </c>
      <c r="F4419">
        <v>1.2729999999999999</v>
      </c>
      <c r="G4419">
        <v>13.904</v>
      </c>
      <c r="H4419" t="s">
        <v>36</v>
      </c>
      <c r="I4419" t="s">
        <v>2819</v>
      </c>
      <c r="J4419" s="4" t="str">
        <f t="shared" si="138"/>
        <v>na</v>
      </c>
      <c r="K4419" s="4">
        <f t="shared" ref="K4419:K4482" si="139">IFERROR(RANK(J4419,$J$2:$J$5711,0),0)</f>
        <v>0</v>
      </c>
      <c r="L4419" t="s">
        <v>15862</v>
      </c>
    </row>
    <row r="4420" spans="1:12" x14ac:dyDescent="0.25">
      <c r="A4420" t="s">
        <v>8848</v>
      </c>
      <c r="B4420" t="s">
        <v>8849</v>
      </c>
      <c r="C4420" t="s">
        <v>132</v>
      </c>
      <c r="D4420">
        <v>88</v>
      </c>
      <c r="E4420" t="s">
        <v>36</v>
      </c>
      <c r="F4420">
        <v>0.99199999999999999</v>
      </c>
      <c r="G4420">
        <v>0.40200000000000002</v>
      </c>
      <c r="H4420">
        <v>16.914999999999999</v>
      </c>
      <c r="I4420" t="s">
        <v>2819</v>
      </c>
      <c r="J4420" s="4" t="str">
        <f t="shared" si="138"/>
        <v>na</v>
      </c>
      <c r="K4420" s="4">
        <f t="shared" si="139"/>
        <v>0</v>
      </c>
      <c r="L4420" t="s">
        <v>15863</v>
      </c>
    </row>
    <row r="4421" spans="1:12" x14ac:dyDescent="0.25">
      <c r="A4421" t="s">
        <v>8850</v>
      </c>
      <c r="B4421" t="s">
        <v>8851</v>
      </c>
      <c r="C4421" t="s">
        <v>30</v>
      </c>
      <c r="D4421">
        <v>88</v>
      </c>
      <c r="E4421" t="s">
        <v>36</v>
      </c>
      <c r="F4421">
        <v>12.106</v>
      </c>
      <c r="G4421">
        <v>61.320999999999998</v>
      </c>
      <c r="H4421" t="s">
        <v>36</v>
      </c>
      <c r="I4421" t="s">
        <v>2819</v>
      </c>
      <c r="J4421" s="4" t="str">
        <f t="shared" si="138"/>
        <v>na</v>
      </c>
      <c r="K4421" s="4">
        <f t="shared" si="139"/>
        <v>0</v>
      </c>
      <c r="L4421" t="s">
        <v>15864</v>
      </c>
    </row>
    <row r="4422" spans="1:12" x14ac:dyDescent="0.25">
      <c r="A4422" t="s">
        <v>8852</v>
      </c>
      <c r="B4422" t="s">
        <v>8853</v>
      </c>
      <c r="C4422" t="s">
        <v>132</v>
      </c>
      <c r="D4422">
        <v>88</v>
      </c>
      <c r="E4422" t="s">
        <v>36</v>
      </c>
      <c r="F4422" t="s">
        <v>36</v>
      </c>
      <c r="G4422">
        <v>7.5999999999999998E-2</v>
      </c>
      <c r="H4422">
        <v>0.28399999999999997</v>
      </c>
      <c r="I4422" t="s">
        <v>2819</v>
      </c>
      <c r="J4422" s="4" t="str">
        <f t="shared" si="138"/>
        <v>na</v>
      </c>
      <c r="K4422" s="4">
        <f t="shared" si="139"/>
        <v>0</v>
      </c>
      <c r="L4422" t="s">
        <v>15865</v>
      </c>
    </row>
    <row r="4423" spans="1:12" x14ac:dyDescent="0.25">
      <c r="A4423" t="s">
        <v>8854</v>
      </c>
      <c r="B4423" t="s">
        <v>8855</v>
      </c>
      <c r="C4423" t="s">
        <v>15</v>
      </c>
      <c r="D4423">
        <v>88</v>
      </c>
      <c r="E4423" t="s">
        <v>36</v>
      </c>
      <c r="F4423" t="s">
        <v>36</v>
      </c>
      <c r="G4423">
        <v>4.5140000000000002</v>
      </c>
      <c r="H4423" t="s">
        <v>36</v>
      </c>
      <c r="I4423" t="s">
        <v>2819</v>
      </c>
      <c r="J4423" s="4" t="str">
        <f t="shared" si="138"/>
        <v>na</v>
      </c>
      <c r="K4423" s="4">
        <f t="shared" si="139"/>
        <v>0</v>
      </c>
      <c r="L4423" t="s">
        <v>15866</v>
      </c>
    </row>
    <row r="4424" spans="1:12" x14ac:dyDescent="0.25">
      <c r="A4424" t="s">
        <v>8856</v>
      </c>
      <c r="B4424" t="s">
        <v>8857</v>
      </c>
      <c r="C4424" t="s">
        <v>30</v>
      </c>
      <c r="D4424">
        <v>88</v>
      </c>
      <c r="E4424" t="s">
        <v>36</v>
      </c>
      <c r="F4424">
        <v>1.498</v>
      </c>
      <c r="G4424" t="s">
        <v>36</v>
      </c>
      <c r="H4424" t="s">
        <v>36</v>
      </c>
      <c r="I4424" t="s">
        <v>2819</v>
      </c>
      <c r="J4424" s="4" t="str">
        <f t="shared" si="138"/>
        <v>na</v>
      </c>
      <c r="K4424" s="4">
        <f t="shared" si="139"/>
        <v>0</v>
      </c>
      <c r="L4424" t="s">
        <v>15867</v>
      </c>
    </row>
    <row r="4425" spans="1:12" x14ac:dyDescent="0.25">
      <c r="A4425" t="s">
        <v>8858</v>
      </c>
      <c r="B4425" t="s">
        <v>8859</v>
      </c>
      <c r="C4425" t="s">
        <v>30</v>
      </c>
      <c r="D4425">
        <v>88</v>
      </c>
      <c r="E4425" t="s">
        <v>36</v>
      </c>
      <c r="F4425">
        <v>10.019</v>
      </c>
      <c r="G4425">
        <v>17.207000000000001</v>
      </c>
      <c r="H4425" t="s">
        <v>36</v>
      </c>
      <c r="I4425" t="s">
        <v>2819</v>
      </c>
      <c r="J4425" s="4" t="str">
        <f t="shared" si="138"/>
        <v>na</v>
      </c>
      <c r="K4425" s="4">
        <f t="shared" si="139"/>
        <v>0</v>
      </c>
      <c r="L4425" t="s">
        <v>15868</v>
      </c>
    </row>
    <row r="4426" spans="1:12" x14ac:dyDescent="0.25">
      <c r="A4426" t="s">
        <v>8860</v>
      </c>
      <c r="B4426" t="s">
        <v>8861</v>
      </c>
      <c r="C4426" t="s">
        <v>35</v>
      </c>
      <c r="D4426">
        <v>87</v>
      </c>
      <c r="E4426">
        <v>3.3690000000000002</v>
      </c>
      <c r="F4426">
        <v>0.38500000000000001</v>
      </c>
      <c r="G4426">
        <v>1.7589999999999999</v>
      </c>
      <c r="H4426" t="s">
        <v>36</v>
      </c>
      <c r="I4426" t="s">
        <v>2819</v>
      </c>
      <c r="J4426" s="4" t="str">
        <f t="shared" si="138"/>
        <v>na</v>
      </c>
      <c r="K4426" s="4">
        <f t="shared" si="139"/>
        <v>0</v>
      </c>
      <c r="L4426" t="s">
        <v>15869</v>
      </c>
    </row>
    <row r="4427" spans="1:12" x14ac:dyDescent="0.25">
      <c r="A4427" t="s">
        <v>8862</v>
      </c>
      <c r="B4427" t="s">
        <v>8863</v>
      </c>
      <c r="C4427" t="s">
        <v>35</v>
      </c>
      <c r="D4427">
        <v>87</v>
      </c>
      <c r="E4427">
        <v>13.378</v>
      </c>
      <c r="F4427">
        <v>1.1659999999999999</v>
      </c>
      <c r="G4427">
        <v>3.1970000000000001</v>
      </c>
      <c r="H4427" t="s">
        <v>36</v>
      </c>
      <c r="I4427" t="s">
        <v>2819</v>
      </c>
      <c r="J4427" s="4" t="str">
        <f t="shared" si="138"/>
        <v>na</v>
      </c>
      <c r="K4427" s="4">
        <f t="shared" si="139"/>
        <v>0</v>
      </c>
      <c r="L4427" t="s">
        <v>15870</v>
      </c>
    </row>
    <row r="4428" spans="1:12" x14ac:dyDescent="0.25">
      <c r="A4428" t="s">
        <v>8864</v>
      </c>
      <c r="B4428" t="s">
        <v>8865</v>
      </c>
      <c r="C4428" t="s">
        <v>24</v>
      </c>
      <c r="D4428">
        <v>87</v>
      </c>
      <c r="E4428" t="s">
        <v>36</v>
      </c>
      <c r="F4428">
        <v>0.26700000000000002</v>
      </c>
      <c r="G4428">
        <v>0.502</v>
      </c>
      <c r="H4428">
        <v>10.528</v>
      </c>
      <c r="I4428" t="s">
        <v>2819</v>
      </c>
      <c r="J4428" s="4" t="str">
        <f t="shared" si="138"/>
        <v>na</v>
      </c>
      <c r="K4428" s="4">
        <f t="shared" si="139"/>
        <v>0</v>
      </c>
      <c r="L4428" t="s">
        <v>15871</v>
      </c>
    </row>
    <row r="4429" spans="1:12" x14ac:dyDescent="0.25">
      <c r="A4429" t="s">
        <v>8866</v>
      </c>
      <c r="B4429" t="s">
        <v>8867</v>
      </c>
      <c r="C4429" t="s">
        <v>35</v>
      </c>
      <c r="D4429">
        <v>87</v>
      </c>
      <c r="E4429" t="s">
        <v>36</v>
      </c>
      <c r="F4429" t="s">
        <v>36</v>
      </c>
      <c r="G4429" t="s">
        <v>36</v>
      </c>
      <c r="H4429" t="s">
        <v>36</v>
      </c>
      <c r="I4429" t="s">
        <v>2819</v>
      </c>
      <c r="J4429" s="4" t="str">
        <f t="shared" si="138"/>
        <v>na</v>
      </c>
      <c r="K4429" s="4">
        <f t="shared" si="139"/>
        <v>0</v>
      </c>
      <c r="L4429" t="s">
        <v>15872</v>
      </c>
    </row>
    <row r="4430" spans="1:12" x14ac:dyDescent="0.25">
      <c r="A4430" t="s">
        <v>8868</v>
      </c>
      <c r="B4430" t="s">
        <v>8869</v>
      </c>
      <c r="C4430" t="s">
        <v>58</v>
      </c>
      <c r="D4430">
        <v>87</v>
      </c>
      <c r="E4430" t="s">
        <v>36</v>
      </c>
      <c r="F4430">
        <v>1.9350000000000001</v>
      </c>
      <c r="G4430">
        <v>4.032</v>
      </c>
      <c r="H4430">
        <v>62.206000000000003</v>
      </c>
      <c r="I4430" t="s">
        <v>2819</v>
      </c>
      <c r="J4430" s="4" t="str">
        <f t="shared" si="138"/>
        <v>na</v>
      </c>
      <c r="K4430" s="4">
        <f t="shared" si="139"/>
        <v>0</v>
      </c>
      <c r="L4430" t="s">
        <v>15873</v>
      </c>
    </row>
    <row r="4431" spans="1:12" x14ac:dyDescent="0.25">
      <c r="A4431" t="s">
        <v>8870</v>
      </c>
      <c r="B4431" t="s">
        <v>8871</v>
      </c>
      <c r="C4431" t="s">
        <v>35</v>
      </c>
      <c r="D4431">
        <v>87</v>
      </c>
      <c r="E4431">
        <v>12.925000000000001</v>
      </c>
      <c r="F4431">
        <v>1.4450000000000001</v>
      </c>
      <c r="G4431">
        <v>2.794</v>
      </c>
      <c r="H4431" t="s">
        <v>36</v>
      </c>
      <c r="I4431" t="s">
        <v>2819</v>
      </c>
      <c r="J4431" s="4" t="str">
        <f t="shared" si="138"/>
        <v>na</v>
      </c>
      <c r="K4431" s="4">
        <f t="shared" si="139"/>
        <v>0</v>
      </c>
      <c r="L4431" t="s">
        <v>15874</v>
      </c>
    </row>
    <row r="4432" spans="1:12" x14ac:dyDescent="0.25">
      <c r="A4432" t="s">
        <v>8872</v>
      </c>
      <c r="B4432" t="s">
        <v>8873</v>
      </c>
      <c r="C4432" t="s">
        <v>61</v>
      </c>
      <c r="D4432">
        <v>87</v>
      </c>
      <c r="E4432" t="s">
        <v>36</v>
      </c>
      <c r="F4432">
        <v>1.377</v>
      </c>
      <c r="G4432" t="s">
        <v>36</v>
      </c>
      <c r="H4432" t="s">
        <v>36</v>
      </c>
      <c r="I4432" t="s">
        <v>2819</v>
      </c>
      <c r="J4432" s="4" t="str">
        <f t="shared" si="138"/>
        <v>na</v>
      </c>
      <c r="K4432" s="4">
        <f t="shared" si="139"/>
        <v>0</v>
      </c>
      <c r="L4432" t="s">
        <v>15875</v>
      </c>
    </row>
    <row r="4433" spans="1:12" x14ac:dyDescent="0.25">
      <c r="A4433" t="s">
        <v>8874</v>
      </c>
      <c r="B4433" t="s">
        <v>8875</v>
      </c>
      <c r="C4433" t="s">
        <v>30</v>
      </c>
      <c r="D4433">
        <v>86</v>
      </c>
      <c r="E4433" t="s">
        <v>36</v>
      </c>
      <c r="F4433">
        <v>4.4989999999999997</v>
      </c>
      <c r="G4433">
        <v>30.335999999999999</v>
      </c>
      <c r="H4433" t="s">
        <v>36</v>
      </c>
      <c r="I4433" t="s">
        <v>2819</v>
      </c>
      <c r="J4433" s="4" t="str">
        <f t="shared" si="138"/>
        <v>na</v>
      </c>
      <c r="K4433" s="4">
        <f t="shared" si="139"/>
        <v>0</v>
      </c>
      <c r="L4433" t="s">
        <v>15876</v>
      </c>
    </row>
    <row r="4434" spans="1:12" x14ac:dyDescent="0.25">
      <c r="A4434" t="s">
        <v>8876</v>
      </c>
      <c r="B4434" t="s">
        <v>8877</v>
      </c>
      <c r="C4434" t="s">
        <v>35</v>
      </c>
      <c r="D4434">
        <v>86</v>
      </c>
      <c r="E4434">
        <v>8.27</v>
      </c>
      <c r="F4434">
        <v>0.73299999999999998</v>
      </c>
      <c r="G4434" t="s">
        <v>36</v>
      </c>
      <c r="H4434" t="s">
        <v>36</v>
      </c>
      <c r="I4434" t="s">
        <v>2819</v>
      </c>
      <c r="J4434" s="4" t="str">
        <f t="shared" si="138"/>
        <v>na</v>
      </c>
      <c r="K4434" s="4">
        <f t="shared" si="139"/>
        <v>0</v>
      </c>
      <c r="L4434" t="s">
        <v>15877</v>
      </c>
    </row>
    <row r="4435" spans="1:12" x14ac:dyDescent="0.25">
      <c r="A4435" t="s">
        <v>8878</v>
      </c>
      <c r="B4435" t="s">
        <v>8879</v>
      </c>
      <c r="C4435" t="s">
        <v>30</v>
      </c>
      <c r="D4435">
        <v>86</v>
      </c>
      <c r="E4435" t="s">
        <v>36</v>
      </c>
      <c r="F4435">
        <v>1.052</v>
      </c>
      <c r="G4435">
        <v>0.73299999999999998</v>
      </c>
      <c r="H4435">
        <v>14.358000000000001</v>
      </c>
      <c r="I4435" t="s">
        <v>2819</v>
      </c>
      <c r="J4435" s="4" t="str">
        <f t="shared" si="138"/>
        <v>na</v>
      </c>
      <c r="K4435" s="4">
        <f t="shared" si="139"/>
        <v>0</v>
      </c>
      <c r="L4435" t="s">
        <v>15878</v>
      </c>
    </row>
    <row r="4436" spans="1:12" x14ac:dyDescent="0.25">
      <c r="A4436" t="s">
        <v>8880</v>
      </c>
      <c r="B4436" t="s">
        <v>8881</v>
      </c>
      <c r="C4436" t="s">
        <v>11</v>
      </c>
      <c r="D4436">
        <v>86</v>
      </c>
      <c r="E4436" t="s">
        <v>36</v>
      </c>
      <c r="F4436" t="s">
        <v>36</v>
      </c>
      <c r="G4436" t="s">
        <v>36</v>
      </c>
      <c r="H4436" t="s">
        <v>36</v>
      </c>
      <c r="I4436" t="s">
        <v>2819</v>
      </c>
      <c r="J4436" s="4" t="str">
        <f t="shared" si="138"/>
        <v>na</v>
      </c>
      <c r="K4436" s="4">
        <f t="shared" si="139"/>
        <v>0</v>
      </c>
      <c r="L4436" t="s">
        <v>15879</v>
      </c>
    </row>
    <row r="4437" spans="1:12" x14ac:dyDescent="0.25">
      <c r="A4437" t="s">
        <v>8882</v>
      </c>
      <c r="B4437" t="s">
        <v>8883</v>
      </c>
      <c r="C4437" t="s">
        <v>35</v>
      </c>
      <c r="D4437">
        <v>86</v>
      </c>
      <c r="E4437">
        <v>59.762</v>
      </c>
      <c r="F4437">
        <v>1.206</v>
      </c>
      <c r="G4437">
        <v>1.9E-2</v>
      </c>
      <c r="H4437">
        <v>192.63300000000001</v>
      </c>
      <c r="I4437" t="s">
        <v>2819</v>
      </c>
      <c r="J4437" s="4" t="str">
        <f t="shared" si="138"/>
        <v>na</v>
      </c>
      <c r="K4437" s="4">
        <f t="shared" si="139"/>
        <v>0</v>
      </c>
      <c r="L4437" t="s">
        <v>15880</v>
      </c>
    </row>
    <row r="4438" spans="1:12" x14ac:dyDescent="0.25">
      <c r="A4438" t="s">
        <v>8884</v>
      </c>
      <c r="B4438" t="s">
        <v>8885</v>
      </c>
      <c r="C4438" t="s">
        <v>58</v>
      </c>
      <c r="D4438">
        <v>86</v>
      </c>
      <c r="E4438">
        <v>1.1080000000000001</v>
      </c>
      <c r="F4438" t="s">
        <v>36</v>
      </c>
      <c r="G4438">
        <v>4.8000000000000001E-2</v>
      </c>
      <c r="H4438">
        <v>4.0730000000000004</v>
      </c>
      <c r="I4438" t="s">
        <v>2819</v>
      </c>
      <c r="J4438" s="4" t="str">
        <f t="shared" si="138"/>
        <v>na</v>
      </c>
      <c r="K4438" s="4">
        <f t="shared" si="139"/>
        <v>0</v>
      </c>
      <c r="L4438" t="s">
        <v>15881</v>
      </c>
    </row>
    <row r="4439" spans="1:12" x14ac:dyDescent="0.25">
      <c r="A4439" t="s">
        <v>8886</v>
      </c>
      <c r="B4439" t="s">
        <v>8887</v>
      </c>
      <c r="C4439" t="s">
        <v>15</v>
      </c>
      <c r="D4439">
        <v>86</v>
      </c>
      <c r="E4439">
        <v>4.5739999999999998</v>
      </c>
      <c r="F4439">
        <v>0.504</v>
      </c>
      <c r="G4439">
        <v>0.19800000000000001</v>
      </c>
      <c r="H4439">
        <v>6.83</v>
      </c>
      <c r="I4439" t="s">
        <v>2819</v>
      </c>
      <c r="J4439" s="4" t="str">
        <f t="shared" si="138"/>
        <v>na</v>
      </c>
      <c r="K4439" s="4">
        <f t="shared" si="139"/>
        <v>0</v>
      </c>
      <c r="L4439" t="s">
        <v>15882</v>
      </c>
    </row>
    <row r="4440" spans="1:12" x14ac:dyDescent="0.25">
      <c r="A4440" t="s">
        <v>8888</v>
      </c>
      <c r="B4440" t="s">
        <v>8889</v>
      </c>
      <c r="C4440" t="s">
        <v>30</v>
      </c>
      <c r="D4440">
        <v>86</v>
      </c>
      <c r="E4440" t="s">
        <v>36</v>
      </c>
      <c r="F4440">
        <v>1.919</v>
      </c>
      <c r="G4440">
        <v>396.82499999999999</v>
      </c>
      <c r="H4440" t="s">
        <v>36</v>
      </c>
      <c r="I4440" t="s">
        <v>2819</v>
      </c>
      <c r="J4440" s="4" t="str">
        <f t="shared" si="138"/>
        <v>na</v>
      </c>
      <c r="K4440" s="4">
        <f t="shared" si="139"/>
        <v>0</v>
      </c>
      <c r="L4440" t="s">
        <v>15883</v>
      </c>
    </row>
    <row r="4441" spans="1:12" x14ac:dyDescent="0.25">
      <c r="A4441" t="s">
        <v>8890</v>
      </c>
      <c r="B4441" t="s">
        <v>8891</v>
      </c>
      <c r="C4441" t="s">
        <v>30</v>
      </c>
      <c r="D4441">
        <v>86</v>
      </c>
      <c r="E4441" t="s">
        <v>36</v>
      </c>
      <c r="F4441">
        <v>0.85699999999999998</v>
      </c>
      <c r="G4441" t="s">
        <v>36</v>
      </c>
      <c r="H4441" t="s">
        <v>36</v>
      </c>
      <c r="I4441" t="s">
        <v>2819</v>
      </c>
      <c r="J4441" s="4" t="str">
        <f t="shared" si="138"/>
        <v>na</v>
      </c>
      <c r="K4441" s="4">
        <f t="shared" si="139"/>
        <v>0</v>
      </c>
      <c r="L4441" t="s">
        <v>15884</v>
      </c>
    </row>
    <row r="4442" spans="1:12" x14ac:dyDescent="0.25">
      <c r="A4442" t="s">
        <v>8892</v>
      </c>
      <c r="B4442" t="s">
        <v>8893</v>
      </c>
      <c r="C4442" t="s">
        <v>30</v>
      </c>
      <c r="D4442">
        <v>86</v>
      </c>
      <c r="E4442" t="s">
        <v>36</v>
      </c>
      <c r="F4442">
        <v>2.3660000000000001</v>
      </c>
      <c r="G4442" t="s">
        <v>36</v>
      </c>
      <c r="H4442" t="s">
        <v>36</v>
      </c>
      <c r="I4442" t="s">
        <v>2819</v>
      </c>
      <c r="J4442" s="4" t="str">
        <f t="shared" si="138"/>
        <v>na</v>
      </c>
      <c r="K4442" s="4">
        <f t="shared" si="139"/>
        <v>0</v>
      </c>
      <c r="L4442" t="s">
        <v>15885</v>
      </c>
    </row>
    <row r="4443" spans="1:12" x14ac:dyDescent="0.25">
      <c r="A4443" t="s">
        <v>8894</v>
      </c>
      <c r="B4443" t="s">
        <v>8895</v>
      </c>
      <c r="C4443" t="s">
        <v>58</v>
      </c>
      <c r="D4443">
        <v>86</v>
      </c>
      <c r="E4443">
        <v>11.364000000000001</v>
      </c>
      <c r="F4443">
        <v>12.393000000000001</v>
      </c>
      <c r="G4443">
        <v>1.1180000000000001</v>
      </c>
      <c r="H4443" t="s">
        <v>36</v>
      </c>
      <c r="I4443" t="s">
        <v>2819</v>
      </c>
      <c r="J4443" s="4" t="str">
        <f t="shared" si="138"/>
        <v>na</v>
      </c>
      <c r="K4443" s="4">
        <f t="shared" si="139"/>
        <v>0</v>
      </c>
      <c r="L4443" t="s">
        <v>15886</v>
      </c>
    </row>
    <row r="4444" spans="1:12" x14ac:dyDescent="0.25">
      <c r="A4444" t="s">
        <v>8896</v>
      </c>
      <c r="B4444" t="s">
        <v>8897</v>
      </c>
      <c r="C4444" t="s">
        <v>15</v>
      </c>
      <c r="D4444">
        <v>86</v>
      </c>
      <c r="E4444">
        <v>16.364000000000001</v>
      </c>
      <c r="F4444">
        <v>0.78100000000000003</v>
      </c>
      <c r="G4444">
        <v>0.79800000000000004</v>
      </c>
      <c r="H4444">
        <v>9.0630000000000006</v>
      </c>
      <c r="I4444" t="s">
        <v>2819</v>
      </c>
      <c r="J4444" s="4" t="str">
        <f t="shared" si="138"/>
        <v>na</v>
      </c>
      <c r="K4444" s="4">
        <f t="shared" si="139"/>
        <v>0</v>
      </c>
      <c r="L4444" t="s">
        <v>15887</v>
      </c>
    </row>
    <row r="4445" spans="1:12" x14ac:dyDescent="0.25">
      <c r="A4445" t="s">
        <v>8898</v>
      </c>
      <c r="B4445" t="s">
        <v>8899</v>
      </c>
      <c r="C4445" t="s">
        <v>58</v>
      </c>
      <c r="D4445">
        <v>86</v>
      </c>
      <c r="E4445">
        <v>2.2509999999999999</v>
      </c>
      <c r="F4445">
        <v>0.15</v>
      </c>
      <c r="G4445">
        <v>1.2999999999999999E-2</v>
      </c>
      <c r="H4445">
        <v>5.7039999999999997</v>
      </c>
      <c r="I4445" t="s">
        <v>2819</v>
      </c>
      <c r="J4445" s="4" t="str">
        <f t="shared" si="138"/>
        <v>na</v>
      </c>
      <c r="K4445" s="4">
        <f t="shared" si="139"/>
        <v>0</v>
      </c>
      <c r="L4445" t="s">
        <v>15888</v>
      </c>
    </row>
    <row r="4446" spans="1:12" x14ac:dyDescent="0.25">
      <c r="A4446" t="s">
        <v>8900</v>
      </c>
      <c r="B4446" t="s">
        <v>8901</v>
      </c>
      <c r="C4446" t="s">
        <v>11</v>
      </c>
      <c r="D4446">
        <v>85</v>
      </c>
      <c r="E4446" t="s">
        <v>36</v>
      </c>
      <c r="F4446">
        <v>6.5000000000000002E-2</v>
      </c>
      <c r="G4446">
        <v>5.5E-2</v>
      </c>
      <c r="H4446" t="s">
        <v>36</v>
      </c>
      <c r="I4446" t="s">
        <v>2819</v>
      </c>
      <c r="J4446" s="4" t="str">
        <f t="shared" si="138"/>
        <v>na</v>
      </c>
      <c r="K4446" s="4">
        <f t="shared" si="139"/>
        <v>0</v>
      </c>
      <c r="L4446" t="s">
        <v>15889</v>
      </c>
    </row>
    <row r="4447" spans="1:12" x14ac:dyDescent="0.25">
      <c r="A4447" t="s">
        <v>8902</v>
      </c>
      <c r="B4447" t="s">
        <v>8903</v>
      </c>
      <c r="C4447" t="s">
        <v>61</v>
      </c>
      <c r="D4447">
        <v>85</v>
      </c>
      <c r="E4447" t="s">
        <v>36</v>
      </c>
      <c r="F4447" t="s">
        <v>36</v>
      </c>
      <c r="G4447" t="s">
        <v>36</v>
      </c>
      <c r="H4447" t="s">
        <v>36</v>
      </c>
      <c r="I4447" t="s">
        <v>2819</v>
      </c>
      <c r="J4447" s="4" t="str">
        <f t="shared" si="138"/>
        <v>na</v>
      </c>
      <c r="K4447" s="4">
        <f t="shared" si="139"/>
        <v>0</v>
      </c>
      <c r="L4447" t="s">
        <v>15890</v>
      </c>
    </row>
    <row r="4448" spans="1:12" x14ac:dyDescent="0.25">
      <c r="A4448" t="s">
        <v>8904</v>
      </c>
      <c r="B4448" t="s">
        <v>8905</v>
      </c>
      <c r="C4448" t="s">
        <v>15</v>
      </c>
      <c r="D4448">
        <v>85</v>
      </c>
      <c r="E4448" t="s">
        <v>36</v>
      </c>
      <c r="F4448" t="s">
        <v>36</v>
      </c>
      <c r="G4448" t="s">
        <v>36</v>
      </c>
      <c r="H4448" t="s">
        <v>36</v>
      </c>
      <c r="I4448" t="s">
        <v>2819</v>
      </c>
      <c r="J4448" s="4" t="str">
        <f t="shared" si="138"/>
        <v>na</v>
      </c>
      <c r="K4448" s="4">
        <f t="shared" si="139"/>
        <v>0</v>
      </c>
      <c r="L4448" t="s">
        <v>15891</v>
      </c>
    </row>
    <row r="4449" spans="1:12" x14ac:dyDescent="0.25">
      <c r="A4449" t="s">
        <v>8906</v>
      </c>
      <c r="B4449" t="s">
        <v>8907</v>
      </c>
      <c r="C4449" t="s">
        <v>35</v>
      </c>
      <c r="D4449">
        <v>85</v>
      </c>
      <c r="E4449" t="s">
        <v>36</v>
      </c>
      <c r="F4449" t="s">
        <v>36</v>
      </c>
      <c r="G4449" t="s">
        <v>36</v>
      </c>
      <c r="H4449" t="s">
        <v>36</v>
      </c>
      <c r="I4449" t="s">
        <v>2819</v>
      </c>
      <c r="J4449" s="4" t="str">
        <f t="shared" si="138"/>
        <v>na</v>
      </c>
      <c r="K4449" s="4">
        <f t="shared" si="139"/>
        <v>0</v>
      </c>
      <c r="L4449" t="s">
        <v>15892</v>
      </c>
    </row>
    <row r="4450" spans="1:12" x14ac:dyDescent="0.25">
      <c r="A4450" t="s">
        <v>8908</v>
      </c>
      <c r="B4450" t="s">
        <v>8909</v>
      </c>
      <c r="C4450" t="s">
        <v>30</v>
      </c>
      <c r="D4450">
        <v>85</v>
      </c>
      <c r="E4450" t="s">
        <v>36</v>
      </c>
      <c r="F4450" t="s">
        <v>36</v>
      </c>
      <c r="G4450">
        <v>30.271999999999998</v>
      </c>
      <c r="H4450" t="s">
        <v>36</v>
      </c>
      <c r="I4450" t="s">
        <v>2819</v>
      </c>
      <c r="J4450" s="4" t="str">
        <f t="shared" si="138"/>
        <v>na</v>
      </c>
      <c r="K4450" s="4">
        <f t="shared" si="139"/>
        <v>0</v>
      </c>
      <c r="L4450" t="s">
        <v>15893</v>
      </c>
    </row>
    <row r="4451" spans="1:12" x14ac:dyDescent="0.25">
      <c r="A4451" t="s">
        <v>8910</v>
      </c>
      <c r="B4451" t="s">
        <v>8911</v>
      </c>
      <c r="C4451" t="s">
        <v>35</v>
      </c>
      <c r="D4451">
        <v>85</v>
      </c>
      <c r="E4451">
        <v>7.6529999999999996</v>
      </c>
      <c r="F4451">
        <v>0.746</v>
      </c>
      <c r="G4451">
        <v>1.5840000000000001</v>
      </c>
      <c r="H4451" t="s">
        <v>36</v>
      </c>
      <c r="I4451" t="s">
        <v>2819</v>
      </c>
      <c r="J4451" s="4" t="str">
        <f t="shared" si="138"/>
        <v>na</v>
      </c>
      <c r="K4451" s="4">
        <f t="shared" si="139"/>
        <v>0</v>
      </c>
      <c r="L4451" t="s">
        <v>15894</v>
      </c>
    </row>
    <row r="4452" spans="1:12" x14ac:dyDescent="0.25">
      <c r="A4452" t="s">
        <v>8912</v>
      </c>
      <c r="B4452" t="s">
        <v>8913</v>
      </c>
      <c r="C4452" t="s">
        <v>30</v>
      </c>
      <c r="D4452">
        <v>85</v>
      </c>
      <c r="E4452" t="s">
        <v>36</v>
      </c>
      <c r="F4452">
        <v>0.54500000000000004</v>
      </c>
      <c r="G4452">
        <v>5.4740000000000002</v>
      </c>
      <c r="H4452" t="s">
        <v>36</v>
      </c>
      <c r="I4452" t="s">
        <v>2819</v>
      </c>
      <c r="J4452" s="4" t="str">
        <f t="shared" si="138"/>
        <v>na</v>
      </c>
      <c r="K4452" s="4">
        <f t="shared" si="139"/>
        <v>0</v>
      </c>
      <c r="L4452" t="s">
        <v>15895</v>
      </c>
    </row>
    <row r="4453" spans="1:12" x14ac:dyDescent="0.25">
      <c r="A4453" t="s">
        <v>8914</v>
      </c>
      <c r="B4453" t="s">
        <v>8915</v>
      </c>
      <c r="C4453" t="s">
        <v>58</v>
      </c>
      <c r="D4453">
        <v>84</v>
      </c>
      <c r="E4453" t="s">
        <v>36</v>
      </c>
      <c r="F4453" t="s">
        <v>36</v>
      </c>
      <c r="G4453" t="s">
        <v>36</v>
      </c>
      <c r="H4453" t="s">
        <v>36</v>
      </c>
      <c r="I4453" t="s">
        <v>2819</v>
      </c>
      <c r="J4453" s="4" t="str">
        <f t="shared" si="138"/>
        <v>na</v>
      </c>
      <c r="K4453" s="4">
        <f t="shared" si="139"/>
        <v>0</v>
      </c>
      <c r="L4453" t="s">
        <v>15896</v>
      </c>
    </row>
    <row r="4454" spans="1:12" x14ac:dyDescent="0.25">
      <c r="A4454" t="s">
        <v>8916</v>
      </c>
      <c r="B4454" t="s">
        <v>8917</v>
      </c>
      <c r="C4454" t="s">
        <v>30</v>
      </c>
      <c r="D4454">
        <v>84</v>
      </c>
      <c r="E4454" t="s">
        <v>36</v>
      </c>
      <c r="F4454">
        <v>11.531000000000001</v>
      </c>
      <c r="G4454" t="s">
        <v>36</v>
      </c>
      <c r="H4454" t="s">
        <v>36</v>
      </c>
      <c r="I4454" t="s">
        <v>2819</v>
      </c>
      <c r="J4454" s="4" t="str">
        <f t="shared" si="138"/>
        <v>na</v>
      </c>
      <c r="K4454" s="4">
        <f t="shared" si="139"/>
        <v>0</v>
      </c>
      <c r="L4454" t="s">
        <v>15897</v>
      </c>
    </row>
    <row r="4455" spans="1:12" x14ac:dyDescent="0.25">
      <c r="A4455" t="s">
        <v>8918</v>
      </c>
      <c r="B4455" t="s">
        <v>8919</v>
      </c>
      <c r="C4455" t="s">
        <v>15</v>
      </c>
      <c r="D4455">
        <v>84</v>
      </c>
      <c r="E4455">
        <v>6.0650000000000004</v>
      </c>
      <c r="F4455">
        <v>0.86199999999999999</v>
      </c>
      <c r="G4455">
        <v>0.222</v>
      </c>
      <c r="H4455">
        <v>17.25</v>
      </c>
      <c r="I4455" t="s">
        <v>2819</v>
      </c>
      <c r="J4455" s="4" t="str">
        <f t="shared" si="138"/>
        <v>na</v>
      </c>
      <c r="K4455" s="4">
        <f t="shared" si="139"/>
        <v>0</v>
      </c>
      <c r="L4455" t="s">
        <v>15898</v>
      </c>
    </row>
    <row r="4456" spans="1:12" x14ac:dyDescent="0.25">
      <c r="A4456" t="s">
        <v>8920</v>
      </c>
      <c r="B4456" t="s">
        <v>8921</v>
      </c>
      <c r="C4456" t="s">
        <v>61</v>
      </c>
      <c r="D4456">
        <v>84</v>
      </c>
      <c r="E4456" t="s">
        <v>36</v>
      </c>
      <c r="F4456" t="s">
        <v>36</v>
      </c>
      <c r="G4456" t="s">
        <v>36</v>
      </c>
      <c r="H4456" t="s">
        <v>36</v>
      </c>
      <c r="I4456" t="s">
        <v>2819</v>
      </c>
      <c r="J4456" s="4" t="str">
        <f t="shared" si="138"/>
        <v>na</v>
      </c>
      <c r="K4456" s="4">
        <f t="shared" si="139"/>
        <v>0</v>
      </c>
      <c r="L4456" t="s">
        <v>15899</v>
      </c>
    </row>
    <row r="4457" spans="1:12" x14ac:dyDescent="0.25">
      <c r="A4457" t="s">
        <v>8922</v>
      </c>
      <c r="B4457" t="s">
        <v>8923</v>
      </c>
      <c r="C4457" t="s">
        <v>30</v>
      </c>
      <c r="D4457">
        <v>84</v>
      </c>
      <c r="E4457" t="s">
        <v>36</v>
      </c>
      <c r="F4457">
        <v>0.85</v>
      </c>
      <c r="G4457">
        <v>18.306000000000001</v>
      </c>
      <c r="H4457" t="s">
        <v>36</v>
      </c>
      <c r="I4457" t="s">
        <v>2819</v>
      </c>
      <c r="J4457" s="4" t="str">
        <f t="shared" si="138"/>
        <v>na</v>
      </c>
      <c r="K4457" s="4">
        <f t="shared" si="139"/>
        <v>0</v>
      </c>
      <c r="L4457" t="s">
        <v>15900</v>
      </c>
    </row>
    <row r="4458" spans="1:12" x14ac:dyDescent="0.25">
      <c r="A4458" t="s">
        <v>8924</v>
      </c>
      <c r="B4458" t="s">
        <v>8925</v>
      </c>
      <c r="C4458" t="s">
        <v>58</v>
      </c>
      <c r="D4458">
        <v>83</v>
      </c>
      <c r="E4458" t="s">
        <v>36</v>
      </c>
      <c r="F4458" t="s">
        <v>36</v>
      </c>
      <c r="G4458" t="s">
        <v>36</v>
      </c>
      <c r="H4458" t="s">
        <v>36</v>
      </c>
      <c r="I4458" t="s">
        <v>2819</v>
      </c>
      <c r="J4458" s="4" t="str">
        <f t="shared" si="138"/>
        <v>na</v>
      </c>
      <c r="K4458" s="4">
        <f t="shared" si="139"/>
        <v>0</v>
      </c>
      <c r="L4458" t="s">
        <v>15901</v>
      </c>
    </row>
    <row r="4459" spans="1:12" x14ac:dyDescent="0.25">
      <c r="A4459" t="s">
        <v>8926</v>
      </c>
      <c r="B4459" t="s">
        <v>8927</v>
      </c>
      <c r="C4459" t="s">
        <v>58</v>
      </c>
      <c r="D4459">
        <v>83</v>
      </c>
      <c r="E4459" t="s">
        <v>36</v>
      </c>
      <c r="F4459">
        <v>0.92</v>
      </c>
      <c r="G4459">
        <v>0.26900000000000002</v>
      </c>
      <c r="H4459" t="s">
        <v>36</v>
      </c>
      <c r="I4459" t="s">
        <v>2819</v>
      </c>
      <c r="J4459" s="4" t="str">
        <f t="shared" si="138"/>
        <v>na</v>
      </c>
      <c r="K4459" s="4">
        <f t="shared" si="139"/>
        <v>0</v>
      </c>
      <c r="L4459" t="s">
        <v>15902</v>
      </c>
    </row>
    <row r="4460" spans="1:12" x14ac:dyDescent="0.25">
      <c r="A4460" t="s">
        <v>8928</v>
      </c>
      <c r="B4460" t="s">
        <v>8929</v>
      </c>
      <c r="C4460" t="s">
        <v>35</v>
      </c>
      <c r="D4460">
        <v>83</v>
      </c>
      <c r="E4460">
        <v>10.752000000000001</v>
      </c>
      <c r="F4460">
        <v>1.0720000000000001</v>
      </c>
      <c r="G4460">
        <v>2.42</v>
      </c>
      <c r="H4460" t="s">
        <v>36</v>
      </c>
      <c r="I4460" t="s">
        <v>2819</v>
      </c>
      <c r="J4460" s="4" t="str">
        <f t="shared" si="138"/>
        <v>na</v>
      </c>
      <c r="K4460" s="4">
        <f t="shared" si="139"/>
        <v>0</v>
      </c>
      <c r="L4460" t="s">
        <v>15903</v>
      </c>
    </row>
    <row r="4461" spans="1:12" x14ac:dyDescent="0.25">
      <c r="A4461" t="s">
        <v>8930</v>
      </c>
      <c r="B4461" t="s">
        <v>8931</v>
      </c>
      <c r="C4461" t="s">
        <v>21</v>
      </c>
      <c r="D4461">
        <v>83</v>
      </c>
      <c r="E4461">
        <v>11.864000000000001</v>
      </c>
      <c r="F4461">
        <v>3.7029999999999998</v>
      </c>
      <c r="G4461">
        <v>1.8089999999999999</v>
      </c>
      <c r="H4461">
        <v>9.0229999999999997</v>
      </c>
      <c r="I4461" t="s">
        <v>2819</v>
      </c>
      <c r="J4461" s="4" t="str">
        <f t="shared" si="138"/>
        <v>na</v>
      </c>
      <c r="K4461" s="4">
        <f t="shared" si="139"/>
        <v>0</v>
      </c>
      <c r="L4461" t="s">
        <v>15904</v>
      </c>
    </row>
    <row r="4462" spans="1:12" x14ac:dyDescent="0.25">
      <c r="A4462" t="s">
        <v>8932</v>
      </c>
      <c r="B4462" t="s">
        <v>8933</v>
      </c>
      <c r="C4462" t="s">
        <v>132</v>
      </c>
      <c r="D4462">
        <v>83</v>
      </c>
      <c r="E4462" t="s">
        <v>36</v>
      </c>
      <c r="F4462">
        <v>11.694000000000001</v>
      </c>
      <c r="G4462">
        <v>50.627000000000002</v>
      </c>
      <c r="H4462" t="s">
        <v>36</v>
      </c>
      <c r="I4462" t="s">
        <v>2819</v>
      </c>
      <c r="J4462" s="4" t="str">
        <f t="shared" si="138"/>
        <v>na</v>
      </c>
      <c r="K4462" s="4">
        <f t="shared" si="139"/>
        <v>0</v>
      </c>
      <c r="L4462" t="s">
        <v>15905</v>
      </c>
    </row>
    <row r="4463" spans="1:12" x14ac:dyDescent="0.25">
      <c r="A4463" t="s">
        <v>8934</v>
      </c>
      <c r="B4463" t="s">
        <v>8935</v>
      </c>
      <c r="C4463" t="s">
        <v>11</v>
      </c>
      <c r="D4463">
        <v>83</v>
      </c>
      <c r="E4463" t="s">
        <v>36</v>
      </c>
      <c r="F4463" t="s">
        <v>36</v>
      </c>
      <c r="G4463" t="s">
        <v>36</v>
      </c>
      <c r="H4463" t="s">
        <v>36</v>
      </c>
      <c r="I4463" t="s">
        <v>2819</v>
      </c>
      <c r="J4463" s="4" t="str">
        <f t="shared" si="138"/>
        <v>na</v>
      </c>
      <c r="K4463" s="4">
        <f t="shared" si="139"/>
        <v>0</v>
      </c>
      <c r="L4463" t="s">
        <v>15906</v>
      </c>
    </row>
    <row r="4464" spans="1:12" x14ac:dyDescent="0.25">
      <c r="A4464" t="s">
        <v>8936</v>
      </c>
      <c r="B4464" t="s">
        <v>8937</v>
      </c>
      <c r="C4464" t="s">
        <v>11</v>
      </c>
      <c r="D4464">
        <v>83</v>
      </c>
      <c r="E4464">
        <v>8.3510000000000009</v>
      </c>
      <c r="F4464">
        <v>1.077</v>
      </c>
      <c r="G4464">
        <v>2.1560000000000001</v>
      </c>
      <c r="H4464">
        <v>3.3540000000000001</v>
      </c>
      <c r="I4464" t="s">
        <v>2819</v>
      </c>
      <c r="J4464" s="4" t="str">
        <f t="shared" si="138"/>
        <v>na</v>
      </c>
      <c r="K4464" s="4">
        <f t="shared" si="139"/>
        <v>0</v>
      </c>
      <c r="L4464" t="s">
        <v>15907</v>
      </c>
    </row>
    <row r="4465" spans="1:12" x14ac:dyDescent="0.25">
      <c r="A4465" t="s">
        <v>8938</v>
      </c>
      <c r="B4465" t="s">
        <v>8939</v>
      </c>
      <c r="C4465" t="s">
        <v>35</v>
      </c>
      <c r="D4465">
        <v>83</v>
      </c>
      <c r="E4465">
        <v>8.5470000000000006</v>
      </c>
      <c r="F4465">
        <v>0.85499999999999998</v>
      </c>
      <c r="G4465">
        <v>1.91</v>
      </c>
      <c r="H4465" t="s">
        <v>36</v>
      </c>
      <c r="I4465" t="s">
        <v>2819</v>
      </c>
      <c r="J4465" s="4" t="str">
        <f t="shared" si="138"/>
        <v>na</v>
      </c>
      <c r="K4465" s="4">
        <f t="shared" si="139"/>
        <v>0</v>
      </c>
      <c r="L4465" t="s">
        <v>15908</v>
      </c>
    </row>
    <row r="4466" spans="1:12" x14ac:dyDescent="0.25">
      <c r="A4466" t="s">
        <v>8940</v>
      </c>
      <c r="B4466" t="s">
        <v>8941</v>
      </c>
      <c r="C4466" t="s">
        <v>35</v>
      </c>
      <c r="D4466">
        <v>83</v>
      </c>
      <c r="E4466">
        <v>10.071</v>
      </c>
      <c r="F4466">
        <v>0.89</v>
      </c>
      <c r="G4466">
        <v>1.94</v>
      </c>
      <c r="H4466" t="s">
        <v>36</v>
      </c>
      <c r="I4466" t="s">
        <v>2819</v>
      </c>
      <c r="J4466" s="4" t="str">
        <f t="shared" si="138"/>
        <v>na</v>
      </c>
      <c r="K4466" s="4">
        <f t="shared" si="139"/>
        <v>0</v>
      </c>
      <c r="L4466" t="s">
        <v>15909</v>
      </c>
    </row>
    <row r="4467" spans="1:12" x14ac:dyDescent="0.25">
      <c r="A4467" t="s">
        <v>8942</v>
      </c>
      <c r="B4467" t="s">
        <v>8943</v>
      </c>
      <c r="C4467" t="s">
        <v>30</v>
      </c>
      <c r="D4467">
        <v>82</v>
      </c>
      <c r="E4467" t="s">
        <v>36</v>
      </c>
      <c r="F4467">
        <v>0.77</v>
      </c>
      <c r="G4467">
        <v>1.45</v>
      </c>
      <c r="H4467" t="s">
        <v>36</v>
      </c>
      <c r="I4467" t="s">
        <v>2819</v>
      </c>
      <c r="J4467" s="4" t="str">
        <f t="shared" si="138"/>
        <v>na</v>
      </c>
      <c r="K4467" s="4">
        <f t="shared" si="139"/>
        <v>0</v>
      </c>
      <c r="L4467" t="s">
        <v>15910</v>
      </c>
    </row>
    <row r="4468" spans="1:12" x14ac:dyDescent="0.25">
      <c r="A4468" t="s">
        <v>8944</v>
      </c>
      <c r="B4468" t="s">
        <v>8945</v>
      </c>
      <c r="C4468" t="s">
        <v>132</v>
      </c>
      <c r="D4468">
        <v>82</v>
      </c>
      <c r="E4468">
        <v>18.914999999999999</v>
      </c>
      <c r="F4468">
        <v>2.79</v>
      </c>
      <c r="G4468">
        <v>3.4390000000000001</v>
      </c>
      <c r="H4468">
        <v>9.5510000000000002</v>
      </c>
      <c r="I4468" t="s">
        <v>2819</v>
      </c>
      <c r="J4468" s="4" t="str">
        <f t="shared" si="138"/>
        <v>na</v>
      </c>
      <c r="K4468" s="4">
        <f t="shared" si="139"/>
        <v>0</v>
      </c>
      <c r="L4468" t="s">
        <v>15911</v>
      </c>
    </row>
    <row r="4469" spans="1:12" x14ac:dyDescent="0.25">
      <c r="A4469" t="s">
        <v>8946</v>
      </c>
      <c r="B4469" t="s">
        <v>8947</v>
      </c>
      <c r="C4469" t="s">
        <v>132</v>
      </c>
      <c r="D4469">
        <v>82</v>
      </c>
      <c r="E4469" t="s">
        <v>36</v>
      </c>
      <c r="F4469">
        <v>1.4470000000000001</v>
      </c>
      <c r="G4469">
        <v>1.835</v>
      </c>
      <c r="H4469" t="s">
        <v>36</v>
      </c>
      <c r="I4469" t="s">
        <v>2819</v>
      </c>
      <c r="J4469" s="4" t="str">
        <f t="shared" si="138"/>
        <v>na</v>
      </c>
      <c r="K4469" s="4">
        <f t="shared" si="139"/>
        <v>0</v>
      </c>
      <c r="L4469" t="s">
        <v>15912</v>
      </c>
    </row>
    <row r="4470" spans="1:12" x14ac:dyDescent="0.25">
      <c r="A4470" t="s">
        <v>8948</v>
      </c>
      <c r="B4470" t="s">
        <v>8949</v>
      </c>
      <c r="C4470" t="s">
        <v>35</v>
      </c>
      <c r="D4470">
        <v>82</v>
      </c>
      <c r="E4470">
        <v>7.5309999999999997</v>
      </c>
      <c r="F4470">
        <v>0.80700000000000005</v>
      </c>
      <c r="G4470">
        <v>1.466</v>
      </c>
      <c r="H4470" t="s">
        <v>36</v>
      </c>
      <c r="I4470" t="s">
        <v>2819</v>
      </c>
      <c r="J4470" s="4" t="str">
        <f t="shared" si="138"/>
        <v>na</v>
      </c>
      <c r="K4470" s="4">
        <f t="shared" si="139"/>
        <v>0</v>
      </c>
      <c r="L4470" t="s">
        <v>15913</v>
      </c>
    </row>
    <row r="4471" spans="1:12" x14ac:dyDescent="0.25">
      <c r="A4471" t="s">
        <v>8950</v>
      </c>
      <c r="B4471" t="s">
        <v>8951</v>
      </c>
      <c r="C4471" t="s">
        <v>58</v>
      </c>
      <c r="D4471">
        <v>82</v>
      </c>
      <c r="E4471">
        <v>12.554</v>
      </c>
      <c r="F4471">
        <v>1.635</v>
      </c>
      <c r="G4471">
        <v>1.855</v>
      </c>
      <c r="H4471">
        <v>7.5709999999999997</v>
      </c>
      <c r="I4471" t="s">
        <v>2819</v>
      </c>
      <c r="J4471" s="4" t="str">
        <f t="shared" si="138"/>
        <v>na</v>
      </c>
      <c r="K4471" s="4">
        <f t="shared" si="139"/>
        <v>0</v>
      </c>
      <c r="L4471" t="s">
        <v>15914</v>
      </c>
    </row>
    <row r="4472" spans="1:12" x14ac:dyDescent="0.25">
      <c r="A4472" t="s">
        <v>8952</v>
      </c>
      <c r="B4472" t="s">
        <v>8953</v>
      </c>
      <c r="C4472" t="s">
        <v>24</v>
      </c>
      <c r="D4472">
        <v>82</v>
      </c>
      <c r="E4472" t="s">
        <v>36</v>
      </c>
      <c r="F4472">
        <v>0.76400000000000001</v>
      </c>
      <c r="G4472">
        <v>0.26500000000000001</v>
      </c>
      <c r="H4472">
        <v>14.493</v>
      </c>
      <c r="I4472" t="s">
        <v>2819</v>
      </c>
      <c r="J4472" s="4" t="str">
        <f t="shared" si="138"/>
        <v>na</v>
      </c>
      <c r="K4472" s="4">
        <f t="shared" si="139"/>
        <v>0</v>
      </c>
      <c r="L4472" t="s">
        <v>15915</v>
      </c>
    </row>
    <row r="4473" spans="1:12" x14ac:dyDescent="0.25">
      <c r="A4473" t="s">
        <v>8954</v>
      </c>
      <c r="B4473" t="s">
        <v>8955</v>
      </c>
      <c r="C4473" t="s">
        <v>35</v>
      </c>
      <c r="D4473">
        <v>82</v>
      </c>
      <c r="E4473">
        <v>28.125</v>
      </c>
      <c r="F4473">
        <v>1.0780000000000001</v>
      </c>
      <c r="G4473" t="s">
        <v>36</v>
      </c>
      <c r="H4473" t="s">
        <v>36</v>
      </c>
      <c r="I4473" t="s">
        <v>2819</v>
      </c>
      <c r="J4473" s="4" t="str">
        <f t="shared" si="138"/>
        <v>na</v>
      </c>
      <c r="K4473" s="4">
        <f t="shared" si="139"/>
        <v>0</v>
      </c>
      <c r="L4473" t="s">
        <v>15916</v>
      </c>
    </row>
    <row r="4474" spans="1:12" x14ac:dyDescent="0.25">
      <c r="A4474" t="s">
        <v>8956</v>
      </c>
      <c r="B4474" t="s">
        <v>8957</v>
      </c>
      <c r="C4474" t="s">
        <v>35</v>
      </c>
      <c r="D4474">
        <v>82</v>
      </c>
      <c r="E4474">
        <v>36.875</v>
      </c>
      <c r="F4474">
        <v>2.6040000000000001</v>
      </c>
      <c r="G4474">
        <v>6.5350000000000001</v>
      </c>
      <c r="H4474" t="s">
        <v>36</v>
      </c>
      <c r="I4474" t="s">
        <v>2819</v>
      </c>
      <c r="J4474" s="4" t="str">
        <f t="shared" si="138"/>
        <v>na</v>
      </c>
      <c r="K4474" s="4">
        <f t="shared" si="139"/>
        <v>0</v>
      </c>
      <c r="L4474" t="s">
        <v>15917</v>
      </c>
    </row>
    <row r="4475" spans="1:12" x14ac:dyDescent="0.25">
      <c r="A4475" t="s">
        <v>8958</v>
      </c>
      <c r="B4475" t="s">
        <v>8959</v>
      </c>
      <c r="C4475" t="s">
        <v>18</v>
      </c>
      <c r="D4475">
        <v>82</v>
      </c>
      <c r="E4475">
        <v>2.7280000000000002</v>
      </c>
      <c r="F4475">
        <v>0.17899999999999999</v>
      </c>
      <c r="G4475">
        <v>8.4000000000000005E-2</v>
      </c>
      <c r="H4475">
        <v>4.7729999999999997</v>
      </c>
      <c r="I4475" t="s">
        <v>2819</v>
      </c>
      <c r="J4475" s="4" t="str">
        <f t="shared" si="138"/>
        <v>na</v>
      </c>
      <c r="K4475" s="4">
        <f t="shared" si="139"/>
        <v>0</v>
      </c>
      <c r="L4475" t="s">
        <v>15918</v>
      </c>
    </row>
    <row r="4476" spans="1:12" x14ac:dyDescent="0.25">
      <c r="A4476" t="s">
        <v>8960</v>
      </c>
      <c r="B4476" t="s">
        <v>8961</v>
      </c>
      <c r="C4476" t="s">
        <v>30</v>
      </c>
      <c r="D4476">
        <v>82</v>
      </c>
      <c r="E4476" t="s">
        <v>36</v>
      </c>
      <c r="F4476">
        <v>0.83</v>
      </c>
      <c r="G4476" t="s">
        <v>36</v>
      </c>
      <c r="H4476" t="s">
        <v>36</v>
      </c>
      <c r="I4476" t="s">
        <v>2819</v>
      </c>
      <c r="J4476" s="4" t="str">
        <f t="shared" si="138"/>
        <v>na</v>
      </c>
      <c r="K4476" s="4">
        <f t="shared" si="139"/>
        <v>0</v>
      </c>
      <c r="L4476" t="s">
        <v>15919</v>
      </c>
    </row>
    <row r="4477" spans="1:12" x14ac:dyDescent="0.25">
      <c r="A4477" t="s">
        <v>8962</v>
      </c>
      <c r="B4477" t="s">
        <v>8963</v>
      </c>
      <c r="C4477" t="s">
        <v>61</v>
      </c>
      <c r="D4477">
        <v>82</v>
      </c>
      <c r="E4477" t="s">
        <v>36</v>
      </c>
      <c r="F4477" t="s">
        <v>36</v>
      </c>
      <c r="G4477" t="s">
        <v>36</v>
      </c>
      <c r="H4477" t="s">
        <v>36</v>
      </c>
      <c r="I4477" t="s">
        <v>2819</v>
      </c>
      <c r="J4477" s="4" t="str">
        <f t="shared" si="138"/>
        <v>na</v>
      </c>
      <c r="K4477" s="4">
        <f t="shared" si="139"/>
        <v>0</v>
      </c>
      <c r="L4477" t="s">
        <v>15920</v>
      </c>
    </row>
    <row r="4478" spans="1:12" x14ac:dyDescent="0.25">
      <c r="A4478" t="s">
        <v>8964</v>
      </c>
      <c r="B4478" t="s">
        <v>8965</v>
      </c>
      <c r="C4478" t="s">
        <v>35</v>
      </c>
      <c r="D4478">
        <v>81</v>
      </c>
      <c r="E4478">
        <v>7.835</v>
      </c>
      <c r="F4478">
        <v>1.375</v>
      </c>
      <c r="G4478" t="s">
        <v>36</v>
      </c>
      <c r="H4478" t="s">
        <v>36</v>
      </c>
      <c r="I4478" t="s">
        <v>2819</v>
      </c>
      <c r="J4478" s="4" t="str">
        <f t="shared" si="138"/>
        <v>na</v>
      </c>
      <c r="K4478" s="4">
        <f t="shared" si="139"/>
        <v>0</v>
      </c>
      <c r="L4478" t="s">
        <v>15921</v>
      </c>
    </row>
    <row r="4479" spans="1:12" x14ac:dyDescent="0.25">
      <c r="A4479" t="s">
        <v>8966</v>
      </c>
      <c r="B4479" t="s">
        <v>8967</v>
      </c>
      <c r="C4479" t="s">
        <v>21</v>
      </c>
      <c r="D4479">
        <v>81</v>
      </c>
      <c r="E4479" t="s">
        <v>36</v>
      </c>
      <c r="F4479" t="s">
        <v>36</v>
      </c>
      <c r="G4479" t="s">
        <v>36</v>
      </c>
      <c r="H4479" t="s">
        <v>36</v>
      </c>
      <c r="I4479" t="s">
        <v>2819</v>
      </c>
      <c r="J4479" s="4" t="str">
        <f t="shared" si="138"/>
        <v>na</v>
      </c>
      <c r="K4479" s="4">
        <f t="shared" si="139"/>
        <v>0</v>
      </c>
      <c r="L4479" t="s">
        <v>15922</v>
      </c>
    </row>
    <row r="4480" spans="1:12" x14ac:dyDescent="0.25">
      <c r="A4480" t="s">
        <v>8968</v>
      </c>
      <c r="B4480" t="s">
        <v>8969</v>
      </c>
      <c r="C4480" t="s">
        <v>61</v>
      </c>
      <c r="D4480">
        <v>81</v>
      </c>
      <c r="E4480" t="s">
        <v>36</v>
      </c>
      <c r="F4480" t="s">
        <v>36</v>
      </c>
      <c r="G4480" t="s">
        <v>36</v>
      </c>
      <c r="H4480" t="s">
        <v>36</v>
      </c>
      <c r="I4480" t="s">
        <v>2819</v>
      </c>
      <c r="J4480" s="4" t="str">
        <f t="shared" si="138"/>
        <v>na</v>
      </c>
      <c r="K4480" s="4">
        <f t="shared" si="139"/>
        <v>0</v>
      </c>
      <c r="L4480" t="s">
        <v>15923</v>
      </c>
    </row>
    <row r="4481" spans="1:12" x14ac:dyDescent="0.25">
      <c r="A4481" t="s">
        <v>8970</v>
      </c>
      <c r="B4481" t="s">
        <v>8971</v>
      </c>
      <c r="C4481" t="s">
        <v>30</v>
      </c>
      <c r="D4481">
        <v>81</v>
      </c>
      <c r="E4481" t="s">
        <v>36</v>
      </c>
      <c r="F4481">
        <v>0.34599999999999997</v>
      </c>
      <c r="G4481">
        <v>0.11899999999999999</v>
      </c>
      <c r="H4481" t="s">
        <v>36</v>
      </c>
      <c r="I4481" t="s">
        <v>2819</v>
      </c>
      <c r="J4481" s="4" t="str">
        <f t="shared" si="138"/>
        <v>na</v>
      </c>
      <c r="K4481" s="4">
        <f t="shared" si="139"/>
        <v>0</v>
      </c>
      <c r="L4481" t="s">
        <v>15924</v>
      </c>
    </row>
    <row r="4482" spans="1:12" x14ac:dyDescent="0.25">
      <c r="A4482" t="s">
        <v>8972</v>
      </c>
      <c r="B4482" t="s">
        <v>8973</v>
      </c>
      <c r="C4482" t="s">
        <v>11</v>
      </c>
      <c r="D4482">
        <v>81</v>
      </c>
      <c r="E4482" t="s">
        <v>36</v>
      </c>
      <c r="F4482">
        <v>0.14699999999999999</v>
      </c>
      <c r="G4482">
        <v>9.9000000000000005E-2</v>
      </c>
      <c r="H4482">
        <v>2.8380000000000001</v>
      </c>
      <c r="I4482" t="s">
        <v>2819</v>
      </c>
      <c r="J4482" s="4" t="str">
        <f t="shared" ref="J4482:J4545" si="140">IF(AND(I4482=selected_country_code,C4482= selected_sector_code),D4482,"na")</f>
        <v>na</v>
      </c>
      <c r="K4482" s="4">
        <f t="shared" si="139"/>
        <v>0</v>
      </c>
      <c r="L4482" t="s">
        <v>15925</v>
      </c>
    </row>
    <row r="4483" spans="1:12" x14ac:dyDescent="0.25">
      <c r="A4483" t="s">
        <v>8974</v>
      </c>
      <c r="B4483" t="s">
        <v>8975</v>
      </c>
      <c r="C4483" t="s">
        <v>35</v>
      </c>
      <c r="D4483">
        <v>81</v>
      </c>
      <c r="E4483">
        <v>9.8179999999999996</v>
      </c>
      <c r="F4483">
        <v>0.95699999999999996</v>
      </c>
      <c r="G4483">
        <v>1.7230000000000001</v>
      </c>
      <c r="H4483" t="s">
        <v>36</v>
      </c>
      <c r="I4483" t="s">
        <v>2819</v>
      </c>
      <c r="J4483" s="4" t="str">
        <f t="shared" si="140"/>
        <v>na</v>
      </c>
      <c r="K4483" s="4">
        <f t="shared" ref="K4483:K4546" si="141">IFERROR(RANK(J4483,$J$2:$J$5711,0),0)</f>
        <v>0</v>
      </c>
      <c r="L4483" t="s">
        <v>15926</v>
      </c>
    </row>
    <row r="4484" spans="1:12" x14ac:dyDescent="0.25">
      <c r="A4484" t="s">
        <v>8976</v>
      </c>
      <c r="B4484" t="s">
        <v>8977</v>
      </c>
      <c r="C4484" t="s">
        <v>15</v>
      </c>
      <c r="D4484">
        <v>81</v>
      </c>
      <c r="E4484" t="s">
        <v>36</v>
      </c>
      <c r="F4484">
        <v>2.7810000000000001</v>
      </c>
      <c r="G4484">
        <v>0.38700000000000001</v>
      </c>
      <c r="H4484" t="s">
        <v>36</v>
      </c>
      <c r="I4484" t="s">
        <v>2819</v>
      </c>
      <c r="J4484" s="4" t="str">
        <f t="shared" si="140"/>
        <v>na</v>
      </c>
      <c r="K4484" s="4">
        <f t="shared" si="141"/>
        <v>0</v>
      </c>
      <c r="L4484" t="s">
        <v>15927</v>
      </c>
    </row>
    <row r="4485" spans="1:12" x14ac:dyDescent="0.25">
      <c r="A4485" t="s">
        <v>8978</v>
      </c>
      <c r="B4485" t="s">
        <v>8979</v>
      </c>
      <c r="C4485" t="s">
        <v>35</v>
      </c>
      <c r="D4485">
        <v>81</v>
      </c>
      <c r="E4485">
        <v>3.855</v>
      </c>
      <c r="F4485">
        <v>0.27300000000000002</v>
      </c>
      <c r="G4485">
        <v>0.182</v>
      </c>
      <c r="H4485" t="s">
        <v>36</v>
      </c>
      <c r="I4485" t="s">
        <v>2819</v>
      </c>
      <c r="J4485" s="4" t="str">
        <f t="shared" si="140"/>
        <v>na</v>
      </c>
      <c r="K4485" s="4">
        <f t="shared" si="141"/>
        <v>0</v>
      </c>
      <c r="L4485" t="s">
        <v>15928</v>
      </c>
    </row>
    <row r="4486" spans="1:12" x14ac:dyDescent="0.25">
      <c r="A4486" t="s">
        <v>8980</v>
      </c>
      <c r="B4486" t="s">
        <v>8981</v>
      </c>
      <c r="C4486" t="s">
        <v>35</v>
      </c>
      <c r="D4486">
        <v>81</v>
      </c>
      <c r="E4486">
        <v>9.9139999999999997</v>
      </c>
      <c r="F4486">
        <v>0.80700000000000005</v>
      </c>
      <c r="G4486">
        <v>1.5369999999999999</v>
      </c>
      <c r="H4486" t="s">
        <v>36</v>
      </c>
      <c r="I4486" t="s">
        <v>2819</v>
      </c>
      <c r="J4486" s="4" t="str">
        <f t="shared" si="140"/>
        <v>na</v>
      </c>
      <c r="K4486" s="4">
        <f t="shared" si="141"/>
        <v>0</v>
      </c>
      <c r="L4486" t="s">
        <v>15929</v>
      </c>
    </row>
    <row r="4487" spans="1:12" x14ac:dyDescent="0.25">
      <c r="A4487" t="s">
        <v>8982</v>
      </c>
      <c r="B4487" t="s">
        <v>8983</v>
      </c>
      <c r="C4487" t="s">
        <v>15</v>
      </c>
      <c r="D4487">
        <v>81</v>
      </c>
      <c r="E4487" t="s">
        <v>36</v>
      </c>
      <c r="F4487">
        <v>0.20200000000000001</v>
      </c>
      <c r="G4487">
        <v>4.3999999999999997E-2</v>
      </c>
      <c r="H4487">
        <v>17.991</v>
      </c>
      <c r="I4487" t="s">
        <v>2819</v>
      </c>
      <c r="J4487" s="4" t="str">
        <f t="shared" si="140"/>
        <v>na</v>
      </c>
      <c r="K4487" s="4">
        <f t="shared" si="141"/>
        <v>0</v>
      </c>
      <c r="L4487" t="s">
        <v>15930</v>
      </c>
    </row>
    <row r="4488" spans="1:12" x14ac:dyDescent="0.25">
      <c r="A4488" t="s">
        <v>8984</v>
      </c>
      <c r="B4488" t="s">
        <v>8985</v>
      </c>
      <c r="C4488" t="s">
        <v>132</v>
      </c>
      <c r="D4488">
        <v>80</v>
      </c>
      <c r="E4488" t="s">
        <v>36</v>
      </c>
      <c r="F4488">
        <v>69.018000000000001</v>
      </c>
      <c r="G4488" t="s">
        <v>36</v>
      </c>
      <c r="H4488" t="s">
        <v>36</v>
      </c>
      <c r="I4488" t="s">
        <v>2819</v>
      </c>
      <c r="J4488" s="4" t="str">
        <f t="shared" si="140"/>
        <v>na</v>
      </c>
      <c r="K4488" s="4">
        <f t="shared" si="141"/>
        <v>0</v>
      </c>
      <c r="L4488" t="s">
        <v>15931</v>
      </c>
    </row>
    <row r="4489" spans="1:12" x14ac:dyDescent="0.25">
      <c r="A4489" t="s">
        <v>8986</v>
      </c>
      <c r="B4489" t="s">
        <v>8987</v>
      </c>
      <c r="C4489" t="s">
        <v>35</v>
      </c>
      <c r="D4489">
        <v>80</v>
      </c>
      <c r="E4489">
        <v>11.069000000000001</v>
      </c>
      <c r="F4489">
        <v>1.5669999999999999</v>
      </c>
      <c r="G4489">
        <v>3.7930000000000001</v>
      </c>
      <c r="H4489" t="s">
        <v>36</v>
      </c>
      <c r="I4489" t="s">
        <v>2819</v>
      </c>
      <c r="J4489" s="4" t="str">
        <f t="shared" si="140"/>
        <v>na</v>
      </c>
      <c r="K4489" s="4">
        <f t="shared" si="141"/>
        <v>0</v>
      </c>
      <c r="L4489" t="s">
        <v>15932</v>
      </c>
    </row>
    <row r="4490" spans="1:12" x14ac:dyDescent="0.25">
      <c r="A4490" t="s">
        <v>8988</v>
      </c>
      <c r="B4490" t="s">
        <v>8989</v>
      </c>
      <c r="C4490" t="s">
        <v>35</v>
      </c>
      <c r="D4490">
        <v>80</v>
      </c>
      <c r="E4490" t="s">
        <v>36</v>
      </c>
      <c r="F4490">
        <v>3.1970000000000001</v>
      </c>
      <c r="G4490" t="s">
        <v>36</v>
      </c>
      <c r="H4490" t="s">
        <v>36</v>
      </c>
      <c r="I4490" t="s">
        <v>2819</v>
      </c>
      <c r="J4490" s="4" t="str">
        <f t="shared" si="140"/>
        <v>na</v>
      </c>
      <c r="K4490" s="4">
        <f t="shared" si="141"/>
        <v>0</v>
      </c>
      <c r="L4490" t="s">
        <v>15933</v>
      </c>
    </row>
    <row r="4491" spans="1:12" x14ac:dyDescent="0.25">
      <c r="A4491" t="s">
        <v>8990</v>
      </c>
      <c r="B4491" t="s">
        <v>8991</v>
      </c>
      <c r="C4491" t="s">
        <v>58</v>
      </c>
      <c r="D4491">
        <v>80</v>
      </c>
      <c r="E4491">
        <v>11.138</v>
      </c>
      <c r="F4491">
        <v>0.64</v>
      </c>
      <c r="G4491">
        <v>0.45300000000000001</v>
      </c>
      <c r="H4491">
        <v>5.3369999999999997</v>
      </c>
      <c r="I4491" t="s">
        <v>2819</v>
      </c>
      <c r="J4491" s="4" t="str">
        <f t="shared" si="140"/>
        <v>na</v>
      </c>
      <c r="K4491" s="4">
        <f t="shared" si="141"/>
        <v>0</v>
      </c>
      <c r="L4491" t="s">
        <v>15934</v>
      </c>
    </row>
    <row r="4492" spans="1:12" x14ac:dyDescent="0.25">
      <c r="A4492" t="s">
        <v>8992</v>
      </c>
      <c r="B4492" t="s">
        <v>8993</v>
      </c>
      <c r="C4492" t="s">
        <v>11</v>
      </c>
      <c r="D4492">
        <v>80</v>
      </c>
      <c r="E4492" t="s">
        <v>36</v>
      </c>
      <c r="F4492">
        <v>0.44800000000000001</v>
      </c>
      <c r="G4492">
        <v>0.75900000000000001</v>
      </c>
      <c r="H4492">
        <v>2.464</v>
      </c>
      <c r="I4492" t="s">
        <v>2819</v>
      </c>
      <c r="J4492" s="4" t="str">
        <f t="shared" si="140"/>
        <v>na</v>
      </c>
      <c r="K4492" s="4">
        <f t="shared" si="141"/>
        <v>0</v>
      </c>
      <c r="L4492" t="s">
        <v>15935</v>
      </c>
    </row>
    <row r="4493" spans="1:12" x14ac:dyDescent="0.25">
      <c r="A4493" t="s">
        <v>8994</v>
      </c>
      <c r="B4493" t="s">
        <v>8995</v>
      </c>
      <c r="C4493" t="s">
        <v>30</v>
      </c>
      <c r="D4493">
        <v>80</v>
      </c>
      <c r="E4493" t="s">
        <v>36</v>
      </c>
      <c r="F4493">
        <v>1.3720000000000001</v>
      </c>
      <c r="G4493" t="s">
        <v>36</v>
      </c>
      <c r="H4493" t="s">
        <v>36</v>
      </c>
      <c r="I4493" t="s">
        <v>2819</v>
      </c>
      <c r="J4493" s="4" t="str">
        <f t="shared" si="140"/>
        <v>na</v>
      </c>
      <c r="K4493" s="4">
        <f t="shared" si="141"/>
        <v>0</v>
      </c>
      <c r="L4493" t="s">
        <v>15936</v>
      </c>
    </row>
    <row r="4494" spans="1:12" x14ac:dyDescent="0.25">
      <c r="A4494" t="s">
        <v>8996</v>
      </c>
      <c r="B4494" t="s">
        <v>8997</v>
      </c>
      <c r="C4494" t="s">
        <v>58</v>
      </c>
      <c r="D4494">
        <v>80</v>
      </c>
      <c r="E4494">
        <v>5.2859999999999996</v>
      </c>
      <c r="F4494">
        <v>1.2589999999999999</v>
      </c>
      <c r="G4494">
        <v>0.34</v>
      </c>
      <c r="H4494">
        <v>5.3639999999999999</v>
      </c>
      <c r="I4494" t="s">
        <v>2819</v>
      </c>
      <c r="J4494" s="4" t="str">
        <f t="shared" si="140"/>
        <v>na</v>
      </c>
      <c r="K4494" s="4">
        <f t="shared" si="141"/>
        <v>0</v>
      </c>
      <c r="L4494" t="s">
        <v>15937</v>
      </c>
    </row>
    <row r="4495" spans="1:12" x14ac:dyDescent="0.25">
      <c r="A4495" t="s">
        <v>8998</v>
      </c>
      <c r="B4495" t="s">
        <v>8999</v>
      </c>
      <c r="C4495" t="s">
        <v>21</v>
      </c>
      <c r="D4495">
        <v>80</v>
      </c>
      <c r="E4495">
        <v>5.617</v>
      </c>
      <c r="F4495">
        <v>1.208</v>
      </c>
      <c r="G4495" t="s">
        <v>36</v>
      </c>
      <c r="H4495">
        <v>5.0999999999999996</v>
      </c>
      <c r="I4495" t="s">
        <v>2819</v>
      </c>
      <c r="J4495" s="4" t="str">
        <f t="shared" si="140"/>
        <v>na</v>
      </c>
      <c r="K4495" s="4">
        <f t="shared" si="141"/>
        <v>0</v>
      </c>
      <c r="L4495" t="s">
        <v>15938</v>
      </c>
    </row>
    <row r="4496" spans="1:12" x14ac:dyDescent="0.25">
      <c r="A4496" t="s">
        <v>9000</v>
      </c>
      <c r="B4496" t="s">
        <v>9001</v>
      </c>
      <c r="C4496" t="s">
        <v>15</v>
      </c>
      <c r="D4496">
        <v>79</v>
      </c>
      <c r="E4496">
        <v>24.866</v>
      </c>
      <c r="F4496">
        <v>4.8040000000000003</v>
      </c>
      <c r="G4496">
        <v>0.747</v>
      </c>
      <c r="H4496">
        <v>13.523999999999999</v>
      </c>
      <c r="I4496" t="s">
        <v>2819</v>
      </c>
      <c r="J4496" s="4" t="str">
        <f t="shared" si="140"/>
        <v>na</v>
      </c>
      <c r="K4496" s="4">
        <f t="shared" si="141"/>
        <v>0</v>
      </c>
      <c r="L4496" t="s">
        <v>15939</v>
      </c>
    </row>
    <row r="4497" spans="1:12" x14ac:dyDescent="0.25">
      <c r="A4497" t="s">
        <v>9002</v>
      </c>
      <c r="B4497" t="s">
        <v>9003</v>
      </c>
      <c r="C4497" t="s">
        <v>58</v>
      </c>
      <c r="D4497">
        <v>79</v>
      </c>
      <c r="E4497" t="s">
        <v>36</v>
      </c>
      <c r="F4497" t="s">
        <v>36</v>
      </c>
      <c r="G4497">
        <v>3.4000000000000002E-2</v>
      </c>
      <c r="H4497">
        <v>98.04</v>
      </c>
      <c r="I4497" t="s">
        <v>2819</v>
      </c>
      <c r="J4497" s="4" t="str">
        <f t="shared" si="140"/>
        <v>na</v>
      </c>
      <c r="K4497" s="4">
        <f t="shared" si="141"/>
        <v>0</v>
      </c>
      <c r="L4497" t="s">
        <v>15940</v>
      </c>
    </row>
    <row r="4498" spans="1:12" x14ac:dyDescent="0.25">
      <c r="A4498" t="s">
        <v>9004</v>
      </c>
      <c r="B4498" t="s">
        <v>9005</v>
      </c>
      <c r="C4498" t="s">
        <v>30</v>
      </c>
      <c r="D4498">
        <v>79</v>
      </c>
      <c r="E4498" t="s">
        <v>36</v>
      </c>
      <c r="F4498">
        <v>24.710999999999999</v>
      </c>
      <c r="G4498">
        <v>2.4889999999999999</v>
      </c>
      <c r="H4498">
        <v>54.46</v>
      </c>
      <c r="I4498" t="s">
        <v>2819</v>
      </c>
      <c r="J4498" s="4" t="str">
        <f t="shared" si="140"/>
        <v>na</v>
      </c>
      <c r="K4498" s="4">
        <f t="shared" si="141"/>
        <v>0</v>
      </c>
      <c r="L4498" t="s">
        <v>15941</v>
      </c>
    </row>
    <row r="4499" spans="1:12" x14ac:dyDescent="0.25">
      <c r="A4499" t="s">
        <v>9006</v>
      </c>
      <c r="B4499" t="s">
        <v>9007</v>
      </c>
      <c r="C4499" t="s">
        <v>132</v>
      </c>
      <c r="D4499">
        <v>79</v>
      </c>
      <c r="E4499" t="s">
        <v>36</v>
      </c>
      <c r="F4499">
        <v>5.0979999999999999</v>
      </c>
      <c r="G4499">
        <v>60.018999999999998</v>
      </c>
      <c r="H4499" t="s">
        <v>36</v>
      </c>
      <c r="I4499" t="s">
        <v>2819</v>
      </c>
      <c r="J4499" s="4" t="str">
        <f t="shared" si="140"/>
        <v>na</v>
      </c>
      <c r="K4499" s="4">
        <f t="shared" si="141"/>
        <v>0</v>
      </c>
      <c r="L4499" t="s">
        <v>15942</v>
      </c>
    </row>
    <row r="4500" spans="1:12" x14ac:dyDescent="0.25">
      <c r="A4500" t="s">
        <v>9008</v>
      </c>
      <c r="B4500" t="s">
        <v>9009</v>
      </c>
      <c r="C4500" t="s">
        <v>58</v>
      </c>
      <c r="D4500">
        <v>79</v>
      </c>
      <c r="E4500" t="s">
        <v>36</v>
      </c>
      <c r="F4500" t="s">
        <v>36</v>
      </c>
      <c r="G4500">
        <v>1.3420000000000001</v>
      </c>
      <c r="H4500">
        <v>69.725999999999999</v>
      </c>
      <c r="I4500" t="s">
        <v>2819</v>
      </c>
      <c r="J4500" s="4" t="str">
        <f t="shared" si="140"/>
        <v>na</v>
      </c>
      <c r="K4500" s="4">
        <f t="shared" si="141"/>
        <v>0</v>
      </c>
      <c r="L4500" t="s">
        <v>15943</v>
      </c>
    </row>
    <row r="4501" spans="1:12" x14ac:dyDescent="0.25">
      <c r="A4501" t="s">
        <v>9010</v>
      </c>
      <c r="B4501" t="s">
        <v>9011</v>
      </c>
      <c r="C4501" t="s">
        <v>61</v>
      </c>
      <c r="D4501">
        <v>78</v>
      </c>
      <c r="E4501">
        <v>26.120999999999999</v>
      </c>
      <c r="F4501">
        <v>5.8780000000000001</v>
      </c>
      <c r="G4501">
        <v>4.2089999999999996</v>
      </c>
      <c r="H4501">
        <v>12.753</v>
      </c>
      <c r="I4501" t="s">
        <v>2819</v>
      </c>
      <c r="J4501" s="4" t="str">
        <f t="shared" si="140"/>
        <v>na</v>
      </c>
      <c r="K4501" s="4">
        <f t="shared" si="141"/>
        <v>0</v>
      </c>
      <c r="L4501" t="s">
        <v>15944</v>
      </c>
    </row>
    <row r="4502" spans="1:12" x14ac:dyDescent="0.25">
      <c r="A4502" t="s">
        <v>9012</v>
      </c>
      <c r="B4502" t="s">
        <v>9013</v>
      </c>
      <c r="C4502" t="s">
        <v>132</v>
      </c>
      <c r="D4502">
        <v>78</v>
      </c>
      <c r="E4502" t="s">
        <v>36</v>
      </c>
      <c r="F4502">
        <v>4.4130000000000003</v>
      </c>
      <c r="G4502" t="s">
        <v>36</v>
      </c>
      <c r="H4502" t="s">
        <v>36</v>
      </c>
      <c r="I4502" t="s">
        <v>2819</v>
      </c>
      <c r="J4502" s="4" t="str">
        <f t="shared" si="140"/>
        <v>na</v>
      </c>
      <c r="K4502" s="4">
        <f t="shared" si="141"/>
        <v>0</v>
      </c>
      <c r="L4502" t="s">
        <v>15945</v>
      </c>
    </row>
    <row r="4503" spans="1:12" x14ac:dyDescent="0.25">
      <c r="A4503" t="s">
        <v>9014</v>
      </c>
      <c r="B4503" t="s">
        <v>9015</v>
      </c>
      <c r="C4503" t="s">
        <v>58</v>
      </c>
      <c r="D4503">
        <v>78</v>
      </c>
      <c r="E4503">
        <v>6.22</v>
      </c>
      <c r="F4503">
        <v>0.50600000000000001</v>
      </c>
      <c r="G4503">
        <v>0.183</v>
      </c>
      <c r="H4503">
        <v>8.0540000000000003</v>
      </c>
      <c r="I4503" t="s">
        <v>2819</v>
      </c>
      <c r="J4503" s="4" t="str">
        <f t="shared" si="140"/>
        <v>na</v>
      </c>
      <c r="K4503" s="4">
        <f t="shared" si="141"/>
        <v>0</v>
      </c>
      <c r="L4503" t="s">
        <v>15946</v>
      </c>
    </row>
    <row r="4504" spans="1:12" x14ac:dyDescent="0.25">
      <c r="A4504" t="s">
        <v>9016</v>
      </c>
      <c r="B4504" t="s">
        <v>9017</v>
      </c>
      <c r="C4504" t="s">
        <v>30</v>
      </c>
      <c r="D4504">
        <v>78</v>
      </c>
      <c r="E4504" t="s">
        <v>36</v>
      </c>
      <c r="F4504">
        <v>7.3369999999999997</v>
      </c>
      <c r="G4504">
        <v>33.466999999999999</v>
      </c>
      <c r="H4504" t="s">
        <v>36</v>
      </c>
      <c r="I4504" t="s">
        <v>2819</v>
      </c>
      <c r="J4504" s="4" t="str">
        <f t="shared" si="140"/>
        <v>na</v>
      </c>
      <c r="K4504" s="4">
        <f t="shared" si="141"/>
        <v>0</v>
      </c>
      <c r="L4504" t="s">
        <v>15947</v>
      </c>
    </row>
    <row r="4505" spans="1:12" x14ac:dyDescent="0.25">
      <c r="A4505" t="s">
        <v>9018</v>
      </c>
      <c r="B4505" t="s">
        <v>9019</v>
      </c>
      <c r="C4505" t="s">
        <v>30</v>
      </c>
      <c r="D4505">
        <v>78</v>
      </c>
      <c r="E4505" t="s">
        <v>36</v>
      </c>
      <c r="F4505">
        <v>7.3879999999999999</v>
      </c>
      <c r="G4505">
        <v>80.477999999999994</v>
      </c>
      <c r="H4505" t="s">
        <v>36</v>
      </c>
      <c r="I4505" t="s">
        <v>2819</v>
      </c>
      <c r="J4505" s="4" t="str">
        <f t="shared" si="140"/>
        <v>na</v>
      </c>
      <c r="K4505" s="4">
        <f t="shared" si="141"/>
        <v>0</v>
      </c>
      <c r="L4505" t="s">
        <v>15948</v>
      </c>
    </row>
    <row r="4506" spans="1:12" x14ac:dyDescent="0.25">
      <c r="A4506" t="s">
        <v>9020</v>
      </c>
      <c r="B4506" t="s">
        <v>9021</v>
      </c>
      <c r="C4506" t="s">
        <v>35</v>
      </c>
      <c r="D4506">
        <v>78</v>
      </c>
      <c r="E4506" t="s">
        <v>36</v>
      </c>
      <c r="F4506" t="s">
        <v>36</v>
      </c>
      <c r="G4506" t="s">
        <v>36</v>
      </c>
      <c r="H4506" t="s">
        <v>36</v>
      </c>
      <c r="I4506" t="s">
        <v>2819</v>
      </c>
      <c r="J4506" s="4" t="str">
        <f t="shared" si="140"/>
        <v>na</v>
      </c>
      <c r="K4506" s="4">
        <f t="shared" si="141"/>
        <v>0</v>
      </c>
      <c r="L4506" t="s">
        <v>15949</v>
      </c>
    </row>
    <row r="4507" spans="1:12" x14ac:dyDescent="0.25">
      <c r="A4507" t="s">
        <v>9022</v>
      </c>
      <c r="B4507" t="s">
        <v>9023</v>
      </c>
      <c r="C4507" t="s">
        <v>35</v>
      </c>
      <c r="D4507">
        <v>78</v>
      </c>
      <c r="E4507" t="s">
        <v>36</v>
      </c>
      <c r="F4507" t="s">
        <v>36</v>
      </c>
      <c r="G4507" t="s">
        <v>36</v>
      </c>
      <c r="H4507" t="s">
        <v>36</v>
      </c>
      <c r="I4507" t="s">
        <v>2819</v>
      </c>
      <c r="J4507" s="4" t="str">
        <f t="shared" si="140"/>
        <v>na</v>
      </c>
      <c r="K4507" s="4">
        <f t="shared" si="141"/>
        <v>0</v>
      </c>
      <c r="L4507" t="s">
        <v>15950</v>
      </c>
    </row>
    <row r="4508" spans="1:12" x14ac:dyDescent="0.25">
      <c r="A4508" t="s">
        <v>9024</v>
      </c>
      <c r="B4508" t="s">
        <v>9025</v>
      </c>
      <c r="C4508" t="s">
        <v>18</v>
      </c>
      <c r="D4508">
        <v>78</v>
      </c>
      <c r="E4508">
        <v>9.3010000000000002</v>
      </c>
      <c r="F4508">
        <v>0.96399999999999997</v>
      </c>
      <c r="G4508">
        <v>1.198</v>
      </c>
      <c r="H4508">
        <v>4.891</v>
      </c>
      <c r="I4508" t="s">
        <v>2819</v>
      </c>
      <c r="J4508" s="4" t="str">
        <f t="shared" si="140"/>
        <v>na</v>
      </c>
      <c r="K4508" s="4">
        <f t="shared" si="141"/>
        <v>0</v>
      </c>
      <c r="L4508" t="s">
        <v>15951</v>
      </c>
    </row>
    <row r="4509" spans="1:12" x14ac:dyDescent="0.25">
      <c r="A4509" t="s">
        <v>9026</v>
      </c>
      <c r="B4509" t="s">
        <v>9027</v>
      </c>
      <c r="C4509" t="s">
        <v>35</v>
      </c>
      <c r="D4509">
        <v>77</v>
      </c>
      <c r="E4509">
        <v>6.9610000000000003</v>
      </c>
      <c r="F4509">
        <v>0.90200000000000002</v>
      </c>
      <c r="G4509">
        <v>2.0339999999999998</v>
      </c>
      <c r="H4509" t="s">
        <v>36</v>
      </c>
      <c r="I4509" t="s">
        <v>2819</v>
      </c>
      <c r="J4509" s="4" t="str">
        <f t="shared" si="140"/>
        <v>na</v>
      </c>
      <c r="K4509" s="4">
        <f t="shared" si="141"/>
        <v>0</v>
      </c>
      <c r="L4509" t="s">
        <v>15952</v>
      </c>
    </row>
    <row r="4510" spans="1:12" x14ac:dyDescent="0.25">
      <c r="A4510" t="s">
        <v>9028</v>
      </c>
      <c r="B4510" t="s">
        <v>9029</v>
      </c>
      <c r="C4510" t="s">
        <v>11</v>
      </c>
      <c r="D4510">
        <v>77</v>
      </c>
      <c r="E4510">
        <v>0.98299999999999998</v>
      </c>
      <c r="F4510">
        <v>7.6999999999999999E-2</v>
      </c>
      <c r="G4510">
        <v>0.108</v>
      </c>
      <c r="H4510">
        <v>3.1349999999999998</v>
      </c>
      <c r="I4510" t="s">
        <v>2819</v>
      </c>
      <c r="J4510" s="4" t="str">
        <f t="shared" si="140"/>
        <v>na</v>
      </c>
      <c r="K4510" s="4">
        <f t="shared" si="141"/>
        <v>0</v>
      </c>
      <c r="L4510" t="s">
        <v>15953</v>
      </c>
    </row>
    <row r="4511" spans="1:12" x14ac:dyDescent="0.25">
      <c r="A4511" t="s">
        <v>9030</v>
      </c>
      <c r="B4511" t="s">
        <v>9031</v>
      </c>
      <c r="C4511" t="s">
        <v>30</v>
      </c>
      <c r="D4511">
        <v>77</v>
      </c>
      <c r="E4511" t="s">
        <v>36</v>
      </c>
      <c r="F4511">
        <v>3.8650000000000002</v>
      </c>
      <c r="G4511">
        <v>19.817</v>
      </c>
      <c r="H4511" t="s">
        <v>36</v>
      </c>
      <c r="I4511" t="s">
        <v>2819</v>
      </c>
      <c r="J4511" s="4" t="str">
        <f t="shared" si="140"/>
        <v>na</v>
      </c>
      <c r="K4511" s="4">
        <f t="shared" si="141"/>
        <v>0</v>
      </c>
      <c r="L4511" t="s">
        <v>15954</v>
      </c>
    </row>
    <row r="4512" spans="1:12" x14ac:dyDescent="0.25">
      <c r="A4512" t="s">
        <v>9032</v>
      </c>
      <c r="B4512" t="s">
        <v>9033</v>
      </c>
      <c r="C4512" t="s">
        <v>35</v>
      </c>
      <c r="D4512">
        <v>77</v>
      </c>
      <c r="E4512">
        <v>7.133</v>
      </c>
      <c r="F4512">
        <v>0.77700000000000002</v>
      </c>
      <c r="G4512">
        <v>1.7170000000000001</v>
      </c>
      <c r="H4512" t="s">
        <v>36</v>
      </c>
      <c r="I4512" t="s">
        <v>2819</v>
      </c>
      <c r="J4512" s="4" t="str">
        <f t="shared" si="140"/>
        <v>na</v>
      </c>
      <c r="K4512" s="4">
        <f t="shared" si="141"/>
        <v>0</v>
      </c>
      <c r="L4512" t="s">
        <v>15955</v>
      </c>
    </row>
    <row r="4513" spans="1:12" x14ac:dyDescent="0.25">
      <c r="A4513" t="s">
        <v>9034</v>
      </c>
      <c r="B4513" t="s">
        <v>9035</v>
      </c>
      <c r="C4513" t="s">
        <v>30</v>
      </c>
      <c r="D4513">
        <v>77</v>
      </c>
      <c r="E4513" t="s">
        <v>36</v>
      </c>
      <c r="F4513" t="s">
        <v>36</v>
      </c>
      <c r="G4513">
        <v>1.107</v>
      </c>
      <c r="H4513" t="s">
        <v>36</v>
      </c>
      <c r="I4513" t="s">
        <v>2819</v>
      </c>
      <c r="J4513" s="4" t="str">
        <f t="shared" si="140"/>
        <v>na</v>
      </c>
      <c r="K4513" s="4">
        <f t="shared" si="141"/>
        <v>0</v>
      </c>
      <c r="L4513" t="s">
        <v>15956</v>
      </c>
    </row>
    <row r="4514" spans="1:12" x14ac:dyDescent="0.25">
      <c r="A4514" t="s">
        <v>9036</v>
      </c>
      <c r="B4514" t="s">
        <v>9037</v>
      </c>
      <c r="C4514" t="s">
        <v>61</v>
      </c>
      <c r="D4514">
        <v>77</v>
      </c>
      <c r="E4514" t="s">
        <v>36</v>
      </c>
      <c r="F4514">
        <v>2.94</v>
      </c>
      <c r="G4514">
        <v>0.69699999999999995</v>
      </c>
      <c r="H4514">
        <v>25.902999999999999</v>
      </c>
      <c r="I4514" t="s">
        <v>2819</v>
      </c>
      <c r="J4514" s="4" t="str">
        <f t="shared" si="140"/>
        <v>na</v>
      </c>
      <c r="K4514" s="4">
        <f t="shared" si="141"/>
        <v>0</v>
      </c>
      <c r="L4514" t="s">
        <v>15957</v>
      </c>
    </row>
    <row r="4515" spans="1:12" x14ac:dyDescent="0.25">
      <c r="A4515" t="s">
        <v>9038</v>
      </c>
      <c r="B4515" t="s">
        <v>9039</v>
      </c>
      <c r="C4515" t="s">
        <v>35</v>
      </c>
      <c r="D4515">
        <v>77</v>
      </c>
      <c r="E4515">
        <v>9.2309999999999999</v>
      </c>
      <c r="F4515">
        <v>0.72899999999999998</v>
      </c>
      <c r="G4515">
        <v>1.5309999999999999</v>
      </c>
      <c r="H4515" t="s">
        <v>36</v>
      </c>
      <c r="I4515" t="s">
        <v>2819</v>
      </c>
      <c r="J4515" s="4" t="str">
        <f t="shared" si="140"/>
        <v>na</v>
      </c>
      <c r="K4515" s="4">
        <f t="shared" si="141"/>
        <v>0</v>
      </c>
      <c r="L4515" t="s">
        <v>15958</v>
      </c>
    </row>
    <row r="4516" spans="1:12" x14ac:dyDescent="0.25">
      <c r="A4516" t="s">
        <v>9040</v>
      </c>
      <c r="B4516" t="s">
        <v>9041</v>
      </c>
      <c r="C4516" t="s">
        <v>35</v>
      </c>
      <c r="D4516">
        <v>77</v>
      </c>
      <c r="E4516" t="s">
        <v>36</v>
      </c>
      <c r="F4516">
        <v>0.186</v>
      </c>
      <c r="G4516">
        <v>6.7000000000000004E-2</v>
      </c>
      <c r="H4516" t="s">
        <v>36</v>
      </c>
      <c r="I4516" t="s">
        <v>2819</v>
      </c>
      <c r="J4516" s="4" t="str">
        <f t="shared" si="140"/>
        <v>na</v>
      </c>
      <c r="K4516" s="4">
        <f t="shared" si="141"/>
        <v>0</v>
      </c>
      <c r="L4516" t="s">
        <v>15959</v>
      </c>
    </row>
    <row r="4517" spans="1:12" x14ac:dyDescent="0.25">
      <c r="A4517" t="s">
        <v>9042</v>
      </c>
      <c r="B4517" t="s">
        <v>9043</v>
      </c>
      <c r="C4517" t="s">
        <v>35</v>
      </c>
      <c r="D4517">
        <v>77</v>
      </c>
      <c r="E4517">
        <v>5.71</v>
      </c>
      <c r="F4517">
        <v>0.33500000000000002</v>
      </c>
      <c r="G4517">
        <v>2.2320000000000002</v>
      </c>
      <c r="H4517" t="s">
        <v>36</v>
      </c>
      <c r="I4517" t="s">
        <v>2819</v>
      </c>
      <c r="J4517" s="4" t="str">
        <f t="shared" si="140"/>
        <v>na</v>
      </c>
      <c r="K4517" s="4">
        <f t="shared" si="141"/>
        <v>0</v>
      </c>
      <c r="L4517" t="s">
        <v>15960</v>
      </c>
    </row>
    <row r="4518" spans="1:12" x14ac:dyDescent="0.25">
      <c r="A4518" t="s">
        <v>9044</v>
      </c>
      <c r="B4518" t="s">
        <v>9045</v>
      </c>
      <c r="C4518" t="s">
        <v>30</v>
      </c>
      <c r="D4518">
        <v>76</v>
      </c>
      <c r="E4518" t="s">
        <v>36</v>
      </c>
      <c r="F4518">
        <v>6.0490000000000004</v>
      </c>
      <c r="G4518" t="s">
        <v>36</v>
      </c>
      <c r="H4518" t="s">
        <v>36</v>
      </c>
      <c r="I4518" t="s">
        <v>2819</v>
      </c>
      <c r="J4518" s="4" t="str">
        <f t="shared" si="140"/>
        <v>na</v>
      </c>
      <c r="K4518" s="4">
        <f t="shared" si="141"/>
        <v>0</v>
      </c>
      <c r="L4518" t="s">
        <v>15961</v>
      </c>
    </row>
    <row r="4519" spans="1:12" x14ac:dyDescent="0.25">
      <c r="A4519" t="s">
        <v>9046</v>
      </c>
      <c r="B4519" t="s">
        <v>9047</v>
      </c>
      <c r="C4519" t="s">
        <v>132</v>
      </c>
      <c r="D4519">
        <v>76</v>
      </c>
      <c r="E4519" t="s">
        <v>36</v>
      </c>
      <c r="F4519">
        <v>0.71399999999999997</v>
      </c>
      <c r="G4519">
        <v>0.221</v>
      </c>
      <c r="H4519">
        <v>32.292000000000002</v>
      </c>
      <c r="I4519" t="s">
        <v>2819</v>
      </c>
      <c r="J4519" s="4" t="str">
        <f t="shared" si="140"/>
        <v>na</v>
      </c>
      <c r="K4519" s="4">
        <f t="shared" si="141"/>
        <v>0</v>
      </c>
      <c r="L4519" t="s">
        <v>15962</v>
      </c>
    </row>
    <row r="4520" spans="1:12" x14ac:dyDescent="0.25">
      <c r="A4520" t="s">
        <v>9048</v>
      </c>
      <c r="B4520" t="s">
        <v>9049</v>
      </c>
      <c r="C4520" t="s">
        <v>35</v>
      </c>
      <c r="D4520">
        <v>76</v>
      </c>
      <c r="E4520">
        <v>7.9320000000000004</v>
      </c>
      <c r="F4520">
        <v>0.98499999999999999</v>
      </c>
      <c r="G4520">
        <v>1.833</v>
      </c>
      <c r="H4520" t="s">
        <v>36</v>
      </c>
      <c r="I4520" t="s">
        <v>2819</v>
      </c>
      <c r="J4520" s="4" t="str">
        <f t="shared" si="140"/>
        <v>na</v>
      </c>
      <c r="K4520" s="4">
        <f t="shared" si="141"/>
        <v>0</v>
      </c>
      <c r="L4520" t="s">
        <v>15963</v>
      </c>
    </row>
    <row r="4521" spans="1:12" x14ac:dyDescent="0.25">
      <c r="A4521" t="s">
        <v>9050</v>
      </c>
      <c r="B4521" t="s">
        <v>9051</v>
      </c>
      <c r="C4521" t="s">
        <v>35</v>
      </c>
      <c r="D4521">
        <v>76</v>
      </c>
      <c r="E4521" t="s">
        <v>36</v>
      </c>
      <c r="F4521">
        <v>0.85799999999999998</v>
      </c>
      <c r="G4521" t="s">
        <v>36</v>
      </c>
      <c r="H4521" t="s">
        <v>36</v>
      </c>
      <c r="I4521" t="s">
        <v>2819</v>
      </c>
      <c r="J4521" s="4" t="str">
        <f t="shared" si="140"/>
        <v>na</v>
      </c>
      <c r="K4521" s="4">
        <f t="shared" si="141"/>
        <v>0</v>
      </c>
      <c r="L4521" t="s">
        <v>15964</v>
      </c>
    </row>
    <row r="4522" spans="1:12" x14ac:dyDescent="0.25">
      <c r="A4522" t="s">
        <v>9052</v>
      </c>
      <c r="B4522" t="s">
        <v>9053</v>
      </c>
      <c r="C4522" t="s">
        <v>35</v>
      </c>
      <c r="D4522">
        <v>76</v>
      </c>
      <c r="E4522" t="s">
        <v>36</v>
      </c>
      <c r="F4522" t="s">
        <v>36</v>
      </c>
      <c r="G4522" t="s">
        <v>36</v>
      </c>
      <c r="H4522" t="s">
        <v>36</v>
      </c>
      <c r="I4522" t="s">
        <v>2819</v>
      </c>
      <c r="J4522" s="4" t="str">
        <f t="shared" si="140"/>
        <v>na</v>
      </c>
      <c r="K4522" s="4">
        <f t="shared" si="141"/>
        <v>0</v>
      </c>
      <c r="L4522" t="s">
        <v>15965</v>
      </c>
    </row>
    <row r="4523" spans="1:12" x14ac:dyDescent="0.25">
      <c r="A4523" t="s">
        <v>9054</v>
      </c>
      <c r="B4523" t="s">
        <v>9055</v>
      </c>
      <c r="C4523" t="s">
        <v>35</v>
      </c>
      <c r="D4523">
        <v>76</v>
      </c>
      <c r="E4523" t="s">
        <v>36</v>
      </c>
      <c r="F4523" t="s">
        <v>36</v>
      </c>
      <c r="G4523" t="s">
        <v>36</v>
      </c>
      <c r="H4523" t="s">
        <v>36</v>
      </c>
      <c r="I4523" t="s">
        <v>2819</v>
      </c>
      <c r="J4523" s="4" t="str">
        <f t="shared" si="140"/>
        <v>na</v>
      </c>
      <c r="K4523" s="4">
        <f t="shared" si="141"/>
        <v>0</v>
      </c>
      <c r="L4523" t="s">
        <v>15966</v>
      </c>
    </row>
    <row r="4524" spans="1:12" x14ac:dyDescent="0.25">
      <c r="A4524" t="s">
        <v>9056</v>
      </c>
      <c r="B4524" t="s">
        <v>9057</v>
      </c>
      <c r="C4524" t="s">
        <v>132</v>
      </c>
      <c r="D4524">
        <v>76</v>
      </c>
      <c r="E4524">
        <v>44.999000000000002</v>
      </c>
      <c r="F4524">
        <v>1.7729999999999999</v>
      </c>
      <c r="G4524">
        <v>3.964</v>
      </c>
      <c r="H4524">
        <v>22.667999999999999</v>
      </c>
      <c r="I4524" t="s">
        <v>2819</v>
      </c>
      <c r="J4524" s="4" t="str">
        <f t="shared" si="140"/>
        <v>na</v>
      </c>
      <c r="K4524" s="4">
        <f t="shared" si="141"/>
        <v>0</v>
      </c>
      <c r="L4524" t="s">
        <v>15967</v>
      </c>
    </row>
    <row r="4525" spans="1:12" x14ac:dyDescent="0.25">
      <c r="A4525" t="s">
        <v>9058</v>
      </c>
      <c r="B4525" t="s">
        <v>9059</v>
      </c>
      <c r="C4525" t="s">
        <v>58</v>
      </c>
      <c r="D4525">
        <v>76</v>
      </c>
      <c r="E4525" t="s">
        <v>36</v>
      </c>
      <c r="F4525">
        <v>0.46200000000000002</v>
      </c>
      <c r="G4525">
        <v>0.34599999999999997</v>
      </c>
      <c r="H4525">
        <v>29.33</v>
      </c>
      <c r="I4525" t="s">
        <v>2819</v>
      </c>
      <c r="J4525" s="4" t="str">
        <f t="shared" si="140"/>
        <v>na</v>
      </c>
      <c r="K4525" s="4">
        <f t="shared" si="141"/>
        <v>0</v>
      </c>
      <c r="L4525" t="s">
        <v>15968</v>
      </c>
    </row>
    <row r="4526" spans="1:12" x14ac:dyDescent="0.25">
      <c r="A4526" t="s">
        <v>9060</v>
      </c>
      <c r="B4526" t="s">
        <v>9061</v>
      </c>
      <c r="C4526" t="s">
        <v>35</v>
      </c>
      <c r="D4526">
        <v>75</v>
      </c>
      <c r="E4526">
        <v>7.048</v>
      </c>
      <c r="F4526">
        <v>0.50700000000000001</v>
      </c>
      <c r="G4526">
        <v>1.02</v>
      </c>
      <c r="H4526" t="s">
        <v>36</v>
      </c>
      <c r="I4526" t="s">
        <v>2819</v>
      </c>
      <c r="J4526" s="4" t="str">
        <f t="shared" si="140"/>
        <v>na</v>
      </c>
      <c r="K4526" s="4">
        <f t="shared" si="141"/>
        <v>0</v>
      </c>
      <c r="L4526" t="s">
        <v>15969</v>
      </c>
    </row>
    <row r="4527" spans="1:12" x14ac:dyDescent="0.25">
      <c r="A4527" t="s">
        <v>9062</v>
      </c>
      <c r="B4527" t="s">
        <v>9063</v>
      </c>
      <c r="C4527" t="s">
        <v>35</v>
      </c>
      <c r="D4527">
        <v>75</v>
      </c>
      <c r="E4527" t="s">
        <v>36</v>
      </c>
      <c r="F4527">
        <v>1.115</v>
      </c>
      <c r="G4527" t="s">
        <v>36</v>
      </c>
      <c r="H4527" t="s">
        <v>36</v>
      </c>
      <c r="I4527" t="s">
        <v>2819</v>
      </c>
      <c r="J4527" s="4" t="str">
        <f t="shared" si="140"/>
        <v>na</v>
      </c>
      <c r="K4527" s="4">
        <f t="shared" si="141"/>
        <v>0</v>
      </c>
      <c r="L4527" t="s">
        <v>15970</v>
      </c>
    </row>
    <row r="4528" spans="1:12" x14ac:dyDescent="0.25">
      <c r="A4528" t="s">
        <v>9064</v>
      </c>
      <c r="B4528" t="s">
        <v>9065</v>
      </c>
      <c r="C4528" t="s">
        <v>30</v>
      </c>
      <c r="D4528">
        <v>75</v>
      </c>
      <c r="E4528" t="s">
        <v>36</v>
      </c>
      <c r="F4528">
        <v>1.514</v>
      </c>
      <c r="G4528" t="s">
        <v>36</v>
      </c>
      <c r="H4528" t="s">
        <v>36</v>
      </c>
      <c r="I4528" t="s">
        <v>2819</v>
      </c>
      <c r="J4528" s="4" t="str">
        <f t="shared" si="140"/>
        <v>na</v>
      </c>
      <c r="K4528" s="4">
        <f t="shared" si="141"/>
        <v>0</v>
      </c>
      <c r="L4528" t="s">
        <v>15971</v>
      </c>
    </row>
    <row r="4529" spans="1:12" x14ac:dyDescent="0.25">
      <c r="A4529" t="s">
        <v>9066</v>
      </c>
      <c r="B4529" t="s">
        <v>9067</v>
      </c>
      <c r="C4529" t="s">
        <v>24</v>
      </c>
      <c r="D4529">
        <v>75</v>
      </c>
      <c r="E4529" t="s">
        <v>36</v>
      </c>
      <c r="F4529">
        <v>3.5270000000000001</v>
      </c>
      <c r="G4529" t="s">
        <v>36</v>
      </c>
      <c r="H4529" t="s">
        <v>36</v>
      </c>
      <c r="I4529" t="s">
        <v>2819</v>
      </c>
      <c r="J4529" s="4" t="str">
        <f t="shared" si="140"/>
        <v>na</v>
      </c>
      <c r="K4529" s="4">
        <f t="shared" si="141"/>
        <v>0</v>
      </c>
      <c r="L4529" t="s">
        <v>15972</v>
      </c>
    </row>
    <row r="4530" spans="1:12" x14ac:dyDescent="0.25">
      <c r="A4530" t="s">
        <v>9068</v>
      </c>
      <c r="B4530" t="s">
        <v>9069</v>
      </c>
      <c r="C4530" t="s">
        <v>30</v>
      </c>
      <c r="D4530">
        <v>75</v>
      </c>
      <c r="E4530" t="s">
        <v>36</v>
      </c>
      <c r="F4530">
        <v>3.7650000000000001</v>
      </c>
      <c r="G4530">
        <v>1.3540000000000001</v>
      </c>
      <c r="H4530" t="s">
        <v>36</v>
      </c>
      <c r="I4530" t="s">
        <v>2819</v>
      </c>
      <c r="J4530" s="4" t="str">
        <f t="shared" si="140"/>
        <v>na</v>
      </c>
      <c r="K4530" s="4">
        <f t="shared" si="141"/>
        <v>0</v>
      </c>
      <c r="L4530" t="s">
        <v>15973</v>
      </c>
    </row>
    <row r="4531" spans="1:12" x14ac:dyDescent="0.25">
      <c r="A4531" t="s">
        <v>9070</v>
      </c>
      <c r="B4531" t="s">
        <v>9071</v>
      </c>
      <c r="C4531" t="s">
        <v>35</v>
      </c>
      <c r="D4531">
        <v>74</v>
      </c>
      <c r="E4531">
        <v>8.0120000000000005</v>
      </c>
      <c r="F4531">
        <v>0.88</v>
      </c>
      <c r="G4531">
        <v>1.6679999999999999</v>
      </c>
      <c r="H4531" t="s">
        <v>36</v>
      </c>
      <c r="I4531" t="s">
        <v>2819</v>
      </c>
      <c r="J4531" s="4" t="str">
        <f t="shared" si="140"/>
        <v>na</v>
      </c>
      <c r="K4531" s="4">
        <f t="shared" si="141"/>
        <v>0</v>
      </c>
      <c r="L4531" t="s">
        <v>15974</v>
      </c>
    </row>
    <row r="4532" spans="1:12" x14ac:dyDescent="0.25">
      <c r="A4532" t="s">
        <v>9072</v>
      </c>
      <c r="B4532" t="s">
        <v>9073</v>
      </c>
      <c r="C4532" t="s">
        <v>35</v>
      </c>
      <c r="D4532">
        <v>74</v>
      </c>
      <c r="E4532">
        <v>13.845000000000001</v>
      </c>
      <c r="F4532">
        <v>0.745</v>
      </c>
      <c r="G4532">
        <v>1.81</v>
      </c>
      <c r="H4532" t="s">
        <v>36</v>
      </c>
      <c r="I4532" t="s">
        <v>2819</v>
      </c>
      <c r="J4532" s="4" t="str">
        <f t="shared" si="140"/>
        <v>na</v>
      </c>
      <c r="K4532" s="4">
        <f t="shared" si="141"/>
        <v>0</v>
      </c>
      <c r="L4532" t="s">
        <v>15975</v>
      </c>
    </row>
    <row r="4533" spans="1:12" x14ac:dyDescent="0.25">
      <c r="A4533" t="s">
        <v>9074</v>
      </c>
      <c r="B4533" t="s">
        <v>9075</v>
      </c>
      <c r="C4533" t="s">
        <v>35</v>
      </c>
      <c r="D4533">
        <v>74</v>
      </c>
      <c r="E4533">
        <v>11.887</v>
      </c>
      <c r="F4533">
        <v>0.67400000000000004</v>
      </c>
      <c r="G4533">
        <v>1.5289999999999999</v>
      </c>
      <c r="H4533" t="s">
        <v>36</v>
      </c>
      <c r="I4533" t="s">
        <v>2819</v>
      </c>
      <c r="J4533" s="4" t="str">
        <f t="shared" si="140"/>
        <v>na</v>
      </c>
      <c r="K4533" s="4">
        <f t="shared" si="141"/>
        <v>0</v>
      </c>
      <c r="L4533" t="s">
        <v>15976</v>
      </c>
    </row>
    <row r="4534" spans="1:12" x14ac:dyDescent="0.25">
      <c r="A4534" t="s">
        <v>9076</v>
      </c>
      <c r="B4534" t="s">
        <v>9077</v>
      </c>
      <c r="C4534" t="s">
        <v>132</v>
      </c>
      <c r="D4534">
        <v>74</v>
      </c>
      <c r="E4534" t="s">
        <v>36</v>
      </c>
      <c r="F4534">
        <v>0.90700000000000003</v>
      </c>
      <c r="G4534">
        <v>5.8999999999999997E-2</v>
      </c>
      <c r="H4534" t="s">
        <v>36</v>
      </c>
      <c r="I4534" t="s">
        <v>2819</v>
      </c>
      <c r="J4534" s="4" t="str">
        <f t="shared" si="140"/>
        <v>na</v>
      </c>
      <c r="K4534" s="4">
        <f t="shared" si="141"/>
        <v>0</v>
      </c>
      <c r="L4534" t="s">
        <v>15977</v>
      </c>
    </row>
    <row r="4535" spans="1:12" x14ac:dyDescent="0.25">
      <c r="A4535" t="s">
        <v>9078</v>
      </c>
      <c r="B4535" t="s">
        <v>9079</v>
      </c>
      <c r="C4535" t="s">
        <v>15</v>
      </c>
      <c r="D4535">
        <v>74</v>
      </c>
      <c r="E4535" t="s">
        <v>36</v>
      </c>
      <c r="F4535">
        <v>0.92900000000000005</v>
      </c>
      <c r="G4535">
        <v>0.32800000000000001</v>
      </c>
      <c r="H4535" t="s">
        <v>36</v>
      </c>
      <c r="I4535" t="s">
        <v>2819</v>
      </c>
      <c r="J4535" s="4" t="str">
        <f t="shared" si="140"/>
        <v>na</v>
      </c>
      <c r="K4535" s="4">
        <f t="shared" si="141"/>
        <v>0</v>
      </c>
      <c r="L4535" t="s">
        <v>15978</v>
      </c>
    </row>
    <row r="4536" spans="1:12" x14ac:dyDescent="0.25">
      <c r="A4536" t="s">
        <v>9080</v>
      </c>
      <c r="B4536" t="s">
        <v>9081</v>
      </c>
      <c r="C4536" t="s">
        <v>58</v>
      </c>
      <c r="D4536">
        <v>74</v>
      </c>
      <c r="E4536" t="s">
        <v>36</v>
      </c>
      <c r="F4536">
        <v>0.16200000000000001</v>
      </c>
      <c r="G4536">
        <v>3.7999999999999999E-2</v>
      </c>
      <c r="H4536">
        <v>2.661</v>
      </c>
      <c r="I4536" t="s">
        <v>2819</v>
      </c>
      <c r="J4536" s="4" t="str">
        <f t="shared" si="140"/>
        <v>na</v>
      </c>
      <c r="K4536" s="4">
        <f t="shared" si="141"/>
        <v>0</v>
      </c>
      <c r="L4536" t="s">
        <v>15979</v>
      </c>
    </row>
    <row r="4537" spans="1:12" x14ac:dyDescent="0.25">
      <c r="A4537" t="s">
        <v>9082</v>
      </c>
      <c r="B4537" t="s">
        <v>9083</v>
      </c>
      <c r="C4537" t="s">
        <v>61</v>
      </c>
      <c r="D4537">
        <v>73</v>
      </c>
      <c r="E4537" t="s">
        <v>36</v>
      </c>
      <c r="F4537">
        <v>3.141</v>
      </c>
      <c r="G4537">
        <v>6.1870000000000003</v>
      </c>
      <c r="H4537" t="s">
        <v>36</v>
      </c>
      <c r="I4537" t="s">
        <v>2819</v>
      </c>
      <c r="J4537" s="4" t="str">
        <f t="shared" si="140"/>
        <v>na</v>
      </c>
      <c r="K4537" s="4">
        <f t="shared" si="141"/>
        <v>0</v>
      </c>
      <c r="L4537" t="s">
        <v>15980</v>
      </c>
    </row>
    <row r="4538" spans="1:12" x14ac:dyDescent="0.25">
      <c r="A4538" t="s">
        <v>9084</v>
      </c>
      <c r="B4538" t="s">
        <v>9085</v>
      </c>
      <c r="C4538" t="s">
        <v>11</v>
      </c>
      <c r="D4538">
        <v>73</v>
      </c>
      <c r="E4538" t="s">
        <v>36</v>
      </c>
      <c r="F4538">
        <v>1.7999999999999999E-2</v>
      </c>
      <c r="G4538">
        <v>4.5999999999999999E-2</v>
      </c>
      <c r="H4538">
        <v>3.214</v>
      </c>
      <c r="I4538" t="s">
        <v>2819</v>
      </c>
      <c r="J4538" s="4" t="str">
        <f t="shared" si="140"/>
        <v>na</v>
      </c>
      <c r="K4538" s="4">
        <f t="shared" si="141"/>
        <v>0</v>
      </c>
      <c r="L4538" t="s">
        <v>15981</v>
      </c>
    </row>
    <row r="4539" spans="1:12" x14ac:dyDescent="0.25">
      <c r="A4539" t="s">
        <v>9086</v>
      </c>
      <c r="B4539" t="s">
        <v>9087</v>
      </c>
      <c r="C4539" t="s">
        <v>30</v>
      </c>
      <c r="D4539">
        <v>73</v>
      </c>
      <c r="E4539" t="s">
        <v>36</v>
      </c>
      <c r="F4539">
        <v>1.6910000000000001</v>
      </c>
      <c r="G4539">
        <v>1.111</v>
      </c>
      <c r="H4539">
        <v>10.222</v>
      </c>
      <c r="I4539" t="s">
        <v>2819</v>
      </c>
      <c r="J4539" s="4" t="str">
        <f t="shared" si="140"/>
        <v>na</v>
      </c>
      <c r="K4539" s="4">
        <f t="shared" si="141"/>
        <v>0</v>
      </c>
      <c r="L4539" t="s">
        <v>15982</v>
      </c>
    </row>
    <row r="4540" spans="1:12" x14ac:dyDescent="0.25">
      <c r="A4540" t="s">
        <v>9088</v>
      </c>
      <c r="B4540" t="s">
        <v>9089</v>
      </c>
      <c r="C4540" t="s">
        <v>35</v>
      </c>
      <c r="D4540">
        <v>73</v>
      </c>
      <c r="E4540">
        <v>6.5090000000000003</v>
      </c>
      <c r="F4540">
        <v>0.79400000000000004</v>
      </c>
      <c r="G4540">
        <v>1.3120000000000001</v>
      </c>
      <c r="H4540" t="s">
        <v>36</v>
      </c>
      <c r="I4540" t="s">
        <v>2819</v>
      </c>
      <c r="J4540" s="4" t="str">
        <f t="shared" si="140"/>
        <v>na</v>
      </c>
      <c r="K4540" s="4">
        <f t="shared" si="141"/>
        <v>0</v>
      </c>
      <c r="L4540" t="s">
        <v>15983</v>
      </c>
    </row>
    <row r="4541" spans="1:12" x14ac:dyDescent="0.25">
      <c r="A4541" t="s">
        <v>9090</v>
      </c>
      <c r="B4541" t="s">
        <v>9091</v>
      </c>
      <c r="C4541" t="s">
        <v>35</v>
      </c>
      <c r="D4541">
        <v>73</v>
      </c>
      <c r="E4541" t="s">
        <v>36</v>
      </c>
      <c r="F4541" t="s">
        <v>36</v>
      </c>
      <c r="G4541" t="s">
        <v>36</v>
      </c>
      <c r="H4541" t="s">
        <v>36</v>
      </c>
      <c r="I4541" t="s">
        <v>2819</v>
      </c>
      <c r="J4541" s="4" t="str">
        <f t="shared" si="140"/>
        <v>na</v>
      </c>
      <c r="K4541" s="4">
        <f t="shared" si="141"/>
        <v>0</v>
      </c>
      <c r="L4541" t="s">
        <v>15984</v>
      </c>
    </row>
    <row r="4542" spans="1:12" x14ac:dyDescent="0.25">
      <c r="A4542" t="s">
        <v>9092</v>
      </c>
      <c r="B4542" t="s">
        <v>9093</v>
      </c>
      <c r="C4542" t="s">
        <v>35</v>
      </c>
      <c r="D4542">
        <v>73</v>
      </c>
      <c r="E4542">
        <v>10.51</v>
      </c>
      <c r="F4542">
        <v>0.57299999999999995</v>
      </c>
      <c r="G4542">
        <v>1.284</v>
      </c>
      <c r="H4542" t="s">
        <v>36</v>
      </c>
      <c r="I4542" t="s">
        <v>2819</v>
      </c>
      <c r="J4542" s="4" t="str">
        <f t="shared" si="140"/>
        <v>na</v>
      </c>
      <c r="K4542" s="4">
        <f t="shared" si="141"/>
        <v>0</v>
      </c>
      <c r="L4542" t="s">
        <v>15985</v>
      </c>
    </row>
    <row r="4543" spans="1:12" x14ac:dyDescent="0.25">
      <c r="A4543" t="s">
        <v>9094</v>
      </c>
      <c r="B4543" t="s">
        <v>9095</v>
      </c>
      <c r="C4543" t="s">
        <v>61</v>
      </c>
      <c r="D4543">
        <v>73</v>
      </c>
      <c r="E4543" t="s">
        <v>36</v>
      </c>
      <c r="F4543" t="s">
        <v>36</v>
      </c>
      <c r="G4543" t="s">
        <v>36</v>
      </c>
      <c r="H4543" t="s">
        <v>36</v>
      </c>
      <c r="I4543" t="s">
        <v>2819</v>
      </c>
      <c r="J4543" s="4" t="str">
        <f t="shared" si="140"/>
        <v>na</v>
      </c>
      <c r="K4543" s="4">
        <f t="shared" si="141"/>
        <v>0</v>
      </c>
      <c r="L4543" t="s">
        <v>15986</v>
      </c>
    </row>
    <row r="4544" spans="1:12" x14ac:dyDescent="0.25">
      <c r="A4544" t="s">
        <v>9096</v>
      </c>
      <c r="B4544" t="s">
        <v>9097</v>
      </c>
      <c r="C4544" t="s">
        <v>35</v>
      </c>
      <c r="D4544">
        <v>73</v>
      </c>
      <c r="E4544" t="s">
        <v>36</v>
      </c>
      <c r="F4544" t="s">
        <v>36</v>
      </c>
      <c r="G4544" t="s">
        <v>36</v>
      </c>
      <c r="H4544" t="s">
        <v>36</v>
      </c>
      <c r="I4544" t="s">
        <v>2819</v>
      </c>
      <c r="J4544" s="4" t="str">
        <f t="shared" si="140"/>
        <v>na</v>
      </c>
      <c r="K4544" s="4">
        <f t="shared" si="141"/>
        <v>0</v>
      </c>
      <c r="L4544" t="s">
        <v>15987</v>
      </c>
    </row>
    <row r="4545" spans="1:12" x14ac:dyDescent="0.25">
      <c r="A4545" t="s">
        <v>9098</v>
      </c>
      <c r="B4545" t="s">
        <v>9099</v>
      </c>
      <c r="C4545" t="s">
        <v>58</v>
      </c>
      <c r="D4545">
        <v>72</v>
      </c>
      <c r="E4545" t="s">
        <v>36</v>
      </c>
      <c r="F4545">
        <v>0.18</v>
      </c>
      <c r="G4545">
        <v>0.184</v>
      </c>
      <c r="H4545" t="s">
        <v>36</v>
      </c>
      <c r="I4545" t="s">
        <v>2819</v>
      </c>
      <c r="J4545" s="4" t="str">
        <f t="shared" si="140"/>
        <v>na</v>
      </c>
      <c r="K4545" s="4">
        <f t="shared" si="141"/>
        <v>0</v>
      </c>
      <c r="L4545" t="s">
        <v>15988</v>
      </c>
    </row>
    <row r="4546" spans="1:12" x14ac:dyDescent="0.25">
      <c r="A4546" t="s">
        <v>9100</v>
      </c>
      <c r="B4546" t="s">
        <v>9101</v>
      </c>
      <c r="C4546" t="s">
        <v>35</v>
      </c>
      <c r="D4546">
        <v>72</v>
      </c>
      <c r="E4546">
        <v>19.940000000000001</v>
      </c>
      <c r="F4546">
        <v>0.95099999999999996</v>
      </c>
      <c r="G4546">
        <v>2.85</v>
      </c>
      <c r="H4546" t="s">
        <v>36</v>
      </c>
      <c r="I4546" t="s">
        <v>2819</v>
      </c>
      <c r="J4546" s="4" t="str">
        <f t="shared" ref="J4546:J4609" si="142">IF(AND(I4546=selected_country_code,C4546= selected_sector_code),D4546,"na")</f>
        <v>na</v>
      </c>
      <c r="K4546" s="4">
        <f t="shared" si="141"/>
        <v>0</v>
      </c>
      <c r="L4546" t="s">
        <v>15989</v>
      </c>
    </row>
    <row r="4547" spans="1:12" x14ac:dyDescent="0.25">
      <c r="A4547" t="s">
        <v>9102</v>
      </c>
      <c r="B4547" t="s">
        <v>9103</v>
      </c>
      <c r="C4547" t="s">
        <v>58</v>
      </c>
      <c r="D4547">
        <v>72</v>
      </c>
      <c r="E4547" t="s">
        <v>36</v>
      </c>
      <c r="F4547">
        <v>1.0509999999999999</v>
      </c>
      <c r="G4547">
        <v>0.17799999999999999</v>
      </c>
      <c r="H4547">
        <v>4.9550000000000001</v>
      </c>
      <c r="I4547" t="s">
        <v>2819</v>
      </c>
      <c r="J4547" s="4" t="str">
        <f t="shared" si="142"/>
        <v>na</v>
      </c>
      <c r="K4547" s="4">
        <f t="shared" ref="K4547:K4610" si="143">IFERROR(RANK(J4547,$J$2:$J$5711,0),0)</f>
        <v>0</v>
      </c>
      <c r="L4547" t="s">
        <v>15990</v>
      </c>
    </row>
    <row r="4548" spans="1:12" x14ac:dyDescent="0.25">
      <c r="A4548" t="s">
        <v>9104</v>
      </c>
      <c r="B4548" t="s">
        <v>9105</v>
      </c>
      <c r="C4548" t="s">
        <v>58</v>
      </c>
      <c r="D4548">
        <v>72</v>
      </c>
      <c r="E4548">
        <v>1.802</v>
      </c>
      <c r="F4548" t="s">
        <v>36</v>
      </c>
      <c r="G4548">
        <v>2.5000000000000001E-2</v>
      </c>
      <c r="H4548">
        <v>4.8090000000000002</v>
      </c>
      <c r="I4548" t="s">
        <v>2819</v>
      </c>
      <c r="J4548" s="4" t="str">
        <f t="shared" si="142"/>
        <v>na</v>
      </c>
      <c r="K4548" s="4">
        <f t="shared" si="143"/>
        <v>0</v>
      </c>
      <c r="L4548" t="s">
        <v>15991</v>
      </c>
    </row>
    <row r="4549" spans="1:12" x14ac:dyDescent="0.25">
      <c r="A4549" t="s">
        <v>9106</v>
      </c>
      <c r="B4549" t="s">
        <v>9107</v>
      </c>
      <c r="C4549" t="s">
        <v>30</v>
      </c>
      <c r="D4549">
        <v>72</v>
      </c>
      <c r="E4549" t="s">
        <v>36</v>
      </c>
      <c r="F4549">
        <v>0.45900000000000002</v>
      </c>
      <c r="G4549">
        <v>38.658000000000001</v>
      </c>
      <c r="H4549" t="s">
        <v>36</v>
      </c>
      <c r="I4549" t="s">
        <v>2819</v>
      </c>
      <c r="J4549" s="4" t="str">
        <f t="shared" si="142"/>
        <v>na</v>
      </c>
      <c r="K4549" s="4">
        <f t="shared" si="143"/>
        <v>0</v>
      </c>
      <c r="L4549" t="s">
        <v>15992</v>
      </c>
    </row>
    <row r="4550" spans="1:12" x14ac:dyDescent="0.25">
      <c r="A4550" t="s">
        <v>9108</v>
      </c>
      <c r="B4550" t="s">
        <v>9109</v>
      </c>
      <c r="C4550" t="s">
        <v>15</v>
      </c>
      <c r="D4550">
        <v>72</v>
      </c>
      <c r="E4550" t="s">
        <v>36</v>
      </c>
      <c r="F4550">
        <v>0.51900000000000002</v>
      </c>
      <c r="G4550">
        <v>0.1</v>
      </c>
      <c r="H4550">
        <v>4.782</v>
      </c>
      <c r="I4550" t="s">
        <v>2819</v>
      </c>
      <c r="J4550" s="4" t="str">
        <f t="shared" si="142"/>
        <v>na</v>
      </c>
      <c r="K4550" s="4">
        <f t="shared" si="143"/>
        <v>0</v>
      </c>
      <c r="L4550" t="s">
        <v>15993</v>
      </c>
    </row>
    <row r="4551" spans="1:12" x14ac:dyDescent="0.25">
      <c r="A4551" t="s">
        <v>9110</v>
      </c>
      <c r="B4551" t="s">
        <v>9111</v>
      </c>
      <c r="C4551" t="s">
        <v>61</v>
      </c>
      <c r="D4551">
        <v>72</v>
      </c>
      <c r="E4551" t="s">
        <v>36</v>
      </c>
      <c r="F4551">
        <v>5.1050000000000004</v>
      </c>
      <c r="G4551">
        <v>1.272</v>
      </c>
      <c r="H4551" t="s">
        <v>36</v>
      </c>
      <c r="I4551" t="s">
        <v>2819</v>
      </c>
      <c r="J4551" s="4" t="str">
        <f t="shared" si="142"/>
        <v>na</v>
      </c>
      <c r="K4551" s="4">
        <f t="shared" si="143"/>
        <v>0</v>
      </c>
      <c r="L4551" t="s">
        <v>15994</v>
      </c>
    </row>
    <row r="4552" spans="1:12" x14ac:dyDescent="0.25">
      <c r="A4552" t="s">
        <v>9112</v>
      </c>
      <c r="B4552" t="s">
        <v>9113</v>
      </c>
      <c r="C4552" t="s">
        <v>35</v>
      </c>
      <c r="D4552">
        <v>72</v>
      </c>
      <c r="E4552">
        <v>5.3490000000000002</v>
      </c>
      <c r="F4552">
        <v>0.69699999999999995</v>
      </c>
      <c r="G4552">
        <v>1.3180000000000001</v>
      </c>
      <c r="H4552" t="s">
        <v>36</v>
      </c>
      <c r="I4552" t="s">
        <v>2819</v>
      </c>
      <c r="J4552" s="4" t="str">
        <f t="shared" si="142"/>
        <v>na</v>
      </c>
      <c r="K4552" s="4">
        <f t="shared" si="143"/>
        <v>0</v>
      </c>
      <c r="L4552" t="s">
        <v>15995</v>
      </c>
    </row>
    <row r="4553" spans="1:12" x14ac:dyDescent="0.25">
      <c r="A4553" t="s">
        <v>9114</v>
      </c>
      <c r="B4553" t="s">
        <v>9115</v>
      </c>
      <c r="C4553" t="s">
        <v>15</v>
      </c>
      <c r="D4553">
        <v>72</v>
      </c>
      <c r="E4553">
        <v>10.988</v>
      </c>
      <c r="F4553">
        <v>1.0820000000000001</v>
      </c>
      <c r="G4553">
        <v>0.39600000000000002</v>
      </c>
      <c r="H4553">
        <v>3.3940000000000001</v>
      </c>
      <c r="I4553" t="s">
        <v>2819</v>
      </c>
      <c r="J4553" s="4" t="str">
        <f t="shared" si="142"/>
        <v>na</v>
      </c>
      <c r="K4553" s="4">
        <f t="shared" si="143"/>
        <v>0</v>
      </c>
      <c r="L4553" t="s">
        <v>15996</v>
      </c>
    </row>
    <row r="4554" spans="1:12" x14ac:dyDescent="0.25">
      <c r="A4554" t="s">
        <v>9116</v>
      </c>
      <c r="B4554" t="s">
        <v>9117</v>
      </c>
      <c r="C4554" t="s">
        <v>35</v>
      </c>
      <c r="D4554">
        <v>71</v>
      </c>
      <c r="E4554">
        <v>9.0990000000000002</v>
      </c>
      <c r="F4554">
        <v>0.65100000000000002</v>
      </c>
      <c r="G4554">
        <v>1.3149999999999999</v>
      </c>
      <c r="H4554" t="s">
        <v>36</v>
      </c>
      <c r="I4554" t="s">
        <v>2819</v>
      </c>
      <c r="J4554" s="4" t="str">
        <f t="shared" si="142"/>
        <v>na</v>
      </c>
      <c r="K4554" s="4">
        <f t="shared" si="143"/>
        <v>0</v>
      </c>
      <c r="L4554" t="s">
        <v>15997</v>
      </c>
    </row>
    <row r="4555" spans="1:12" x14ac:dyDescent="0.25">
      <c r="A4555" t="s">
        <v>9118</v>
      </c>
      <c r="B4555" t="s">
        <v>9119</v>
      </c>
      <c r="C4555" t="s">
        <v>132</v>
      </c>
      <c r="D4555">
        <v>71</v>
      </c>
      <c r="E4555" t="s">
        <v>36</v>
      </c>
      <c r="F4555" t="s">
        <v>36</v>
      </c>
      <c r="G4555" t="s">
        <v>36</v>
      </c>
      <c r="H4555" t="s">
        <v>36</v>
      </c>
      <c r="I4555" t="s">
        <v>2819</v>
      </c>
      <c r="J4555" s="4" t="str">
        <f t="shared" si="142"/>
        <v>na</v>
      </c>
      <c r="K4555" s="4">
        <f t="shared" si="143"/>
        <v>0</v>
      </c>
      <c r="L4555" t="s">
        <v>15998</v>
      </c>
    </row>
    <row r="4556" spans="1:12" x14ac:dyDescent="0.25">
      <c r="A4556" t="s">
        <v>9120</v>
      </c>
      <c r="B4556" t="s">
        <v>9121</v>
      </c>
      <c r="C4556" t="s">
        <v>15</v>
      </c>
      <c r="D4556">
        <v>71</v>
      </c>
      <c r="E4556">
        <v>5.5250000000000004</v>
      </c>
      <c r="F4556">
        <v>0.20300000000000001</v>
      </c>
      <c r="G4556">
        <v>3.5000000000000003E-2</v>
      </c>
      <c r="H4556">
        <v>11.16</v>
      </c>
      <c r="I4556" t="s">
        <v>2819</v>
      </c>
      <c r="J4556" s="4" t="str">
        <f t="shared" si="142"/>
        <v>na</v>
      </c>
      <c r="K4556" s="4">
        <f t="shared" si="143"/>
        <v>0</v>
      </c>
      <c r="L4556" t="s">
        <v>15999</v>
      </c>
    </row>
    <row r="4557" spans="1:12" x14ac:dyDescent="0.25">
      <c r="A4557" t="s">
        <v>9122</v>
      </c>
      <c r="B4557" t="s">
        <v>9123</v>
      </c>
      <c r="C4557" t="s">
        <v>35</v>
      </c>
      <c r="D4557">
        <v>71</v>
      </c>
      <c r="E4557">
        <v>10.784000000000001</v>
      </c>
      <c r="F4557">
        <v>0.96199999999999997</v>
      </c>
      <c r="G4557">
        <v>2.3370000000000002</v>
      </c>
      <c r="H4557" t="s">
        <v>36</v>
      </c>
      <c r="I4557" t="s">
        <v>2819</v>
      </c>
      <c r="J4557" s="4" t="str">
        <f t="shared" si="142"/>
        <v>na</v>
      </c>
      <c r="K4557" s="4">
        <f t="shared" si="143"/>
        <v>0</v>
      </c>
      <c r="L4557" t="s">
        <v>16000</v>
      </c>
    </row>
    <row r="4558" spans="1:12" x14ac:dyDescent="0.25">
      <c r="A4558" t="s">
        <v>9124</v>
      </c>
      <c r="B4558" t="s">
        <v>9125</v>
      </c>
      <c r="C4558" t="s">
        <v>30</v>
      </c>
      <c r="D4558">
        <v>71</v>
      </c>
      <c r="E4558" t="s">
        <v>36</v>
      </c>
      <c r="F4558">
        <v>1.3779999999999999</v>
      </c>
      <c r="G4558" t="s">
        <v>36</v>
      </c>
      <c r="H4558" t="s">
        <v>36</v>
      </c>
      <c r="I4558" t="s">
        <v>2819</v>
      </c>
      <c r="J4558" s="4" t="str">
        <f t="shared" si="142"/>
        <v>na</v>
      </c>
      <c r="K4558" s="4">
        <f t="shared" si="143"/>
        <v>0</v>
      </c>
      <c r="L4558" t="s">
        <v>16001</v>
      </c>
    </row>
    <row r="4559" spans="1:12" x14ac:dyDescent="0.25">
      <c r="A4559" t="s">
        <v>9126</v>
      </c>
      <c r="B4559" t="s">
        <v>9127</v>
      </c>
      <c r="C4559" t="s">
        <v>35</v>
      </c>
      <c r="D4559">
        <v>71</v>
      </c>
      <c r="E4559">
        <v>6.5119999999999996</v>
      </c>
      <c r="F4559">
        <v>1.94</v>
      </c>
      <c r="G4559">
        <v>0.28899999999999998</v>
      </c>
      <c r="H4559">
        <v>18.649000000000001</v>
      </c>
      <c r="I4559" t="s">
        <v>2819</v>
      </c>
      <c r="J4559" s="4" t="str">
        <f t="shared" si="142"/>
        <v>na</v>
      </c>
      <c r="K4559" s="4">
        <f t="shared" si="143"/>
        <v>0</v>
      </c>
      <c r="L4559" t="s">
        <v>16002</v>
      </c>
    </row>
    <row r="4560" spans="1:12" x14ac:dyDescent="0.25">
      <c r="A4560" t="s">
        <v>9128</v>
      </c>
      <c r="B4560" t="s">
        <v>9129</v>
      </c>
      <c r="C4560" t="s">
        <v>132</v>
      </c>
      <c r="D4560">
        <v>71</v>
      </c>
      <c r="E4560" t="s">
        <v>36</v>
      </c>
      <c r="F4560">
        <v>1.3080000000000001</v>
      </c>
      <c r="G4560">
        <v>0.39600000000000002</v>
      </c>
      <c r="H4560">
        <v>14.965</v>
      </c>
      <c r="I4560" t="s">
        <v>2819</v>
      </c>
      <c r="J4560" s="4" t="str">
        <f t="shared" si="142"/>
        <v>na</v>
      </c>
      <c r="K4560" s="4">
        <f t="shared" si="143"/>
        <v>0</v>
      </c>
      <c r="L4560" t="s">
        <v>16003</v>
      </c>
    </row>
    <row r="4561" spans="1:12" x14ac:dyDescent="0.25">
      <c r="A4561" t="s">
        <v>9130</v>
      </c>
      <c r="B4561" t="s">
        <v>9131</v>
      </c>
      <c r="C4561" t="s">
        <v>61</v>
      </c>
      <c r="D4561">
        <v>71</v>
      </c>
      <c r="E4561">
        <v>4.7539999999999996</v>
      </c>
      <c r="F4561">
        <v>0.55200000000000005</v>
      </c>
      <c r="G4561">
        <v>0.161</v>
      </c>
      <c r="H4561">
        <v>4.4809999999999999</v>
      </c>
      <c r="I4561" t="s">
        <v>2819</v>
      </c>
      <c r="J4561" s="4" t="str">
        <f t="shared" si="142"/>
        <v>na</v>
      </c>
      <c r="K4561" s="4">
        <f t="shared" si="143"/>
        <v>0</v>
      </c>
      <c r="L4561" t="s">
        <v>16004</v>
      </c>
    </row>
    <row r="4562" spans="1:12" x14ac:dyDescent="0.25">
      <c r="A4562" t="s">
        <v>9132</v>
      </c>
      <c r="B4562" t="s">
        <v>9133</v>
      </c>
      <c r="C4562" t="s">
        <v>61</v>
      </c>
      <c r="D4562">
        <v>71</v>
      </c>
      <c r="E4562">
        <v>4.7539999999999996</v>
      </c>
      <c r="F4562">
        <v>0.55200000000000005</v>
      </c>
      <c r="G4562">
        <v>0.161</v>
      </c>
      <c r="H4562">
        <v>4.4809999999999999</v>
      </c>
      <c r="I4562" t="s">
        <v>2819</v>
      </c>
      <c r="J4562" s="4" t="str">
        <f t="shared" si="142"/>
        <v>na</v>
      </c>
      <c r="K4562" s="4">
        <f t="shared" si="143"/>
        <v>0</v>
      </c>
      <c r="L4562" t="s">
        <v>16005</v>
      </c>
    </row>
    <row r="4563" spans="1:12" x14ac:dyDescent="0.25">
      <c r="A4563" t="s">
        <v>9134</v>
      </c>
      <c r="B4563" t="s">
        <v>9135</v>
      </c>
      <c r="C4563" t="s">
        <v>30</v>
      </c>
      <c r="D4563">
        <v>71</v>
      </c>
      <c r="E4563" t="s">
        <v>36</v>
      </c>
      <c r="F4563">
        <v>5.468</v>
      </c>
      <c r="G4563">
        <v>305.65899999999999</v>
      </c>
      <c r="H4563" t="s">
        <v>36</v>
      </c>
      <c r="I4563" t="s">
        <v>2819</v>
      </c>
      <c r="J4563" s="4" t="str">
        <f t="shared" si="142"/>
        <v>na</v>
      </c>
      <c r="K4563" s="4">
        <f t="shared" si="143"/>
        <v>0</v>
      </c>
      <c r="L4563" t="s">
        <v>16006</v>
      </c>
    </row>
    <row r="4564" spans="1:12" x14ac:dyDescent="0.25">
      <c r="A4564" t="s">
        <v>9136</v>
      </c>
      <c r="B4564" t="s">
        <v>9137</v>
      </c>
      <c r="C4564" t="s">
        <v>11</v>
      </c>
      <c r="D4564">
        <v>70</v>
      </c>
      <c r="E4564">
        <v>15.759</v>
      </c>
      <c r="F4564">
        <v>0.92100000000000004</v>
      </c>
      <c r="G4564">
        <v>2.6669999999999998</v>
      </c>
      <c r="H4564">
        <v>3.669</v>
      </c>
      <c r="I4564" t="s">
        <v>2819</v>
      </c>
      <c r="J4564" s="4" t="str">
        <f t="shared" si="142"/>
        <v>na</v>
      </c>
      <c r="K4564" s="4">
        <f t="shared" si="143"/>
        <v>0</v>
      </c>
      <c r="L4564" t="s">
        <v>16007</v>
      </c>
    </row>
    <row r="4565" spans="1:12" x14ac:dyDescent="0.25">
      <c r="A4565" t="s">
        <v>9138</v>
      </c>
      <c r="B4565" t="s">
        <v>9139</v>
      </c>
      <c r="C4565" t="s">
        <v>21</v>
      </c>
      <c r="D4565">
        <v>70</v>
      </c>
      <c r="E4565" t="s">
        <v>36</v>
      </c>
      <c r="F4565">
        <v>0.78700000000000003</v>
      </c>
      <c r="G4565">
        <v>0.78</v>
      </c>
      <c r="H4565" t="s">
        <v>36</v>
      </c>
      <c r="I4565" t="s">
        <v>2819</v>
      </c>
      <c r="J4565" s="4" t="str">
        <f t="shared" si="142"/>
        <v>na</v>
      </c>
      <c r="K4565" s="4">
        <f t="shared" si="143"/>
        <v>0</v>
      </c>
      <c r="L4565" t="s">
        <v>16008</v>
      </c>
    </row>
    <row r="4566" spans="1:12" x14ac:dyDescent="0.25">
      <c r="A4566" t="s">
        <v>9140</v>
      </c>
      <c r="B4566" t="s">
        <v>9141</v>
      </c>
      <c r="C4566" t="s">
        <v>15</v>
      </c>
      <c r="D4566">
        <v>70</v>
      </c>
      <c r="E4566" t="s">
        <v>36</v>
      </c>
      <c r="F4566" t="s">
        <v>36</v>
      </c>
      <c r="G4566">
        <v>1.466</v>
      </c>
      <c r="H4566" t="s">
        <v>36</v>
      </c>
      <c r="I4566" t="s">
        <v>2819</v>
      </c>
      <c r="J4566" s="4" t="str">
        <f t="shared" si="142"/>
        <v>na</v>
      </c>
      <c r="K4566" s="4">
        <f t="shared" si="143"/>
        <v>0</v>
      </c>
      <c r="L4566" t="s">
        <v>16009</v>
      </c>
    </row>
    <row r="4567" spans="1:12" x14ac:dyDescent="0.25">
      <c r="A4567" t="s">
        <v>9142</v>
      </c>
      <c r="B4567" t="s">
        <v>9143</v>
      </c>
      <c r="C4567" t="s">
        <v>35</v>
      </c>
      <c r="D4567">
        <v>70</v>
      </c>
      <c r="E4567">
        <v>10.292</v>
      </c>
      <c r="F4567">
        <v>0.92</v>
      </c>
      <c r="G4567">
        <v>2.2010000000000001</v>
      </c>
      <c r="H4567" t="s">
        <v>36</v>
      </c>
      <c r="I4567" t="s">
        <v>2819</v>
      </c>
      <c r="J4567" s="4" t="str">
        <f t="shared" si="142"/>
        <v>na</v>
      </c>
      <c r="K4567" s="4">
        <f t="shared" si="143"/>
        <v>0</v>
      </c>
      <c r="L4567" t="s">
        <v>16010</v>
      </c>
    </row>
    <row r="4568" spans="1:12" x14ac:dyDescent="0.25">
      <c r="A4568" t="s">
        <v>9144</v>
      </c>
      <c r="B4568" t="s">
        <v>9145</v>
      </c>
      <c r="C4568" t="s">
        <v>30</v>
      </c>
      <c r="D4568">
        <v>70</v>
      </c>
      <c r="E4568" t="s">
        <v>36</v>
      </c>
      <c r="F4568">
        <v>2.6240000000000001</v>
      </c>
      <c r="G4568">
        <v>6.8780000000000001</v>
      </c>
      <c r="H4568">
        <v>551.298</v>
      </c>
      <c r="I4568" t="s">
        <v>2819</v>
      </c>
      <c r="J4568" s="4" t="str">
        <f t="shared" si="142"/>
        <v>na</v>
      </c>
      <c r="K4568" s="4">
        <f t="shared" si="143"/>
        <v>0</v>
      </c>
      <c r="L4568" t="s">
        <v>16011</v>
      </c>
    </row>
    <row r="4569" spans="1:12" x14ac:dyDescent="0.25">
      <c r="A4569" t="s">
        <v>9146</v>
      </c>
      <c r="B4569" t="s">
        <v>9147</v>
      </c>
      <c r="C4569" t="s">
        <v>24</v>
      </c>
      <c r="D4569">
        <v>69</v>
      </c>
      <c r="E4569" t="s">
        <v>36</v>
      </c>
      <c r="F4569">
        <v>0.10199999999999999</v>
      </c>
      <c r="G4569">
        <v>3.2000000000000001E-2</v>
      </c>
      <c r="H4569">
        <v>12.021000000000001</v>
      </c>
      <c r="I4569" t="s">
        <v>2819</v>
      </c>
      <c r="J4569" s="4" t="str">
        <f t="shared" si="142"/>
        <v>na</v>
      </c>
      <c r="K4569" s="4">
        <f t="shared" si="143"/>
        <v>0</v>
      </c>
      <c r="L4569" t="s">
        <v>16012</v>
      </c>
    </row>
    <row r="4570" spans="1:12" x14ac:dyDescent="0.25">
      <c r="A4570" t="s">
        <v>9148</v>
      </c>
      <c r="B4570" t="s">
        <v>9149</v>
      </c>
      <c r="C4570" t="s">
        <v>15</v>
      </c>
      <c r="D4570">
        <v>69</v>
      </c>
      <c r="E4570" t="s">
        <v>36</v>
      </c>
      <c r="F4570">
        <v>0.218</v>
      </c>
      <c r="G4570">
        <v>0.13</v>
      </c>
      <c r="H4570">
        <v>7.8220000000000001</v>
      </c>
      <c r="I4570" t="s">
        <v>2819</v>
      </c>
      <c r="J4570" s="4" t="str">
        <f t="shared" si="142"/>
        <v>na</v>
      </c>
      <c r="K4570" s="4">
        <f t="shared" si="143"/>
        <v>0</v>
      </c>
      <c r="L4570" t="s">
        <v>16013</v>
      </c>
    </row>
    <row r="4571" spans="1:12" x14ac:dyDescent="0.25">
      <c r="A4571" t="s">
        <v>9150</v>
      </c>
      <c r="B4571" t="s">
        <v>9151</v>
      </c>
      <c r="C4571" t="s">
        <v>30</v>
      </c>
      <c r="D4571">
        <v>69</v>
      </c>
      <c r="E4571" t="s">
        <v>36</v>
      </c>
      <c r="F4571">
        <v>7.1159999999999997</v>
      </c>
      <c r="G4571">
        <v>2.2160000000000002</v>
      </c>
      <c r="H4571" t="s">
        <v>36</v>
      </c>
      <c r="I4571" t="s">
        <v>2819</v>
      </c>
      <c r="J4571" s="4" t="str">
        <f t="shared" si="142"/>
        <v>na</v>
      </c>
      <c r="K4571" s="4">
        <f t="shared" si="143"/>
        <v>0</v>
      </c>
      <c r="L4571" t="s">
        <v>16014</v>
      </c>
    </row>
    <row r="4572" spans="1:12" x14ac:dyDescent="0.25">
      <c r="A4572" t="s">
        <v>9152</v>
      </c>
      <c r="B4572" t="s">
        <v>9153</v>
      </c>
      <c r="C4572" t="s">
        <v>61</v>
      </c>
      <c r="D4572">
        <v>69</v>
      </c>
      <c r="E4572" t="s">
        <v>36</v>
      </c>
      <c r="F4572" t="s">
        <v>36</v>
      </c>
      <c r="G4572" t="s">
        <v>36</v>
      </c>
      <c r="H4572" t="s">
        <v>36</v>
      </c>
      <c r="I4572" t="s">
        <v>2819</v>
      </c>
      <c r="J4572" s="4" t="str">
        <f t="shared" si="142"/>
        <v>na</v>
      </c>
      <c r="K4572" s="4">
        <f t="shared" si="143"/>
        <v>0</v>
      </c>
      <c r="L4572" t="s">
        <v>16015</v>
      </c>
    </row>
    <row r="4573" spans="1:12" x14ac:dyDescent="0.25">
      <c r="A4573" t="s">
        <v>9154</v>
      </c>
      <c r="B4573" t="s">
        <v>9155</v>
      </c>
      <c r="C4573" t="s">
        <v>30</v>
      </c>
      <c r="D4573">
        <v>69</v>
      </c>
      <c r="E4573" t="s">
        <v>36</v>
      </c>
      <c r="F4573" t="s">
        <v>36</v>
      </c>
      <c r="G4573">
        <v>18.952999999999999</v>
      </c>
      <c r="H4573" t="s">
        <v>36</v>
      </c>
      <c r="I4573" t="s">
        <v>2819</v>
      </c>
      <c r="J4573" s="4" t="str">
        <f t="shared" si="142"/>
        <v>na</v>
      </c>
      <c r="K4573" s="4">
        <f t="shared" si="143"/>
        <v>0</v>
      </c>
      <c r="L4573" t="s">
        <v>16016</v>
      </c>
    </row>
    <row r="4574" spans="1:12" x14ac:dyDescent="0.25">
      <c r="A4574" t="s">
        <v>9156</v>
      </c>
      <c r="B4574" t="s">
        <v>9157</v>
      </c>
      <c r="C4574" t="s">
        <v>35</v>
      </c>
      <c r="D4574">
        <v>69</v>
      </c>
      <c r="E4574" t="s">
        <v>36</v>
      </c>
      <c r="F4574" t="s">
        <v>36</v>
      </c>
      <c r="G4574" t="s">
        <v>36</v>
      </c>
      <c r="H4574" t="s">
        <v>36</v>
      </c>
      <c r="I4574" t="s">
        <v>2819</v>
      </c>
      <c r="J4574" s="4" t="str">
        <f t="shared" si="142"/>
        <v>na</v>
      </c>
      <c r="K4574" s="4">
        <f t="shared" si="143"/>
        <v>0</v>
      </c>
      <c r="L4574" t="s">
        <v>16017</v>
      </c>
    </row>
    <row r="4575" spans="1:12" x14ac:dyDescent="0.25">
      <c r="A4575" t="s">
        <v>9158</v>
      </c>
      <c r="B4575" t="s">
        <v>9159</v>
      </c>
      <c r="C4575" t="s">
        <v>21</v>
      </c>
      <c r="D4575">
        <v>69</v>
      </c>
      <c r="E4575" t="s">
        <v>36</v>
      </c>
      <c r="F4575" t="s">
        <v>36</v>
      </c>
      <c r="G4575" t="s">
        <v>36</v>
      </c>
      <c r="H4575" t="s">
        <v>36</v>
      </c>
      <c r="I4575" t="s">
        <v>2819</v>
      </c>
      <c r="J4575" s="4" t="str">
        <f t="shared" si="142"/>
        <v>na</v>
      </c>
      <c r="K4575" s="4">
        <f t="shared" si="143"/>
        <v>0</v>
      </c>
      <c r="L4575" t="s">
        <v>16018</v>
      </c>
    </row>
    <row r="4576" spans="1:12" x14ac:dyDescent="0.25">
      <c r="A4576" t="s">
        <v>9160</v>
      </c>
      <c r="B4576" t="s">
        <v>9161</v>
      </c>
      <c r="C4576" t="s">
        <v>30</v>
      </c>
      <c r="D4576">
        <v>69</v>
      </c>
      <c r="E4576" t="s">
        <v>36</v>
      </c>
      <c r="F4576">
        <v>0.92800000000000005</v>
      </c>
      <c r="G4576" t="s">
        <v>36</v>
      </c>
      <c r="H4576" t="s">
        <v>36</v>
      </c>
      <c r="I4576" t="s">
        <v>2819</v>
      </c>
      <c r="J4576" s="4" t="str">
        <f t="shared" si="142"/>
        <v>na</v>
      </c>
      <c r="K4576" s="4">
        <f t="shared" si="143"/>
        <v>0</v>
      </c>
      <c r="L4576" t="s">
        <v>16019</v>
      </c>
    </row>
    <row r="4577" spans="1:12" x14ac:dyDescent="0.25">
      <c r="A4577" t="s">
        <v>9162</v>
      </c>
      <c r="B4577" t="s">
        <v>9163</v>
      </c>
      <c r="C4577" t="s">
        <v>15</v>
      </c>
      <c r="D4577">
        <v>69</v>
      </c>
      <c r="E4577" t="s">
        <v>36</v>
      </c>
      <c r="F4577">
        <v>3.0249999999999999</v>
      </c>
      <c r="G4577" t="s">
        <v>36</v>
      </c>
      <c r="H4577" t="s">
        <v>36</v>
      </c>
      <c r="I4577" t="s">
        <v>2819</v>
      </c>
      <c r="J4577" s="4" t="str">
        <f t="shared" si="142"/>
        <v>na</v>
      </c>
      <c r="K4577" s="4">
        <f t="shared" si="143"/>
        <v>0</v>
      </c>
      <c r="L4577" t="s">
        <v>16020</v>
      </c>
    </row>
    <row r="4578" spans="1:12" x14ac:dyDescent="0.25">
      <c r="A4578" t="s">
        <v>9164</v>
      </c>
      <c r="B4578" t="s">
        <v>9165</v>
      </c>
      <c r="C4578" t="s">
        <v>18</v>
      </c>
      <c r="D4578">
        <v>69</v>
      </c>
      <c r="E4578" t="s">
        <v>36</v>
      </c>
      <c r="F4578">
        <v>1.081</v>
      </c>
      <c r="G4578">
        <v>1.5960000000000001</v>
      </c>
      <c r="H4578" t="s">
        <v>36</v>
      </c>
      <c r="I4578" t="s">
        <v>2819</v>
      </c>
      <c r="J4578" s="4" t="str">
        <f t="shared" si="142"/>
        <v>na</v>
      </c>
      <c r="K4578" s="4">
        <f t="shared" si="143"/>
        <v>0</v>
      </c>
      <c r="L4578" t="s">
        <v>16021</v>
      </c>
    </row>
    <row r="4579" spans="1:12" x14ac:dyDescent="0.25">
      <c r="A4579" t="s">
        <v>9166</v>
      </c>
      <c r="B4579" t="s">
        <v>9167</v>
      </c>
      <c r="C4579" t="s">
        <v>11</v>
      </c>
      <c r="D4579">
        <v>69</v>
      </c>
      <c r="E4579" t="s">
        <v>36</v>
      </c>
      <c r="F4579">
        <v>0.28199999999999997</v>
      </c>
      <c r="G4579">
        <v>8.3000000000000004E-2</v>
      </c>
      <c r="H4579" t="s">
        <v>36</v>
      </c>
      <c r="I4579" t="s">
        <v>2819</v>
      </c>
      <c r="J4579" s="4" t="str">
        <f t="shared" si="142"/>
        <v>na</v>
      </c>
      <c r="K4579" s="4">
        <f t="shared" si="143"/>
        <v>0</v>
      </c>
      <c r="L4579" t="s">
        <v>16022</v>
      </c>
    </row>
    <row r="4580" spans="1:12" x14ac:dyDescent="0.25">
      <c r="A4580" t="s">
        <v>9168</v>
      </c>
      <c r="B4580" t="s">
        <v>9169</v>
      </c>
      <c r="C4580" t="s">
        <v>15</v>
      </c>
      <c r="D4580">
        <v>69</v>
      </c>
      <c r="E4580">
        <v>24.782</v>
      </c>
      <c r="F4580">
        <v>2.234</v>
      </c>
      <c r="G4580">
        <v>0.93400000000000005</v>
      </c>
      <c r="H4580">
        <v>15.602</v>
      </c>
      <c r="I4580" t="s">
        <v>2819</v>
      </c>
      <c r="J4580" s="4" t="str">
        <f t="shared" si="142"/>
        <v>na</v>
      </c>
      <c r="K4580" s="4">
        <f t="shared" si="143"/>
        <v>0</v>
      </c>
      <c r="L4580" t="s">
        <v>16023</v>
      </c>
    </row>
    <row r="4581" spans="1:12" x14ac:dyDescent="0.25">
      <c r="A4581" t="s">
        <v>9170</v>
      </c>
      <c r="B4581" t="s">
        <v>9171</v>
      </c>
      <c r="C4581" t="s">
        <v>132</v>
      </c>
      <c r="D4581">
        <v>69</v>
      </c>
      <c r="E4581">
        <v>12.698</v>
      </c>
      <c r="F4581">
        <v>2.105</v>
      </c>
      <c r="G4581">
        <v>0.41299999999999998</v>
      </c>
      <c r="H4581">
        <v>9.67</v>
      </c>
      <c r="I4581" t="s">
        <v>2819</v>
      </c>
      <c r="J4581" s="4" t="str">
        <f t="shared" si="142"/>
        <v>na</v>
      </c>
      <c r="K4581" s="4">
        <f t="shared" si="143"/>
        <v>0</v>
      </c>
      <c r="L4581" t="s">
        <v>16024</v>
      </c>
    </row>
    <row r="4582" spans="1:12" x14ac:dyDescent="0.25">
      <c r="A4582" t="s">
        <v>9172</v>
      </c>
      <c r="B4582" t="s">
        <v>9173</v>
      </c>
      <c r="C4582" t="s">
        <v>30</v>
      </c>
      <c r="D4582">
        <v>69</v>
      </c>
      <c r="E4582" t="s">
        <v>36</v>
      </c>
      <c r="F4582">
        <v>20.309999999999999</v>
      </c>
      <c r="G4582">
        <v>12.824</v>
      </c>
      <c r="H4582" t="s">
        <v>36</v>
      </c>
      <c r="I4582" t="s">
        <v>2819</v>
      </c>
      <c r="J4582" s="4" t="str">
        <f t="shared" si="142"/>
        <v>na</v>
      </c>
      <c r="K4582" s="4">
        <f t="shared" si="143"/>
        <v>0</v>
      </c>
      <c r="L4582" t="s">
        <v>16025</v>
      </c>
    </row>
    <row r="4583" spans="1:12" x14ac:dyDescent="0.25">
      <c r="A4583" t="s">
        <v>9174</v>
      </c>
      <c r="B4583" t="s">
        <v>9175</v>
      </c>
      <c r="C4583" t="s">
        <v>30</v>
      </c>
      <c r="D4583">
        <v>69</v>
      </c>
      <c r="E4583">
        <v>6.9029999999999996</v>
      </c>
      <c r="F4583">
        <v>0.46400000000000002</v>
      </c>
      <c r="G4583">
        <v>2.36</v>
      </c>
      <c r="H4583" t="s">
        <v>36</v>
      </c>
      <c r="I4583" t="s">
        <v>2819</v>
      </c>
      <c r="J4583" s="4" t="str">
        <f t="shared" si="142"/>
        <v>na</v>
      </c>
      <c r="K4583" s="4">
        <f t="shared" si="143"/>
        <v>0</v>
      </c>
      <c r="L4583" t="s">
        <v>16026</v>
      </c>
    </row>
    <row r="4584" spans="1:12" x14ac:dyDescent="0.25">
      <c r="A4584" t="s">
        <v>9176</v>
      </c>
      <c r="B4584" t="s">
        <v>9177</v>
      </c>
      <c r="C4584" t="s">
        <v>21</v>
      </c>
      <c r="D4584">
        <v>69</v>
      </c>
      <c r="E4584" t="s">
        <v>36</v>
      </c>
      <c r="F4584">
        <v>2.3530000000000002</v>
      </c>
      <c r="G4584">
        <v>1.256</v>
      </c>
      <c r="H4584" t="s">
        <v>36</v>
      </c>
      <c r="I4584" t="s">
        <v>2819</v>
      </c>
      <c r="J4584" s="4" t="str">
        <f t="shared" si="142"/>
        <v>na</v>
      </c>
      <c r="K4584" s="4">
        <f t="shared" si="143"/>
        <v>0</v>
      </c>
      <c r="L4584" t="s">
        <v>16027</v>
      </c>
    </row>
    <row r="4585" spans="1:12" x14ac:dyDescent="0.25">
      <c r="A4585" t="s">
        <v>9178</v>
      </c>
      <c r="B4585" t="s">
        <v>9179</v>
      </c>
      <c r="C4585" t="s">
        <v>30</v>
      </c>
      <c r="D4585">
        <v>69</v>
      </c>
      <c r="E4585" t="s">
        <v>36</v>
      </c>
      <c r="F4585" t="s">
        <v>36</v>
      </c>
      <c r="G4585" t="s">
        <v>36</v>
      </c>
      <c r="H4585" t="s">
        <v>36</v>
      </c>
      <c r="I4585" t="s">
        <v>2819</v>
      </c>
      <c r="J4585" s="4" t="str">
        <f t="shared" si="142"/>
        <v>na</v>
      </c>
      <c r="K4585" s="4">
        <f t="shared" si="143"/>
        <v>0</v>
      </c>
      <c r="L4585" t="s">
        <v>16028</v>
      </c>
    </row>
    <row r="4586" spans="1:12" x14ac:dyDescent="0.25">
      <c r="A4586" t="s">
        <v>9180</v>
      </c>
      <c r="B4586" t="s">
        <v>9181</v>
      </c>
      <c r="C4586" t="s">
        <v>30</v>
      </c>
      <c r="D4586">
        <v>69</v>
      </c>
      <c r="E4586" t="s">
        <v>36</v>
      </c>
      <c r="F4586">
        <v>10.637</v>
      </c>
      <c r="G4586" t="s">
        <v>36</v>
      </c>
      <c r="H4586" t="s">
        <v>36</v>
      </c>
      <c r="I4586" t="s">
        <v>2819</v>
      </c>
      <c r="J4586" s="4" t="str">
        <f t="shared" si="142"/>
        <v>na</v>
      </c>
      <c r="K4586" s="4">
        <f t="shared" si="143"/>
        <v>0</v>
      </c>
      <c r="L4586" t="s">
        <v>16029</v>
      </c>
    </row>
    <row r="4587" spans="1:12" x14ac:dyDescent="0.25">
      <c r="A4587" t="s">
        <v>9182</v>
      </c>
      <c r="B4587" t="s">
        <v>9183</v>
      </c>
      <c r="C4587" t="s">
        <v>15</v>
      </c>
      <c r="D4587">
        <v>68</v>
      </c>
      <c r="E4587">
        <v>1.143</v>
      </c>
      <c r="F4587" t="s">
        <v>36</v>
      </c>
      <c r="G4587">
        <v>1.0999999999999999E-2</v>
      </c>
      <c r="H4587">
        <v>5.2679999999999998</v>
      </c>
      <c r="I4587" t="s">
        <v>2819</v>
      </c>
      <c r="J4587" s="4" t="str">
        <f t="shared" si="142"/>
        <v>na</v>
      </c>
      <c r="K4587" s="4">
        <f t="shared" si="143"/>
        <v>0</v>
      </c>
      <c r="L4587" t="s">
        <v>16030</v>
      </c>
    </row>
    <row r="4588" spans="1:12" x14ac:dyDescent="0.25">
      <c r="A4588" t="s">
        <v>9184</v>
      </c>
      <c r="B4588" t="s">
        <v>9185</v>
      </c>
      <c r="C4588" t="s">
        <v>132</v>
      </c>
      <c r="D4588">
        <v>68</v>
      </c>
      <c r="E4588">
        <v>50.616</v>
      </c>
      <c r="F4588" t="s">
        <v>36</v>
      </c>
      <c r="G4588" t="s">
        <v>36</v>
      </c>
      <c r="H4588">
        <v>35.472000000000001</v>
      </c>
      <c r="I4588" t="s">
        <v>2819</v>
      </c>
      <c r="J4588" s="4" t="str">
        <f t="shared" si="142"/>
        <v>na</v>
      </c>
      <c r="K4588" s="4">
        <f t="shared" si="143"/>
        <v>0</v>
      </c>
      <c r="L4588" t="s">
        <v>16031</v>
      </c>
    </row>
    <row r="4589" spans="1:12" x14ac:dyDescent="0.25">
      <c r="A4589" t="s">
        <v>9186</v>
      </c>
      <c r="B4589" t="s">
        <v>9187</v>
      </c>
      <c r="C4589" t="s">
        <v>132</v>
      </c>
      <c r="D4589">
        <v>68</v>
      </c>
      <c r="E4589" t="s">
        <v>36</v>
      </c>
      <c r="F4589">
        <v>24.125</v>
      </c>
      <c r="G4589">
        <v>2.23</v>
      </c>
      <c r="H4589" t="s">
        <v>36</v>
      </c>
      <c r="I4589" t="s">
        <v>2819</v>
      </c>
      <c r="J4589" s="4" t="str">
        <f t="shared" si="142"/>
        <v>na</v>
      </c>
      <c r="K4589" s="4">
        <f t="shared" si="143"/>
        <v>0</v>
      </c>
      <c r="L4589" t="s">
        <v>16032</v>
      </c>
    </row>
    <row r="4590" spans="1:12" x14ac:dyDescent="0.25">
      <c r="A4590" t="s">
        <v>9188</v>
      </c>
      <c r="B4590" t="s">
        <v>9189</v>
      </c>
      <c r="C4590" t="s">
        <v>35</v>
      </c>
      <c r="D4590">
        <v>68</v>
      </c>
      <c r="E4590">
        <v>19.376999999999999</v>
      </c>
      <c r="F4590">
        <v>2.569</v>
      </c>
      <c r="G4590">
        <v>3.0009999999999999</v>
      </c>
      <c r="H4590" t="s">
        <v>36</v>
      </c>
      <c r="I4590" t="s">
        <v>2819</v>
      </c>
      <c r="J4590" s="4" t="str">
        <f t="shared" si="142"/>
        <v>na</v>
      </c>
      <c r="K4590" s="4">
        <f t="shared" si="143"/>
        <v>0</v>
      </c>
      <c r="L4590" t="s">
        <v>16033</v>
      </c>
    </row>
    <row r="4591" spans="1:12" x14ac:dyDescent="0.25">
      <c r="A4591" t="s">
        <v>9190</v>
      </c>
      <c r="B4591" t="s">
        <v>9191</v>
      </c>
      <c r="C4591" t="s">
        <v>35</v>
      </c>
      <c r="D4591">
        <v>68</v>
      </c>
      <c r="E4591" t="s">
        <v>36</v>
      </c>
      <c r="F4591">
        <v>2.2669999999999999</v>
      </c>
      <c r="G4591">
        <v>2.3290000000000002</v>
      </c>
      <c r="H4591" t="s">
        <v>36</v>
      </c>
      <c r="I4591" t="s">
        <v>2819</v>
      </c>
      <c r="J4591" s="4" t="str">
        <f t="shared" si="142"/>
        <v>na</v>
      </c>
      <c r="K4591" s="4">
        <f t="shared" si="143"/>
        <v>0</v>
      </c>
      <c r="L4591" t="s">
        <v>16034</v>
      </c>
    </row>
    <row r="4592" spans="1:12" x14ac:dyDescent="0.25">
      <c r="A4592" t="s">
        <v>9192</v>
      </c>
      <c r="B4592" t="s">
        <v>9193</v>
      </c>
      <c r="C4592" t="s">
        <v>35</v>
      </c>
      <c r="D4592">
        <v>68</v>
      </c>
      <c r="E4592">
        <v>9.6329999999999991</v>
      </c>
      <c r="F4592">
        <v>1.296</v>
      </c>
      <c r="G4592">
        <v>1.845</v>
      </c>
      <c r="H4592" t="s">
        <v>36</v>
      </c>
      <c r="I4592" t="s">
        <v>2819</v>
      </c>
      <c r="J4592" s="4" t="str">
        <f t="shared" si="142"/>
        <v>na</v>
      </c>
      <c r="K4592" s="4">
        <f t="shared" si="143"/>
        <v>0</v>
      </c>
      <c r="L4592" t="s">
        <v>16035</v>
      </c>
    </row>
    <row r="4593" spans="1:12" x14ac:dyDescent="0.25">
      <c r="A4593" t="s">
        <v>9194</v>
      </c>
      <c r="B4593" t="s">
        <v>9195</v>
      </c>
      <c r="C4593" t="s">
        <v>35</v>
      </c>
      <c r="D4593">
        <v>68</v>
      </c>
      <c r="E4593">
        <v>26.163</v>
      </c>
      <c r="F4593">
        <v>1.948</v>
      </c>
      <c r="G4593">
        <v>2.101</v>
      </c>
      <c r="H4593" t="s">
        <v>36</v>
      </c>
      <c r="I4593" t="s">
        <v>2819</v>
      </c>
      <c r="J4593" s="4" t="str">
        <f t="shared" si="142"/>
        <v>na</v>
      </c>
      <c r="K4593" s="4">
        <f t="shared" si="143"/>
        <v>0</v>
      </c>
      <c r="L4593" t="s">
        <v>16036</v>
      </c>
    </row>
    <row r="4594" spans="1:12" x14ac:dyDescent="0.25">
      <c r="A4594" t="s">
        <v>9196</v>
      </c>
      <c r="B4594" t="s">
        <v>9197</v>
      </c>
      <c r="C4594" t="s">
        <v>35</v>
      </c>
      <c r="D4594">
        <v>67</v>
      </c>
      <c r="E4594">
        <v>19.600000000000001</v>
      </c>
      <c r="F4594">
        <v>0.97899999999999998</v>
      </c>
      <c r="G4594">
        <v>3.2149999999999999</v>
      </c>
      <c r="H4594" t="s">
        <v>36</v>
      </c>
      <c r="I4594" t="s">
        <v>2819</v>
      </c>
      <c r="J4594" s="4" t="str">
        <f t="shared" si="142"/>
        <v>na</v>
      </c>
      <c r="K4594" s="4">
        <f t="shared" si="143"/>
        <v>0</v>
      </c>
      <c r="L4594" t="s">
        <v>16037</v>
      </c>
    </row>
    <row r="4595" spans="1:12" x14ac:dyDescent="0.25">
      <c r="A4595" t="s">
        <v>9198</v>
      </c>
      <c r="B4595" t="s">
        <v>9199</v>
      </c>
      <c r="C4595" t="s">
        <v>15</v>
      </c>
      <c r="D4595">
        <v>67</v>
      </c>
      <c r="E4595" t="s">
        <v>36</v>
      </c>
      <c r="F4595">
        <v>47.219000000000001</v>
      </c>
      <c r="G4595">
        <v>12.082000000000001</v>
      </c>
      <c r="H4595" t="s">
        <v>36</v>
      </c>
      <c r="I4595" t="s">
        <v>2819</v>
      </c>
      <c r="J4595" s="4" t="str">
        <f t="shared" si="142"/>
        <v>na</v>
      </c>
      <c r="K4595" s="4">
        <f t="shared" si="143"/>
        <v>0</v>
      </c>
      <c r="L4595" t="s">
        <v>16038</v>
      </c>
    </row>
    <row r="4596" spans="1:12" x14ac:dyDescent="0.25">
      <c r="A4596" t="s">
        <v>9200</v>
      </c>
      <c r="B4596" t="s">
        <v>9201</v>
      </c>
      <c r="C4596" t="s">
        <v>27</v>
      </c>
      <c r="D4596">
        <v>67</v>
      </c>
      <c r="E4596" t="s">
        <v>36</v>
      </c>
      <c r="F4596" t="s">
        <v>36</v>
      </c>
      <c r="G4596" t="s">
        <v>36</v>
      </c>
      <c r="H4596" t="s">
        <v>36</v>
      </c>
      <c r="I4596" t="s">
        <v>2819</v>
      </c>
      <c r="J4596" s="4" t="str">
        <f t="shared" si="142"/>
        <v>na</v>
      </c>
      <c r="K4596" s="4">
        <f t="shared" si="143"/>
        <v>0</v>
      </c>
      <c r="L4596" t="s">
        <v>16039</v>
      </c>
    </row>
    <row r="4597" spans="1:12" x14ac:dyDescent="0.25">
      <c r="A4597" t="s">
        <v>9202</v>
      </c>
      <c r="B4597" t="s">
        <v>9203</v>
      </c>
      <c r="C4597" t="s">
        <v>30</v>
      </c>
      <c r="D4597">
        <v>67</v>
      </c>
      <c r="E4597" t="s">
        <v>36</v>
      </c>
      <c r="F4597">
        <v>2.403</v>
      </c>
      <c r="G4597" t="s">
        <v>36</v>
      </c>
      <c r="H4597" t="s">
        <v>36</v>
      </c>
      <c r="I4597" t="s">
        <v>2819</v>
      </c>
      <c r="J4597" s="4" t="str">
        <f t="shared" si="142"/>
        <v>na</v>
      </c>
      <c r="K4597" s="4">
        <f t="shared" si="143"/>
        <v>0</v>
      </c>
      <c r="L4597" t="s">
        <v>16040</v>
      </c>
    </row>
    <row r="4598" spans="1:12" x14ac:dyDescent="0.25">
      <c r="A4598" t="s">
        <v>9204</v>
      </c>
      <c r="B4598" t="s">
        <v>9205</v>
      </c>
      <c r="C4598" t="s">
        <v>58</v>
      </c>
      <c r="D4598">
        <v>67</v>
      </c>
      <c r="E4598" t="s">
        <v>36</v>
      </c>
      <c r="F4598">
        <v>6.0060000000000002</v>
      </c>
      <c r="G4598">
        <v>0.13500000000000001</v>
      </c>
      <c r="H4598">
        <v>97.33</v>
      </c>
      <c r="I4598" t="s">
        <v>2819</v>
      </c>
      <c r="J4598" s="4" t="str">
        <f t="shared" si="142"/>
        <v>na</v>
      </c>
      <c r="K4598" s="4">
        <f t="shared" si="143"/>
        <v>0</v>
      </c>
      <c r="L4598" t="s">
        <v>16041</v>
      </c>
    </row>
    <row r="4599" spans="1:12" x14ac:dyDescent="0.25">
      <c r="A4599" t="s">
        <v>9206</v>
      </c>
      <c r="B4599" t="s">
        <v>9207</v>
      </c>
      <c r="C4599" t="s">
        <v>18</v>
      </c>
      <c r="D4599">
        <v>67</v>
      </c>
      <c r="E4599" t="s">
        <v>36</v>
      </c>
      <c r="F4599">
        <v>1.607</v>
      </c>
      <c r="G4599" t="s">
        <v>36</v>
      </c>
      <c r="H4599" t="s">
        <v>36</v>
      </c>
      <c r="I4599" t="s">
        <v>2819</v>
      </c>
      <c r="J4599" s="4" t="str">
        <f t="shared" si="142"/>
        <v>na</v>
      </c>
      <c r="K4599" s="4">
        <f t="shared" si="143"/>
        <v>0</v>
      </c>
      <c r="L4599" t="s">
        <v>16042</v>
      </c>
    </row>
    <row r="4600" spans="1:12" x14ac:dyDescent="0.25">
      <c r="A4600" t="s">
        <v>9208</v>
      </c>
      <c r="B4600" t="s">
        <v>9209</v>
      </c>
      <c r="C4600" t="s">
        <v>30</v>
      </c>
      <c r="D4600">
        <v>67</v>
      </c>
      <c r="E4600" t="s">
        <v>36</v>
      </c>
      <c r="F4600">
        <v>1.069</v>
      </c>
      <c r="G4600">
        <v>13.05</v>
      </c>
      <c r="H4600" t="s">
        <v>36</v>
      </c>
      <c r="I4600" t="s">
        <v>2819</v>
      </c>
      <c r="J4600" s="4" t="str">
        <f t="shared" si="142"/>
        <v>na</v>
      </c>
      <c r="K4600" s="4">
        <f t="shared" si="143"/>
        <v>0</v>
      </c>
      <c r="L4600" t="s">
        <v>16043</v>
      </c>
    </row>
    <row r="4601" spans="1:12" x14ac:dyDescent="0.25">
      <c r="A4601" t="s">
        <v>9210</v>
      </c>
      <c r="B4601" t="s">
        <v>9211</v>
      </c>
      <c r="C4601" t="s">
        <v>35</v>
      </c>
      <c r="D4601">
        <v>67</v>
      </c>
      <c r="E4601">
        <v>16.625</v>
      </c>
      <c r="F4601">
        <v>0.753</v>
      </c>
      <c r="G4601">
        <v>1.8420000000000001</v>
      </c>
      <c r="H4601" t="s">
        <v>36</v>
      </c>
      <c r="I4601" t="s">
        <v>2819</v>
      </c>
      <c r="J4601" s="4" t="str">
        <f t="shared" si="142"/>
        <v>na</v>
      </c>
      <c r="K4601" s="4">
        <f t="shared" si="143"/>
        <v>0</v>
      </c>
      <c r="L4601" t="s">
        <v>16044</v>
      </c>
    </row>
    <row r="4602" spans="1:12" x14ac:dyDescent="0.25">
      <c r="A4602" t="s">
        <v>9212</v>
      </c>
      <c r="B4602" t="s">
        <v>9213</v>
      </c>
      <c r="C4602" t="s">
        <v>132</v>
      </c>
      <c r="D4602">
        <v>66</v>
      </c>
      <c r="E4602">
        <v>56.786999999999999</v>
      </c>
      <c r="F4602">
        <v>1.3859999999999999</v>
      </c>
      <c r="G4602">
        <v>1.1910000000000001</v>
      </c>
      <c r="H4602">
        <v>20.693000000000001</v>
      </c>
      <c r="I4602" t="s">
        <v>2819</v>
      </c>
      <c r="J4602" s="4" t="str">
        <f t="shared" si="142"/>
        <v>na</v>
      </c>
      <c r="K4602" s="4">
        <f t="shared" si="143"/>
        <v>0</v>
      </c>
      <c r="L4602" t="s">
        <v>16045</v>
      </c>
    </row>
    <row r="4603" spans="1:12" x14ac:dyDescent="0.25">
      <c r="A4603" t="s">
        <v>9214</v>
      </c>
      <c r="B4603" t="s">
        <v>9215</v>
      </c>
      <c r="C4603" t="s">
        <v>30</v>
      </c>
      <c r="D4603">
        <v>66</v>
      </c>
      <c r="E4603" t="s">
        <v>36</v>
      </c>
      <c r="F4603">
        <v>3.4430000000000001</v>
      </c>
      <c r="G4603" t="s">
        <v>36</v>
      </c>
      <c r="H4603" t="s">
        <v>36</v>
      </c>
      <c r="I4603" t="s">
        <v>2819</v>
      </c>
      <c r="J4603" s="4" t="str">
        <f t="shared" si="142"/>
        <v>na</v>
      </c>
      <c r="K4603" s="4">
        <f t="shared" si="143"/>
        <v>0</v>
      </c>
      <c r="L4603" t="s">
        <v>16046</v>
      </c>
    </row>
    <row r="4604" spans="1:12" x14ac:dyDescent="0.25">
      <c r="A4604" t="s">
        <v>9216</v>
      </c>
      <c r="B4604" t="s">
        <v>9217</v>
      </c>
      <c r="C4604" t="s">
        <v>35</v>
      </c>
      <c r="D4604">
        <v>66</v>
      </c>
      <c r="E4604">
        <v>7.1180000000000003</v>
      </c>
      <c r="F4604">
        <v>0.93200000000000005</v>
      </c>
      <c r="G4604">
        <v>1.655</v>
      </c>
      <c r="H4604" t="s">
        <v>36</v>
      </c>
      <c r="I4604" t="s">
        <v>2819</v>
      </c>
      <c r="J4604" s="4" t="str">
        <f t="shared" si="142"/>
        <v>na</v>
      </c>
      <c r="K4604" s="4">
        <f t="shared" si="143"/>
        <v>0</v>
      </c>
      <c r="L4604" t="s">
        <v>16047</v>
      </c>
    </row>
    <row r="4605" spans="1:12" x14ac:dyDescent="0.25">
      <c r="A4605" t="s">
        <v>9218</v>
      </c>
      <c r="B4605" t="s">
        <v>9219</v>
      </c>
      <c r="C4605" t="s">
        <v>30</v>
      </c>
      <c r="D4605">
        <v>66</v>
      </c>
      <c r="E4605" t="s">
        <v>36</v>
      </c>
      <c r="F4605" t="s">
        <v>36</v>
      </c>
      <c r="G4605">
        <v>102.19</v>
      </c>
      <c r="H4605" t="s">
        <v>36</v>
      </c>
      <c r="I4605" t="s">
        <v>2819</v>
      </c>
      <c r="J4605" s="4" t="str">
        <f t="shared" si="142"/>
        <v>na</v>
      </c>
      <c r="K4605" s="4">
        <f t="shared" si="143"/>
        <v>0</v>
      </c>
      <c r="L4605" t="s">
        <v>16048</v>
      </c>
    </row>
    <row r="4606" spans="1:12" x14ac:dyDescent="0.25">
      <c r="A4606" t="s">
        <v>9220</v>
      </c>
      <c r="B4606" t="s">
        <v>9221</v>
      </c>
      <c r="C4606" t="s">
        <v>30</v>
      </c>
      <c r="D4606">
        <v>66</v>
      </c>
      <c r="E4606" t="s">
        <v>36</v>
      </c>
      <c r="F4606">
        <v>29.381</v>
      </c>
      <c r="G4606" t="s">
        <v>36</v>
      </c>
      <c r="H4606" t="s">
        <v>36</v>
      </c>
      <c r="I4606" t="s">
        <v>2819</v>
      </c>
      <c r="J4606" s="4" t="str">
        <f t="shared" si="142"/>
        <v>na</v>
      </c>
      <c r="K4606" s="4">
        <f t="shared" si="143"/>
        <v>0</v>
      </c>
      <c r="L4606" t="s">
        <v>16049</v>
      </c>
    </row>
    <row r="4607" spans="1:12" x14ac:dyDescent="0.25">
      <c r="A4607" t="s">
        <v>9222</v>
      </c>
      <c r="B4607" t="s">
        <v>9223</v>
      </c>
      <c r="C4607" t="s">
        <v>30</v>
      </c>
      <c r="D4607">
        <v>66</v>
      </c>
      <c r="E4607" t="s">
        <v>36</v>
      </c>
      <c r="F4607">
        <v>11.603</v>
      </c>
      <c r="G4607" t="s">
        <v>36</v>
      </c>
      <c r="H4607" t="s">
        <v>36</v>
      </c>
      <c r="I4607" t="s">
        <v>2819</v>
      </c>
      <c r="J4607" s="4" t="str">
        <f t="shared" si="142"/>
        <v>na</v>
      </c>
      <c r="K4607" s="4">
        <f t="shared" si="143"/>
        <v>0</v>
      </c>
      <c r="L4607" t="s">
        <v>16050</v>
      </c>
    </row>
    <row r="4608" spans="1:12" x14ac:dyDescent="0.25">
      <c r="A4608" t="s">
        <v>9224</v>
      </c>
      <c r="B4608" t="s">
        <v>9225</v>
      </c>
      <c r="C4608" t="s">
        <v>58</v>
      </c>
      <c r="D4608">
        <v>66</v>
      </c>
      <c r="E4608" t="s">
        <v>36</v>
      </c>
      <c r="F4608">
        <v>10.288</v>
      </c>
      <c r="G4608">
        <v>0.23</v>
      </c>
      <c r="H4608" t="s">
        <v>36</v>
      </c>
      <c r="I4608" t="s">
        <v>2819</v>
      </c>
      <c r="J4608" s="4" t="str">
        <f t="shared" si="142"/>
        <v>na</v>
      </c>
      <c r="K4608" s="4">
        <f t="shared" si="143"/>
        <v>0</v>
      </c>
      <c r="L4608" t="s">
        <v>16051</v>
      </c>
    </row>
    <row r="4609" spans="1:12" x14ac:dyDescent="0.25">
      <c r="A4609" t="s">
        <v>9226</v>
      </c>
      <c r="B4609" t="s">
        <v>9227</v>
      </c>
      <c r="C4609" t="s">
        <v>24</v>
      </c>
      <c r="D4609">
        <v>66</v>
      </c>
      <c r="E4609">
        <v>10.81</v>
      </c>
      <c r="F4609">
        <v>1.147</v>
      </c>
      <c r="G4609">
        <v>1.1739999999999999</v>
      </c>
      <c r="H4609">
        <v>8.5250000000000004</v>
      </c>
      <c r="I4609" t="s">
        <v>2819</v>
      </c>
      <c r="J4609" s="4" t="str">
        <f t="shared" si="142"/>
        <v>na</v>
      </c>
      <c r="K4609" s="4">
        <f t="shared" si="143"/>
        <v>0</v>
      </c>
      <c r="L4609" t="s">
        <v>16052</v>
      </c>
    </row>
    <row r="4610" spans="1:12" x14ac:dyDescent="0.25">
      <c r="A4610" t="s">
        <v>9228</v>
      </c>
      <c r="B4610" t="s">
        <v>9229</v>
      </c>
      <c r="C4610" t="s">
        <v>35</v>
      </c>
      <c r="D4610">
        <v>66</v>
      </c>
      <c r="E4610">
        <v>6.944</v>
      </c>
      <c r="F4610">
        <v>0.91500000000000004</v>
      </c>
      <c r="G4610">
        <v>1.0529999999999999</v>
      </c>
      <c r="H4610" t="s">
        <v>36</v>
      </c>
      <c r="I4610" t="s">
        <v>2819</v>
      </c>
      <c r="J4610" s="4" t="str">
        <f t="shared" ref="J4610:J4673" si="144">IF(AND(I4610=selected_country_code,C4610= selected_sector_code),D4610,"na")</f>
        <v>na</v>
      </c>
      <c r="K4610" s="4">
        <f t="shared" si="143"/>
        <v>0</v>
      </c>
      <c r="L4610" t="s">
        <v>16053</v>
      </c>
    </row>
    <row r="4611" spans="1:12" x14ac:dyDescent="0.25">
      <c r="A4611" t="s">
        <v>9230</v>
      </c>
      <c r="B4611" t="s">
        <v>9231</v>
      </c>
      <c r="C4611" t="s">
        <v>35</v>
      </c>
      <c r="D4611">
        <v>66</v>
      </c>
      <c r="E4611">
        <v>10.746</v>
      </c>
      <c r="F4611">
        <v>0.89700000000000002</v>
      </c>
      <c r="G4611">
        <v>1.4379999999999999</v>
      </c>
      <c r="H4611" t="s">
        <v>36</v>
      </c>
      <c r="I4611" t="s">
        <v>2819</v>
      </c>
      <c r="J4611" s="4" t="str">
        <f t="shared" si="144"/>
        <v>na</v>
      </c>
      <c r="K4611" s="4">
        <f t="shared" ref="K4611:K4674" si="145">IFERROR(RANK(J4611,$J$2:$J$5711,0),0)</f>
        <v>0</v>
      </c>
      <c r="L4611" t="s">
        <v>16054</v>
      </c>
    </row>
    <row r="4612" spans="1:12" x14ac:dyDescent="0.25">
      <c r="A4612" t="s">
        <v>9232</v>
      </c>
      <c r="B4612" t="s">
        <v>9233</v>
      </c>
      <c r="C4612" t="s">
        <v>61</v>
      </c>
      <c r="D4612">
        <v>66</v>
      </c>
      <c r="E4612">
        <v>36.771999999999998</v>
      </c>
      <c r="F4612">
        <v>0.38900000000000001</v>
      </c>
      <c r="G4612" t="s">
        <v>36</v>
      </c>
      <c r="H4612" t="s">
        <v>36</v>
      </c>
      <c r="I4612" t="s">
        <v>2819</v>
      </c>
      <c r="J4612" s="4" t="str">
        <f t="shared" si="144"/>
        <v>na</v>
      </c>
      <c r="K4612" s="4">
        <f t="shared" si="145"/>
        <v>0</v>
      </c>
      <c r="L4612" t="s">
        <v>16055</v>
      </c>
    </row>
    <row r="4613" spans="1:12" x14ac:dyDescent="0.25">
      <c r="A4613" t="s">
        <v>9234</v>
      </c>
      <c r="B4613" t="s">
        <v>9235</v>
      </c>
      <c r="C4613" t="s">
        <v>24</v>
      </c>
      <c r="D4613">
        <v>66</v>
      </c>
      <c r="E4613" t="s">
        <v>36</v>
      </c>
      <c r="F4613">
        <v>12.563000000000001</v>
      </c>
      <c r="G4613" t="s">
        <v>36</v>
      </c>
      <c r="H4613" t="s">
        <v>36</v>
      </c>
      <c r="I4613" t="s">
        <v>2819</v>
      </c>
      <c r="J4613" s="4" t="str">
        <f t="shared" si="144"/>
        <v>na</v>
      </c>
      <c r="K4613" s="4">
        <f t="shared" si="145"/>
        <v>0</v>
      </c>
      <c r="L4613" t="s">
        <v>16056</v>
      </c>
    </row>
    <row r="4614" spans="1:12" x14ac:dyDescent="0.25">
      <c r="A4614" t="s">
        <v>9236</v>
      </c>
      <c r="B4614" t="s">
        <v>9237</v>
      </c>
      <c r="C4614" t="s">
        <v>61</v>
      </c>
      <c r="D4614">
        <v>66</v>
      </c>
      <c r="E4614" t="s">
        <v>36</v>
      </c>
      <c r="F4614" t="s">
        <v>36</v>
      </c>
      <c r="G4614" t="s">
        <v>36</v>
      </c>
      <c r="H4614" t="s">
        <v>36</v>
      </c>
      <c r="I4614" t="s">
        <v>2819</v>
      </c>
      <c r="J4614" s="4" t="str">
        <f t="shared" si="144"/>
        <v>na</v>
      </c>
      <c r="K4614" s="4">
        <f t="shared" si="145"/>
        <v>0</v>
      </c>
      <c r="L4614" t="s">
        <v>16057</v>
      </c>
    </row>
    <row r="4615" spans="1:12" x14ac:dyDescent="0.25">
      <c r="A4615" t="s">
        <v>9238</v>
      </c>
      <c r="B4615" t="s">
        <v>9239</v>
      </c>
      <c r="C4615" t="s">
        <v>35</v>
      </c>
      <c r="D4615">
        <v>66</v>
      </c>
      <c r="E4615">
        <v>19.216000000000001</v>
      </c>
      <c r="F4615">
        <v>1.7070000000000001</v>
      </c>
      <c r="G4615">
        <v>7.2130000000000001</v>
      </c>
      <c r="H4615" t="s">
        <v>36</v>
      </c>
      <c r="I4615" t="s">
        <v>2819</v>
      </c>
      <c r="J4615" s="4" t="str">
        <f t="shared" si="144"/>
        <v>na</v>
      </c>
      <c r="K4615" s="4">
        <f t="shared" si="145"/>
        <v>0</v>
      </c>
      <c r="L4615" t="s">
        <v>16058</v>
      </c>
    </row>
    <row r="4616" spans="1:12" x14ac:dyDescent="0.25">
      <c r="A4616" t="s">
        <v>9240</v>
      </c>
      <c r="B4616" t="s">
        <v>9241</v>
      </c>
      <c r="C4616" t="s">
        <v>132</v>
      </c>
      <c r="D4616">
        <v>66</v>
      </c>
      <c r="E4616" t="s">
        <v>36</v>
      </c>
      <c r="F4616">
        <v>2.286</v>
      </c>
      <c r="G4616">
        <v>2.5859999999999999</v>
      </c>
      <c r="H4616" t="s">
        <v>36</v>
      </c>
      <c r="I4616" t="s">
        <v>2819</v>
      </c>
      <c r="J4616" s="4" t="str">
        <f t="shared" si="144"/>
        <v>na</v>
      </c>
      <c r="K4616" s="4">
        <f t="shared" si="145"/>
        <v>0</v>
      </c>
      <c r="L4616" t="s">
        <v>16059</v>
      </c>
    </row>
    <row r="4617" spans="1:12" x14ac:dyDescent="0.25">
      <c r="A4617" t="s">
        <v>9242</v>
      </c>
      <c r="B4617" t="s">
        <v>9243</v>
      </c>
      <c r="C4617" t="s">
        <v>35</v>
      </c>
      <c r="D4617">
        <v>66</v>
      </c>
      <c r="E4617">
        <v>9.343</v>
      </c>
      <c r="F4617">
        <v>1.0980000000000001</v>
      </c>
      <c r="G4617">
        <v>1.9870000000000001</v>
      </c>
      <c r="H4617" t="s">
        <v>36</v>
      </c>
      <c r="I4617" t="s">
        <v>2819</v>
      </c>
      <c r="J4617" s="4" t="str">
        <f t="shared" si="144"/>
        <v>na</v>
      </c>
      <c r="K4617" s="4">
        <f t="shared" si="145"/>
        <v>0</v>
      </c>
      <c r="L4617" t="s">
        <v>16060</v>
      </c>
    </row>
    <row r="4618" spans="1:12" x14ac:dyDescent="0.25">
      <c r="A4618" t="s">
        <v>9244</v>
      </c>
      <c r="B4618" t="s">
        <v>9245</v>
      </c>
      <c r="C4618" t="s">
        <v>18</v>
      </c>
      <c r="D4618">
        <v>66</v>
      </c>
      <c r="E4618">
        <v>2.8820000000000001</v>
      </c>
      <c r="F4618" t="s">
        <v>36</v>
      </c>
      <c r="G4618">
        <v>0.127</v>
      </c>
      <c r="H4618">
        <v>5.234</v>
      </c>
      <c r="I4618" t="s">
        <v>2819</v>
      </c>
      <c r="J4618" s="4" t="str">
        <f t="shared" si="144"/>
        <v>na</v>
      </c>
      <c r="K4618" s="4">
        <f t="shared" si="145"/>
        <v>0</v>
      </c>
      <c r="L4618" t="s">
        <v>16061</v>
      </c>
    </row>
    <row r="4619" spans="1:12" x14ac:dyDescent="0.25">
      <c r="A4619" t="s">
        <v>9246</v>
      </c>
      <c r="B4619" t="s">
        <v>9247</v>
      </c>
      <c r="C4619" t="s">
        <v>30</v>
      </c>
      <c r="D4619">
        <v>65</v>
      </c>
      <c r="E4619" t="s">
        <v>36</v>
      </c>
      <c r="F4619">
        <v>2.2069999999999999</v>
      </c>
      <c r="G4619" t="s">
        <v>36</v>
      </c>
      <c r="H4619" t="s">
        <v>36</v>
      </c>
      <c r="I4619" t="s">
        <v>2819</v>
      </c>
      <c r="J4619" s="4" t="str">
        <f t="shared" si="144"/>
        <v>na</v>
      </c>
      <c r="K4619" s="4">
        <f t="shared" si="145"/>
        <v>0</v>
      </c>
      <c r="L4619" t="s">
        <v>16062</v>
      </c>
    </row>
    <row r="4620" spans="1:12" x14ac:dyDescent="0.25">
      <c r="A4620" t="s">
        <v>9248</v>
      </c>
      <c r="B4620" t="s">
        <v>9249</v>
      </c>
      <c r="C4620" t="s">
        <v>35</v>
      </c>
      <c r="D4620">
        <v>65</v>
      </c>
      <c r="E4620">
        <v>24.074000000000002</v>
      </c>
      <c r="F4620" t="s">
        <v>36</v>
      </c>
      <c r="G4620">
        <v>4.1509999999999998</v>
      </c>
      <c r="H4620" t="s">
        <v>36</v>
      </c>
      <c r="I4620" t="s">
        <v>2819</v>
      </c>
      <c r="J4620" s="4" t="str">
        <f t="shared" si="144"/>
        <v>na</v>
      </c>
      <c r="K4620" s="4">
        <f t="shared" si="145"/>
        <v>0</v>
      </c>
      <c r="L4620" t="s">
        <v>16063</v>
      </c>
    </row>
    <row r="4621" spans="1:12" x14ac:dyDescent="0.25">
      <c r="A4621" t="s">
        <v>9250</v>
      </c>
      <c r="B4621" t="s">
        <v>9251</v>
      </c>
      <c r="C4621" t="s">
        <v>30</v>
      </c>
      <c r="D4621">
        <v>65</v>
      </c>
      <c r="E4621" t="s">
        <v>36</v>
      </c>
      <c r="F4621" t="s">
        <v>36</v>
      </c>
      <c r="G4621">
        <v>3.5270000000000001</v>
      </c>
      <c r="H4621" t="s">
        <v>36</v>
      </c>
      <c r="I4621" t="s">
        <v>2819</v>
      </c>
      <c r="J4621" s="4" t="str">
        <f t="shared" si="144"/>
        <v>na</v>
      </c>
      <c r="K4621" s="4">
        <f t="shared" si="145"/>
        <v>0</v>
      </c>
      <c r="L4621" t="s">
        <v>16064</v>
      </c>
    </row>
    <row r="4622" spans="1:12" x14ac:dyDescent="0.25">
      <c r="A4622" t="s">
        <v>9252</v>
      </c>
      <c r="B4622" t="s">
        <v>9253</v>
      </c>
      <c r="C4622" t="s">
        <v>35</v>
      </c>
      <c r="D4622">
        <v>65</v>
      </c>
      <c r="E4622">
        <v>8.3919999999999995</v>
      </c>
      <c r="F4622">
        <v>0.79600000000000004</v>
      </c>
      <c r="G4622">
        <v>1.6020000000000001</v>
      </c>
      <c r="H4622" t="s">
        <v>36</v>
      </c>
      <c r="I4622" t="s">
        <v>2819</v>
      </c>
      <c r="J4622" s="4" t="str">
        <f t="shared" si="144"/>
        <v>na</v>
      </c>
      <c r="K4622" s="4">
        <f t="shared" si="145"/>
        <v>0</v>
      </c>
      <c r="L4622" t="s">
        <v>16065</v>
      </c>
    </row>
    <row r="4623" spans="1:12" x14ac:dyDescent="0.25">
      <c r="A4623" t="s">
        <v>9254</v>
      </c>
      <c r="B4623" t="s">
        <v>9255</v>
      </c>
      <c r="C4623" t="s">
        <v>24</v>
      </c>
      <c r="D4623">
        <v>65</v>
      </c>
      <c r="E4623" t="s">
        <v>36</v>
      </c>
      <c r="F4623">
        <v>1.6379999999999999</v>
      </c>
      <c r="G4623">
        <v>47.302</v>
      </c>
      <c r="H4623" t="s">
        <v>36</v>
      </c>
      <c r="I4623" t="s">
        <v>2819</v>
      </c>
      <c r="J4623" s="4" t="str">
        <f t="shared" si="144"/>
        <v>na</v>
      </c>
      <c r="K4623" s="4">
        <f t="shared" si="145"/>
        <v>0</v>
      </c>
      <c r="L4623" t="s">
        <v>16066</v>
      </c>
    </row>
    <row r="4624" spans="1:12" x14ac:dyDescent="0.25">
      <c r="A4624" t="s">
        <v>9256</v>
      </c>
      <c r="B4624" t="s">
        <v>9257</v>
      </c>
      <c r="C4624" t="s">
        <v>11</v>
      </c>
      <c r="D4624">
        <v>65</v>
      </c>
      <c r="E4624">
        <v>0.91700000000000004</v>
      </c>
      <c r="F4624" t="s">
        <v>36</v>
      </c>
      <c r="G4624">
        <v>2.3E-2</v>
      </c>
      <c r="H4624">
        <v>6.1269999999999998</v>
      </c>
      <c r="I4624" t="s">
        <v>2819</v>
      </c>
      <c r="J4624" s="4" t="str">
        <f t="shared" si="144"/>
        <v>na</v>
      </c>
      <c r="K4624" s="4">
        <f t="shared" si="145"/>
        <v>0</v>
      </c>
      <c r="L4624" t="s">
        <v>16067</v>
      </c>
    </row>
    <row r="4625" spans="1:12" x14ac:dyDescent="0.25">
      <c r="A4625" t="s">
        <v>9258</v>
      </c>
      <c r="B4625" t="s">
        <v>9259</v>
      </c>
      <c r="C4625" t="s">
        <v>58</v>
      </c>
      <c r="D4625">
        <v>65</v>
      </c>
      <c r="E4625" t="s">
        <v>36</v>
      </c>
      <c r="F4625" t="s">
        <v>36</v>
      </c>
      <c r="G4625">
        <v>3.7999999999999999E-2</v>
      </c>
      <c r="H4625">
        <v>6.03</v>
      </c>
      <c r="I4625" t="s">
        <v>2819</v>
      </c>
      <c r="J4625" s="4" t="str">
        <f t="shared" si="144"/>
        <v>na</v>
      </c>
      <c r="K4625" s="4">
        <f t="shared" si="145"/>
        <v>0</v>
      </c>
      <c r="L4625" t="s">
        <v>16068</v>
      </c>
    </row>
    <row r="4626" spans="1:12" x14ac:dyDescent="0.25">
      <c r="A4626" t="s">
        <v>9260</v>
      </c>
      <c r="B4626" t="s">
        <v>9261</v>
      </c>
      <c r="C4626" t="s">
        <v>35</v>
      </c>
      <c r="D4626">
        <v>65</v>
      </c>
      <c r="E4626">
        <v>15.718999999999999</v>
      </c>
      <c r="F4626">
        <v>1.554</v>
      </c>
      <c r="G4626">
        <v>3.1989999999999998</v>
      </c>
      <c r="H4626" t="s">
        <v>36</v>
      </c>
      <c r="I4626" t="s">
        <v>2819</v>
      </c>
      <c r="J4626" s="4" t="str">
        <f t="shared" si="144"/>
        <v>na</v>
      </c>
      <c r="K4626" s="4">
        <f t="shared" si="145"/>
        <v>0</v>
      </c>
      <c r="L4626" t="s">
        <v>16069</v>
      </c>
    </row>
    <row r="4627" spans="1:12" x14ac:dyDescent="0.25">
      <c r="A4627" t="s">
        <v>9262</v>
      </c>
      <c r="B4627" t="s">
        <v>9263</v>
      </c>
      <c r="C4627" t="s">
        <v>58</v>
      </c>
      <c r="D4627">
        <v>65</v>
      </c>
      <c r="E4627">
        <v>24.076000000000001</v>
      </c>
      <c r="F4627">
        <v>5.7729999999999997</v>
      </c>
      <c r="G4627">
        <v>0.78800000000000003</v>
      </c>
      <c r="H4627">
        <v>14.894</v>
      </c>
      <c r="I4627" t="s">
        <v>2819</v>
      </c>
      <c r="J4627" s="4" t="str">
        <f t="shared" si="144"/>
        <v>na</v>
      </c>
      <c r="K4627" s="4">
        <f t="shared" si="145"/>
        <v>0</v>
      </c>
      <c r="L4627" t="s">
        <v>16070</v>
      </c>
    </row>
    <row r="4628" spans="1:12" x14ac:dyDescent="0.25">
      <c r="A4628" t="s">
        <v>9264</v>
      </c>
      <c r="B4628" t="s">
        <v>9265</v>
      </c>
      <c r="C4628" t="s">
        <v>35</v>
      </c>
      <c r="D4628">
        <v>65</v>
      </c>
      <c r="E4628">
        <v>12.603999999999999</v>
      </c>
      <c r="F4628">
        <v>1.417</v>
      </c>
      <c r="G4628">
        <v>2.7549999999999999</v>
      </c>
      <c r="H4628" t="s">
        <v>36</v>
      </c>
      <c r="I4628" t="s">
        <v>2819</v>
      </c>
      <c r="J4628" s="4" t="str">
        <f t="shared" si="144"/>
        <v>na</v>
      </c>
      <c r="K4628" s="4">
        <f t="shared" si="145"/>
        <v>0</v>
      </c>
      <c r="L4628" t="s">
        <v>16071</v>
      </c>
    </row>
    <row r="4629" spans="1:12" x14ac:dyDescent="0.25">
      <c r="A4629" t="s">
        <v>9266</v>
      </c>
      <c r="B4629" t="s">
        <v>9267</v>
      </c>
      <c r="C4629" t="s">
        <v>45</v>
      </c>
      <c r="D4629">
        <v>64</v>
      </c>
      <c r="E4629">
        <v>28.495000000000001</v>
      </c>
      <c r="F4629" t="s">
        <v>36</v>
      </c>
      <c r="G4629">
        <v>0.85899999999999999</v>
      </c>
      <c r="H4629">
        <v>10.829000000000001</v>
      </c>
      <c r="I4629" t="s">
        <v>2819</v>
      </c>
      <c r="J4629" s="4" t="str">
        <f t="shared" si="144"/>
        <v>na</v>
      </c>
      <c r="K4629" s="4">
        <f t="shared" si="145"/>
        <v>0</v>
      </c>
      <c r="L4629" t="s">
        <v>16072</v>
      </c>
    </row>
    <row r="4630" spans="1:12" x14ac:dyDescent="0.25">
      <c r="A4630" t="s">
        <v>9268</v>
      </c>
      <c r="B4630" t="s">
        <v>9269</v>
      </c>
      <c r="C4630" t="s">
        <v>45</v>
      </c>
      <c r="D4630">
        <v>64</v>
      </c>
      <c r="E4630" t="s">
        <v>36</v>
      </c>
      <c r="F4630">
        <v>1.0629999999999999</v>
      </c>
      <c r="G4630">
        <v>15.625</v>
      </c>
      <c r="H4630" t="s">
        <v>36</v>
      </c>
      <c r="I4630" t="s">
        <v>2819</v>
      </c>
      <c r="J4630" s="4" t="str">
        <f t="shared" si="144"/>
        <v>na</v>
      </c>
      <c r="K4630" s="4">
        <f t="shared" si="145"/>
        <v>0</v>
      </c>
      <c r="L4630" t="s">
        <v>16073</v>
      </c>
    </row>
    <row r="4631" spans="1:12" x14ac:dyDescent="0.25">
      <c r="A4631" t="s">
        <v>9270</v>
      </c>
      <c r="B4631" t="s">
        <v>9271</v>
      </c>
      <c r="C4631" t="s">
        <v>58</v>
      </c>
      <c r="D4631">
        <v>64</v>
      </c>
      <c r="E4631">
        <v>13.055</v>
      </c>
      <c r="F4631">
        <v>0.36</v>
      </c>
      <c r="G4631">
        <v>0.14399999999999999</v>
      </c>
      <c r="H4631">
        <v>2.0950000000000002</v>
      </c>
      <c r="I4631" t="s">
        <v>2819</v>
      </c>
      <c r="J4631" s="4" t="str">
        <f t="shared" si="144"/>
        <v>na</v>
      </c>
      <c r="K4631" s="4">
        <f t="shared" si="145"/>
        <v>0</v>
      </c>
      <c r="L4631" t="s">
        <v>16074</v>
      </c>
    </row>
    <row r="4632" spans="1:12" x14ac:dyDescent="0.25">
      <c r="A4632" t="s">
        <v>9272</v>
      </c>
      <c r="B4632" t="s">
        <v>9273</v>
      </c>
      <c r="C4632" t="s">
        <v>24</v>
      </c>
      <c r="D4632">
        <v>64</v>
      </c>
      <c r="E4632">
        <v>14.856999999999999</v>
      </c>
      <c r="F4632">
        <v>0.26300000000000001</v>
      </c>
      <c r="G4632">
        <v>0.26300000000000001</v>
      </c>
      <c r="H4632">
        <v>4.8780000000000001</v>
      </c>
      <c r="I4632" t="s">
        <v>2819</v>
      </c>
      <c r="J4632" s="4" t="str">
        <f t="shared" si="144"/>
        <v>na</v>
      </c>
      <c r="K4632" s="4">
        <f t="shared" si="145"/>
        <v>0</v>
      </c>
      <c r="L4632" t="s">
        <v>16075</v>
      </c>
    </row>
    <row r="4633" spans="1:12" x14ac:dyDescent="0.25">
      <c r="A4633" t="s">
        <v>9274</v>
      </c>
      <c r="B4633" t="s">
        <v>9275</v>
      </c>
      <c r="C4633" t="s">
        <v>35</v>
      </c>
      <c r="D4633">
        <v>64</v>
      </c>
      <c r="E4633">
        <v>2.9359999999999999</v>
      </c>
      <c r="F4633">
        <v>0.75600000000000001</v>
      </c>
      <c r="G4633">
        <v>1.2470000000000001</v>
      </c>
      <c r="H4633" t="s">
        <v>36</v>
      </c>
      <c r="I4633" t="s">
        <v>2819</v>
      </c>
      <c r="J4633" s="4" t="str">
        <f t="shared" si="144"/>
        <v>na</v>
      </c>
      <c r="K4633" s="4">
        <f t="shared" si="145"/>
        <v>0</v>
      </c>
      <c r="L4633" t="s">
        <v>16076</v>
      </c>
    </row>
    <row r="4634" spans="1:12" x14ac:dyDescent="0.25">
      <c r="A4634" t="s">
        <v>9276</v>
      </c>
      <c r="B4634" t="s">
        <v>9277</v>
      </c>
      <c r="C4634" t="s">
        <v>11</v>
      </c>
      <c r="D4634">
        <v>64</v>
      </c>
      <c r="E4634">
        <v>40.015999999999998</v>
      </c>
      <c r="F4634">
        <v>0.248</v>
      </c>
      <c r="G4634">
        <v>0.83</v>
      </c>
      <c r="H4634">
        <v>4.4130000000000003</v>
      </c>
      <c r="I4634" t="s">
        <v>2819</v>
      </c>
      <c r="J4634" s="4" t="str">
        <f t="shared" si="144"/>
        <v>na</v>
      </c>
      <c r="K4634" s="4">
        <f t="shared" si="145"/>
        <v>0</v>
      </c>
      <c r="L4634" t="s">
        <v>16077</v>
      </c>
    </row>
    <row r="4635" spans="1:12" x14ac:dyDescent="0.25">
      <c r="A4635" t="s">
        <v>9278</v>
      </c>
      <c r="B4635" t="s">
        <v>9279</v>
      </c>
      <c r="C4635" t="s">
        <v>21</v>
      </c>
      <c r="D4635">
        <v>64</v>
      </c>
      <c r="E4635" t="s">
        <v>36</v>
      </c>
      <c r="F4635" t="s">
        <v>36</v>
      </c>
      <c r="G4635">
        <v>0.85599999999999998</v>
      </c>
      <c r="H4635" t="s">
        <v>36</v>
      </c>
      <c r="I4635" t="s">
        <v>2819</v>
      </c>
      <c r="J4635" s="4" t="str">
        <f t="shared" si="144"/>
        <v>na</v>
      </c>
      <c r="K4635" s="4">
        <f t="shared" si="145"/>
        <v>0</v>
      </c>
      <c r="L4635" t="s">
        <v>16078</v>
      </c>
    </row>
    <row r="4636" spans="1:12" x14ac:dyDescent="0.25">
      <c r="A4636" t="s">
        <v>9280</v>
      </c>
      <c r="B4636" t="s">
        <v>9281</v>
      </c>
      <c r="C4636" t="s">
        <v>35</v>
      </c>
      <c r="D4636">
        <v>64</v>
      </c>
      <c r="E4636">
        <v>7.7830000000000004</v>
      </c>
      <c r="F4636">
        <v>1.419</v>
      </c>
      <c r="G4636" t="s">
        <v>36</v>
      </c>
      <c r="H4636" t="s">
        <v>36</v>
      </c>
      <c r="I4636" t="s">
        <v>2819</v>
      </c>
      <c r="J4636" s="4" t="str">
        <f t="shared" si="144"/>
        <v>na</v>
      </c>
      <c r="K4636" s="4">
        <f t="shared" si="145"/>
        <v>0</v>
      </c>
      <c r="L4636" t="s">
        <v>16079</v>
      </c>
    </row>
    <row r="4637" spans="1:12" x14ac:dyDescent="0.25">
      <c r="A4637" t="s">
        <v>9282</v>
      </c>
      <c r="B4637" t="s">
        <v>9283</v>
      </c>
      <c r="C4637" t="s">
        <v>35</v>
      </c>
      <c r="D4637">
        <v>64</v>
      </c>
      <c r="E4637">
        <v>35.354999999999997</v>
      </c>
      <c r="F4637">
        <v>0.89600000000000002</v>
      </c>
      <c r="G4637">
        <v>4.335</v>
      </c>
      <c r="H4637" t="s">
        <v>36</v>
      </c>
      <c r="I4637" t="s">
        <v>2819</v>
      </c>
      <c r="J4637" s="4" t="str">
        <f t="shared" si="144"/>
        <v>na</v>
      </c>
      <c r="K4637" s="4">
        <f t="shared" si="145"/>
        <v>0</v>
      </c>
      <c r="L4637" t="s">
        <v>16080</v>
      </c>
    </row>
    <row r="4638" spans="1:12" x14ac:dyDescent="0.25">
      <c r="A4638" t="s">
        <v>9284</v>
      </c>
      <c r="B4638" t="s">
        <v>9285</v>
      </c>
      <c r="C4638" t="s">
        <v>58</v>
      </c>
      <c r="D4638">
        <v>64</v>
      </c>
      <c r="E4638">
        <v>6.2329999999999997</v>
      </c>
      <c r="F4638">
        <v>0.49299999999999999</v>
      </c>
      <c r="G4638">
        <v>0.252</v>
      </c>
      <c r="H4638">
        <v>4.8890000000000002</v>
      </c>
      <c r="I4638" t="s">
        <v>2819</v>
      </c>
      <c r="J4638" s="4" t="str">
        <f t="shared" si="144"/>
        <v>na</v>
      </c>
      <c r="K4638" s="4">
        <f t="shared" si="145"/>
        <v>0</v>
      </c>
      <c r="L4638" t="s">
        <v>16081</v>
      </c>
    </row>
    <row r="4639" spans="1:12" x14ac:dyDescent="0.25">
      <c r="A4639" t="s">
        <v>9286</v>
      </c>
      <c r="B4639" t="s">
        <v>9287</v>
      </c>
      <c r="C4639" t="s">
        <v>30</v>
      </c>
      <c r="D4639">
        <v>64</v>
      </c>
      <c r="E4639" t="s">
        <v>36</v>
      </c>
      <c r="F4639" t="s">
        <v>36</v>
      </c>
      <c r="G4639">
        <v>5.3540000000000001</v>
      </c>
      <c r="H4639" t="s">
        <v>36</v>
      </c>
      <c r="I4639" t="s">
        <v>2819</v>
      </c>
      <c r="J4639" s="4" t="str">
        <f t="shared" si="144"/>
        <v>na</v>
      </c>
      <c r="K4639" s="4">
        <f t="shared" si="145"/>
        <v>0</v>
      </c>
      <c r="L4639" t="s">
        <v>16082</v>
      </c>
    </row>
    <row r="4640" spans="1:12" x14ac:dyDescent="0.25">
      <c r="A4640" t="s">
        <v>9288</v>
      </c>
      <c r="B4640" t="s">
        <v>9289</v>
      </c>
      <c r="C4640" t="s">
        <v>35</v>
      </c>
      <c r="D4640">
        <v>64</v>
      </c>
      <c r="E4640">
        <v>9.375</v>
      </c>
      <c r="F4640">
        <v>1.262</v>
      </c>
      <c r="G4640">
        <v>2.7010000000000001</v>
      </c>
      <c r="H4640" t="s">
        <v>36</v>
      </c>
      <c r="I4640" t="s">
        <v>2819</v>
      </c>
      <c r="J4640" s="4" t="str">
        <f t="shared" si="144"/>
        <v>na</v>
      </c>
      <c r="K4640" s="4">
        <f t="shared" si="145"/>
        <v>0</v>
      </c>
      <c r="L4640" t="s">
        <v>16083</v>
      </c>
    </row>
    <row r="4641" spans="1:12" x14ac:dyDescent="0.25">
      <c r="A4641" t="s">
        <v>9290</v>
      </c>
      <c r="B4641" t="s">
        <v>9291</v>
      </c>
      <c r="C4641" t="s">
        <v>30</v>
      </c>
      <c r="D4641">
        <v>63</v>
      </c>
      <c r="E4641" t="s">
        <v>36</v>
      </c>
      <c r="F4641">
        <v>35.000999999999998</v>
      </c>
      <c r="G4641">
        <v>1.046</v>
      </c>
      <c r="H4641" t="s">
        <v>36</v>
      </c>
      <c r="I4641" t="s">
        <v>2819</v>
      </c>
      <c r="J4641" s="4" t="str">
        <f t="shared" si="144"/>
        <v>na</v>
      </c>
      <c r="K4641" s="4">
        <f t="shared" si="145"/>
        <v>0</v>
      </c>
      <c r="L4641" t="s">
        <v>16084</v>
      </c>
    </row>
    <row r="4642" spans="1:12" x14ac:dyDescent="0.25">
      <c r="A4642" t="s">
        <v>9292</v>
      </c>
      <c r="B4642" t="s">
        <v>9293</v>
      </c>
      <c r="C4642" t="s">
        <v>30</v>
      </c>
      <c r="D4642">
        <v>63</v>
      </c>
      <c r="E4642" t="s">
        <v>36</v>
      </c>
      <c r="F4642">
        <v>1.5780000000000001</v>
      </c>
      <c r="G4642">
        <v>105.495</v>
      </c>
      <c r="H4642" t="s">
        <v>36</v>
      </c>
      <c r="I4642" t="s">
        <v>2819</v>
      </c>
      <c r="J4642" s="4" t="str">
        <f t="shared" si="144"/>
        <v>na</v>
      </c>
      <c r="K4642" s="4">
        <f t="shared" si="145"/>
        <v>0</v>
      </c>
      <c r="L4642" t="s">
        <v>16085</v>
      </c>
    </row>
    <row r="4643" spans="1:12" x14ac:dyDescent="0.25">
      <c r="A4643" t="s">
        <v>9294</v>
      </c>
      <c r="B4643" t="s">
        <v>9295</v>
      </c>
      <c r="C4643" t="s">
        <v>30</v>
      </c>
      <c r="D4643">
        <v>63</v>
      </c>
      <c r="E4643" t="s">
        <v>36</v>
      </c>
      <c r="F4643">
        <v>7.7809999999999997</v>
      </c>
      <c r="G4643" t="s">
        <v>36</v>
      </c>
      <c r="H4643" t="s">
        <v>36</v>
      </c>
      <c r="I4643" t="s">
        <v>2819</v>
      </c>
      <c r="J4643" s="4" t="str">
        <f t="shared" si="144"/>
        <v>na</v>
      </c>
      <c r="K4643" s="4">
        <f t="shared" si="145"/>
        <v>0</v>
      </c>
      <c r="L4643" t="s">
        <v>16086</v>
      </c>
    </row>
    <row r="4644" spans="1:12" x14ac:dyDescent="0.25">
      <c r="A4644" t="s">
        <v>9296</v>
      </c>
      <c r="B4644" t="s">
        <v>9297</v>
      </c>
      <c r="C4644" t="s">
        <v>132</v>
      </c>
      <c r="D4644">
        <v>63</v>
      </c>
      <c r="E4644" t="s">
        <v>36</v>
      </c>
      <c r="F4644">
        <v>5.3380000000000001</v>
      </c>
      <c r="G4644">
        <v>8.0730000000000004</v>
      </c>
      <c r="H4644" t="s">
        <v>36</v>
      </c>
      <c r="I4644" t="s">
        <v>2819</v>
      </c>
      <c r="J4644" s="4" t="str">
        <f t="shared" si="144"/>
        <v>na</v>
      </c>
      <c r="K4644" s="4">
        <f t="shared" si="145"/>
        <v>0</v>
      </c>
      <c r="L4644" t="s">
        <v>16087</v>
      </c>
    </row>
    <row r="4645" spans="1:12" x14ac:dyDescent="0.25">
      <c r="A4645" t="s">
        <v>9298</v>
      </c>
      <c r="B4645" t="s">
        <v>9299</v>
      </c>
      <c r="C4645" t="s">
        <v>132</v>
      </c>
      <c r="D4645">
        <v>63</v>
      </c>
      <c r="E4645">
        <v>10.438000000000001</v>
      </c>
      <c r="F4645">
        <v>0.93300000000000005</v>
      </c>
      <c r="G4645">
        <v>0.14299999999999999</v>
      </c>
      <c r="H4645">
        <v>4.6559999999999997</v>
      </c>
      <c r="I4645" t="s">
        <v>2819</v>
      </c>
      <c r="J4645" s="4" t="str">
        <f t="shared" si="144"/>
        <v>na</v>
      </c>
      <c r="K4645" s="4">
        <f t="shared" si="145"/>
        <v>0</v>
      </c>
      <c r="L4645" t="s">
        <v>16088</v>
      </c>
    </row>
    <row r="4646" spans="1:12" x14ac:dyDescent="0.25">
      <c r="A4646" t="s">
        <v>9300</v>
      </c>
      <c r="B4646" t="s">
        <v>9301</v>
      </c>
      <c r="C4646" t="s">
        <v>15</v>
      </c>
      <c r="D4646">
        <v>63</v>
      </c>
      <c r="E4646">
        <v>11.855</v>
      </c>
      <c r="F4646">
        <v>1.1339999999999999</v>
      </c>
      <c r="G4646">
        <v>0.443</v>
      </c>
      <c r="H4646">
        <v>7.3179999999999996</v>
      </c>
      <c r="I4646" t="s">
        <v>2819</v>
      </c>
      <c r="J4646" s="4" t="str">
        <f t="shared" si="144"/>
        <v>na</v>
      </c>
      <c r="K4646" s="4">
        <f t="shared" si="145"/>
        <v>0</v>
      </c>
      <c r="L4646" t="s">
        <v>16089</v>
      </c>
    </row>
    <row r="4647" spans="1:12" x14ac:dyDescent="0.25">
      <c r="A4647" t="s">
        <v>9302</v>
      </c>
      <c r="B4647" t="s">
        <v>9303</v>
      </c>
      <c r="C4647" t="s">
        <v>132</v>
      </c>
      <c r="D4647">
        <v>63</v>
      </c>
      <c r="E4647">
        <v>6.7770000000000001</v>
      </c>
      <c r="F4647">
        <v>1.194</v>
      </c>
      <c r="G4647">
        <v>0.27900000000000003</v>
      </c>
      <c r="H4647">
        <v>5.3310000000000004</v>
      </c>
      <c r="I4647" t="s">
        <v>2819</v>
      </c>
      <c r="J4647" s="4" t="str">
        <f t="shared" si="144"/>
        <v>na</v>
      </c>
      <c r="K4647" s="4">
        <f t="shared" si="145"/>
        <v>0</v>
      </c>
      <c r="L4647" t="s">
        <v>16090</v>
      </c>
    </row>
    <row r="4648" spans="1:12" x14ac:dyDescent="0.25">
      <c r="A4648" t="s">
        <v>9304</v>
      </c>
      <c r="B4648" t="s">
        <v>9305</v>
      </c>
      <c r="C4648" t="s">
        <v>132</v>
      </c>
      <c r="D4648">
        <v>63</v>
      </c>
      <c r="E4648" t="s">
        <v>36</v>
      </c>
      <c r="F4648">
        <v>0.82499999999999996</v>
      </c>
      <c r="G4648">
        <v>0.69299999999999995</v>
      </c>
      <c r="H4648" t="s">
        <v>36</v>
      </c>
      <c r="I4648" t="s">
        <v>2819</v>
      </c>
      <c r="J4648" s="4" t="str">
        <f t="shared" si="144"/>
        <v>na</v>
      </c>
      <c r="K4648" s="4">
        <f t="shared" si="145"/>
        <v>0</v>
      </c>
      <c r="L4648" t="s">
        <v>16091</v>
      </c>
    </row>
    <row r="4649" spans="1:12" x14ac:dyDescent="0.25">
      <c r="A4649" t="s">
        <v>9306</v>
      </c>
      <c r="B4649" t="s">
        <v>9307</v>
      </c>
      <c r="C4649" t="s">
        <v>35</v>
      </c>
      <c r="D4649">
        <v>63</v>
      </c>
      <c r="E4649" t="s">
        <v>36</v>
      </c>
      <c r="F4649">
        <v>1.5649999999999999</v>
      </c>
      <c r="G4649">
        <v>3.3490000000000002</v>
      </c>
      <c r="H4649" t="s">
        <v>36</v>
      </c>
      <c r="I4649" t="s">
        <v>2819</v>
      </c>
      <c r="J4649" s="4" t="str">
        <f t="shared" si="144"/>
        <v>na</v>
      </c>
      <c r="K4649" s="4">
        <f t="shared" si="145"/>
        <v>0</v>
      </c>
      <c r="L4649" t="s">
        <v>16092</v>
      </c>
    </row>
    <row r="4650" spans="1:12" x14ac:dyDescent="0.25">
      <c r="A4650" t="s">
        <v>9308</v>
      </c>
      <c r="B4650" t="s">
        <v>9309</v>
      </c>
      <c r="C4650" t="s">
        <v>30</v>
      </c>
      <c r="D4650">
        <v>63</v>
      </c>
      <c r="E4650">
        <v>16.823</v>
      </c>
      <c r="F4650">
        <v>3.51</v>
      </c>
      <c r="G4650">
        <v>2.2480000000000002</v>
      </c>
      <c r="H4650">
        <v>9.7880000000000003</v>
      </c>
      <c r="I4650" t="s">
        <v>2819</v>
      </c>
      <c r="J4650" s="4" t="str">
        <f t="shared" si="144"/>
        <v>na</v>
      </c>
      <c r="K4650" s="4">
        <f t="shared" si="145"/>
        <v>0</v>
      </c>
      <c r="L4650" t="s">
        <v>16093</v>
      </c>
    </row>
    <row r="4651" spans="1:12" x14ac:dyDescent="0.25">
      <c r="A4651" t="s">
        <v>9310</v>
      </c>
      <c r="B4651" t="s">
        <v>9311</v>
      </c>
      <c r="C4651" t="s">
        <v>35</v>
      </c>
      <c r="D4651">
        <v>62</v>
      </c>
      <c r="E4651">
        <v>16.713999999999999</v>
      </c>
      <c r="F4651">
        <v>1.333</v>
      </c>
      <c r="G4651">
        <v>4.601</v>
      </c>
      <c r="H4651" t="s">
        <v>36</v>
      </c>
      <c r="I4651" t="s">
        <v>2819</v>
      </c>
      <c r="J4651" s="4" t="str">
        <f t="shared" si="144"/>
        <v>na</v>
      </c>
      <c r="K4651" s="4">
        <f t="shared" si="145"/>
        <v>0</v>
      </c>
      <c r="L4651" t="s">
        <v>16094</v>
      </c>
    </row>
    <row r="4652" spans="1:12" x14ac:dyDescent="0.25">
      <c r="A4652" t="s">
        <v>9312</v>
      </c>
      <c r="B4652" t="s">
        <v>9313</v>
      </c>
      <c r="C4652" t="s">
        <v>24</v>
      </c>
      <c r="D4652">
        <v>62</v>
      </c>
      <c r="E4652">
        <v>4.8849999999999998</v>
      </c>
      <c r="F4652">
        <v>0.32600000000000001</v>
      </c>
      <c r="G4652">
        <v>0.13300000000000001</v>
      </c>
      <c r="H4652">
        <v>4.1680000000000001</v>
      </c>
      <c r="I4652" t="s">
        <v>2819</v>
      </c>
      <c r="J4652" s="4" t="str">
        <f t="shared" si="144"/>
        <v>na</v>
      </c>
      <c r="K4652" s="4">
        <f t="shared" si="145"/>
        <v>0</v>
      </c>
      <c r="L4652" t="s">
        <v>16095</v>
      </c>
    </row>
    <row r="4653" spans="1:12" x14ac:dyDescent="0.25">
      <c r="A4653" t="s">
        <v>9314</v>
      </c>
      <c r="B4653" t="s">
        <v>9315</v>
      </c>
      <c r="C4653" t="s">
        <v>58</v>
      </c>
      <c r="D4653">
        <v>62</v>
      </c>
      <c r="E4653" t="s">
        <v>36</v>
      </c>
      <c r="F4653">
        <v>3.4550000000000001</v>
      </c>
      <c r="G4653">
        <v>9.6180000000000003</v>
      </c>
      <c r="H4653" t="s">
        <v>36</v>
      </c>
      <c r="I4653" t="s">
        <v>2819</v>
      </c>
      <c r="J4653" s="4" t="str">
        <f t="shared" si="144"/>
        <v>na</v>
      </c>
      <c r="K4653" s="4">
        <f t="shared" si="145"/>
        <v>0</v>
      </c>
      <c r="L4653" t="s">
        <v>16096</v>
      </c>
    </row>
    <row r="4654" spans="1:12" x14ac:dyDescent="0.25">
      <c r="A4654" t="s">
        <v>9316</v>
      </c>
      <c r="B4654" t="s">
        <v>9317</v>
      </c>
      <c r="C4654" t="s">
        <v>11</v>
      </c>
      <c r="D4654">
        <v>62</v>
      </c>
      <c r="E4654">
        <v>64.828999999999994</v>
      </c>
      <c r="F4654">
        <v>0.77700000000000002</v>
      </c>
      <c r="G4654">
        <v>1.6950000000000001</v>
      </c>
      <c r="H4654" t="s">
        <v>36</v>
      </c>
      <c r="I4654" t="s">
        <v>2819</v>
      </c>
      <c r="J4654" s="4" t="str">
        <f t="shared" si="144"/>
        <v>na</v>
      </c>
      <c r="K4654" s="4">
        <f t="shared" si="145"/>
        <v>0</v>
      </c>
      <c r="L4654" t="s">
        <v>16097</v>
      </c>
    </row>
    <row r="4655" spans="1:12" x14ac:dyDescent="0.25">
      <c r="A4655" t="s">
        <v>9318</v>
      </c>
      <c r="B4655" t="s">
        <v>9319</v>
      </c>
      <c r="C4655" t="s">
        <v>30</v>
      </c>
      <c r="D4655">
        <v>62</v>
      </c>
      <c r="E4655" t="s">
        <v>36</v>
      </c>
      <c r="F4655" t="s">
        <v>36</v>
      </c>
      <c r="G4655" t="s">
        <v>36</v>
      </c>
      <c r="H4655" t="s">
        <v>36</v>
      </c>
      <c r="I4655" t="s">
        <v>2819</v>
      </c>
      <c r="J4655" s="4" t="str">
        <f t="shared" si="144"/>
        <v>na</v>
      </c>
      <c r="K4655" s="4">
        <f t="shared" si="145"/>
        <v>0</v>
      </c>
      <c r="L4655" t="s">
        <v>16098</v>
      </c>
    </row>
    <row r="4656" spans="1:12" x14ac:dyDescent="0.25">
      <c r="A4656" t="s">
        <v>9320</v>
      </c>
      <c r="B4656" t="s">
        <v>9321</v>
      </c>
      <c r="C4656" t="s">
        <v>35</v>
      </c>
      <c r="D4656">
        <v>62</v>
      </c>
      <c r="E4656" t="s">
        <v>36</v>
      </c>
      <c r="F4656" t="s">
        <v>36</v>
      </c>
      <c r="G4656" t="s">
        <v>36</v>
      </c>
      <c r="H4656" t="s">
        <v>36</v>
      </c>
      <c r="I4656" t="s">
        <v>2819</v>
      </c>
      <c r="J4656" s="4" t="str">
        <f t="shared" si="144"/>
        <v>na</v>
      </c>
      <c r="K4656" s="4">
        <f t="shared" si="145"/>
        <v>0</v>
      </c>
      <c r="L4656" t="s">
        <v>16099</v>
      </c>
    </row>
    <row r="4657" spans="1:12" x14ac:dyDescent="0.25">
      <c r="A4657" t="s">
        <v>9322</v>
      </c>
      <c r="B4657" t="s">
        <v>9323</v>
      </c>
      <c r="C4657" t="s">
        <v>132</v>
      </c>
      <c r="D4657">
        <v>62</v>
      </c>
      <c r="E4657" t="s">
        <v>36</v>
      </c>
      <c r="F4657">
        <v>1.24</v>
      </c>
      <c r="G4657">
        <v>0.999</v>
      </c>
      <c r="H4657" t="s">
        <v>36</v>
      </c>
      <c r="I4657" t="s">
        <v>2819</v>
      </c>
      <c r="J4657" s="4" t="str">
        <f t="shared" si="144"/>
        <v>na</v>
      </c>
      <c r="K4657" s="4">
        <f t="shared" si="145"/>
        <v>0</v>
      </c>
      <c r="L4657" t="s">
        <v>16100</v>
      </c>
    </row>
    <row r="4658" spans="1:12" x14ac:dyDescent="0.25">
      <c r="A4658" t="s">
        <v>9324</v>
      </c>
      <c r="B4658" t="s">
        <v>9325</v>
      </c>
      <c r="C4658" t="s">
        <v>15</v>
      </c>
      <c r="D4658">
        <v>62</v>
      </c>
      <c r="E4658" t="s">
        <v>36</v>
      </c>
      <c r="F4658" t="s">
        <v>36</v>
      </c>
      <c r="G4658">
        <v>1.2E-2</v>
      </c>
      <c r="H4658">
        <v>3.5219999999999998</v>
      </c>
      <c r="I4658" t="s">
        <v>2819</v>
      </c>
      <c r="J4658" s="4" t="str">
        <f t="shared" si="144"/>
        <v>na</v>
      </c>
      <c r="K4658" s="4">
        <f t="shared" si="145"/>
        <v>0</v>
      </c>
      <c r="L4658" t="s">
        <v>16101</v>
      </c>
    </row>
    <row r="4659" spans="1:12" x14ac:dyDescent="0.25">
      <c r="A4659" t="s">
        <v>9326</v>
      </c>
      <c r="B4659" t="s">
        <v>9327</v>
      </c>
      <c r="C4659" t="s">
        <v>21</v>
      </c>
      <c r="D4659">
        <v>61</v>
      </c>
      <c r="E4659">
        <v>14.016</v>
      </c>
      <c r="F4659">
        <v>5.7809999999999997</v>
      </c>
      <c r="G4659">
        <v>4.5199999999999996</v>
      </c>
      <c r="H4659">
        <v>9.6120000000000001</v>
      </c>
      <c r="I4659" t="s">
        <v>2819</v>
      </c>
      <c r="J4659" s="4" t="str">
        <f t="shared" si="144"/>
        <v>na</v>
      </c>
      <c r="K4659" s="4">
        <f t="shared" si="145"/>
        <v>0</v>
      </c>
      <c r="L4659" t="s">
        <v>16102</v>
      </c>
    </row>
    <row r="4660" spans="1:12" x14ac:dyDescent="0.25">
      <c r="A4660" t="s">
        <v>9328</v>
      </c>
      <c r="B4660" t="s">
        <v>9329</v>
      </c>
      <c r="C4660" t="s">
        <v>35</v>
      </c>
      <c r="D4660">
        <v>61</v>
      </c>
      <c r="E4660" t="s">
        <v>36</v>
      </c>
      <c r="F4660" t="s">
        <v>36</v>
      </c>
      <c r="G4660" t="s">
        <v>36</v>
      </c>
      <c r="H4660" t="s">
        <v>36</v>
      </c>
      <c r="I4660" t="s">
        <v>2819</v>
      </c>
      <c r="J4660" s="4" t="str">
        <f t="shared" si="144"/>
        <v>na</v>
      </c>
      <c r="K4660" s="4">
        <f t="shared" si="145"/>
        <v>0</v>
      </c>
      <c r="L4660" t="s">
        <v>16103</v>
      </c>
    </row>
    <row r="4661" spans="1:12" x14ac:dyDescent="0.25">
      <c r="A4661" t="s">
        <v>9330</v>
      </c>
      <c r="B4661" t="s">
        <v>9331</v>
      </c>
      <c r="C4661" t="s">
        <v>30</v>
      </c>
      <c r="D4661">
        <v>61</v>
      </c>
      <c r="E4661" t="s">
        <v>36</v>
      </c>
      <c r="F4661" t="s">
        <v>36</v>
      </c>
      <c r="G4661">
        <v>30.853000000000002</v>
      </c>
      <c r="H4661" t="s">
        <v>36</v>
      </c>
      <c r="I4661" t="s">
        <v>2819</v>
      </c>
      <c r="J4661" s="4" t="str">
        <f t="shared" si="144"/>
        <v>na</v>
      </c>
      <c r="K4661" s="4">
        <f t="shared" si="145"/>
        <v>0</v>
      </c>
      <c r="L4661" t="s">
        <v>16104</v>
      </c>
    </row>
    <row r="4662" spans="1:12" x14ac:dyDescent="0.25">
      <c r="A4662" t="s">
        <v>9332</v>
      </c>
      <c r="B4662" t="s">
        <v>9333</v>
      </c>
      <c r="C4662" t="s">
        <v>35</v>
      </c>
      <c r="D4662">
        <v>61</v>
      </c>
      <c r="E4662">
        <v>7.76</v>
      </c>
      <c r="F4662">
        <v>0.376</v>
      </c>
      <c r="G4662">
        <v>0.26500000000000001</v>
      </c>
      <c r="H4662" t="s">
        <v>36</v>
      </c>
      <c r="I4662" t="s">
        <v>2819</v>
      </c>
      <c r="J4662" s="4" t="str">
        <f t="shared" si="144"/>
        <v>na</v>
      </c>
      <c r="K4662" s="4">
        <f t="shared" si="145"/>
        <v>0</v>
      </c>
      <c r="L4662" t="s">
        <v>16105</v>
      </c>
    </row>
    <row r="4663" spans="1:12" x14ac:dyDescent="0.25">
      <c r="A4663" t="s">
        <v>9334</v>
      </c>
      <c r="B4663" t="s">
        <v>9335</v>
      </c>
      <c r="C4663" t="s">
        <v>35</v>
      </c>
      <c r="D4663">
        <v>61</v>
      </c>
      <c r="E4663">
        <v>6.0140000000000002</v>
      </c>
      <c r="F4663">
        <v>0.80500000000000005</v>
      </c>
      <c r="G4663">
        <v>1.546</v>
      </c>
      <c r="H4663">
        <v>3.6030000000000002</v>
      </c>
      <c r="I4663" t="s">
        <v>2819</v>
      </c>
      <c r="J4663" s="4" t="str">
        <f t="shared" si="144"/>
        <v>na</v>
      </c>
      <c r="K4663" s="4">
        <f t="shared" si="145"/>
        <v>0</v>
      </c>
      <c r="L4663" t="s">
        <v>16106</v>
      </c>
    </row>
    <row r="4664" spans="1:12" x14ac:dyDescent="0.25">
      <c r="A4664" t="s">
        <v>9336</v>
      </c>
      <c r="B4664" t="s">
        <v>9337</v>
      </c>
      <c r="C4664" t="s">
        <v>35</v>
      </c>
      <c r="D4664">
        <v>61</v>
      </c>
      <c r="E4664">
        <v>7.2190000000000003</v>
      </c>
      <c r="F4664">
        <v>0.75</v>
      </c>
      <c r="G4664">
        <v>1.542</v>
      </c>
      <c r="H4664" t="s">
        <v>36</v>
      </c>
      <c r="I4664" t="s">
        <v>2819</v>
      </c>
      <c r="J4664" s="4" t="str">
        <f t="shared" si="144"/>
        <v>na</v>
      </c>
      <c r="K4664" s="4">
        <f t="shared" si="145"/>
        <v>0</v>
      </c>
      <c r="L4664" t="s">
        <v>16107</v>
      </c>
    </row>
    <row r="4665" spans="1:12" x14ac:dyDescent="0.25">
      <c r="A4665" t="s">
        <v>9338</v>
      </c>
      <c r="B4665" t="s">
        <v>9339</v>
      </c>
      <c r="C4665" t="s">
        <v>132</v>
      </c>
      <c r="D4665">
        <v>61</v>
      </c>
      <c r="E4665">
        <v>11.597</v>
      </c>
      <c r="F4665">
        <v>0.68700000000000006</v>
      </c>
      <c r="G4665">
        <v>0.73399999999999999</v>
      </c>
      <c r="H4665">
        <v>1.833</v>
      </c>
      <c r="I4665" t="s">
        <v>2819</v>
      </c>
      <c r="J4665" s="4" t="str">
        <f t="shared" si="144"/>
        <v>na</v>
      </c>
      <c r="K4665" s="4">
        <f t="shared" si="145"/>
        <v>0</v>
      </c>
      <c r="L4665" t="s">
        <v>16108</v>
      </c>
    </row>
    <row r="4666" spans="1:12" x14ac:dyDescent="0.25">
      <c r="A4666" t="s">
        <v>9340</v>
      </c>
      <c r="B4666" t="s">
        <v>9341</v>
      </c>
      <c r="C4666" t="s">
        <v>35</v>
      </c>
      <c r="D4666">
        <v>61</v>
      </c>
      <c r="E4666">
        <v>3.1890000000000001</v>
      </c>
      <c r="F4666">
        <v>0.36399999999999999</v>
      </c>
      <c r="G4666">
        <v>1.155</v>
      </c>
      <c r="H4666">
        <v>16.550999999999998</v>
      </c>
      <c r="I4666" t="s">
        <v>2819</v>
      </c>
      <c r="J4666" s="4" t="str">
        <f t="shared" si="144"/>
        <v>na</v>
      </c>
      <c r="K4666" s="4">
        <f t="shared" si="145"/>
        <v>0</v>
      </c>
      <c r="L4666" t="s">
        <v>16109</v>
      </c>
    </row>
    <row r="4667" spans="1:12" x14ac:dyDescent="0.25">
      <c r="A4667" t="s">
        <v>9342</v>
      </c>
      <c r="B4667" t="s">
        <v>9343</v>
      </c>
      <c r="C4667" t="s">
        <v>30</v>
      </c>
      <c r="D4667">
        <v>61</v>
      </c>
      <c r="E4667" t="s">
        <v>36</v>
      </c>
      <c r="F4667">
        <v>2.1419999999999999</v>
      </c>
      <c r="G4667">
        <v>4.0670000000000002</v>
      </c>
      <c r="H4667" t="s">
        <v>36</v>
      </c>
      <c r="I4667" t="s">
        <v>2819</v>
      </c>
      <c r="J4667" s="4" t="str">
        <f t="shared" si="144"/>
        <v>na</v>
      </c>
      <c r="K4667" s="4">
        <f t="shared" si="145"/>
        <v>0</v>
      </c>
      <c r="L4667" t="s">
        <v>16110</v>
      </c>
    </row>
    <row r="4668" spans="1:12" x14ac:dyDescent="0.25">
      <c r="A4668" t="s">
        <v>9344</v>
      </c>
      <c r="B4668" t="s">
        <v>9345</v>
      </c>
      <c r="C4668" t="s">
        <v>24</v>
      </c>
      <c r="D4668">
        <v>61</v>
      </c>
      <c r="E4668" t="s">
        <v>36</v>
      </c>
      <c r="F4668">
        <v>0.253</v>
      </c>
      <c r="G4668">
        <v>0.159</v>
      </c>
      <c r="H4668">
        <v>21.303000000000001</v>
      </c>
      <c r="I4668" t="s">
        <v>2819</v>
      </c>
      <c r="J4668" s="4" t="str">
        <f t="shared" si="144"/>
        <v>na</v>
      </c>
      <c r="K4668" s="4">
        <f t="shared" si="145"/>
        <v>0</v>
      </c>
      <c r="L4668" t="s">
        <v>16111</v>
      </c>
    </row>
    <row r="4669" spans="1:12" x14ac:dyDescent="0.25">
      <c r="A4669" t="s">
        <v>9346</v>
      </c>
      <c r="B4669" t="s">
        <v>9347</v>
      </c>
      <c r="C4669" t="s">
        <v>15</v>
      </c>
      <c r="D4669">
        <v>61</v>
      </c>
      <c r="E4669" t="s">
        <v>36</v>
      </c>
      <c r="F4669" t="s">
        <v>36</v>
      </c>
      <c r="G4669">
        <v>3.3000000000000002E-2</v>
      </c>
      <c r="H4669" t="s">
        <v>36</v>
      </c>
      <c r="I4669" t="s">
        <v>2819</v>
      </c>
      <c r="J4669" s="4" t="str">
        <f t="shared" si="144"/>
        <v>na</v>
      </c>
      <c r="K4669" s="4">
        <f t="shared" si="145"/>
        <v>0</v>
      </c>
      <c r="L4669" t="s">
        <v>16112</v>
      </c>
    </row>
    <row r="4670" spans="1:12" x14ac:dyDescent="0.25">
      <c r="A4670" t="s">
        <v>9348</v>
      </c>
      <c r="B4670" t="s">
        <v>9349</v>
      </c>
      <c r="C4670" t="s">
        <v>30</v>
      </c>
      <c r="D4670">
        <v>61</v>
      </c>
      <c r="E4670" t="s">
        <v>36</v>
      </c>
      <c r="F4670">
        <v>9.7249999999999996</v>
      </c>
      <c r="G4670">
        <v>1.58</v>
      </c>
      <c r="H4670" t="s">
        <v>36</v>
      </c>
      <c r="I4670" t="s">
        <v>2819</v>
      </c>
      <c r="J4670" s="4" t="str">
        <f t="shared" si="144"/>
        <v>na</v>
      </c>
      <c r="K4670" s="4">
        <f t="shared" si="145"/>
        <v>0</v>
      </c>
      <c r="L4670" t="s">
        <v>16113</v>
      </c>
    </row>
    <row r="4671" spans="1:12" x14ac:dyDescent="0.25">
      <c r="A4671" t="s">
        <v>9350</v>
      </c>
      <c r="B4671" t="s">
        <v>9351</v>
      </c>
      <c r="C4671" t="s">
        <v>30</v>
      </c>
      <c r="D4671">
        <v>61</v>
      </c>
      <c r="E4671" t="s">
        <v>36</v>
      </c>
      <c r="F4671">
        <v>1.0049999999999999</v>
      </c>
      <c r="G4671" t="s">
        <v>36</v>
      </c>
      <c r="H4671" t="s">
        <v>36</v>
      </c>
      <c r="I4671" t="s">
        <v>2819</v>
      </c>
      <c r="J4671" s="4" t="str">
        <f t="shared" si="144"/>
        <v>na</v>
      </c>
      <c r="K4671" s="4">
        <f t="shared" si="145"/>
        <v>0</v>
      </c>
      <c r="L4671" t="s">
        <v>16114</v>
      </c>
    </row>
    <row r="4672" spans="1:12" x14ac:dyDescent="0.25">
      <c r="A4672" t="s">
        <v>9352</v>
      </c>
      <c r="B4672" t="s">
        <v>9353</v>
      </c>
      <c r="C4672" t="s">
        <v>132</v>
      </c>
      <c r="D4672">
        <v>60</v>
      </c>
      <c r="E4672" t="s">
        <v>36</v>
      </c>
      <c r="F4672">
        <v>4.3380000000000001</v>
      </c>
      <c r="G4672">
        <v>105.809</v>
      </c>
      <c r="H4672" t="s">
        <v>36</v>
      </c>
      <c r="I4672" t="s">
        <v>2819</v>
      </c>
      <c r="J4672" s="4" t="str">
        <f t="shared" si="144"/>
        <v>na</v>
      </c>
      <c r="K4672" s="4">
        <f t="shared" si="145"/>
        <v>0</v>
      </c>
      <c r="L4672" t="s">
        <v>16115</v>
      </c>
    </row>
    <row r="4673" spans="1:12" x14ac:dyDescent="0.25">
      <c r="A4673" t="s">
        <v>9354</v>
      </c>
      <c r="B4673" t="s">
        <v>9355</v>
      </c>
      <c r="C4673" t="s">
        <v>58</v>
      </c>
      <c r="D4673">
        <v>60</v>
      </c>
      <c r="E4673">
        <v>38.83</v>
      </c>
      <c r="F4673">
        <v>1.653</v>
      </c>
      <c r="G4673">
        <v>0.20599999999999999</v>
      </c>
      <c r="H4673">
        <v>6.7089999999999996</v>
      </c>
      <c r="I4673" t="s">
        <v>2819</v>
      </c>
      <c r="J4673" s="4" t="str">
        <f t="shared" si="144"/>
        <v>na</v>
      </c>
      <c r="K4673" s="4">
        <f t="shared" si="145"/>
        <v>0</v>
      </c>
      <c r="L4673" t="s">
        <v>16116</v>
      </c>
    </row>
    <row r="4674" spans="1:12" x14ac:dyDescent="0.25">
      <c r="A4674" t="s">
        <v>9356</v>
      </c>
      <c r="B4674" t="s">
        <v>9357</v>
      </c>
      <c r="C4674" t="s">
        <v>35</v>
      </c>
      <c r="D4674">
        <v>60</v>
      </c>
      <c r="E4674">
        <v>14.37</v>
      </c>
      <c r="F4674">
        <v>0.92300000000000004</v>
      </c>
      <c r="G4674">
        <v>2.323</v>
      </c>
      <c r="H4674">
        <v>6.9219999999999997</v>
      </c>
      <c r="I4674" t="s">
        <v>2819</v>
      </c>
      <c r="J4674" s="4" t="str">
        <f t="shared" ref="J4674:J4737" si="146">IF(AND(I4674=selected_country_code,C4674= selected_sector_code),D4674,"na")</f>
        <v>na</v>
      </c>
      <c r="K4674" s="4">
        <f t="shared" si="145"/>
        <v>0</v>
      </c>
      <c r="L4674" t="s">
        <v>16117</v>
      </c>
    </row>
    <row r="4675" spans="1:12" x14ac:dyDescent="0.25">
      <c r="A4675" t="s">
        <v>9358</v>
      </c>
      <c r="B4675" t="s">
        <v>9359</v>
      </c>
      <c r="C4675" t="s">
        <v>132</v>
      </c>
      <c r="D4675">
        <v>60</v>
      </c>
      <c r="E4675">
        <v>54.52</v>
      </c>
      <c r="F4675">
        <v>13.741</v>
      </c>
      <c r="G4675">
        <v>4.0880000000000001</v>
      </c>
      <c r="H4675">
        <v>36.841999999999999</v>
      </c>
      <c r="I4675" t="s">
        <v>2819</v>
      </c>
      <c r="J4675" s="4" t="str">
        <f t="shared" si="146"/>
        <v>na</v>
      </c>
      <c r="K4675" s="4">
        <f t="shared" ref="K4675:K4738" si="147">IFERROR(RANK(J4675,$J$2:$J$5711,0),0)</f>
        <v>0</v>
      </c>
      <c r="L4675" t="s">
        <v>16118</v>
      </c>
    </row>
    <row r="4676" spans="1:12" x14ac:dyDescent="0.25">
      <c r="A4676" t="s">
        <v>9360</v>
      </c>
      <c r="B4676" t="s">
        <v>9361</v>
      </c>
      <c r="C4676" t="s">
        <v>11</v>
      </c>
      <c r="D4676">
        <v>60</v>
      </c>
      <c r="E4676">
        <v>0.128</v>
      </c>
      <c r="F4676">
        <v>0.56299999999999994</v>
      </c>
      <c r="G4676">
        <v>2.766</v>
      </c>
      <c r="H4676" t="s">
        <v>36</v>
      </c>
      <c r="I4676" t="s">
        <v>2819</v>
      </c>
      <c r="J4676" s="4" t="str">
        <f t="shared" si="146"/>
        <v>na</v>
      </c>
      <c r="K4676" s="4">
        <f t="shared" si="147"/>
        <v>0</v>
      </c>
      <c r="L4676" t="s">
        <v>16119</v>
      </c>
    </row>
    <row r="4677" spans="1:12" x14ac:dyDescent="0.25">
      <c r="A4677" t="s">
        <v>9362</v>
      </c>
      <c r="B4677" t="s">
        <v>9363</v>
      </c>
      <c r="C4677" t="s">
        <v>61</v>
      </c>
      <c r="D4677">
        <v>60</v>
      </c>
      <c r="E4677" t="s">
        <v>36</v>
      </c>
      <c r="F4677" t="s">
        <v>36</v>
      </c>
      <c r="G4677" t="s">
        <v>36</v>
      </c>
      <c r="H4677" t="s">
        <v>36</v>
      </c>
      <c r="I4677" t="s">
        <v>2819</v>
      </c>
      <c r="J4677" s="4" t="str">
        <f t="shared" si="146"/>
        <v>na</v>
      </c>
      <c r="K4677" s="4">
        <f t="shared" si="147"/>
        <v>0</v>
      </c>
      <c r="L4677" t="s">
        <v>16120</v>
      </c>
    </row>
    <row r="4678" spans="1:12" x14ac:dyDescent="0.25">
      <c r="A4678" t="s">
        <v>9364</v>
      </c>
      <c r="B4678" t="s">
        <v>9365</v>
      </c>
      <c r="C4678" t="s">
        <v>11</v>
      </c>
      <c r="D4678">
        <v>60</v>
      </c>
      <c r="E4678">
        <v>13.882</v>
      </c>
      <c r="F4678">
        <v>0.53800000000000003</v>
      </c>
      <c r="G4678">
        <v>9.9000000000000005E-2</v>
      </c>
      <c r="H4678">
        <v>2.1259999999999999</v>
      </c>
      <c r="I4678" t="s">
        <v>2819</v>
      </c>
      <c r="J4678" s="4" t="str">
        <f t="shared" si="146"/>
        <v>na</v>
      </c>
      <c r="K4678" s="4">
        <f t="shared" si="147"/>
        <v>0</v>
      </c>
      <c r="L4678" t="s">
        <v>16121</v>
      </c>
    </row>
    <row r="4679" spans="1:12" x14ac:dyDescent="0.25">
      <c r="A4679" t="s">
        <v>9366</v>
      </c>
      <c r="B4679" t="s">
        <v>9367</v>
      </c>
      <c r="C4679" t="s">
        <v>35</v>
      </c>
      <c r="D4679">
        <v>60</v>
      </c>
      <c r="E4679">
        <v>71.102999999999994</v>
      </c>
      <c r="F4679">
        <v>1.405</v>
      </c>
      <c r="G4679">
        <v>0.78</v>
      </c>
      <c r="H4679">
        <v>4.4320000000000004</v>
      </c>
      <c r="I4679" t="s">
        <v>2819</v>
      </c>
      <c r="J4679" s="4" t="str">
        <f t="shared" si="146"/>
        <v>na</v>
      </c>
      <c r="K4679" s="4">
        <f t="shared" si="147"/>
        <v>0</v>
      </c>
      <c r="L4679" t="s">
        <v>16122</v>
      </c>
    </row>
    <row r="4680" spans="1:12" x14ac:dyDescent="0.25">
      <c r="A4680" t="s">
        <v>9368</v>
      </c>
      <c r="B4680" t="s">
        <v>9369</v>
      </c>
      <c r="C4680" t="s">
        <v>30</v>
      </c>
      <c r="D4680">
        <v>60</v>
      </c>
      <c r="E4680" t="s">
        <v>36</v>
      </c>
      <c r="F4680">
        <v>0.38</v>
      </c>
      <c r="G4680">
        <v>26.032</v>
      </c>
      <c r="H4680" t="s">
        <v>36</v>
      </c>
      <c r="I4680" t="s">
        <v>2819</v>
      </c>
      <c r="J4680" s="4" t="str">
        <f t="shared" si="146"/>
        <v>na</v>
      </c>
      <c r="K4680" s="4">
        <f t="shared" si="147"/>
        <v>0</v>
      </c>
      <c r="L4680" t="s">
        <v>16123</v>
      </c>
    </row>
    <row r="4681" spans="1:12" x14ac:dyDescent="0.25">
      <c r="A4681" t="s">
        <v>9370</v>
      </c>
      <c r="B4681" t="s">
        <v>9371</v>
      </c>
      <c r="C4681" t="s">
        <v>35</v>
      </c>
      <c r="D4681">
        <v>59</v>
      </c>
      <c r="E4681">
        <v>10.326000000000001</v>
      </c>
      <c r="F4681">
        <v>1.5580000000000001</v>
      </c>
      <c r="G4681">
        <v>2.6960000000000002</v>
      </c>
      <c r="H4681" t="s">
        <v>36</v>
      </c>
      <c r="I4681" t="s">
        <v>2819</v>
      </c>
      <c r="J4681" s="4" t="str">
        <f t="shared" si="146"/>
        <v>na</v>
      </c>
      <c r="K4681" s="4">
        <f t="shared" si="147"/>
        <v>0</v>
      </c>
      <c r="L4681" t="s">
        <v>16124</v>
      </c>
    </row>
    <row r="4682" spans="1:12" x14ac:dyDescent="0.25">
      <c r="A4682" t="s">
        <v>9372</v>
      </c>
      <c r="B4682" t="s">
        <v>9373</v>
      </c>
      <c r="C4682" t="s">
        <v>132</v>
      </c>
      <c r="D4682">
        <v>59</v>
      </c>
      <c r="E4682" t="s">
        <v>36</v>
      </c>
      <c r="F4682" t="s">
        <v>36</v>
      </c>
      <c r="G4682" t="s">
        <v>36</v>
      </c>
      <c r="H4682" t="s">
        <v>36</v>
      </c>
      <c r="I4682" t="s">
        <v>2819</v>
      </c>
      <c r="J4682" s="4" t="str">
        <f t="shared" si="146"/>
        <v>na</v>
      </c>
      <c r="K4682" s="4">
        <f t="shared" si="147"/>
        <v>0</v>
      </c>
      <c r="L4682" t="s">
        <v>16125</v>
      </c>
    </row>
    <row r="4683" spans="1:12" x14ac:dyDescent="0.25">
      <c r="A4683" t="s">
        <v>9374</v>
      </c>
      <c r="B4683" t="s">
        <v>9375</v>
      </c>
      <c r="C4683" t="s">
        <v>24</v>
      </c>
      <c r="D4683">
        <v>59</v>
      </c>
      <c r="E4683" t="s">
        <v>36</v>
      </c>
      <c r="F4683">
        <v>1.659</v>
      </c>
      <c r="G4683" t="s">
        <v>36</v>
      </c>
      <c r="H4683" t="s">
        <v>36</v>
      </c>
      <c r="I4683" t="s">
        <v>2819</v>
      </c>
      <c r="J4683" s="4" t="str">
        <f t="shared" si="146"/>
        <v>na</v>
      </c>
      <c r="K4683" s="4">
        <f t="shared" si="147"/>
        <v>0</v>
      </c>
      <c r="L4683" t="s">
        <v>16126</v>
      </c>
    </row>
    <row r="4684" spans="1:12" x14ac:dyDescent="0.25">
      <c r="A4684" t="s">
        <v>9376</v>
      </c>
      <c r="B4684" t="s">
        <v>9377</v>
      </c>
      <c r="C4684" t="s">
        <v>132</v>
      </c>
      <c r="D4684">
        <v>59</v>
      </c>
      <c r="E4684">
        <v>8.5359999999999996</v>
      </c>
      <c r="F4684">
        <v>1.2889999999999999</v>
      </c>
      <c r="G4684">
        <v>0.27400000000000002</v>
      </c>
      <c r="H4684">
        <v>5.2119999999999997</v>
      </c>
      <c r="I4684" t="s">
        <v>2819</v>
      </c>
      <c r="J4684" s="4" t="str">
        <f t="shared" si="146"/>
        <v>na</v>
      </c>
      <c r="K4684" s="4">
        <f t="shared" si="147"/>
        <v>0</v>
      </c>
      <c r="L4684" t="s">
        <v>16127</v>
      </c>
    </row>
    <row r="4685" spans="1:12" x14ac:dyDescent="0.25">
      <c r="A4685" t="s">
        <v>9378</v>
      </c>
      <c r="B4685" t="s">
        <v>9379</v>
      </c>
      <c r="C4685" t="s">
        <v>18</v>
      </c>
      <c r="D4685">
        <v>59</v>
      </c>
      <c r="E4685" t="s">
        <v>36</v>
      </c>
      <c r="F4685">
        <v>0.59</v>
      </c>
      <c r="G4685">
        <v>0.56999999999999995</v>
      </c>
      <c r="H4685">
        <v>5.6289999999999996</v>
      </c>
      <c r="I4685" t="s">
        <v>2819</v>
      </c>
      <c r="J4685" s="4" t="str">
        <f t="shared" si="146"/>
        <v>na</v>
      </c>
      <c r="K4685" s="4">
        <f t="shared" si="147"/>
        <v>0</v>
      </c>
      <c r="L4685" t="s">
        <v>16128</v>
      </c>
    </row>
    <row r="4686" spans="1:12" x14ac:dyDescent="0.25">
      <c r="A4686" t="s">
        <v>9380</v>
      </c>
      <c r="B4686" t="s">
        <v>9381</v>
      </c>
      <c r="C4686" t="s">
        <v>15</v>
      </c>
      <c r="D4686">
        <v>59</v>
      </c>
      <c r="E4686">
        <v>8.7929999999999993</v>
      </c>
      <c r="F4686">
        <v>0.33</v>
      </c>
      <c r="G4686">
        <v>5.0999999999999997E-2</v>
      </c>
      <c r="H4686">
        <v>5.9489999999999998</v>
      </c>
      <c r="I4686" t="s">
        <v>2819</v>
      </c>
      <c r="J4686" s="4" t="str">
        <f t="shared" si="146"/>
        <v>na</v>
      </c>
      <c r="K4686" s="4">
        <f t="shared" si="147"/>
        <v>0</v>
      </c>
      <c r="L4686" t="s">
        <v>16129</v>
      </c>
    </row>
    <row r="4687" spans="1:12" x14ac:dyDescent="0.25">
      <c r="A4687" t="s">
        <v>9382</v>
      </c>
      <c r="B4687" t="s">
        <v>9383</v>
      </c>
      <c r="C4687" t="s">
        <v>58</v>
      </c>
      <c r="D4687">
        <v>59</v>
      </c>
      <c r="E4687" t="s">
        <v>36</v>
      </c>
      <c r="F4687" t="s">
        <v>36</v>
      </c>
      <c r="G4687">
        <v>2.7E-2</v>
      </c>
      <c r="H4687">
        <v>22.064</v>
      </c>
      <c r="I4687" t="s">
        <v>2819</v>
      </c>
      <c r="J4687" s="4" t="str">
        <f t="shared" si="146"/>
        <v>na</v>
      </c>
      <c r="K4687" s="4">
        <f t="shared" si="147"/>
        <v>0</v>
      </c>
      <c r="L4687" t="s">
        <v>16130</v>
      </c>
    </row>
    <row r="4688" spans="1:12" x14ac:dyDescent="0.25">
      <c r="A4688" t="s">
        <v>9384</v>
      </c>
      <c r="B4688" t="s">
        <v>9385</v>
      </c>
      <c r="C4688" t="s">
        <v>58</v>
      </c>
      <c r="D4688">
        <v>59</v>
      </c>
      <c r="E4688" t="s">
        <v>36</v>
      </c>
      <c r="F4688" t="s">
        <v>36</v>
      </c>
      <c r="G4688">
        <v>2.7E-2</v>
      </c>
      <c r="H4688">
        <v>22.064</v>
      </c>
      <c r="I4688" t="s">
        <v>2819</v>
      </c>
      <c r="J4688" s="4" t="str">
        <f t="shared" si="146"/>
        <v>na</v>
      </c>
      <c r="K4688" s="4">
        <f t="shared" si="147"/>
        <v>0</v>
      </c>
      <c r="L4688" t="s">
        <v>16131</v>
      </c>
    </row>
    <row r="4689" spans="1:12" x14ac:dyDescent="0.25">
      <c r="A4689" t="s">
        <v>9386</v>
      </c>
      <c r="B4689" t="s">
        <v>9387</v>
      </c>
      <c r="C4689" t="s">
        <v>30</v>
      </c>
      <c r="D4689">
        <v>59</v>
      </c>
      <c r="E4689" t="s">
        <v>36</v>
      </c>
      <c r="F4689">
        <v>2.4390000000000001</v>
      </c>
      <c r="G4689">
        <v>5.5E-2</v>
      </c>
      <c r="H4689" t="s">
        <v>36</v>
      </c>
      <c r="I4689" t="s">
        <v>2819</v>
      </c>
      <c r="J4689" s="4" t="str">
        <f t="shared" si="146"/>
        <v>na</v>
      </c>
      <c r="K4689" s="4">
        <f t="shared" si="147"/>
        <v>0</v>
      </c>
      <c r="L4689" t="s">
        <v>16132</v>
      </c>
    </row>
    <row r="4690" spans="1:12" x14ac:dyDescent="0.25">
      <c r="A4690" t="s">
        <v>9388</v>
      </c>
      <c r="B4690" t="s">
        <v>9389</v>
      </c>
      <c r="C4690" t="s">
        <v>35</v>
      </c>
      <c r="D4690">
        <v>59</v>
      </c>
      <c r="E4690">
        <v>8.3510000000000009</v>
      </c>
      <c r="F4690">
        <v>0.81599999999999995</v>
      </c>
      <c r="G4690">
        <v>1.7549999999999999</v>
      </c>
      <c r="H4690" t="s">
        <v>36</v>
      </c>
      <c r="I4690" t="s">
        <v>2819</v>
      </c>
      <c r="J4690" s="4" t="str">
        <f t="shared" si="146"/>
        <v>na</v>
      </c>
      <c r="K4690" s="4">
        <f t="shared" si="147"/>
        <v>0</v>
      </c>
      <c r="L4690" t="s">
        <v>16133</v>
      </c>
    </row>
    <row r="4691" spans="1:12" x14ac:dyDescent="0.25">
      <c r="A4691" t="s">
        <v>9390</v>
      </c>
      <c r="B4691" t="s">
        <v>9391</v>
      </c>
      <c r="C4691" t="s">
        <v>30</v>
      </c>
      <c r="D4691">
        <v>59</v>
      </c>
      <c r="E4691" t="s">
        <v>36</v>
      </c>
      <c r="F4691">
        <v>1.6719999999999999</v>
      </c>
      <c r="G4691">
        <v>177.08600000000001</v>
      </c>
      <c r="H4691" t="s">
        <v>36</v>
      </c>
      <c r="I4691" t="s">
        <v>2819</v>
      </c>
      <c r="J4691" s="4" t="str">
        <f t="shared" si="146"/>
        <v>na</v>
      </c>
      <c r="K4691" s="4">
        <f t="shared" si="147"/>
        <v>0</v>
      </c>
      <c r="L4691" t="s">
        <v>16134</v>
      </c>
    </row>
    <row r="4692" spans="1:12" x14ac:dyDescent="0.25">
      <c r="A4692" t="s">
        <v>9392</v>
      </c>
      <c r="B4692" t="s">
        <v>9393</v>
      </c>
      <c r="C4692" t="s">
        <v>21</v>
      </c>
      <c r="D4692">
        <v>59</v>
      </c>
      <c r="E4692" t="s">
        <v>36</v>
      </c>
      <c r="F4692" t="s">
        <v>36</v>
      </c>
      <c r="G4692" t="s">
        <v>36</v>
      </c>
      <c r="H4692" t="s">
        <v>36</v>
      </c>
      <c r="I4692" t="s">
        <v>2819</v>
      </c>
      <c r="J4692" s="4" t="str">
        <f t="shared" si="146"/>
        <v>na</v>
      </c>
      <c r="K4692" s="4">
        <f t="shared" si="147"/>
        <v>0</v>
      </c>
      <c r="L4692" t="s">
        <v>16135</v>
      </c>
    </row>
    <row r="4693" spans="1:12" x14ac:dyDescent="0.25">
      <c r="A4693" t="s">
        <v>9394</v>
      </c>
      <c r="B4693" t="s">
        <v>9395</v>
      </c>
      <c r="C4693" t="s">
        <v>58</v>
      </c>
      <c r="D4693">
        <v>59</v>
      </c>
      <c r="E4693" t="s">
        <v>36</v>
      </c>
      <c r="F4693">
        <v>11.205</v>
      </c>
      <c r="G4693">
        <v>6.9649999999999999</v>
      </c>
      <c r="H4693" t="s">
        <v>36</v>
      </c>
      <c r="I4693" t="s">
        <v>2819</v>
      </c>
      <c r="J4693" s="4" t="str">
        <f t="shared" si="146"/>
        <v>na</v>
      </c>
      <c r="K4693" s="4">
        <f t="shared" si="147"/>
        <v>0</v>
      </c>
      <c r="L4693" t="s">
        <v>16136</v>
      </c>
    </row>
    <row r="4694" spans="1:12" x14ac:dyDescent="0.25">
      <c r="A4694" t="s">
        <v>9396</v>
      </c>
      <c r="B4694" t="s">
        <v>9397</v>
      </c>
      <c r="C4694" t="s">
        <v>30</v>
      </c>
      <c r="D4694">
        <v>58</v>
      </c>
      <c r="E4694" t="s">
        <v>36</v>
      </c>
      <c r="F4694">
        <v>1.409</v>
      </c>
      <c r="G4694">
        <v>4.7960000000000003</v>
      </c>
      <c r="H4694" t="s">
        <v>36</v>
      </c>
      <c r="I4694" t="s">
        <v>2819</v>
      </c>
      <c r="J4694" s="4" t="str">
        <f t="shared" si="146"/>
        <v>na</v>
      </c>
      <c r="K4694" s="4">
        <f t="shared" si="147"/>
        <v>0</v>
      </c>
      <c r="L4694" t="s">
        <v>16137</v>
      </c>
    </row>
    <row r="4695" spans="1:12" x14ac:dyDescent="0.25">
      <c r="A4695" t="s">
        <v>9398</v>
      </c>
      <c r="B4695" t="s">
        <v>9399</v>
      </c>
      <c r="C4695" t="s">
        <v>30</v>
      </c>
      <c r="D4695">
        <v>58</v>
      </c>
      <c r="E4695" t="s">
        <v>36</v>
      </c>
      <c r="F4695">
        <v>7.92</v>
      </c>
      <c r="G4695" t="s">
        <v>36</v>
      </c>
      <c r="H4695" t="s">
        <v>36</v>
      </c>
      <c r="I4695" t="s">
        <v>2819</v>
      </c>
      <c r="J4695" s="4" t="str">
        <f t="shared" si="146"/>
        <v>na</v>
      </c>
      <c r="K4695" s="4">
        <f t="shared" si="147"/>
        <v>0</v>
      </c>
      <c r="L4695" t="s">
        <v>16138</v>
      </c>
    </row>
    <row r="4696" spans="1:12" x14ac:dyDescent="0.25">
      <c r="A4696" t="s">
        <v>9400</v>
      </c>
      <c r="B4696" t="s">
        <v>9401</v>
      </c>
      <c r="C4696" t="s">
        <v>61</v>
      </c>
      <c r="D4696">
        <v>58</v>
      </c>
      <c r="E4696" t="s">
        <v>36</v>
      </c>
      <c r="F4696" t="s">
        <v>36</v>
      </c>
      <c r="G4696">
        <v>195.09700000000001</v>
      </c>
      <c r="H4696" t="s">
        <v>36</v>
      </c>
      <c r="I4696" t="s">
        <v>2819</v>
      </c>
      <c r="J4696" s="4" t="str">
        <f t="shared" si="146"/>
        <v>na</v>
      </c>
      <c r="K4696" s="4">
        <f t="shared" si="147"/>
        <v>0</v>
      </c>
      <c r="L4696" t="s">
        <v>16139</v>
      </c>
    </row>
    <row r="4697" spans="1:12" x14ac:dyDescent="0.25">
      <c r="A4697" t="s">
        <v>9402</v>
      </c>
      <c r="B4697" t="s">
        <v>9403</v>
      </c>
      <c r="C4697" t="s">
        <v>30</v>
      </c>
      <c r="D4697">
        <v>58</v>
      </c>
      <c r="E4697" t="s">
        <v>36</v>
      </c>
      <c r="F4697" t="s">
        <v>36</v>
      </c>
      <c r="G4697" t="s">
        <v>36</v>
      </c>
      <c r="H4697" t="s">
        <v>36</v>
      </c>
      <c r="I4697" t="s">
        <v>2819</v>
      </c>
      <c r="J4697" s="4" t="str">
        <f t="shared" si="146"/>
        <v>na</v>
      </c>
      <c r="K4697" s="4">
        <f t="shared" si="147"/>
        <v>0</v>
      </c>
      <c r="L4697" t="s">
        <v>16140</v>
      </c>
    </row>
    <row r="4698" spans="1:12" x14ac:dyDescent="0.25">
      <c r="A4698" t="s">
        <v>9404</v>
      </c>
      <c r="B4698" t="s">
        <v>9405</v>
      </c>
      <c r="C4698" t="s">
        <v>35</v>
      </c>
      <c r="D4698">
        <v>58</v>
      </c>
      <c r="E4698">
        <v>6.5869999999999997</v>
      </c>
      <c r="F4698">
        <v>1.1910000000000001</v>
      </c>
      <c r="G4698">
        <v>2.4009999999999998</v>
      </c>
      <c r="H4698" t="s">
        <v>36</v>
      </c>
      <c r="I4698" t="s">
        <v>2819</v>
      </c>
      <c r="J4698" s="4" t="str">
        <f t="shared" si="146"/>
        <v>na</v>
      </c>
      <c r="K4698" s="4">
        <f t="shared" si="147"/>
        <v>0</v>
      </c>
      <c r="L4698" t="s">
        <v>16141</v>
      </c>
    </row>
    <row r="4699" spans="1:12" x14ac:dyDescent="0.25">
      <c r="A4699" t="s">
        <v>9406</v>
      </c>
      <c r="B4699" t="s">
        <v>9407</v>
      </c>
      <c r="C4699" t="s">
        <v>30</v>
      </c>
      <c r="D4699">
        <v>57</v>
      </c>
      <c r="E4699" t="s">
        <v>36</v>
      </c>
      <c r="F4699" t="s">
        <v>36</v>
      </c>
      <c r="G4699">
        <v>3.9420000000000002</v>
      </c>
      <c r="H4699" t="s">
        <v>36</v>
      </c>
      <c r="I4699" t="s">
        <v>2819</v>
      </c>
      <c r="J4699" s="4" t="str">
        <f t="shared" si="146"/>
        <v>na</v>
      </c>
      <c r="K4699" s="4">
        <f t="shared" si="147"/>
        <v>0</v>
      </c>
      <c r="L4699" t="s">
        <v>16142</v>
      </c>
    </row>
    <row r="4700" spans="1:12" x14ac:dyDescent="0.25">
      <c r="A4700" t="s">
        <v>9408</v>
      </c>
      <c r="B4700" t="s">
        <v>9409</v>
      </c>
      <c r="C4700" t="s">
        <v>35</v>
      </c>
      <c r="D4700">
        <v>57</v>
      </c>
      <c r="E4700">
        <v>14.744</v>
      </c>
      <c r="F4700">
        <v>0.66900000000000004</v>
      </c>
      <c r="G4700">
        <v>1.1930000000000001</v>
      </c>
      <c r="H4700" t="s">
        <v>36</v>
      </c>
      <c r="I4700" t="s">
        <v>2819</v>
      </c>
      <c r="J4700" s="4" t="str">
        <f t="shared" si="146"/>
        <v>na</v>
      </c>
      <c r="K4700" s="4">
        <f t="shared" si="147"/>
        <v>0</v>
      </c>
      <c r="L4700" t="s">
        <v>16143</v>
      </c>
    </row>
    <row r="4701" spans="1:12" x14ac:dyDescent="0.25">
      <c r="A4701" t="s">
        <v>9410</v>
      </c>
      <c r="B4701" t="s">
        <v>9411</v>
      </c>
      <c r="C4701" t="s">
        <v>15</v>
      </c>
      <c r="D4701">
        <v>57</v>
      </c>
      <c r="E4701">
        <v>19.984999999999999</v>
      </c>
      <c r="F4701">
        <v>1.028</v>
      </c>
      <c r="G4701">
        <v>0.432</v>
      </c>
      <c r="H4701">
        <v>5.86</v>
      </c>
      <c r="I4701" t="s">
        <v>2819</v>
      </c>
      <c r="J4701" s="4" t="str">
        <f t="shared" si="146"/>
        <v>na</v>
      </c>
      <c r="K4701" s="4">
        <f t="shared" si="147"/>
        <v>0</v>
      </c>
      <c r="L4701" t="s">
        <v>16144</v>
      </c>
    </row>
    <row r="4702" spans="1:12" x14ac:dyDescent="0.25">
      <c r="A4702" t="s">
        <v>9412</v>
      </c>
      <c r="B4702" t="s">
        <v>9413</v>
      </c>
      <c r="C4702" t="s">
        <v>61</v>
      </c>
      <c r="D4702">
        <v>57</v>
      </c>
      <c r="E4702" t="s">
        <v>36</v>
      </c>
      <c r="F4702" t="s">
        <v>36</v>
      </c>
      <c r="G4702" t="s">
        <v>36</v>
      </c>
      <c r="H4702" t="s">
        <v>36</v>
      </c>
      <c r="I4702" t="s">
        <v>2819</v>
      </c>
      <c r="J4702" s="4" t="str">
        <f t="shared" si="146"/>
        <v>na</v>
      </c>
      <c r="K4702" s="4">
        <f t="shared" si="147"/>
        <v>0</v>
      </c>
      <c r="L4702" t="s">
        <v>16145</v>
      </c>
    </row>
    <row r="4703" spans="1:12" x14ac:dyDescent="0.25">
      <c r="A4703" t="s">
        <v>9414</v>
      </c>
      <c r="B4703" t="s">
        <v>9415</v>
      </c>
      <c r="C4703" t="s">
        <v>35</v>
      </c>
      <c r="D4703">
        <v>57</v>
      </c>
      <c r="E4703">
        <v>37.616999999999997</v>
      </c>
      <c r="F4703">
        <v>2.577</v>
      </c>
      <c r="G4703">
        <v>4.8289999999999997</v>
      </c>
      <c r="H4703" t="s">
        <v>36</v>
      </c>
      <c r="I4703" t="s">
        <v>2819</v>
      </c>
      <c r="J4703" s="4" t="str">
        <f t="shared" si="146"/>
        <v>na</v>
      </c>
      <c r="K4703" s="4">
        <f t="shared" si="147"/>
        <v>0</v>
      </c>
      <c r="L4703" t="s">
        <v>16146</v>
      </c>
    </row>
    <row r="4704" spans="1:12" x14ac:dyDescent="0.25">
      <c r="A4704" t="s">
        <v>9416</v>
      </c>
      <c r="B4704" t="s">
        <v>9417</v>
      </c>
      <c r="C4704" t="s">
        <v>35</v>
      </c>
      <c r="D4704">
        <v>57</v>
      </c>
      <c r="E4704">
        <v>8.5020000000000007</v>
      </c>
      <c r="F4704">
        <v>0.72699999999999998</v>
      </c>
      <c r="G4704">
        <v>1.42</v>
      </c>
      <c r="H4704" t="s">
        <v>36</v>
      </c>
      <c r="I4704" t="s">
        <v>2819</v>
      </c>
      <c r="J4704" s="4" t="str">
        <f t="shared" si="146"/>
        <v>na</v>
      </c>
      <c r="K4704" s="4">
        <f t="shared" si="147"/>
        <v>0</v>
      </c>
      <c r="L4704" t="s">
        <v>16147</v>
      </c>
    </row>
    <row r="4705" spans="1:12" x14ac:dyDescent="0.25">
      <c r="A4705" t="s">
        <v>9418</v>
      </c>
      <c r="B4705" t="s">
        <v>9419</v>
      </c>
      <c r="C4705" t="s">
        <v>35</v>
      </c>
      <c r="D4705">
        <v>57</v>
      </c>
      <c r="E4705">
        <v>5.3520000000000003</v>
      </c>
      <c r="F4705">
        <v>0.6</v>
      </c>
      <c r="G4705">
        <v>1.077</v>
      </c>
      <c r="H4705" t="s">
        <v>36</v>
      </c>
      <c r="I4705" t="s">
        <v>2819</v>
      </c>
      <c r="J4705" s="4" t="str">
        <f t="shared" si="146"/>
        <v>na</v>
      </c>
      <c r="K4705" s="4">
        <f t="shared" si="147"/>
        <v>0</v>
      </c>
      <c r="L4705" t="s">
        <v>16148</v>
      </c>
    </row>
    <row r="4706" spans="1:12" x14ac:dyDescent="0.25">
      <c r="A4706" t="s">
        <v>9420</v>
      </c>
      <c r="B4706" t="s">
        <v>9421</v>
      </c>
      <c r="C4706" t="s">
        <v>35</v>
      </c>
      <c r="D4706">
        <v>57</v>
      </c>
      <c r="E4706" t="s">
        <v>36</v>
      </c>
      <c r="F4706" t="s">
        <v>36</v>
      </c>
      <c r="G4706" t="s">
        <v>36</v>
      </c>
      <c r="H4706" t="s">
        <v>36</v>
      </c>
      <c r="I4706" t="s">
        <v>2819</v>
      </c>
      <c r="J4706" s="4" t="str">
        <f t="shared" si="146"/>
        <v>na</v>
      </c>
      <c r="K4706" s="4">
        <f t="shared" si="147"/>
        <v>0</v>
      </c>
      <c r="L4706" t="s">
        <v>16149</v>
      </c>
    </row>
    <row r="4707" spans="1:12" x14ac:dyDescent="0.25">
      <c r="A4707" t="s">
        <v>9422</v>
      </c>
      <c r="B4707" t="s">
        <v>9423</v>
      </c>
      <c r="C4707" t="s">
        <v>18</v>
      </c>
      <c r="D4707">
        <v>56</v>
      </c>
      <c r="E4707" t="s">
        <v>36</v>
      </c>
      <c r="F4707">
        <v>0.27100000000000002</v>
      </c>
      <c r="G4707">
        <v>0.50600000000000001</v>
      </c>
      <c r="H4707" t="s">
        <v>36</v>
      </c>
      <c r="I4707" t="s">
        <v>2819</v>
      </c>
      <c r="J4707" s="4" t="str">
        <f t="shared" si="146"/>
        <v>na</v>
      </c>
      <c r="K4707" s="4">
        <f t="shared" si="147"/>
        <v>0</v>
      </c>
      <c r="L4707" t="s">
        <v>16150</v>
      </c>
    </row>
    <row r="4708" spans="1:12" x14ac:dyDescent="0.25">
      <c r="A4708" t="s">
        <v>9424</v>
      </c>
      <c r="B4708" t="s">
        <v>9425</v>
      </c>
      <c r="C4708" t="s">
        <v>132</v>
      </c>
      <c r="D4708">
        <v>56</v>
      </c>
      <c r="E4708" t="s">
        <v>36</v>
      </c>
      <c r="F4708">
        <v>1.542</v>
      </c>
      <c r="G4708">
        <v>0.65300000000000002</v>
      </c>
      <c r="H4708">
        <v>13.164</v>
      </c>
      <c r="I4708" t="s">
        <v>2819</v>
      </c>
      <c r="J4708" s="4" t="str">
        <f t="shared" si="146"/>
        <v>na</v>
      </c>
      <c r="K4708" s="4">
        <f t="shared" si="147"/>
        <v>0</v>
      </c>
      <c r="L4708" t="s">
        <v>16151</v>
      </c>
    </row>
    <row r="4709" spans="1:12" x14ac:dyDescent="0.25">
      <c r="A4709" t="s">
        <v>9426</v>
      </c>
      <c r="B4709" t="s">
        <v>9427</v>
      </c>
      <c r="C4709" t="s">
        <v>132</v>
      </c>
      <c r="D4709">
        <v>56</v>
      </c>
      <c r="E4709">
        <v>34.564999999999998</v>
      </c>
      <c r="F4709">
        <v>0.78700000000000003</v>
      </c>
      <c r="G4709">
        <v>0.41799999999999998</v>
      </c>
      <c r="H4709">
        <v>5.3630000000000004</v>
      </c>
      <c r="I4709" t="s">
        <v>2819</v>
      </c>
      <c r="J4709" s="4" t="str">
        <f t="shared" si="146"/>
        <v>na</v>
      </c>
      <c r="K4709" s="4">
        <f t="shared" si="147"/>
        <v>0</v>
      </c>
      <c r="L4709" t="s">
        <v>16152</v>
      </c>
    </row>
    <row r="4710" spans="1:12" x14ac:dyDescent="0.25">
      <c r="A4710" t="s">
        <v>9428</v>
      </c>
      <c r="B4710" t="s">
        <v>9429</v>
      </c>
      <c r="C4710" t="s">
        <v>35</v>
      </c>
      <c r="D4710">
        <v>56</v>
      </c>
      <c r="E4710">
        <v>8.0229999999999997</v>
      </c>
      <c r="F4710">
        <v>0.83499999999999996</v>
      </c>
      <c r="G4710">
        <v>1.5940000000000001</v>
      </c>
      <c r="H4710" t="s">
        <v>36</v>
      </c>
      <c r="I4710" t="s">
        <v>2819</v>
      </c>
      <c r="J4710" s="4" t="str">
        <f t="shared" si="146"/>
        <v>na</v>
      </c>
      <c r="K4710" s="4">
        <f t="shared" si="147"/>
        <v>0</v>
      </c>
      <c r="L4710" t="s">
        <v>16153</v>
      </c>
    </row>
    <row r="4711" spans="1:12" x14ac:dyDescent="0.25">
      <c r="A4711" t="s">
        <v>9430</v>
      </c>
      <c r="B4711" t="s">
        <v>9431</v>
      </c>
      <c r="C4711" t="s">
        <v>35</v>
      </c>
      <c r="D4711">
        <v>56</v>
      </c>
      <c r="E4711" t="s">
        <v>36</v>
      </c>
      <c r="F4711">
        <v>0.63600000000000001</v>
      </c>
      <c r="G4711">
        <v>0.38500000000000001</v>
      </c>
      <c r="H4711" t="s">
        <v>36</v>
      </c>
      <c r="I4711" t="s">
        <v>2819</v>
      </c>
      <c r="J4711" s="4" t="str">
        <f t="shared" si="146"/>
        <v>na</v>
      </c>
      <c r="K4711" s="4">
        <f t="shared" si="147"/>
        <v>0</v>
      </c>
      <c r="L4711" t="s">
        <v>16154</v>
      </c>
    </row>
    <row r="4712" spans="1:12" x14ac:dyDescent="0.25">
      <c r="A4712" t="s">
        <v>9432</v>
      </c>
      <c r="B4712" t="s">
        <v>9433</v>
      </c>
      <c r="C4712" t="s">
        <v>58</v>
      </c>
      <c r="D4712">
        <v>56</v>
      </c>
      <c r="E4712">
        <v>5.5350000000000001</v>
      </c>
      <c r="F4712">
        <v>0.34699999999999998</v>
      </c>
      <c r="G4712">
        <v>9.1999999999999998E-2</v>
      </c>
      <c r="H4712">
        <v>4.32</v>
      </c>
      <c r="I4712" t="s">
        <v>2819</v>
      </c>
      <c r="J4712" s="4" t="str">
        <f t="shared" si="146"/>
        <v>na</v>
      </c>
      <c r="K4712" s="4">
        <f t="shared" si="147"/>
        <v>0</v>
      </c>
      <c r="L4712" t="s">
        <v>16155</v>
      </c>
    </row>
    <row r="4713" spans="1:12" x14ac:dyDescent="0.25">
      <c r="A4713" t="s">
        <v>9434</v>
      </c>
      <c r="B4713" t="s">
        <v>9435</v>
      </c>
      <c r="C4713" t="s">
        <v>35</v>
      </c>
      <c r="D4713">
        <v>56</v>
      </c>
      <c r="E4713">
        <v>6.9189999999999996</v>
      </c>
      <c r="F4713">
        <v>0.56599999999999995</v>
      </c>
      <c r="G4713">
        <v>1.44</v>
      </c>
      <c r="H4713" t="s">
        <v>36</v>
      </c>
      <c r="I4713" t="s">
        <v>2819</v>
      </c>
      <c r="J4713" s="4" t="str">
        <f t="shared" si="146"/>
        <v>na</v>
      </c>
      <c r="K4713" s="4">
        <f t="shared" si="147"/>
        <v>0</v>
      </c>
      <c r="L4713" t="s">
        <v>16156</v>
      </c>
    </row>
    <row r="4714" spans="1:12" x14ac:dyDescent="0.25">
      <c r="A4714" t="s">
        <v>9436</v>
      </c>
      <c r="B4714" t="s">
        <v>9437</v>
      </c>
      <c r="C4714" t="s">
        <v>35</v>
      </c>
      <c r="D4714">
        <v>56</v>
      </c>
      <c r="E4714" t="s">
        <v>36</v>
      </c>
      <c r="F4714" t="s">
        <v>36</v>
      </c>
      <c r="G4714" t="s">
        <v>36</v>
      </c>
      <c r="H4714" t="s">
        <v>36</v>
      </c>
      <c r="I4714" t="s">
        <v>2819</v>
      </c>
      <c r="J4714" s="4" t="str">
        <f t="shared" si="146"/>
        <v>na</v>
      </c>
      <c r="K4714" s="4">
        <f t="shared" si="147"/>
        <v>0</v>
      </c>
      <c r="L4714" t="s">
        <v>16157</v>
      </c>
    </row>
    <row r="4715" spans="1:12" x14ac:dyDescent="0.25">
      <c r="A4715" t="s">
        <v>9438</v>
      </c>
      <c r="B4715" t="s">
        <v>9439</v>
      </c>
      <c r="C4715" t="s">
        <v>30</v>
      </c>
      <c r="D4715">
        <v>56</v>
      </c>
      <c r="E4715" t="s">
        <v>36</v>
      </c>
      <c r="F4715">
        <v>1.794</v>
      </c>
      <c r="G4715" t="s">
        <v>36</v>
      </c>
      <c r="H4715" t="s">
        <v>36</v>
      </c>
      <c r="I4715" t="s">
        <v>2819</v>
      </c>
      <c r="J4715" s="4" t="str">
        <f t="shared" si="146"/>
        <v>na</v>
      </c>
      <c r="K4715" s="4">
        <f t="shared" si="147"/>
        <v>0</v>
      </c>
      <c r="L4715" t="s">
        <v>16158</v>
      </c>
    </row>
    <row r="4716" spans="1:12" x14ac:dyDescent="0.25">
      <c r="A4716" t="s">
        <v>9440</v>
      </c>
      <c r="B4716" t="s">
        <v>9441</v>
      </c>
      <c r="C4716" t="s">
        <v>35</v>
      </c>
      <c r="D4716">
        <v>56</v>
      </c>
      <c r="E4716">
        <v>297.61900000000003</v>
      </c>
      <c r="F4716" t="s">
        <v>36</v>
      </c>
      <c r="G4716" t="s">
        <v>36</v>
      </c>
      <c r="H4716" t="s">
        <v>36</v>
      </c>
      <c r="I4716" t="s">
        <v>2819</v>
      </c>
      <c r="J4716" s="4" t="str">
        <f t="shared" si="146"/>
        <v>na</v>
      </c>
      <c r="K4716" s="4">
        <f t="shared" si="147"/>
        <v>0</v>
      </c>
      <c r="L4716" t="s">
        <v>16159</v>
      </c>
    </row>
    <row r="4717" spans="1:12" x14ac:dyDescent="0.25">
      <c r="A4717" t="s">
        <v>9442</v>
      </c>
      <c r="B4717" t="s">
        <v>9443</v>
      </c>
      <c r="C4717" t="s">
        <v>35</v>
      </c>
      <c r="D4717">
        <v>56</v>
      </c>
      <c r="E4717">
        <v>18.018000000000001</v>
      </c>
      <c r="F4717">
        <v>0.90500000000000003</v>
      </c>
      <c r="G4717" t="s">
        <v>36</v>
      </c>
      <c r="H4717" t="s">
        <v>36</v>
      </c>
      <c r="I4717" t="s">
        <v>2819</v>
      </c>
      <c r="J4717" s="4" t="str">
        <f t="shared" si="146"/>
        <v>na</v>
      </c>
      <c r="K4717" s="4">
        <f t="shared" si="147"/>
        <v>0</v>
      </c>
      <c r="L4717" t="s">
        <v>16160</v>
      </c>
    </row>
    <row r="4718" spans="1:12" x14ac:dyDescent="0.25">
      <c r="A4718" t="s">
        <v>9444</v>
      </c>
      <c r="B4718" t="s">
        <v>9445</v>
      </c>
      <c r="C4718" t="s">
        <v>30</v>
      </c>
      <c r="D4718">
        <v>56</v>
      </c>
      <c r="E4718" t="s">
        <v>36</v>
      </c>
      <c r="F4718">
        <v>12.157</v>
      </c>
      <c r="G4718">
        <v>4.2770000000000001</v>
      </c>
      <c r="H4718" t="s">
        <v>36</v>
      </c>
      <c r="I4718" t="s">
        <v>2819</v>
      </c>
      <c r="J4718" s="4" t="str">
        <f t="shared" si="146"/>
        <v>na</v>
      </c>
      <c r="K4718" s="4">
        <f t="shared" si="147"/>
        <v>0</v>
      </c>
      <c r="L4718" t="s">
        <v>16161</v>
      </c>
    </row>
    <row r="4719" spans="1:12" x14ac:dyDescent="0.25">
      <c r="A4719" t="s">
        <v>9446</v>
      </c>
      <c r="B4719" t="s">
        <v>9447</v>
      </c>
      <c r="C4719" t="s">
        <v>35</v>
      </c>
      <c r="D4719">
        <v>56</v>
      </c>
      <c r="E4719" t="s">
        <v>36</v>
      </c>
      <c r="F4719" t="s">
        <v>36</v>
      </c>
      <c r="G4719" t="s">
        <v>36</v>
      </c>
      <c r="H4719" t="s">
        <v>36</v>
      </c>
      <c r="I4719" t="s">
        <v>2819</v>
      </c>
      <c r="J4719" s="4" t="str">
        <f t="shared" si="146"/>
        <v>na</v>
      </c>
      <c r="K4719" s="4">
        <f t="shared" si="147"/>
        <v>0</v>
      </c>
      <c r="L4719" t="s">
        <v>16162</v>
      </c>
    </row>
    <row r="4720" spans="1:12" x14ac:dyDescent="0.25">
      <c r="A4720" t="s">
        <v>9448</v>
      </c>
      <c r="B4720" t="s">
        <v>9449</v>
      </c>
      <c r="C4720" t="s">
        <v>24</v>
      </c>
      <c r="D4720">
        <v>56</v>
      </c>
      <c r="E4720" t="s">
        <v>36</v>
      </c>
      <c r="F4720">
        <v>10.784000000000001</v>
      </c>
      <c r="G4720" t="s">
        <v>36</v>
      </c>
      <c r="H4720" t="s">
        <v>36</v>
      </c>
      <c r="I4720" t="s">
        <v>2819</v>
      </c>
      <c r="J4720" s="4" t="str">
        <f t="shared" si="146"/>
        <v>na</v>
      </c>
      <c r="K4720" s="4">
        <f t="shared" si="147"/>
        <v>0</v>
      </c>
      <c r="L4720" t="s">
        <v>16163</v>
      </c>
    </row>
    <row r="4721" spans="1:12" x14ac:dyDescent="0.25">
      <c r="A4721" t="s">
        <v>9450</v>
      </c>
      <c r="B4721" t="s">
        <v>9451</v>
      </c>
      <c r="C4721" t="s">
        <v>21</v>
      </c>
      <c r="D4721">
        <v>56</v>
      </c>
      <c r="E4721" t="s">
        <v>36</v>
      </c>
      <c r="F4721">
        <v>65.972999999999999</v>
      </c>
      <c r="G4721">
        <v>29.297000000000001</v>
      </c>
      <c r="H4721" t="s">
        <v>36</v>
      </c>
      <c r="I4721" t="s">
        <v>2819</v>
      </c>
      <c r="J4721" s="4" t="str">
        <f t="shared" si="146"/>
        <v>na</v>
      </c>
      <c r="K4721" s="4">
        <f t="shared" si="147"/>
        <v>0</v>
      </c>
      <c r="L4721" t="s">
        <v>16164</v>
      </c>
    </row>
    <row r="4722" spans="1:12" x14ac:dyDescent="0.25">
      <c r="A4722" t="s">
        <v>9452</v>
      </c>
      <c r="B4722" t="s">
        <v>9453</v>
      </c>
      <c r="C4722" t="s">
        <v>61</v>
      </c>
      <c r="D4722">
        <v>55</v>
      </c>
      <c r="E4722" t="s">
        <v>36</v>
      </c>
      <c r="F4722">
        <v>0.77100000000000002</v>
      </c>
      <c r="G4722" t="s">
        <v>36</v>
      </c>
      <c r="H4722" t="s">
        <v>36</v>
      </c>
      <c r="I4722" t="s">
        <v>2819</v>
      </c>
      <c r="J4722" s="4" t="str">
        <f t="shared" si="146"/>
        <v>na</v>
      </c>
      <c r="K4722" s="4">
        <f t="shared" si="147"/>
        <v>0</v>
      </c>
      <c r="L4722" t="s">
        <v>16165</v>
      </c>
    </row>
    <row r="4723" spans="1:12" x14ac:dyDescent="0.25">
      <c r="A4723" t="s">
        <v>9454</v>
      </c>
      <c r="B4723" t="s">
        <v>9455</v>
      </c>
      <c r="C4723" t="s">
        <v>58</v>
      </c>
      <c r="D4723">
        <v>55</v>
      </c>
      <c r="E4723">
        <v>61.411999999999999</v>
      </c>
      <c r="F4723">
        <v>0.33200000000000002</v>
      </c>
      <c r="G4723">
        <v>0.111</v>
      </c>
      <c r="H4723">
        <v>4.4359999999999999</v>
      </c>
      <c r="I4723" t="s">
        <v>2819</v>
      </c>
      <c r="J4723" s="4" t="str">
        <f t="shared" si="146"/>
        <v>na</v>
      </c>
      <c r="K4723" s="4">
        <f t="shared" si="147"/>
        <v>0</v>
      </c>
      <c r="L4723" t="s">
        <v>16166</v>
      </c>
    </row>
    <row r="4724" spans="1:12" x14ac:dyDescent="0.25">
      <c r="A4724" t="s">
        <v>9456</v>
      </c>
      <c r="B4724" t="s">
        <v>9457</v>
      </c>
      <c r="C4724" t="s">
        <v>45</v>
      </c>
      <c r="D4724">
        <v>55</v>
      </c>
      <c r="E4724" t="s">
        <v>36</v>
      </c>
      <c r="F4724">
        <v>0.68799999999999994</v>
      </c>
      <c r="G4724">
        <v>13.228999999999999</v>
      </c>
      <c r="H4724" t="s">
        <v>36</v>
      </c>
      <c r="I4724" t="s">
        <v>2819</v>
      </c>
      <c r="J4724" s="4" t="str">
        <f t="shared" si="146"/>
        <v>na</v>
      </c>
      <c r="K4724" s="4">
        <f t="shared" si="147"/>
        <v>0</v>
      </c>
      <c r="L4724" t="s">
        <v>16167</v>
      </c>
    </row>
    <row r="4725" spans="1:12" x14ac:dyDescent="0.25">
      <c r="A4725" t="s">
        <v>9458</v>
      </c>
      <c r="B4725" t="s">
        <v>9459</v>
      </c>
      <c r="C4725" t="s">
        <v>35</v>
      </c>
      <c r="D4725">
        <v>55</v>
      </c>
      <c r="E4725">
        <v>4.4009999999999998</v>
      </c>
      <c r="F4725">
        <v>0.371</v>
      </c>
      <c r="G4725">
        <v>1.24</v>
      </c>
      <c r="H4725" t="s">
        <v>36</v>
      </c>
      <c r="I4725" t="s">
        <v>2819</v>
      </c>
      <c r="J4725" s="4" t="str">
        <f t="shared" si="146"/>
        <v>na</v>
      </c>
      <c r="K4725" s="4">
        <f t="shared" si="147"/>
        <v>0</v>
      </c>
      <c r="L4725" t="s">
        <v>16168</v>
      </c>
    </row>
    <row r="4726" spans="1:12" x14ac:dyDescent="0.25">
      <c r="A4726" t="s">
        <v>9460</v>
      </c>
      <c r="B4726" t="s">
        <v>9461</v>
      </c>
      <c r="C4726" t="s">
        <v>18</v>
      </c>
      <c r="D4726">
        <v>55</v>
      </c>
      <c r="E4726">
        <v>6.4969999999999999</v>
      </c>
      <c r="F4726">
        <v>0.192</v>
      </c>
      <c r="G4726">
        <v>0.20699999999999999</v>
      </c>
      <c r="H4726">
        <v>5.806</v>
      </c>
      <c r="I4726" t="s">
        <v>2819</v>
      </c>
      <c r="J4726" s="4" t="str">
        <f t="shared" si="146"/>
        <v>na</v>
      </c>
      <c r="K4726" s="4">
        <f t="shared" si="147"/>
        <v>0</v>
      </c>
      <c r="L4726" t="s">
        <v>16169</v>
      </c>
    </row>
    <row r="4727" spans="1:12" x14ac:dyDescent="0.25">
      <c r="A4727" t="s">
        <v>9462</v>
      </c>
      <c r="B4727" t="s">
        <v>9463</v>
      </c>
      <c r="C4727" t="s">
        <v>58</v>
      </c>
      <c r="D4727">
        <v>55</v>
      </c>
      <c r="E4727">
        <v>1.3819999999999999</v>
      </c>
      <c r="F4727">
        <v>0.10299999999999999</v>
      </c>
      <c r="G4727">
        <v>2.3E-2</v>
      </c>
      <c r="H4727" t="s">
        <v>36</v>
      </c>
      <c r="I4727" t="s">
        <v>2819</v>
      </c>
      <c r="J4727" s="4" t="str">
        <f t="shared" si="146"/>
        <v>na</v>
      </c>
      <c r="K4727" s="4">
        <f t="shared" si="147"/>
        <v>0</v>
      </c>
      <c r="L4727" t="s">
        <v>16170</v>
      </c>
    </row>
    <row r="4728" spans="1:12" x14ac:dyDescent="0.25">
      <c r="A4728" t="s">
        <v>9464</v>
      </c>
      <c r="B4728" t="s">
        <v>9465</v>
      </c>
      <c r="C4728" t="s">
        <v>132</v>
      </c>
      <c r="D4728">
        <v>55</v>
      </c>
      <c r="E4728" t="s">
        <v>36</v>
      </c>
      <c r="F4728">
        <v>1.0189999999999999</v>
      </c>
      <c r="G4728">
        <v>4.4809999999999999</v>
      </c>
      <c r="H4728" t="s">
        <v>36</v>
      </c>
      <c r="I4728" t="s">
        <v>2819</v>
      </c>
      <c r="J4728" s="4" t="str">
        <f t="shared" si="146"/>
        <v>na</v>
      </c>
      <c r="K4728" s="4">
        <f t="shared" si="147"/>
        <v>0</v>
      </c>
      <c r="L4728" t="s">
        <v>16171</v>
      </c>
    </row>
    <row r="4729" spans="1:12" x14ac:dyDescent="0.25">
      <c r="A4729" t="s">
        <v>9466</v>
      </c>
      <c r="B4729" t="s">
        <v>9467</v>
      </c>
      <c r="C4729" t="s">
        <v>132</v>
      </c>
      <c r="D4729">
        <v>55</v>
      </c>
      <c r="E4729" t="s">
        <v>36</v>
      </c>
      <c r="F4729">
        <v>1.0149999999999999</v>
      </c>
      <c r="G4729">
        <v>6.4000000000000001E-2</v>
      </c>
      <c r="H4729">
        <v>10.569000000000001</v>
      </c>
      <c r="I4729" t="s">
        <v>2819</v>
      </c>
      <c r="J4729" s="4" t="str">
        <f t="shared" si="146"/>
        <v>na</v>
      </c>
      <c r="K4729" s="4">
        <f t="shared" si="147"/>
        <v>0</v>
      </c>
      <c r="L4729" t="s">
        <v>16172</v>
      </c>
    </row>
    <row r="4730" spans="1:12" x14ac:dyDescent="0.25">
      <c r="A4730" t="s">
        <v>9468</v>
      </c>
      <c r="B4730" t="s">
        <v>9469</v>
      </c>
      <c r="C4730" t="s">
        <v>35</v>
      </c>
      <c r="D4730">
        <v>55</v>
      </c>
      <c r="E4730">
        <v>34.738999999999997</v>
      </c>
      <c r="F4730">
        <v>1.349</v>
      </c>
      <c r="G4730">
        <v>4.6269999999999998</v>
      </c>
      <c r="H4730" t="s">
        <v>36</v>
      </c>
      <c r="I4730" t="s">
        <v>2819</v>
      </c>
      <c r="J4730" s="4" t="str">
        <f t="shared" si="146"/>
        <v>na</v>
      </c>
      <c r="K4730" s="4">
        <f t="shared" si="147"/>
        <v>0</v>
      </c>
      <c r="L4730" t="s">
        <v>16173</v>
      </c>
    </row>
    <row r="4731" spans="1:12" x14ac:dyDescent="0.25">
      <c r="A4731" t="s">
        <v>9470</v>
      </c>
      <c r="B4731" t="s">
        <v>9471</v>
      </c>
      <c r="C4731" t="s">
        <v>61</v>
      </c>
      <c r="D4731">
        <v>55</v>
      </c>
      <c r="E4731" t="s">
        <v>36</v>
      </c>
      <c r="F4731" t="s">
        <v>36</v>
      </c>
      <c r="G4731" t="s">
        <v>36</v>
      </c>
      <c r="H4731" t="s">
        <v>36</v>
      </c>
      <c r="I4731" t="s">
        <v>2819</v>
      </c>
      <c r="J4731" s="4" t="str">
        <f t="shared" si="146"/>
        <v>na</v>
      </c>
      <c r="K4731" s="4">
        <f t="shared" si="147"/>
        <v>0</v>
      </c>
      <c r="L4731" t="s">
        <v>16174</v>
      </c>
    </row>
    <row r="4732" spans="1:12" x14ac:dyDescent="0.25">
      <c r="A4732" t="s">
        <v>9472</v>
      </c>
      <c r="B4732" t="s">
        <v>9473</v>
      </c>
      <c r="C4732" t="s">
        <v>132</v>
      </c>
      <c r="D4732">
        <v>55</v>
      </c>
      <c r="E4732" t="s">
        <v>36</v>
      </c>
      <c r="F4732">
        <v>2.8650000000000002</v>
      </c>
      <c r="G4732">
        <v>1.353</v>
      </c>
      <c r="H4732" t="s">
        <v>36</v>
      </c>
      <c r="I4732" t="s">
        <v>2819</v>
      </c>
      <c r="J4732" s="4" t="str">
        <f t="shared" si="146"/>
        <v>na</v>
      </c>
      <c r="K4732" s="4">
        <f t="shared" si="147"/>
        <v>0</v>
      </c>
      <c r="L4732" t="s">
        <v>16175</v>
      </c>
    </row>
    <row r="4733" spans="1:12" x14ac:dyDescent="0.25">
      <c r="A4733" t="s">
        <v>9474</v>
      </c>
      <c r="B4733" t="s">
        <v>9475</v>
      </c>
      <c r="C4733" t="s">
        <v>132</v>
      </c>
      <c r="D4733">
        <v>55</v>
      </c>
      <c r="E4733">
        <v>10.199</v>
      </c>
      <c r="F4733">
        <v>1.702</v>
      </c>
      <c r="G4733">
        <v>2.0950000000000002</v>
      </c>
      <c r="H4733">
        <v>5.94</v>
      </c>
      <c r="I4733" t="s">
        <v>2819</v>
      </c>
      <c r="J4733" s="4" t="str">
        <f t="shared" si="146"/>
        <v>na</v>
      </c>
      <c r="K4733" s="4">
        <f t="shared" si="147"/>
        <v>0</v>
      </c>
      <c r="L4733" t="s">
        <v>16176</v>
      </c>
    </row>
    <row r="4734" spans="1:12" x14ac:dyDescent="0.25">
      <c r="A4734" t="s">
        <v>9476</v>
      </c>
      <c r="B4734" t="s">
        <v>9477</v>
      </c>
      <c r="C4734" t="s">
        <v>35</v>
      </c>
      <c r="D4734">
        <v>55</v>
      </c>
      <c r="E4734">
        <v>9.6950000000000003</v>
      </c>
      <c r="F4734">
        <v>0.65500000000000003</v>
      </c>
      <c r="G4734">
        <v>1.976</v>
      </c>
      <c r="H4734" t="s">
        <v>36</v>
      </c>
      <c r="I4734" t="s">
        <v>2819</v>
      </c>
      <c r="J4734" s="4" t="str">
        <f t="shared" si="146"/>
        <v>na</v>
      </c>
      <c r="K4734" s="4">
        <f t="shared" si="147"/>
        <v>0</v>
      </c>
      <c r="L4734" t="s">
        <v>16177</v>
      </c>
    </row>
    <row r="4735" spans="1:12" x14ac:dyDescent="0.25">
      <c r="A4735" t="s">
        <v>9478</v>
      </c>
      <c r="B4735" t="s">
        <v>9479</v>
      </c>
      <c r="C4735" t="s">
        <v>35</v>
      </c>
      <c r="D4735">
        <v>54</v>
      </c>
      <c r="E4735" t="s">
        <v>36</v>
      </c>
      <c r="F4735" t="s">
        <v>36</v>
      </c>
      <c r="G4735" t="s">
        <v>36</v>
      </c>
      <c r="H4735" t="s">
        <v>36</v>
      </c>
      <c r="I4735" t="s">
        <v>2819</v>
      </c>
      <c r="J4735" s="4" t="str">
        <f t="shared" si="146"/>
        <v>na</v>
      </c>
      <c r="K4735" s="4">
        <f t="shared" si="147"/>
        <v>0</v>
      </c>
      <c r="L4735" t="s">
        <v>16178</v>
      </c>
    </row>
    <row r="4736" spans="1:12" x14ac:dyDescent="0.25">
      <c r="A4736" t="s">
        <v>9480</v>
      </c>
      <c r="B4736" t="s">
        <v>9481</v>
      </c>
      <c r="C4736" t="s">
        <v>35</v>
      </c>
      <c r="D4736">
        <v>54</v>
      </c>
      <c r="E4736" t="s">
        <v>36</v>
      </c>
      <c r="F4736" t="s">
        <v>36</v>
      </c>
      <c r="G4736" t="s">
        <v>36</v>
      </c>
      <c r="H4736" t="s">
        <v>36</v>
      </c>
      <c r="I4736" t="s">
        <v>2819</v>
      </c>
      <c r="J4736" s="4" t="str">
        <f t="shared" si="146"/>
        <v>na</v>
      </c>
      <c r="K4736" s="4">
        <f t="shared" si="147"/>
        <v>0</v>
      </c>
      <c r="L4736" t="s">
        <v>16179</v>
      </c>
    </row>
    <row r="4737" spans="1:12" x14ac:dyDescent="0.25">
      <c r="A4737" t="s">
        <v>9482</v>
      </c>
      <c r="B4737" t="s">
        <v>9483</v>
      </c>
      <c r="C4737" t="s">
        <v>30</v>
      </c>
      <c r="D4737">
        <v>54</v>
      </c>
      <c r="E4737" t="s">
        <v>36</v>
      </c>
      <c r="F4737">
        <v>34.558</v>
      </c>
      <c r="G4737">
        <v>0.90100000000000002</v>
      </c>
      <c r="H4737" t="s">
        <v>36</v>
      </c>
      <c r="I4737" t="s">
        <v>2819</v>
      </c>
      <c r="J4737" s="4" t="str">
        <f t="shared" si="146"/>
        <v>na</v>
      </c>
      <c r="K4737" s="4">
        <f t="shared" si="147"/>
        <v>0</v>
      </c>
      <c r="L4737" t="s">
        <v>16180</v>
      </c>
    </row>
    <row r="4738" spans="1:12" x14ac:dyDescent="0.25">
      <c r="A4738" t="s">
        <v>9484</v>
      </c>
      <c r="B4738" t="s">
        <v>9485</v>
      </c>
      <c r="C4738" t="s">
        <v>35</v>
      </c>
      <c r="D4738">
        <v>54</v>
      </c>
      <c r="E4738">
        <v>13.532999999999999</v>
      </c>
      <c r="F4738">
        <v>0.65400000000000003</v>
      </c>
      <c r="G4738">
        <v>2.052</v>
      </c>
      <c r="H4738" t="s">
        <v>36</v>
      </c>
      <c r="I4738" t="s">
        <v>2819</v>
      </c>
      <c r="J4738" s="4" t="str">
        <f t="shared" ref="J4738:J4801" si="148">IF(AND(I4738=selected_country_code,C4738= selected_sector_code),D4738,"na")</f>
        <v>na</v>
      </c>
      <c r="K4738" s="4">
        <f t="shared" si="147"/>
        <v>0</v>
      </c>
      <c r="L4738" t="s">
        <v>16181</v>
      </c>
    </row>
    <row r="4739" spans="1:12" x14ac:dyDescent="0.25">
      <c r="A4739" t="s">
        <v>9486</v>
      </c>
      <c r="B4739" t="s">
        <v>9487</v>
      </c>
      <c r="C4739" t="s">
        <v>11</v>
      </c>
      <c r="D4739">
        <v>54</v>
      </c>
      <c r="E4739" t="s">
        <v>36</v>
      </c>
      <c r="F4739">
        <v>0.49199999999999999</v>
      </c>
      <c r="G4739">
        <v>0.65200000000000002</v>
      </c>
      <c r="H4739">
        <v>0.92600000000000005</v>
      </c>
      <c r="I4739" t="s">
        <v>2819</v>
      </c>
      <c r="J4739" s="4" t="str">
        <f t="shared" si="148"/>
        <v>na</v>
      </c>
      <c r="K4739" s="4">
        <f t="shared" ref="K4739:K4802" si="149">IFERROR(RANK(J4739,$J$2:$J$5711,0),0)</f>
        <v>0</v>
      </c>
      <c r="L4739" t="s">
        <v>16182</v>
      </c>
    </row>
    <row r="4740" spans="1:12" x14ac:dyDescent="0.25">
      <c r="A4740" t="s">
        <v>9488</v>
      </c>
      <c r="B4740" t="s">
        <v>9489</v>
      </c>
      <c r="C4740" t="s">
        <v>35</v>
      </c>
      <c r="D4740">
        <v>54</v>
      </c>
      <c r="E4740">
        <v>4.734</v>
      </c>
      <c r="F4740">
        <v>0.78600000000000003</v>
      </c>
      <c r="G4740">
        <v>0.98599999999999999</v>
      </c>
      <c r="H4740" t="s">
        <v>36</v>
      </c>
      <c r="I4740" t="s">
        <v>2819</v>
      </c>
      <c r="J4740" s="4" t="str">
        <f t="shared" si="148"/>
        <v>na</v>
      </c>
      <c r="K4740" s="4">
        <f t="shared" si="149"/>
        <v>0</v>
      </c>
      <c r="L4740" t="s">
        <v>16183</v>
      </c>
    </row>
    <row r="4741" spans="1:12" x14ac:dyDescent="0.25">
      <c r="A4741" t="s">
        <v>9490</v>
      </c>
      <c r="B4741" t="s">
        <v>9491</v>
      </c>
      <c r="C4741" t="s">
        <v>35</v>
      </c>
      <c r="D4741">
        <v>54</v>
      </c>
      <c r="E4741">
        <v>15.077999999999999</v>
      </c>
      <c r="F4741">
        <v>0.68600000000000005</v>
      </c>
      <c r="G4741">
        <v>1.1060000000000001</v>
      </c>
      <c r="H4741" t="s">
        <v>36</v>
      </c>
      <c r="I4741" t="s">
        <v>2819</v>
      </c>
      <c r="J4741" s="4" t="str">
        <f t="shared" si="148"/>
        <v>na</v>
      </c>
      <c r="K4741" s="4">
        <f t="shared" si="149"/>
        <v>0</v>
      </c>
      <c r="L4741" t="s">
        <v>16184</v>
      </c>
    </row>
    <row r="4742" spans="1:12" x14ac:dyDescent="0.25">
      <c r="A4742" t="s">
        <v>9492</v>
      </c>
      <c r="B4742" t="s">
        <v>9493</v>
      </c>
      <c r="C4742" t="s">
        <v>15</v>
      </c>
      <c r="D4742">
        <v>54</v>
      </c>
      <c r="E4742" t="s">
        <v>36</v>
      </c>
      <c r="F4742">
        <v>0.56799999999999995</v>
      </c>
      <c r="G4742">
        <v>0.28299999999999997</v>
      </c>
      <c r="H4742">
        <v>13.773</v>
      </c>
      <c r="I4742" t="s">
        <v>2819</v>
      </c>
      <c r="J4742" s="4" t="str">
        <f t="shared" si="148"/>
        <v>na</v>
      </c>
      <c r="K4742" s="4">
        <f t="shared" si="149"/>
        <v>0</v>
      </c>
      <c r="L4742" t="s">
        <v>16185</v>
      </c>
    </row>
    <row r="4743" spans="1:12" x14ac:dyDescent="0.25">
      <c r="A4743" t="s">
        <v>9494</v>
      </c>
      <c r="B4743" t="s">
        <v>9495</v>
      </c>
      <c r="C4743" t="s">
        <v>30</v>
      </c>
      <c r="D4743">
        <v>54</v>
      </c>
      <c r="E4743" t="s">
        <v>36</v>
      </c>
      <c r="F4743">
        <v>3.073</v>
      </c>
      <c r="G4743">
        <v>0.88300000000000001</v>
      </c>
      <c r="H4743" t="s">
        <v>36</v>
      </c>
      <c r="I4743" t="s">
        <v>2819</v>
      </c>
      <c r="J4743" s="4" t="str">
        <f t="shared" si="148"/>
        <v>na</v>
      </c>
      <c r="K4743" s="4">
        <f t="shared" si="149"/>
        <v>0</v>
      </c>
      <c r="L4743" t="s">
        <v>16186</v>
      </c>
    </row>
    <row r="4744" spans="1:12" x14ac:dyDescent="0.25">
      <c r="A4744" t="s">
        <v>9496</v>
      </c>
      <c r="B4744" t="s">
        <v>9497</v>
      </c>
      <c r="C4744" t="s">
        <v>15</v>
      </c>
      <c r="D4744">
        <v>53</v>
      </c>
      <c r="E4744" t="s">
        <v>36</v>
      </c>
      <c r="F4744" t="s">
        <v>36</v>
      </c>
      <c r="G4744" t="s">
        <v>36</v>
      </c>
      <c r="H4744" t="s">
        <v>36</v>
      </c>
      <c r="I4744" t="s">
        <v>2819</v>
      </c>
      <c r="J4744" s="4" t="str">
        <f t="shared" si="148"/>
        <v>na</v>
      </c>
      <c r="K4744" s="4">
        <f t="shared" si="149"/>
        <v>0</v>
      </c>
      <c r="L4744" t="s">
        <v>16187</v>
      </c>
    </row>
    <row r="4745" spans="1:12" x14ac:dyDescent="0.25">
      <c r="A4745" t="s">
        <v>9498</v>
      </c>
      <c r="B4745" t="s">
        <v>9499</v>
      </c>
      <c r="C4745" t="s">
        <v>15</v>
      </c>
      <c r="D4745">
        <v>53</v>
      </c>
      <c r="E4745">
        <v>8.9130000000000003</v>
      </c>
      <c r="F4745">
        <v>1.1080000000000001</v>
      </c>
      <c r="G4745">
        <v>0.29099999999999998</v>
      </c>
      <c r="H4745">
        <v>3.581</v>
      </c>
      <c r="I4745" t="s">
        <v>2819</v>
      </c>
      <c r="J4745" s="4" t="str">
        <f t="shared" si="148"/>
        <v>na</v>
      </c>
      <c r="K4745" s="4">
        <f t="shared" si="149"/>
        <v>0</v>
      </c>
      <c r="L4745" t="s">
        <v>16188</v>
      </c>
    </row>
    <row r="4746" spans="1:12" x14ac:dyDescent="0.25">
      <c r="A4746" t="s">
        <v>9500</v>
      </c>
      <c r="B4746" t="s">
        <v>9501</v>
      </c>
      <c r="C4746" t="s">
        <v>58</v>
      </c>
      <c r="D4746">
        <v>53</v>
      </c>
      <c r="E4746">
        <v>7.6890000000000001</v>
      </c>
      <c r="F4746">
        <v>0.95399999999999996</v>
      </c>
      <c r="G4746">
        <v>0.56999999999999995</v>
      </c>
      <c r="H4746">
        <v>2.484</v>
      </c>
      <c r="I4746" t="s">
        <v>2819</v>
      </c>
      <c r="J4746" s="4" t="str">
        <f t="shared" si="148"/>
        <v>na</v>
      </c>
      <c r="K4746" s="4">
        <f t="shared" si="149"/>
        <v>0</v>
      </c>
      <c r="L4746" t="s">
        <v>16189</v>
      </c>
    </row>
    <row r="4747" spans="1:12" x14ac:dyDescent="0.25">
      <c r="A4747" t="s">
        <v>9502</v>
      </c>
      <c r="B4747" t="s">
        <v>9503</v>
      </c>
      <c r="C4747" t="s">
        <v>35</v>
      </c>
      <c r="D4747">
        <v>53</v>
      </c>
      <c r="E4747" t="s">
        <v>36</v>
      </c>
      <c r="F4747" t="s">
        <v>36</v>
      </c>
      <c r="G4747" t="s">
        <v>36</v>
      </c>
      <c r="H4747" t="s">
        <v>36</v>
      </c>
      <c r="I4747" t="s">
        <v>2819</v>
      </c>
      <c r="J4747" s="4" t="str">
        <f t="shared" si="148"/>
        <v>na</v>
      </c>
      <c r="K4747" s="4">
        <f t="shared" si="149"/>
        <v>0</v>
      </c>
      <c r="L4747" t="s">
        <v>16190</v>
      </c>
    </row>
    <row r="4748" spans="1:12" x14ac:dyDescent="0.25">
      <c r="A4748" t="s">
        <v>9504</v>
      </c>
      <c r="B4748" t="s">
        <v>9505</v>
      </c>
      <c r="C4748" t="s">
        <v>35</v>
      </c>
      <c r="D4748">
        <v>53</v>
      </c>
      <c r="E4748" t="s">
        <v>36</v>
      </c>
      <c r="F4748" t="s">
        <v>36</v>
      </c>
      <c r="G4748" t="s">
        <v>36</v>
      </c>
      <c r="H4748" t="s">
        <v>36</v>
      </c>
      <c r="I4748" t="s">
        <v>2819</v>
      </c>
      <c r="J4748" s="4" t="str">
        <f t="shared" si="148"/>
        <v>na</v>
      </c>
      <c r="K4748" s="4">
        <f t="shared" si="149"/>
        <v>0</v>
      </c>
      <c r="L4748" t="s">
        <v>16191</v>
      </c>
    </row>
    <row r="4749" spans="1:12" x14ac:dyDescent="0.25">
      <c r="A4749" t="s">
        <v>9506</v>
      </c>
      <c r="B4749" t="s">
        <v>9507</v>
      </c>
      <c r="C4749" t="s">
        <v>11</v>
      </c>
      <c r="D4749">
        <v>53</v>
      </c>
      <c r="E4749">
        <v>0.39100000000000001</v>
      </c>
      <c r="F4749">
        <v>0.10199999999999999</v>
      </c>
      <c r="G4749">
        <v>0.114</v>
      </c>
      <c r="H4749">
        <v>1.756</v>
      </c>
      <c r="I4749" t="s">
        <v>2819</v>
      </c>
      <c r="J4749" s="4" t="str">
        <f t="shared" si="148"/>
        <v>na</v>
      </c>
      <c r="K4749" s="4">
        <f t="shared" si="149"/>
        <v>0</v>
      </c>
      <c r="L4749" t="s">
        <v>16192</v>
      </c>
    </row>
    <row r="4750" spans="1:12" x14ac:dyDescent="0.25">
      <c r="A4750" t="s">
        <v>9508</v>
      </c>
      <c r="B4750" t="s">
        <v>9509</v>
      </c>
      <c r="C4750" t="s">
        <v>45</v>
      </c>
      <c r="D4750">
        <v>53</v>
      </c>
      <c r="E4750">
        <v>31.263000000000002</v>
      </c>
      <c r="F4750">
        <v>0.97</v>
      </c>
      <c r="G4750">
        <v>2.5979999999999999</v>
      </c>
      <c r="H4750">
        <v>23.548999999999999</v>
      </c>
      <c r="I4750" t="s">
        <v>2819</v>
      </c>
      <c r="J4750" s="4" t="str">
        <f t="shared" si="148"/>
        <v>na</v>
      </c>
      <c r="K4750" s="4">
        <f t="shared" si="149"/>
        <v>0</v>
      </c>
      <c r="L4750" t="s">
        <v>16193</v>
      </c>
    </row>
    <row r="4751" spans="1:12" x14ac:dyDescent="0.25">
      <c r="A4751" t="s">
        <v>9510</v>
      </c>
      <c r="B4751" t="s">
        <v>9511</v>
      </c>
      <c r="C4751" t="s">
        <v>35</v>
      </c>
      <c r="D4751">
        <v>53</v>
      </c>
      <c r="E4751">
        <v>9.5329999999999995</v>
      </c>
      <c r="F4751">
        <v>1.073</v>
      </c>
      <c r="G4751">
        <v>1.7769999999999999</v>
      </c>
      <c r="H4751" t="s">
        <v>36</v>
      </c>
      <c r="I4751" t="s">
        <v>2819</v>
      </c>
      <c r="J4751" s="4" t="str">
        <f t="shared" si="148"/>
        <v>na</v>
      </c>
      <c r="K4751" s="4">
        <f t="shared" si="149"/>
        <v>0</v>
      </c>
      <c r="L4751" t="s">
        <v>16194</v>
      </c>
    </row>
    <row r="4752" spans="1:12" x14ac:dyDescent="0.25">
      <c r="A4752" t="s">
        <v>9512</v>
      </c>
      <c r="B4752" t="s">
        <v>9513</v>
      </c>
      <c r="C4752" t="s">
        <v>35</v>
      </c>
      <c r="D4752">
        <v>53</v>
      </c>
      <c r="E4752" t="s">
        <v>36</v>
      </c>
      <c r="F4752" t="s">
        <v>36</v>
      </c>
      <c r="G4752" t="s">
        <v>36</v>
      </c>
      <c r="H4752" t="s">
        <v>36</v>
      </c>
      <c r="I4752" t="s">
        <v>2819</v>
      </c>
      <c r="J4752" s="4" t="str">
        <f t="shared" si="148"/>
        <v>na</v>
      </c>
      <c r="K4752" s="4">
        <f t="shared" si="149"/>
        <v>0</v>
      </c>
      <c r="L4752" t="s">
        <v>16195</v>
      </c>
    </row>
    <row r="4753" spans="1:12" x14ac:dyDescent="0.25">
      <c r="A4753" t="s">
        <v>9514</v>
      </c>
      <c r="B4753" t="s">
        <v>9515</v>
      </c>
      <c r="C4753" t="s">
        <v>132</v>
      </c>
      <c r="D4753">
        <v>53</v>
      </c>
      <c r="E4753" t="s">
        <v>36</v>
      </c>
      <c r="F4753">
        <v>0.98799999999999999</v>
      </c>
      <c r="G4753">
        <v>17.388999999999999</v>
      </c>
      <c r="H4753" t="s">
        <v>36</v>
      </c>
      <c r="I4753" t="s">
        <v>2819</v>
      </c>
      <c r="J4753" s="4" t="str">
        <f t="shared" si="148"/>
        <v>na</v>
      </c>
      <c r="K4753" s="4">
        <f t="shared" si="149"/>
        <v>0</v>
      </c>
      <c r="L4753" t="s">
        <v>16196</v>
      </c>
    </row>
    <row r="4754" spans="1:12" x14ac:dyDescent="0.25">
      <c r="A4754" t="s">
        <v>9516</v>
      </c>
      <c r="B4754" t="s">
        <v>9517</v>
      </c>
      <c r="C4754" t="s">
        <v>30</v>
      </c>
      <c r="D4754">
        <v>53</v>
      </c>
      <c r="E4754" t="s">
        <v>36</v>
      </c>
      <c r="F4754">
        <v>0.90700000000000003</v>
      </c>
      <c r="G4754">
        <v>0.193</v>
      </c>
      <c r="H4754" t="s">
        <v>36</v>
      </c>
      <c r="I4754" t="s">
        <v>2819</v>
      </c>
      <c r="J4754" s="4" t="str">
        <f t="shared" si="148"/>
        <v>na</v>
      </c>
      <c r="K4754" s="4">
        <f t="shared" si="149"/>
        <v>0</v>
      </c>
      <c r="L4754" t="s">
        <v>16197</v>
      </c>
    </row>
    <row r="4755" spans="1:12" x14ac:dyDescent="0.25">
      <c r="A4755" t="s">
        <v>9518</v>
      </c>
      <c r="B4755" t="s">
        <v>9519</v>
      </c>
      <c r="C4755" t="s">
        <v>35</v>
      </c>
      <c r="D4755">
        <v>53</v>
      </c>
      <c r="E4755">
        <v>8.6460000000000008</v>
      </c>
      <c r="F4755">
        <v>0.44600000000000001</v>
      </c>
      <c r="G4755">
        <v>0.90300000000000002</v>
      </c>
      <c r="H4755" t="s">
        <v>36</v>
      </c>
      <c r="I4755" t="s">
        <v>2819</v>
      </c>
      <c r="J4755" s="4" t="str">
        <f t="shared" si="148"/>
        <v>na</v>
      </c>
      <c r="K4755" s="4">
        <f t="shared" si="149"/>
        <v>0</v>
      </c>
      <c r="L4755" t="s">
        <v>16198</v>
      </c>
    </row>
    <row r="4756" spans="1:12" x14ac:dyDescent="0.25">
      <c r="A4756" t="s">
        <v>9520</v>
      </c>
      <c r="B4756" t="s">
        <v>9521</v>
      </c>
      <c r="C4756" t="s">
        <v>30</v>
      </c>
      <c r="D4756">
        <v>53</v>
      </c>
      <c r="E4756" t="s">
        <v>36</v>
      </c>
      <c r="F4756">
        <v>1.575</v>
      </c>
      <c r="G4756">
        <v>39.590000000000003</v>
      </c>
      <c r="H4756" t="s">
        <v>36</v>
      </c>
      <c r="I4756" t="s">
        <v>2819</v>
      </c>
      <c r="J4756" s="4" t="str">
        <f t="shared" si="148"/>
        <v>na</v>
      </c>
      <c r="K4756" s="4">
        <f t="shared" si="149"/>
        <v>0</v>
      </c>
      <c r="L4756" t="s">
        <v>16199</v>
      </c>
    </row>
    <row r="4757" spans="1:12" x14ac:dyDescent="0.25">
      <c r="A4757" t="s">
        <v>9522</v>
      </c>
      <c r="B4757" t="s">
        <v>9523</v>
      </c>
      <c r="C4757" t="s">
        <v>35</v>
      </c>
      <c r="D4757">
        <v>53</v>
      </c>
      <c r="E4757" t="s">
        <v>36</v>
      </c>
      <c r="F4757" t="s">
        <v>36</v>
      </c>
      <c r="G4757" t="s">
        <v>36</v>
      </c>
      <c r="H4757" t="s">
        <v>36</v>
      </c>
      <c r="I4757" t="s">
        <v>2819</v>
      </c>
      <c r="J4757" s="4" t="str">
        <f t="shared" si="148"/>
        <v>na</v>
      </c>
      <c r="K4757" s="4">
        <f t="shared" si="149"/>
        <v>0</v>
      </c>
      <c r="L4757" t="s">
        <v>16200</v>
      </c>
    </row>
    <row r="4758" spans="1:12" x14ac:dyDescent="0.25">
      <c r="A4758" t="s">
        <v>9524</v>
      </c>
      <c r="B4758" t="s">
        <v>9525</v>
      </c>
      <c r="C4758" t="s">
        <v>132</v>
      </c>
      <c r="D4758">
        <v>53</v>
      </c>
      <c r="E4758">
        <v>7.3819999999999997</v>
      </c>
      <c r="F4758">
        <v>2.4369999999999998</v>
      </c>
      <c r="G4758">
        <v>0.5</v>
      </c>
      <c r="H4758">
        <v>6.1929999999999996</v>
      </c>
      <c r="I4758" t="s">
        <v>2819</v>
      </c>
      <c r="J4758" s="4" t="str">
        <f t="shared" si="148"/>
        <v>na</v>
      </c>
      <c r="K4758" s="4">
        <f t="shared" si="149"/>
        <v>0</v>
      </c>
      <c r="L4758" t="s">
        <v>16201</v>
      </c>
    </row>
    <row r="4759" spans="1:12" x14ac:dyDescent="0.25">
      <c r="A4759" t="s">
        <v>9526</v>
      </c>
      <c r="B4759" t="s">
        <v>9527</v>
      </c>
      <c r="C4759" t="s">
        <v>35</v>
      </c>
      <c r="D4759">
        <v>53</v>
      </c>
      <c r="E4759">
        <v>12.337999999999999</v>
      </c>
      <c r="F4759">
        <v>1.9510000000000001</v>
      </c>
      <c r="G4759">
        <v>2.3279999999999998</v>
      </c>
      <c r="H4759" t="s">
        <v>36</v>
      </c>
      <c r="I4759" t="s">
        <v>2819</v>
      </c>
      <c r="J4759" s="4" t="str">
        <f t="shared" si="148"/>
        <v>na</v>
      </c>
      <c r="K4759" s="4">
        <f t="shared" si="149"/>
        <v>0</v>
      </c>
      <c r="L4759" t="s">
        <v>16202</v>
      </c>
    </row>
    <row r="4760" spans="1:12" x14ac:dyDescent="0.25">
      <c r="A4760" t="s">
        <v>9528</v>
      </c>
      <c r="B4760" t="s">
        <v>9529</v>
      </c>
      <c r="C4760" t="s">
        <v>35</v>
      </c>
      <c r="D4760">
        <v>52</v>
      </c>
      <c r="E4760" t="s">
        <v>36</v>
      </c>
      <c r="F4760" t="s">
        <v>36</v>
      </c>
      <c r="G4760" t="s">
        <v>36</v>
      </c>
      <c r="H4760" t="s">
        <v>36</v>
      </c>
      <c r="I4760" t="s">
        <v>2819</v>
      </c>
      <c r="J4760" s="4" t="str">
        <f t="shared" si="148"/>
        <v>na</v>
      </c>
      <c r="K4760" s="4">
        <f t="shared" si="149"/>
        <v>0</v>
      </c>
      <c r="L4760" t="s">
        <v>16203</v>
      </c>
    </row>
    <row r="4761" spans="1:12" x14ac:dyDescent="0.25">
      <c r="A4761" t="s">
        <v>9530</v>
      </c>
      <c r="B4761" t="s">
        <v>9531</v>
      </c>
      <c r="C4761" t="s">
        <v>132</v>
      </c>
      <c r="D4761">
        <v>52</v>
      </c>
      <c r="E4761" t="s">
        <v>36</v>
      </c>
      <c r="F4761" t="s">
        <v>36</v>
      </c>
      <c r="G4761">
        <v>1.6879999999999999</v>
      </c>
      <c r="H4761" t="s">
        <v>36</v>
      </c>
      <c r="I4761" t="s">
        <v>2819</v>
      </c>
      <c r="J4761" s="4" t="str">
        <f t="shared" si="148"/>
        <v>na</v>
      </c>
      <c r="K4761" s="4">
        <f t="shared" si="149"/>
        <v>0</v>
      </c>
      <c r="L4761" t="s">
        <v>16204</v>
      </c>
    </row>
    <row r="4762" spans="1:12" x14ac:dyDescent="0.25">
      <c r="A4762" t="s">
        <v>9532</v>
      </c>
      <c r="B4762" t="s">
        <v>9533</v>
      </c>
      <c r="C4762" t="s">
        <v>35</v>
      </c>
      <c r="D4762">
        <v>52</v>
      </c>
      <c r="E4762">
        <v>18.347000000000001</v>
      </c>
      <c r="F4762">
        <v>0.94799999999999995</v>
      </c>
      <c r="G4762">
        <v>1.786</v>
      </c>
      <c r="H4762" t="s">
        <v>36</v>
      </c>
      <c r="I4762" t="s">
        <v>2819</v>
      </c>
      <c r="J4762" s="4" t="str">
        <f t="shared" si="148"/>
        <v>na</v>
      </c>
      <c r="K4762" s="4">
        <f t="shared" si="149"/>
        <v>0</v>
      </c>
      <c r="L4762" t="s">
        <v>16205</v>
      </c>
    </row>
    <row r="4763" spans="1:12" x14ac:dyDescent="0.25">
      <c r="A4763" t="s">
        <v>9534</v>
      </c>
      <c r="B4763" t="s">
        <v>9535</v>
      </c>
      <c r="C4763" t="s">
        <v>30</v>
      </c>
      <c r="D4763">
        <v>52</v>
      </c>
      <c r="E4763" t="s">
        <v>36</v>
      </c>
      <c r="F4763">
        <v>1.03</v>
      </c>
      <c r="G4763">
        <v>1.117</v>
      </c>
      <c r="H4763">
        <v>58.402999999999999</v>
      </c>
      <c r="I4763" t="s">
        <v>2819</v>
      </c>
      <c r="J4763" s="4" t="str">
        <f t="shared" si="148"/>
        <v>na</v>
      </c>
      <c r="K4763" s="4">
        <f t="shared" si="149"/>
        <v>0</v>
      </c>
      <c r="L4763" t="s">
        <v>16206</v>
      </c>
    </row>
    <row r="4764" spans="1:12" x14ac:dyDescent="0.25">
      <c r="A4764" t="s">
        <v>9536</v>
      </c>
      <c r="B4764" t="s">
        <v>9537</v>
      </c>
      <c r="C4764" t="s">
        <v>30</v>
      </c>
      <c r="D4764">
        <v>52</v>
      </c>
      <c r="E4764" t="s">
        <v>36</v>
      </c>
      <c r="F4764">
        <v>2.1280000000000001</v>
      </c>
      <c r="G4764">
        <v>7.9740000000000002</v>
      </c>
      <c r="H4764" t="s">
        <v>36</v>
      </c>
      <c r="I4764" t="s">
        <v>2819</v>
      </c>
      <c r="J4764" s="4" t="str">
        <f t="shared" si="148"/>
        <v>na</v>
      </c>
      <c r="K4764" s="4">
        <f t="shared" si="149"/>
        <v>0</v>
      </c>
      <c r="L4764" t="s">
        <v>16207</v>
      </c>
    </row>
    <row r="4765" spans="1:12" x14ac:dyDescent="0.25">
      <c r="A4765" t="s">
        <v>9538</v>
      </c>
      <c r="B4765" t="s">
        <v>9539</v>
      </c>
      <c r="C4765" t="s">
        <v>61</v>
      </c>
      <c r="D4765">
        <v>52</v>
      </c>
      <c r="E4765" t="s">
        <v>36</v>
      </c>
      <c r="F4765">
        <v>29.1</v>
      </c>
      <c r="G4765">
        <v>50.65</v>
      </c>
      <c r="H4765" t="s">
        <v>36</v>
      </c>
      <c r="I4765" t="s">
        <v>2819</v>
      </c>
      <c r="J4765" s="4" t="str">
        <f t="shared" si="148"/>
        <v>na</v>
      </c>
      <c r="K4765" s="4">
        <f t="shared" si="149"/>
        <v>0</v>
      </c>
      <c r="L4765" t="s">
        <v>16208</v>
      </c>
    </row>
    <row r="4766" spans="1:12" x14ac:dyDescent="0.25">
      <c r="A4766" t="s">
        <v>9540</v>
      </c>
      <c r="B4766" t="s">
        <v>9541</v>
      </c>
      <c r="C4766" t="s">
        <v>15</v>
      </c>
      <c r="D4766">
        <v>52</v>
      </c>
      <c r="E4766" t="s">
        <v>36</v>
      </c>
      <c r="F4766" t="s">
        <v>36</v>
      </c>
      <c r="G4766">
        <v>0.02</v>
      </c>
      <c r="H4766">
        <v>9.141</v>
      </c>
      <c r="I4766" t="s">
        <v>2819</v>
      </c>
      <c r="J4766" s="4" t="str">
        <f t="shared" si="148"/>
        <v>na</v>
      </c>
      <c r="K4766" s="4">
        <f t="shared" si="149"/>
        <v>0</v>
      </c>
      <c r="L4766" t="s">
        <v>16209</v>
      </c>
    </row>
    <row r="4767" spans="1:12" x14ac:dyDescent="0.25">
      <c r="A4767" t="s">
        <v>9542</v>
      </c>
      <c r="B4767" t="s">
        <v>9543</v>
      </c>
      <c r="C4767" t="s">
        <v>30</v>
      </c>
      <c r="D4767">
        <v>52</v>
      </c>
      <c r="E4767" t="s">
        <v>36</v>
      </c>
      <c r="F4767" t="s">
        <v>36</v>
      </c>
      <c r="G4767" t="s">
        <v>36</v>
      </c>
      <c r="H4767" t="s">
        <v>36</v>
      </c>
      <c r="I4767" t="s">
        <v>2819</v>
      </c>
      <c r="J4767" s="4" t="str">
        <f t="shared" si="148"/>
        <v>na</v>
      </c>
      <c r="K4767" s="4">
        <f t="shared" si="149"/>
        <v>0</v>
      </c>
      <c r="L4767" t="s">
        <v>16210</v>
      </c>
    </row>
    <row r="4768" spans="1:12" x14ac:dyDescent="0.25">
      <c r="A4768" t="s">
        <v>9544</v>
      </c>
      <c r="B4768" t="s">
        <v>9545</v>
      </c>
      <c r="C4768" t="s">
        <v>58</v>
      </c>
      <c r="D4768">
        <v>52</v>
      </c>
      <c r="E4768" t="s">
        <v>36</v>
      </c>
      <c r="F4768" t="s">
        <v>36</v>
      </c>
      <c r="G4768" t="s">
        <v>36</v>
      </c>
      <c r="H4768" t="s">
        <v>36</v>
      </c>
      <c r="I4768" t="s">
        <v>2819</v>
      </c>
      <c r="J4768" s="4" t="str">
        <f t="shared" si="148"/>
        <v>na</v>
      </c>
      <c r="K4768" s="4">
        <f t="shared" si="149"/>
        <v>0</v>
      </c>
      <c r="L4768" t="s">
        <v>16211</v>
      </c>
    </row>
    <row r="4769" spans="1:12" x14ac:dyDescent="0.25">
      <c r="A4769" t="s">
        <v>9546</v>
      </c>
      <c r="B4769" t="s">
        <v>9547</v>
      </c>
      <c r="C4769" t="s">
        <v>15</v>
      </c>
      <c r="D4769">
        <v>52</v>
      </c>
      <c r="E4769">
        <v>25.417000000000002</v>
      </c>
      <c r="F4769">
        <v>1.4119999999999999</v>
      </c>
      <c r="G4769">
        <v>2.8439999999999999</v>
      </c>
      <c r="H4769">
        <v>13.996</v>
      </c>
      <c r="I4769" t="s">
        <v>2819</v>
      </c>
      <c r="J4769" s="4" t="str">
        <f t="shared" si="148"/>
        <v>na</v>
      </c>
      <c r="K4769" s="4">
        <f t="shared" si="149"/>
        <v>0</v>
      </c>
      <c r="L4769" t="s">
        <v>16212</v>
      </c>
    </row>
    <row r="4770" spans="1:12" x14ac:dyDescent="0.25">
      <c r="A4770" t="s">
        <v>9548</v>
      </c>
      <c r="B4770" t="s">
        <v>9549</v>
      </c>
      <c r="C4770" t="s">
        <v>30</v>
      </c>
      <c r="D4770">
        <v>52</v>
      </c>
      <c r="E4770" t="s">
        <v>36</v>
      </c>
      <c r="F4770">
        <v>5.9</v>
      </c>
      <c r="G4770">
        <v>19.515000000000001</v>
      </c>
      <c r="H4770" t="s">
        <v>36</v>
      </c>
      <c r="I4770" t="s">
        <v>2819</v>
      </c>
      <c r="J4770" s="4" t="str">
        <f t="shared" si="148"/>
        <v>na</v>
      </c>
      <c r="K4770" s="4">
        <f t="shared" si="149"/>
        <v>0</v>
      </c>
      <c r="L4770" t="s">
        <v>16213</v>
      </c>
    </row>
    <row r="4771" spans="1:12" x14ac:dyDescent="0.25">
      <c r="A4771" t="s">
        <v>9550</v>
      </c>
      <c r="B4771" t="s">
        <v>9551</v>
      </c>
      <c r="C4771" t="s">
        <v>35</v>
      </c>
      <c r="D4771">
        <v>52</v>
      </c>
      <c r="E4771">
        <v>9.3019999999999996</v>
      </c>
      <c r="F4771" t="s">
        <v>36</v>
      </c>
      <c r="G4771" t="s">
        <v>36</v>
      </c>
      <c r="H4771" t="s">
        <v>36</v>
      </c>
      <c r="I4771" t="s">
        <v>2819</v>
      </c>
      <c r="J4771" s="4" t="str">
        <f t="shared" si="148"/>
        <v>na</v>
      </c>
      <c r="K4771" s="4">
        <f t="shared" si="149"/>
        <v>0</v>
      </c>
      <c r="L4771" t="s">
        <v>16214</v>
      </c>
    </row>
    <row r="4772" spans="1:12" x14ac:dyDescent="0.25">
      <c r="A4772" t="s">
        <v>9552</v>
      </c>
      <c r="B4772" t="s">
        <v>9553</v>
      </c>
      <c r="C4772" t="s">
        <v>18</v>
      </c>
      <c r="D4772">
        <v>52</v>
      </c>
      <c r="E4772">
        <v>5.4160000000000004</v>
      </c>
      <c r="F4772" t="s">
        <v>36</v>
      </c>
      <c r="G4772">
        <v>0.114</v>
      </c>
      <c r="H4772">
        <v>5.6040000000000001</v>
      </c>
      <c r="I4772" t="s">
        <v>2819</v>
      </c>
      <c r="J4772" s="4" t="str">
        <f t="shared" si="148"/>
        <v>na</v>
      </c>
      <c r="K4772" s="4">
        <f t="shared" si="149"/>
        <v>0</v>
      </c>
      <c r="L4772" t="s">
        <v>16215</v>
      </c>
    </row>
    <row r="4773" spans="1:12" x14ac:dyDescent="0.25">
      <c r="A4773" t="s">
        <v>9554</v>
      </c>
      <c r="B4773" t="s">
        <v>9553</v>
      </c>
      <c r="C4773" t="s">
        <v>18</v>
      </c>
      <c r="D4773">
        <v>52</v>
      </c>
      <c r="E4773">
        <v>5.4160000000000004</v>
      </c>
      <c r="F4773" t="s">
        <v>36</v>
      </c>
      <c r="G4773">
        <v>0.114</v>
      </c>
      <c r="H4773">
        <v>5.6040000000000001</v>
      </c>
      <c r="I4773" t="s">
        <v>2819</v>
      </c>
      <c r="J4773" s="4" t="str">
        <f t="shared" si="148"/>
        <v>na</v>
      </c>
      <c r="K4773" s="4">
        <f t="shared" si="149"/>
        <v>0</v>
      </c>
      <c r="L4773" t="s">
        <v>16216</v>
      </c>
    </row>
    <row r="4774" spans="1:12" x14ac:dyDescent="0.25">
      <c r="A4774" t="s">
        <v>9555</v>
      </c>
      <c r="B4774" t="s">
        <v>9556</v>
      </c>
      <c r="C4774" t="s">
        <v>24</v>
      </c>
      <c r="D4774">
        <v>52</v>
      </c>
      <c r="E4774" t="s">
        <v>36</v>
      </c>
      <c r="F4774">
        <v>10.33</v>
      </c>
      <c r="G4774" t="s">
        <v>36</v>
      </c>
      <c r="H4774" t="s">
        <v>36</v>
      </c>
      <c r="I4774" t="s">
        <v>2819</v>
      </c>
      <c r="J4774" s="4" t="str">
        <f t="shared" si="148"/>
        <v>na</v>
      </c>
      <c r="K4774" s="4">
        <f t="shared" si="149"/>
        <v>0</v>
      </c>
      <c r="L4774" t="s">
        <v>16217</v>
      </c>
    </row>
    <row r="4775" spans="1:12" x14ac:dyDescent="0.25">
      <c r="A4775" t="s">
        <v>9557</v>
      </c>
      <c r="B4775" t="s">
        <v>9558</v>
      </c>
      <c r="C4775" t="s">
        <v>35</v>
      </c>
      <c r="D4775">
        <v>52</v>
      </c>
      <c r="E4775">
        <v>19.742000000000001</v>
      </c>
      <c r="F4775">
        <v>0.66300000000000003</v>
      </c>
      <c r="G4775">
        <v>1.6240000000000001</v>
      </c>
      <c r="H4775" t="s">
        <v>36</v>
      </c>
      <c r="I4775" t="s">
        <v>2819</v>
      </c>
      <c r="J4775" s="4" t="str">
        <f t="shared" si="148"/>
        <v>na</v>
      </c>
      <c r="K4775" s="4">
        <f t="shared" si="149"/>
        <v>0</v>
      </c>
      <c r="L4775" t="s">
        <v>16218</v>
      </c>
    </row>
    <row r="4776" spans="1:12" x14ac:dyDescent="0.25">
      <c r="A4776" t="s">
        <v>9559</v>
      </c>
      <c r="B4776" t="s">
        <v>9560</v>
      </c>
      <c r="C4776" t="s">
        <v>24</v>
      </c>
      <c r="D4776">
        <v>51</v>
      </c>
      <c r="E4776" t="s">
        <v>36</v>
      </c>
      <c r="F4776">
        <v>0.3</v>
      </c>
      <c r="G4776">
        <v>0.42799999999999999</v>
      </c>
      <c r="H4776" t="s">
        <v>36</v>
      </c>
      <c r="I4776" t="s">
        <v>2819</v>
      </c>
      <c r="J4776" s="4" t="str">
        <f t="shared" si="148"/>
        <v>na</v>
      </c>
      <c r="K4776" s="4">
        <f t="shared" si="149"/>
        <v>0</v>
      </c>
      <c r="L4776" t="s">
        <v>16219</v>
      </c>
    </row>
    <row r="4777" spans="1:12" x14ac:dyDescent="0.25">
      <c r="A4777" t="s">
        <v>9561</v>
      </c>
      <c r="B4777" t="s">
        <v>9562</v>
      </c>
      <c r="C4777" t="s">
        <v>132</v>
      </c>
      <c r="D4777">
        <v>51</v>
      </c>
      <c r="E4777" t="s">
        <v>36</v>
      </c>
      <c r="F4777">
        <v>1.2230000000000001</v>
      </c>
      <c r="G4777">
        <v>0.86799999999999999</v>
      </c>
      <c r="H4777" t="s">
        <v>36</v>
      </c>
      <c r="I4777" t="s">
        <v>2819</v>
      </c>
      <c r="J4777" s="4" t="str">
        <f t="shared" si="148"/>
        <v>na</v>
      </c>
      <c r="K4777" s="4">
        <f t="shared" si="149"/>
        <v>0</v>
      </c>
      <c r="L4777" t="s">
        <v>16220</v>
      </c>
    </row>
    <row r="4778" spans="1:12" x14ac:dyDescent="0.25">
      <c r="A4778" t="s">
        <v>9563</v>
      </c>
      <c r="B4778" t="s">
        <v>9564</v>
      </c>
      <c r="C4778" t="s">
        <v>61</v>
      </c>
      <c r="D4778">
        <v>51</v>
      </c>
      <c r="E4778">
        <v>128.88900000000001</v>
      </c>
      <c r="F4778">
        <v>12.63</v>
      </c>
      <c r="G4778">
        <v>2.2050000000000001</v>
      </c>
      <c r="H4778">
        <v>49.972000000000001</v>
      </c>
      <c r="I4778" t="s">
        <v>2819</v>
      </c>
      <c r="J4778" s="4" t="str">
        <f t="shared" si="148"/>
        <v>na</v>
      </c>
      <c r="K4778" s="4">
        <f t="shared" si="149"/>
        <v>0</v>
      </c>
      <c r="L4778" t="s">
        <v>16221</v>
      </c>
    </row>
    <row r="4779" spans="1:12" x14ac:dyDescent="0.25">
      <c r="A4779" t="s">
        <v>9565</v>
      </c>
      <c r="B4779" t="s">
        <v>9566</v>
      </c>
      <c r="C4779" t="s">
        <v>35</v>
      </c>
      <c r="D4779">
        <v>51</v>
      </c>
      <c r="E4779">
        <v>8.52</v>
      </c>
      <c r="F4779">
        <v>0.192</v>
      </c>
      <c r="G4779">
        <v>0.33100000000000002</v>
      </c>
      <c r="H4779">
        <v>4.7569999999999997</v>
      </c>
      <c r="I4779" t="s">
        <v>2819</v>
      </c>
      <c r="J4779" s="4" t="str">
        <f t="shared" si="148"/>
        <v>na</v>
      </c>
      <c r="K4779" s="4">
        <f t="shared" si="149"/>
        <v>0</v>
      </c>
      <c r="L4779" t="s">
        <v>16222</v>
      </c>
    </row>
    <row r="4780" spans="1:12" x14ac:dyDescent="0.25">
      <c r="A4780" t="s">
        <v>9567</v>
      </c>
      <c r="B4780" t="s">
        <v>9568</v>
      </c>
      <c r="C4780" t="s">
        <v>11</v>
      </c>
      <c r="D4780">
        <v>51</v>
      </c>
      <c r="E4780" t="s">
        <v>36</v>
      </c>
      <c r="F4780" t="s">
        <v>36</v>
      </c>
      <c r="G4780">
        <v>4.0000000000000001E-3</v>
      </c>
      <c r="H4780" t="s">
        <v>36</v>
      </c>
      <c r="I4780" t="s">
        <v>2819</v>
      </c>
      <c r="J4780" s="4" t="str">
        <f t="shared" si="148"/>
        <v>na</v>
      </c>
      <c r="K4780" s="4">
        <f t="shared" si="149"/>
        <v>0</v>
      </c>
      <c r="L4780" t="s">
        <v>16223</v>
      </c>
    </row>
    <row r="4781" spans="1:12" x14ac:dyDescent="0.25">
      <c r="A4781" t="s">
        <v>9569</v>
      </c>
      <c r="B4781" t="s">
        <v>9570</v>
      </c>
      <c r="C4781" t="s">
        <v>30</v>
      </c>
      <c r="D4781">
        <v>51</v>
      </c>
      <c r="E4781" t="s">
        <v>36</v>
      </c>
      <c r="F4781" t="s">
        <v>36</v>
      </c>
      <c r="G4781">
        <v>3.2789999999999999</v>
      </c>
      <c r="H4781" t="s">
        <v>36</v>
      </c>
      <c r="I4781" t="s">
        <v>2819</v>
      </c>
      <c r="J4781" s="4" t="str">
        <f t="shared" si="148"/>
        <v>na</v>
      </c>
      <c r="K4781" s="4">
        <f t="shared" si="149"/>
        <v>0</v>
      </c>
      <c r="L4781" t="s">
        <v>16224</v>
      </c>
    </row>
    <row r="4782" spans="1:12" x14ac:dyDescent="0.25">
      <c r="A4782" t="s">
        <v>9571</v>
      </c>
      <c r="B4782" t="s">
        <v>9572</v>
      </c>
      <c r="C4782" t="s">
        <v>35</v>
      </c>
      <c r="D4782">
        <v>51</v>
      </c>
      <c r="E4782">
        <v>6.42</v>
      </c>
      <c r="F4782">
        <v>0.61699999999999999</v>
      </c>
      <c r="G4782">
        <v>1.026</v>
      </c>
      <c r="H4782" t="s">
        <v>36</v>
      </c>
      <c r="I4782" t="s">
        <v>2819</v>
      </c>
      <c r="J4782" s="4" t="str">
        <f t="shared" si="148"/>
        <v>na</v>
      </c>
      <c r="K4782" s="4">
        <f t="shared" si="149"/>
        <v>0</v>
      </c>
      <c r="L4782" t="s">
        <v>16225</v>
      </c>
    </row>
    <row r="4783" spans="1:12" x14ac:dyDescent="0.25">
      <c r="A4783" t="s">
        <v>9573</v>
      </c>
      <c r="B4783" t="s">
        <v>9574</v>
      </c>
      <c r="C4783" t="s">
        <v>35</v>
      </c>
      <c r="D4783">
        <v>51</v>
      </c>
      <c r="E4783">
        <v>7.52</v>
      </c>
      <c r="F4783">
        <v>0.77100000000000002</v>
      </c>
      <c r="G4783">
        <v>1.93</v>
      </c>
      <c r="H4783" t="s">
        <v>36</v>
      </c>
      <c r="I4783" t="s">
        <v>2819</v>
      </c>
      <c r="J4783" s="4" t="str">
        <f t="shared" si="148"/>
        <v>na</v>
      </c>
      <c r="K4783" s="4">
        <f t="shared" si="149"/>
        <v>0</v>
      </c>
      <c r="L4783" t="s">
        <v>16226</v>
      </c>
    </row>
    <row r="4784" spans="1:12" x14ac:dyDescent="0.25">
      <c r="A4784" t="s">
        <v>9575</v>
      </c>
      <c r="B4784" t="s">
        <v>9576</v>
      </c>
      <c r="C4784" t="s">
        <v>35</v>
      </c>
      <c r="D4784">
        <v>51</v>
      </c>
      <c r="E4784" t="s">
        <v>36</v>
      </c>
      <c r="F4784">
        <v>0.47799999999999998</v>
      </c>
      <c r="G4784">
        <v>0.79300000000000004</v>
      </c>
      <c r="H4784">
        <v>30.009</v>
      </c>
      <c r="I4784" t="s">
        <v>2819</v>
      </c>
      <c r="J4784" s="4" t="str">
        <f t="shared" si="148"/>
        <v>na</v>
      </c>
      <c r="K4784" s="4">
        <f t="shared" si="149"/>
        <v>0</v>
      </c>
      <c r="L4784" t="s">
        <v>16227</v>
      </c>
    </row>
    <row r="4785" spans="1:12" x14ac:dyDescent="0.25">
      <c r="A4785" t="s">
        <v>9577</v>
      </c>
      <c r="B4785" t="s">
        <v>9578</v>
      </c>
      <c r="C4785" t="s">
        <v>30</v>
      </c>
      <c r="D4785">
        <v>51</v>
      </c>
      <c r="E4785" t="s">
        <v>36</v>
      </c>
      <c r="F4785">
        <v>6.5</v>
      </c>
      <c r="G4785">
        <v>16.434999999999999</v>
      </c>
      <c r="H4785" t="s">
        <v>36</v>
      </c>
      <c r="I4785" t="s">
        <v>2819</v>
      </c>
      <c r="J4785" s="4" t="str">
        <f t="shared" si="148"/>
        <v>na</v>
      </c>
      <c r="K4785" s="4">
        <f t="shared" si="149"/>
        <v>0</v>
      </c>
      <c r="L4785" t="s">
        <v>16228</v>
      </c>
    </row>
    <row r="4786" spans="1:12" x14ac:dyDescent="0.25">
      <c r="A4786" t="s">
        <v>9579</v>
      </c>
      <c r="B4786" t="s">
        <v>9580</v>
      </c>
      <c r="C4786" t="s">
        <v>15</v>
      </c>
      <c r="D4786">
        <v>50</v>
      </c>
      <c r="E4786" t="s">
        <v>36</v>
      </c>
      <c r="F4786" t="s">
        <v>36</v>
      </c>
      <c r="G4786" t="s">
        <v>36</v>
      </c>
      <c r="H4786" t="s">
        <v>36</v>
      </c>
      <c r="I4786" t="s">
        <v>2819</v>
      </c>
      <c r="J4786" s="4" t="str">
        <f t="shared" si="148"/>
        <v>na</v>
      </c>
      <c r="K4786" s="4">
        <f t="shared" si="149"/>
        <v>0</v>
      </c>
      <c r="L4786" t="s">
        <v>16229</v>
      </c>
    </row>
    <row r="4787" spans="1:12" x14ac:dyDescent="0.25">
      <c r="A4787" t="s">
        <v>9581</v>
      </c>
      <c r="B4787" t="s">
        <v>9582</v>
      </c>
      <c r="C4787" t="s">
        <v>35</v>
      </c>
      <c r="D4787">
        <v>50</v>
      </c>
      <c r="E4787">
        <v>7.835</v>
      </c>
      <c r="F4787">
        <v>0.55800000000000005</v>
      </c>
      <c r="G4787">
        <v>2.3279999999999998</v>
      </c>
      <c r="H4787">
        <v>4.79</v>
      </c>
      <c r="I4787" t="s">
        <v>2819</v>
      </c>
      <c r="J4787" s="4" t="str">
        <f t="shared" si="148"/>
        <v>na</v>
      </c>
      <c r="K4787" s="4">
        <f t="shared" si="149"/>
        <v>0</v>
      </c>
      <c r="L4787" t="s">
        <v>16230</v>
      </c>
    </row>
    <row r="4788" spans="1:12" x14ac:dyDescent="0.25">
      <c r="A4788" t="s">
        <v>9583</v>
      </c>
      <c r="B4788" t="s">
        <v>9584</v>
      </c>
      <c r="C4788" t="s">
        <v>35</v>
      </c>
      <c r="D4788">
        <v>50</v>
      </c>
      <c r="E4788" t="s">
        <v>36</v>
      </c>
      <c r="F4788">
        <v>0.88400000000000001</v>
      </c>
      <c r="G4788">
        <v>0.81699999999999995</v>
      </c>
      <c r="H4788">
        <v>13.821</v>
      </c>
      <c r="I4788" t="s">
        <v>2819</v>
      </c>
      <c r="J4788" s="4" t="str">
        <f t="shared" si="148"/>
        <v>na</v>
      </c>
      <c r="K4788" s="4">
        <f t="shared" si="149"/>
        <v>0</v>
      </c>
      <c r="L4788" t="s">
        <v>16231</v>
      </c>
    </row>
    <row r="4789" spans="1:12" x14ac:dyDescent="0.25">
      <c r="A4789" t="s">
        <v>9585</v>
      </c>
      <c r="B4789" t="s">
        <v>9586</v>
      </c>
      <c r="C4789" t="s">
        <v>58</v>
      </c>
      <c r="D4789">
        <v>50</v>
      </c>
      <c r="E4789" t="s">
        <v>36</v>
      </c>
      <c r="F4789">
        <v>4.0549999999999997</v>
      </c>
      <c r="G4789">
        <v>6.6000000000000003E-2</v>
      </c>
      <c r="H4789" t="s">
        <v>36</v>
      </c>
      <c r="I4789" t="s">
        <v>2819</v>
      </c>
      <c r="J4789" s="4" t="str">
        <f t="shared" si="148"/>
        <v>na</v>
      </c>
      <c r="K4789" s="4">
        <f t="shared" si="149"/>
        <v>0</v>
      </c>
      <c r="L4789" t="s">
        <v>16232</v>
      </c>
    </row>
    <row r="4790" spans="1:12" x14ac:dyDescent="0.25">
      <c r="A4790" t="s">
        <v>9587</v>
      </c>
      <c r="B4790" t="s">
        <v>9588</v>
      </c>
      <c r="C4790" t="s">
        <v>30</v>
      </c>
      <c r="D4790">
        <v>50</v>
      </c>
      <c r="E4790" t="s">
        <v>36</v>
      </c>
      <c r="F4790">
        <v>0.16</v>
      </c>
      <c r="G4790">
        <v>0.25700000000000001</v>
      </c>
      <c r="H4790" t="s">
        <v>36</v>
      </c>
      <c r="I4790" t="s">
        <v>2819</v>
      </c>
      <c r="J4790" s="4" t="str">
        <f t="shared" si="148"/>
        <v>na</v>
      </c>
      <c r="K4790" s="4">
        <f t="shared" si="149"/>
        <v>0</v>
      </c>
      <c r="L4790" t="s">
        <v>16233</v>
      </c>
    </row>
    <row r="4791" spans="1:12" x14ac:dyDescent="0.25">
      <c r="A4791" t="s">
        <v>9589</v>
      </c>
      <c r="B4791" t="s">
        <v>9590</v>
      </c>
      <c r="C4791" t="s">
        <v>35</v>
      </c>
      <c r="D4791">
        <v>50</v>
      </c>
      <c r="E4791">
        <v>1.589</v>
      </c>
      <c r="F4791">
        <v>0.32400000000000001</v>
      </c>
      <c r="G4791">
        <v>6.8000000000000005E-2</v>
      </c>
      <c r="H4791">
        <v>3.9689999999999999</v>
      </c>
      <c r="I4791" t="s">
        <v>2819</v>
      </c>
      <c r="J4791" s="4" t="str">
        <f t="shared" si="148"/>
        <v>na</v>
      </c>
      <c r="K4791" s="4">
        <f t="shared" si="149"/>
        <v>0</v>
      </c>
      <c r="L4791" t="s">
        <v>16234</v>
      </c>
    </row>
    <row r="4792" spans="1:12" x14ac:dyDescent="0.25">
      <c r="A4792" t="s">
        <v>9591</v>
      </c>
      <c r="B4792" t="s">
        <v>9592</v>
      </c>
      <c r="C4792" t="s">
        <v>35</v>
      </c>
      <c r="D4792">
        <v>50</v>
      </c>
      <c r="E4792">
        <v>15.516999999999999</v>
      </c>
      <c r="F4792">
        <v>12.304</v>
      </c>
      <c r="G4792">
        <v>3.0950000000000002</v>
      </c>
      <c r="H4792">
        <v>8.1219999999999999</v>
      </c>
      <c r="I4792" t="s">
        <v>2819</v>
      </c>
      <c r="J4792" s="4" t="str">
        <f t="shared" si="148"/>
        <v>na</v>
      </c>
      <c r="K4792" s="4">
        <f t="shared" si="149"/>
        <v>0</v>
      </c>
      <c r="L4792" t="s">
        <v>16235</v>
      </c>
    </row>
    <row r="4793" spans="1:12" x14ac:dyDescent="0.25">
      <c r="A4793" t="s">
        <v>9593</v>
      </c>
      <c r="B4793" t="s">
        <v>9594</v>
      </c>
      <c r="C4793" t="s">
        <v>35</v>
      </c>
      <c r="D4793">
        <v>50</v>
      </c>
      <c r="E4793">
        <v>15.516999999999999</v>
      </c>
      <c r="F4793">
        <v>12.304</v>
      </c>
      <c r="G4793">
        <v>3.0950000000000002</v>
      </c>
      <c r="H4793">
        <v>8.1219999999999999</v>
      </c>
      <c r="I4793" t="s">
        <v>2819</v>
      </c>
      <c r="J4793" s="4" t="str">
        <f t="shared" si="148"/>
        <v>na</v>
      </c>
      <c r="K4793" s="4">
        <f t="shared" si="149"/>
        <v>0</v>
      </c>
      <c r="L4793" t="s">
        <v>16236</v>
      </c>
    </row>
    <row r="4794" spans="1:12" x14ac:dyDescent="0.25">
      <c r="A4794" t="s">
        <v>9595</v>
      </c>
      <c r="B4794" t="s">
        <v>9596</v>
      </c>
      <c r="C4794" t="s">
        <v>11</v>
      </c>
      <c r="D4794">
        <v>50</v>
      </c>
      <c r="E4794">
        <v>12.911</v>
      </c>
      <c r="F4794">
        <v>0.59099999999999997</v>
      </c>
      <c r="G4794">
        <v>0.41</v>
      </c>
      <c r="H4794">
        <v>2.41</v>
      </c>
      <c r="I4794" t="s">
        <v>2819</v>
      </c>
      <c r="J4794" s="4" t="str">
        <f t="shared" si="148"/>
        <v>na</v>
      </c>
      <c r="K4794" s="4">
        <f t="shared" si="149"/>
        <v>0</v>
      </c>
      <c r="L4794" t="s">
        <v>16237</v>
      </c>
    </row>
    <row r="4795" spans="1:12" x14ac:dyDescent="0.25">
      <c r="A4795" t="s">
        <v>9597</v>
      </c>
      <c r="B4795" t="s">
        <v>9598</v>
      </c>
      <c r="C4795" t="s">
        <v>58</v>
      </c>
      <c r="D4795">
        <v>50</v>
      </c>
      <c r="E4795" t="s">
        <v>36</v>
      </c>
      <c r="F4795">
        <v>4.9320000000000004</v>
      </c>
      <c r="G4795">
        <v>16.539000000000001</v>
      </c>
      <c r="H4795" t="s">
        <v>36</v>
      </c>
      <c r="I4795" t="s">
        <v>2819</v>
      </c>
      <c r="J4795" s="4" t="str">
        <f t="shared" si="148"/>
        <v>na</v>
      </c>
      <c r="K4795" s="4">
        <f t="shared" si="149"/>
        <v>0</v>
      </c>
      <c r="L4795" t="s">
        <v>16238</v>
      </c>
    </row>
    <row r="4796" spans="1:12" x14ac:dyDescent="0.25">
      <c r="A4796" t="s">
        <v>9599</v>
      </c>
      <c r="B4796" t="s">
        <v>9600</v>
      </c>
      <c r="C4796" t="s">
        <v>35</v>
      </c>
      <c r="D4796">
        <v>50</v>
      </c>
      <c r="E4796">
        <v>46.051000000000002</v>
      </c>
      <c r="F4796">
        <v>1.8440000000000001</v>
      </c>
      <c r="G4796">
        <v>2.0630000000000002</v>
      </c>
      <c r="H4796" t="s">
        <v>36</v>
      </c>
      <c r="I4796" t="s">
        <v>2819</v>
      </c>
      <c r="J4796" s="4" t="str">
        <f t="shared" si="148"/>
        <v>na</v>
      </c>
      <c r="K4796" s="4">
        <f t="shared" si="149"/>
        <v>0</v>
      </c>
      <c r="L4796" t="s">
        <v>16239</v>
      </c>
    </row>
    <row r="4797" spans="1:12" x14ac:dyDescent="0.25">
      <c r="A4797" t="s">
        <v>9601</v>
      </c>
      <c r="B4797" t="s">
        <v>9602</v>
      </c>
      <c r="C4797" t="s">
        <v>35</v>
      </c>
      <c r="D4797">
        <v>50</v>
      </c>
      <c r="E4797">
        <v>29.471</v>
      </c>
      <c r="F4797">
        <v>0.52100000000000002</v>
      </c>
      <c r="G4797">
        <v>1.8149999999999999</v>
      </c>
      <c r="H4797" t="s">
        <v>36</v>
      </c>
      <c r="I4797" t="s">
        <v>2819</v>
      </c>
      <c r="J4797" s="4" t="str">
        <f t="shared" si="148"/>
        <v>na</v>
      </c>
      <c r="K4797" s="4">
        <f t="shared" si="149"/>
        <v>0</v>
      </c>
      <c r="L4797" t="s">
        <v>16240</v>
      </c>
    </row>
    <row r="4798" spans="1:12" x14ac:dyDescent="0.25">
      <c r="A4798" t="s">
        <v>9603</v>
      </c>
      <c r="B4798" t="s">
        <v>9604</v>
      </c>
      <c r="C4798" t="s">
        <v>21</v>
      </c>
      <c r="D4798">
        <v>50</v>
      </c>
      <c r="E4798" t="s">
        <v>36</v>
      </c>
      <c r="F4798">
        <v>24.437000000000001</v>
      </c>
      <c r="G4798">
        <v>10.292</v>
      </c>
      <c r="H4798" t="s">
        <v>36</v>
      </c>
      <c r="I4798" t="s">
        <v>2819</v>
      </c>
      <c r="J4798" s="4" t="str">
        <f t="shared" si="148"/>
        <v>na</v>
      </c>
      <c r="K4798" s="4">
        <f t="shared" si="149"/>
        <v>0</v>
      </c>
      <c r="L4798" t="s">
        <v>16241</v>
      </c>
    </row>
    <row r="4799" spans="1:12" x14ac:dyDescent="0.25">
      <c r="A4799" t="s">
        <v>9605</v>
      </c>
      <c r="B4799" t="s">
        <v>9606</v>
      </c>
      <c r="C4799" t="s">
        <v>15</v>
      </c>
      <c r="D4799">
        <v>49</v>
      </c>
      <c r="E4799">
        <v>2.492</v>
      </c>
      <c r="F4799">
        <v>0.376</v>
      </c>
      <c r="G4799">
        <v>5.2999999999999999E-2</v>
      </c>
      <c r="H4799">
        <v>2.9969999999999999</v>
      </c>
      <c r="I4799" t="s">
        <v>2819</v>
      </c>
      <c r="J4799" s="4" t="str">
        <f t="shared" si="148"/>
        <v>na</v>
      </c>
      <c r="K4799" s="4">
        <f t="shared" si="149"/>
        <v>0</v>
      </c>
      <c r="L4799" t="s">
        <v>16242</v>
      </c>
    </row>
    <row r="4800" spans="1:12" x14ac:dyDescent="0.25">
      <c r="A4800" t="s">
        <v>9607</v>
      </c>
      <c r="B4800" t="s">
        <v>9608</v>
      </c>
      <c r="C4800" t="s">
        <v>11</v>
      </c>
      <c r="D4800">
        <v>49</v>
      </c>
      <c r="E4800" t="s">
        <v>36</v>
      </c>
      <c r="F4800" t="s">
        <v>36</v>
      </c>
      <c r="G4800">
        <v>0.23699999999999999</v>
      </c>
      <c r="H4800" t="s">
        <v>36</v>
      </c>
      <c r="I4800" t="s">
        <v>2819</v>
      </c>
      <c r="J4800" s="4" t="str">
        <f t="shared" si="148"/>
        <v>na</v>
      </c>
      <c r="K4800" s="4">
        <f t="shared" si="149"/>
        <v>0</v>
      </c>
      <c r="L4800" t="s">
        <v>16243</v>
      </c>
    </row>
    <row r="4801" spans="1:12" x14ac:dyDescent="0.25">
      <c r="A4801" t="s">
        <v>9609</v>
      </c>
      <c r="B4801" t="s">
        <v>9610</v>
      </c>
      <c r="C4801" t="s">
        <v>30</v>
      </c>
      <c r="D4801">
        <v>49</v>
      </c>
      <c r="E4801">
        <v>19.643000000000001</v>
      </c>
      <c r="F4801" t="s">
        <v>36</v>
      </c>
      <c r="G4801">
        <v>1.5920000000000001</v>
      </c>
      <c r="H4801">
        <v>9.2530000000000001</v>
      </c>
      <c r="I4801" t="s">
        <v>2819</v>
      </c>
      <c r="J4801" s="4" t="str">
        <f t="shared" si="148"/>
        <v>na</v>
      </c>
      <c r="K4801" s="4">
        <f t="shared" si="149"/>
        <v>0</v>
      </c>
      <c r="L4801" t="s">
        <v>16244</v>
      </c>
    </row>
    <row r="4802" spans="1:12" x14ac:dyDescent="0.25">
      <c r="A4802" t="s">
        <v>9611</v>
      </c>
      <c r="B4802" t="s">
        <v>9612</v>
      </c>
      <c r="C4802" t="s">
        <v>15</v>
      </c>
      <c r="D4802">
        <v>49</v>
      </c>
      <c r="E4802" t="s">
        <v>36</v>
      </c>
      <c r="F4802" t="s">
        <v>36</v>
      </c>
      <c r="G4802" t="s">
        <v>36</v>
      </c>
      <c r="H4802" t="s">
        <v>36</v>
      </c>
      <c r="I4802" t="s">
        <v>2819</v>
      </c>
      <c r="J4802" s="4" t="str">
        <f t="shared" ref="J4802:J4865" si="150">IF(AND(I4802=selected_country_code,C4802= selected_sector_code),D4802,"na")</f>
        <v>na</v>
      </c>
      <c r="K4802" s="4">
        <f t="shared" si="149"/>
        <v>0</v>
      </c>
      <c r="L4802" t="s">
        <v>16245</v>
      </c>
    </row>
    <row r="4803" spans="1:12" x14ac:dyDescent="0.25">
      <c r="A4803" t="s">
        <v>9613</v>
      </c>
      <c r="B4803" t="s">
        <v>9614</v>
      </c>
      <c r="C4803" t="s">
        <v>35</v>
      </c>
      <c r="D4803">
        <v>49</v>
      </c>
      <c r="E4803">
        <v>5.9889999999999999</v>
      </c>
      <c r="F4803">
        <v>0.77700000000000002</v>
      </c>
      <c r="G4803">
        <v>2.5720000000000001</v>
      </c>
      <c r="H4803" t="s">
        <v>36</v>
      </c>
      <c r="I4803" t="s">
        <v>2819</v>
      </c>
      <c r="J4803" s="4" t="str">
        <f t="shared" si="150"/>
        <v>na</v>
      </c>
      <c r="K4803" s="4">
        <f t="shared" ref="K4803:K4866" si="151">IFERROR(RANK(J4803,$J$2:$J$5711,0),0)</f>
        <v>0</v>
      </c>
      <c r="L4803" t="s">
        <v>16246</v>
      </c>
    </row>
    <row r="4804" spans="1:12" x14ac:dyDescent="0.25">
      <c r="A4804" t="s">
        <v>9615</v>
      </c>
      <c r="B4804" t="s">
        <v>9616</v>
      </c>
      <c r="C4804" t="s">
        <v>30</v>
      </c>
      <c r="D4804">
        <v>49</v>
      </c>
      <c r="E4804" t="s">
        <v>36</v>
      </c>
      <c r="F4804">
        <v>2.9390000000000001</v>
      </c>
      <c r="G4804">
        <v>0.56399999999999995</v>
      </c>
      <c r="H4804" t="s">
        <v>36</v>
      </c>
      <c r="I4804" t="s">
        <v>2819</v>
      </c>
      <c r="J4804" s="4" t="str">
        <f t="shared" si="150"/>
        <v>na</v>
      </c>
      <c r="K4804" s="4">
        <f t="shared" si="151"/>
        <v>0</v>
      </c>
      <c r="L4804" t="s">
        <v>16247</v>
      </c>
    </row>
    <row r="4805" spans="1:12" x14ac:dyDescent="0.25">
      <c r="A4805" t="s">
        <v>9617</v>
      </c>
      <c r="B4805" t="s">
        <v>9618</v>
      </c>
      <c r="C4805" t="s">
        <v>30</v>
      </c>
      <c r="D4805">
        <v>49</v>
      </c>
      <c r="E4805" t="s">
        <v>36</v>
      </c>
      <c r="F4805">
        <v>4.1509999999999998</v>
      </c>
      <c r="G4805" t="s">
        <v>36</v>
      </c>
      <c r="H4805" t="s">
        <v>36</v>
      </c>
      <c r="I4805" t="s">
        <v>2819</v>
      </c>
      <c r="J4805" s="4" t="str">
        <f t="shared" si="150"/>
        <v>na</v>
      </c>
      <c r="K4805" s="4">
        <f t="shared" si="151"/>
        <v>0</v>
      </c>
      <c r="L4805" t="s">
        <v>16248</v>
      </c>
    </row>
    <row r="4806" spans="1:12" x14ac:dyDescent="0.25">
      <c r="A4806" t="s">
        <v>9619</v>
      </c>
      <c r="B4806" t="s">
        <v>9620</v>
      </c>
      <c r="C4806" t="s">
        <v>15</v>
      </c>
      <c r="D4806">
        <v>49</v>
      </c>
      <c r="E4806" t="s">
        <v>36</v>
      </c>
      <c r="F4806">
        <v>0.92600000000000005</v>
      </c>
      <c r="G4806">
        <v>8.6999999999999994E-2</v>
      </c>
      <c r="H4806">
        <v>84.619</v>
      </c>
      <c r="I4806" t="s">
        <v>2819</v>
      </c>
      <c r="J4806" s="4" t="str">
        <f t="shared" si="150"/>
        <v>na</v>
      </c>
      <c r="K4806" s="4">
        <f t="shared" si="151"/>
        <v>0</v>
      </c>
      <c r="L4806" t="s">
        <v>16249</v>
      </c>
    </row>
    <row r="4807" spans="1:12" x14ac:dyDescent="0.25">
      <c r="A4807" t="s">
        <v>9621</v>
      </c>
      <c r="B4807" t="s">
        <v>9622</v>
      </c>
      <c r="C4807" t="s">
        <v>58</v>
      </c>
      <c r="D4807">
        <v>48</v>
      </c>
      <c r="E4807">
        <v>1.9410000000000001</v>
      </c>
      <c r="F4807">
        <v>1.409</v>
      </c>
      <c r="G4807">
        <v>0.39900000000000002</v>
      </c>
      <c r="H4807">
        <v>12.276999999999999</v>
      </c>
      <c r="I4807" t="s">
        <v>2819</v>
      </c>
      <c r="J4807" s="4" t="str">
        <f t="shared" si="150"/>
        <v>na</v>
      </c>
      <c r="K4807" s="4">
        <f t="shared" si="151"/>
        <v>0</v>
      </c>
      <c r="L4807" t="s">
        <v>16250</v>
      </c>
    </row>
    <row r="4808" spans="1:12" x14ac:dyDescent="0.25">
      <c r="A4808" t="s">
        <v>9623</v>
      </c>
      <c r="B4808" t="s">
        <v>9624</v>
      </c>
      <c r="C4808" t="s">
        <v>35</v>
      </c>
      <c r="D4808">
        <v>48</v>
      </c>
      <c r="E4808">
        <v>8.1140000000000008</v>
      </c>
      <c r="F4808">
        <v>0.505</v>
      </c>
      <c r="G4808">
        <v>0.76400000000000001</v>
      </c>
      <c r="H4808" t="s">
        <v>36</v>
      </c>
      <c r="I4808" t="s">
        <v>2819</v>
      </c>
      <c r="J4808" s="4" t="str">
        <f t="shared" si="150"/>
        <v>na</v>
      </c>
      <c r="K4808" s="4">
        <f t="shared" si="151"/>
        <v>0</v>
      </c>
      <c r="L4808" t="s">
        <v>16251</v>
      </c>
    </row>
    <row r="4809" spans="1:12" x14ac:dyDescent="0.25">
      <c r="A4809" t="s">
        <v>9625</v>
      </c>
      <c r="B4809" t="s">
        <v>9626</v>
      </c>
      <c r="C4809" t="s">
        <v>58</v>
      </c>
      <c r="D4809">
        <v>48</v>
      </c>
      <c r="E4809">
        <v>7.5629999999999997</v>
      </c>
      <c r="F4809">
        <v>1.1619999999999999</v>
      </c>
      <c r="G4809">
        <v>0.64400000000000002</v>
      </c>
      <c r="H4809">
        <v>4.6130000000000004</v>
      </c>
      <c r="I4809" t="s">
        <v>2819</v>
      </c>
      <c r="J4809" s="4" t="str">
        <f t="shared" si="150"/>
        <v>na</v>
      </c>
      <c r="K4809" s="4">
        <f t="shared" si="151"/>
        <v>0</v>
      </c>
      <c r="L4809" t="s">
        <v>16252</v>
      </c>
    </row>
    <row r="4810" spans="1:12" x14ac:dyDescent="0.25">
      <c r="A4810" t="s">
        <v>9627</v>
      </c>
      <c r="B4810" t="s">
        <v>9628</v>
      </c>
      <c r="C4810" t="s">
        <v>35</v>
      </c>
      <c r="D4810">
        <v>48</v>
      </c>
      <c r="E4810">
        <v>7.5110000000000001</v>
      </c>
      <c r="F4810">
        <v>0.71399999999999997</v>
      </c>
      <c r="G4810">
        <v>1.4790000000000001</v>
      </c>
      <c r="H4810" t="s">
        <v>36</v>
      </c>
      <c r="I4810" t="s">
        <v>2819</v>
      </c>
      <c r="J4810" s="4" t="str">
        <f t="shared" si="150"/>
        <v>na</v>
      </c>
      <c r="K4810" s="4">
        <f t="shared" si="151"/>
        <v>0</v>
      </c>
      <c r="L4810" t="s">
        <v>16253</v>
      </c>
    </row>
    <row r="4811" spans="1:12" x14ac:dyDescent="0.25">
      <c r="A4811" t="s">
        <v>9629</v>
      </c>
      <c r="B4811" t="s">
        <v>9630</v>
      </c>
      <c r="C4811" t="s">
        <v>58</v>
      </c>
      <c r="D4811">
        <v>48</v>
      </c>
      <c r="E4811">
        <v>13.807</v>
      </c>
      <c r="F4811">
        <v>0.75</v>
      </c>
      <c r="G4811">
        <v>1.0309999999999999</v>
      </c>
      <c r="H4811">
        <v>3.2869999999999999</v>
      </c>
      <c r="I4811" t="s">
        <v>2819</v>
      </c>
      <c r="J4811" s="4" t="str">
        <f t="shared" si="150"/>
        <v>na</v>
      </c>
      <c r="K4811" s="4">
        <f t="shared" si="151"/>
        <v>0</v>
      </c>
      <c r="L4811" t="s">
        <v>16254</v>
      </c>
    </row>
    <row r="4812" spans="1:12" x14ac:dyDescent="0.25">
      <c r="A4812" t="s">
        <v>9631</v>
      </c>
      <c r="B4812" t="s">
        <v>9632</v>
      </c>
      <c r="C4812" t="s">
        <v>21</v>
      </c>
      <c r="D4812">
        <v>48</v>
      </c>
      <c r="E4812" t="s">
        <v>36</v>
      </c>
      <c r="F4812" t="s">
        <v>36</v>
      </c>
      <c r="G4812" t="s">
        <v>36</v>
      </c>
      <c r="H4812" t="s">
        <v>36</v>
      </c>
      <c r="I4812" t="s">
        <v>2819</v>
      </c>
      <c r="J4812" s="4" t="str">
        <f t="shared" si="150"/>
        <v>na</v>
      </c>
      <c r="K4812" s="4">
        <f t="shared" si="151"/>
        <v>0</v>
      </c>
      <c r="L4812" t="s">
        <v>16255</v>
      </c>
    </row>
    <row r="4813" spans="1:12" x14ac:dyDescent="0.25">
      <c r="A4813" t="s">
        <v>9633</v>
      </c>
      <c r="B4813" t="s">
        <v>9634</v>
      </c>
      <c r="C4813" t="s">
        <v>15</v>
      </c>
      <c r="D4813">
        <v>48</v>
      </c>
      <c r="E4813" t="s">
        <v>36</v>
      </c>
      <c r="F4813" t="s">
        <v>36</v>
      </c>
      <c r="G4813">
        <v>3.1E-2</v>
      </c>
      <c r="H4813">
        <v>2.25</v>
      </c>
      <c r="I4813" t="s">
        <v>2819</v>
      </c>
      <c r="J4813" s="4" t="str">
        <f t="shared" si="150"/>
        <v>na</v>
      </c>
      <c r="K4813" s="4">
        <f t="shared" si="151"/>
        <v>0</v>
      </c>
      <c r="L4813" t="s">
        <v>16256</v>
      </c>
    </row>
    <row r="4814" spans="1:12" x14ac:dyDescent="0.25">
      <c r="A4814" t="s">
        <v>9635</v>
      </c>
      <c r="B4814" t="s">
        <v>9636</v>
      </c>
      <c r="C4814" t="s">
        <v>132</v>
      </c>
      <c r="D4814">
        <v>48</v>
      </c>
      <c r="E4814" t="s">
        <v>36</v>
      </c>
      <c r="F4814">
        <v>0.49099999999999999</v>
      </c>
      <c r="G4814">
        <v>8.5000000000000006E-2</v>
      </c>
      <c r="H4814" t="s">
        <v>36</v>
      </c>
      <c r="I4814" t="s">
        <v>2819</v>
      </c>
      <c r="J4814" s="4" t="str">
        <f t="shared" si="150"/>
        <v>na</v>
      </c>
      <c r="K4814" s="4">
        <f t="shared" si="151"/>
        <v>0</v>
      </c>
      <c r="L4814" t="s">
        <v>16257</v>
      </c>
    </row>
    <row r="4815" spans="1:12" x14ac:dyDescent="0.25">
      <c r="A4815" t="s">
        <v>9637</v>
      </c>
      <c r="B4815" t="s">
        <v>9638</v>
      </c>
      <c r="C4815" t="s">
        <v>58</v>
      </c>
      <c r="D4815">
        <v>48</v>
      </c>
      <c r="E4815">
        <v>13.907999999999999</v>
      </c>
      <c r="F4815" t="s">
        <v>36</v>
      </c>
      <c r="G4815">
        <v>0.79</v>
      </c>
      <c r="H4815">
        <v>11.265000000000001</v>
      </c>
      <c r="I4815" t="s">
        <v>2819</v>
      </c>
      <c r="J4815" s="4" t="str">
        <f t="shared" si="150"/>
        <v>na</v>
      </c>
      <c r="K4815" s="4">
        <f t="shared" si="151"/>
        <v>0</v>
      </c>
      <c r="L4815" t="s">
        <v>16258</v>
      </c>
    </row>
    <row r="4816" spans="1:12" x14ac:dyDescent="0.25">
      <c r="A4816" t="s">
        <v>9639</v>
      </c>
      <c r="B4816" t="s">
        <v>9640</v>
      </c>
      <c r="C4816" t="s">
        <v>15</v>
      </c>
      <c r="D4816">
        <v>48</v>
      </c>
      <c r="E4816" t="s">
        <v>36</v>
      </c>
      <c r="F4816" t="s">
        <v>36</v>
      </c>
      <c r="G4816" t="s">
        <v>36</v>
      </c>
      <c r="H4816" t="s">
        <v>36</v>
      </c>
      <c r="I4816" t="s">
        <v>2819</v>
      </c>
      <c r="J4816" s="4" t="str">
        <f t="shared" si="150"/>
        <v>na</v>
      </c>
      <c r="K4816" s="4">
        <f t="shared" si="151"/>
        <v>0</v>
      </c>
      <c r="L4816" t="s">
        <v>16259</v>
      </c>
    </row>
    <row r="4817" spans="1:12" x14ac:dyDescent="0.25">
      <c r="A4817" t="s">
        <v>9641</v>
      </c>
      <c r="B4817" t="s">
        <v>9642</v>
      </c>
      <c r="C4817" t="s">
        <v>132</v>
      </c>
      <c r="D4817">
        <v>47</v>
      </c>
      <c r="E4817" t="s">
        <v>36</v>
      </c>
      <c r="F4817">
        <v>1.012</v>
      </c>
      <c r="G4817">
        <v>0.161</v>
      </c>
      <c r="H4817">
        <v>5.5910000000000002</v>
      </c>
      <c r="I4817" t="s">
        <v>2819</v>
      </c>
      <c r="J4817" s="4" t="str">
        <f t="shared" si="150"/>
        <v>na</v>
      </c>
      <c r="K4817" s="4">
        <f t="shared" si="151"/>
        <v>0</v>
      </c>
      <c r="L4817" t="s">
        <v>16260</v>
      </c>
    </row>
    <row r="4818" spans="1:12" x14ac:dyDescent="0.25">
      <c r="A4818" t="s">
        <v>9643</v>
      </c>
      <c r="B4818" t="s">
        <v>9644</v>
      </c>
      <c r="C4818" t="s">
        <v>132</v>
      </c>
      <c r="D4818">
        <v>47</v>
      </c>
      <c r="E4818" t="s">
        <v>36</v>
      </c>
      <c r="F4818" t="s">
        <v>36</v>
      </c>
      <c r="G4818">
        <v>1.6080000000000001</v>
      </c>
      <c r="H4818" t="s">
        <v>36</v>
      </c>
      <c r="I4818" t="s">
        <v>2819</v>
      </c>
      <c r="J4818" s="4" t="str">
        <f t="shared" si="150"/>
        <v>na</v>
      </c>
      <c r="K4818" s="4">
        <f t="shared" si="151"/>
        <v>0</v>
      </c>
      <c r="L4818" t="s">
        <v>16261</v>
      </c>
    </row>
    <row r="4819" spans="1:12" x14ac:dyDescent="0.25">
      <c r="A4819" t="s">
        <v>9645</v>
      </c>
      <c r="B4819" t="s">
        <v>9646</v>
      </c>
      <c r="C4819" t="s">
        <v>27</v>
      </c>
      <c r="D4819">
        <v>47</v>
      </c>
      <c r="E4819">
        <v>20.814</v>
      </c>
      <c r="F4819">
        <v>1.373</v>
      </c>
      <c r="G4819">
        <v>1.377</v>
      </c>
      <c r="H4819">
        <v>10.984999999999999</v>
      </c>
      <c r="I4819" t="s">
        <v>2819</v>
      </c>
      <c r="J4819" s="4" t="str">
        <f t="shared" si="150"/>
        <v>na</v>
      </c>
      <c r="K4819" s="4">
        <f t="shared" si="151"/>
        <v>0</v>
      </c>
      <c r="L4819" t="s">
        <v>16262</v>
      </c>
    </row>
    <row r="4820" spans="1:12" x14ac:dyDescent="0.25">
      <c r="A4820" t="s">
        <v>9647</v>
      </c>
      <c r="B4820" t="s">
        <v>9648</v>
      </c>
      <c r="C4820" t="s">
        <v>11</v>
      </c>
      <c r="D4820">
        <v>47</v>
      </c>
      <c r="E4820" t="s">
        <v>36</v>
      </c>
      <c r="F4820">
        <v>0.31</v>
      </c>
      <c r="G4820">
        <v>0.156</v>
      </c>
      <c r="H4820" t="s">
        <v>36</v>
      </c>
      <c r="I4820" t="s">
        <v>2819</v>
      </c>
      <c r="J4820" s="4" t="str">
        <f t="shared" si="150"/>
        <v>na</v>
      </c>
      <c r="K4820" s="4">
        <f t="shared" si="151"/>
        <v>0</v>
      </c>
      <c r="L4820" t="s">
        <v>16263</v>
      </c>
    </row>
    <row r="4821" spans="1:12" x14ac:dyDescent="0.25">
      <c r="A4821" t="s">
        <v>9649</v>
      </c>
      <c r="B4821" t="s">
        <v>9650</v>
      </c>
      <c r="C4821" t="s">
        <v>15</v>
      </c>
      <c r="D4821">
        <v>47</v>
      </c>
      <c r="E4821">
        <v>15.500999999999999</v>
      </c>
      <c r="F4821">
        <v>0.59199999999999997</v>
      </c>
      <c r="G4821">
        <v>1.0529999999999999</v>
      </c>
      <c r="H4821">
        <v>10.333</v>
      </c>
      <c r="I4821" t="s">
        <v>2819</v>
      </c>
      <c r="J4821" s="4" t="str">
        <f t="shared" si="150"/>
        <v>na</v>
      </c>
      <c r="K4821" s="4">
        <f t="shared" si="151"/>
        <v>0</v>
      </c>
      <c r="L4821" t="s">
        <v>16264</v>
      </c>
    </row>
    <row r="4822" spans="1:12" x14ac:dyDescent="0.25">
      <c r="A4822" t="s">
        <v>9651</v>
      </c>
      <c r="B4822" t="s">
        <v>9652</v>
      </c>
      <c r="C4822" t="s">
        <v>35</v>
      </c>
      <c r="D4822">
        <v>47</v>
      </c>
      <c r="E4822">
        <v>6.9960000000000004</v>
      </c>
      <c r="F4822">
        <v>0.91400000000000003</v>
      </c>
      <c r="G4822">
        <v>2.012</v>
      </c>
      <c r="H4822" t="s">
        <v>36</v>
      </c>
      <c r="I4822" t="s">
        <v>2819</v>
      </c>
      <c r="J4822" s="4" t="str">
        <f t="shared" si="150"/>
        <v>na</v>
      </c>
      <c r="K4822" s="4">
        <f t="shared" si="151"/>
        <v>0</v>
      </c>
      <c r="L4822" t="s">
        <v>16265</v>
      </c>
    </row>
    <row r="4823" spans="1:12" x14ac:dyDescent="0.25">
      <c r="A4823" t="s">
        <v>9653</v>
      </c>
      <c r="B4823" t="s">
        <v>9654</v>
      </c>
      <c r="C4823" t="s">
        <v>58</v>
      </c>
      <c r="D4823">
        <v>47</v>
      </c>
      <c r="E4823">
        <v>7.282</v>
      </c>
      <c r="F4823">
        <v>1.111</v>
      </c>
      <c r="G4823">
        <v>0.28499999999999998</v>
      </c>
      <c r="H4823">
        <v>9.85</v>
      </c>
      <c r="I4823" t="s">
        <v>2819</v>
      </c>
      <c r="J4823" s="4" t="str">
        <f t="shared" si="150"/>
        <v>na</v>
      </c>
      <c r="K4823" s="4">
        <f t="shared" si="151"/>
        <v>0</v>
      </c>
      <c r="L4823" t="s">
        <v>16266</v>
      </c>
    </row>
    <row r="4824" spans="1:12" x14ac:dyDescent="0.25">
      <c r="A4824" t="s">
        <v>9655</v>
      </c>
      <c r="B4824" t="s">
        <v>9656</v>
      </c>
      <c r="C4824" t="s">
        <v>35</v>
      </c>
      <c r="D4824">
        <v>47</v>
      </c>
      <c r="E4824">
        <v>13.005000000000001</v>
      </c>
      <c r="F4824">
        <v>0.58299999999999996</v>
      </c>
      <c r="G4824">
        <v>0.95</v>
      </c>
      <c r="H4824" t="s">
        <v>36</v>
      </c>
      <c r="I4824" t="s">
        <v>2819</v>
      </c>
      <c r="J4824" s="4" t="str">
        <f t="shared" si="150"/>
        <v>na</v>
      </c>
      <c r="K4824" s="4">
        <f t="shared" si="151"/>
        <v>0</v>
      </c>
      <c r="L4824" t="s">
        <v>16267</v>
      </c>
    </row>
    <row r="4825" spans="1:12" x14ac:dyDescent="0.25">
      <c r="A4825" t="s">
        <v>9657</v>
      </c>
      <c r="B4825" t="s">
        <v>9658</v>
      </c>
      <c r="C4825" t="s">
        <v>61</v>
      </c>
      <c r="D4825">
        <v>47</v>
      </c>
      <c r="E4825" t="s">
        <v>36</v>
      </c>
      <c r="F4825" t="s">
        <v>36</v>
      </c>
      <c r="G4825" t="s">
        <v>36</v>
      </c>
      <c r="H4825" t="s">
        <v>36</v>
      </c>
      <c r="I4825" t="s">
        <v>2819</v>
      </c>
      <c r="J4825" s="4" t="str">
        <f t="shared" si="150"/>
        <v>na</v>
      </c>
      <c r="K4825" s="4">
        <f t="shared" si="151"/>
        <v>0</v>
      </c>
      <c r="L4825" t="s">
        <v>16268</v>
      </c>
    </row>
    <row r="4826" spans="1:12" x14ac:dyDescent="0.25">
      <c r="A4826" t="s">
        <v>9659</v>
      </c>
      <c r="B4826" t="s">
        <v>9660</v>
      </c>
      <c r="C4826" t="s">
        <v>58</v>
      </c>
      <c r="D4826">
        <v>47</v>
      </c>
      <c r="E4826">
        <v>11.381</v>
      </c>
      <c r="F4826">
        <v>0.61399999999999999</v>
      </c>
      <c r="G4826">
        <v>0.16200000000000001</v>
      </c>
      <c r="H4826">
        <v>6.1980000000000004</v>
      </c>
      <c r="I4826" t="s">
        <v>2819</v>
      </c>
      <c r="J4826" s="4" t="str">
        <f t="shared" si="150"/>
        <v>na</v>
      </c>
      <c r="K4826" s="4">
        <f t="shared" si="151"/>
        <v>0</v>
      </c>
      <c r="L4826" t="s">
        <v>16269</v>
      </c>
    </row>
    <row r="4827" spans="1:12" x14ac:dyDescent="0.25">
      <c r="A4827" t="s">
        <v>9661</v>
      </c>
      <c r="B4827" t="s">
        <v>9662</v>
      </c>
      <c r="C4827" t="s">
        <v>35</v>
      </c>
      <c r="D4827">
        <v>47</v>
      </c>
      <c r="E4827" t="s">
        <v>36</v>
      </c>
      <c r="F4827" t="s">
        <v>36</v>
      </c>
      <c r="G4827" t="s">
        <v>36</v>
      </c>
      <c r="H4827" t="s">
        <v>36</v>
      </c>
      <c r="I4827" t="s">
        <v>2819</v>
      </c>
      <c r="J4827" s="4" t="str">
        <f t="shared" si="150"/>
        <v>na</v>
      </c>
      <c r="K4827" s="4">
        <f t="shared" si="151"/>
        <v>0</v>
      </c>
      <c r="L4827" t="s">
        <v>16270</v>
      </c>
    </row>
    <row r="4828" spans="1:12" x14ac:dyDescent="0.25">
      <c r="A4828" t="s">
        <v>9663</v>
      </c>
      <c r="B4828" t="s">
        <v>9664</v>
      </c>
      <c r="C4828" t="s">
        <v>30</v>
      </c>
      <c r="D4828">
        <v>47</v>
      </c>
      <c r="E4828" t="s">
        <v>36</v>
      </c>
      <c r="F4828">
        <v>0.67100000000000004</v>
      </c>
      <c r="G4828">
        <v>3.593</v>
      </c>
      <c r="H4828" t="s">
        <v>36</v>
      </c>
      <c r="I4828" t="s">
        <v>2819</v>
      </c>
      <c r="J4828" s="4" t="str">
        <f t="shared" si="150"/>
        <v>na</v>
      </c>
      <c r="K4828" s="4">
        <f t="shared" si="151"/>
        <v>0</v>
      </c>
      <c r="L4828" t="s">
        <v>16271</v>
      </c>
    </row>
    <row r="4829" spans="1:12" x14ac:dyDescent="0.25">
      <c r="A4829" t="s">
        <v>9665</v>
      </c>
      <c r="B4829" t="s">
        <v>9666</v>
      </c>
      <c r="C4829" t="s">
        <v>35</v>
      </c>
      <c r="D4829">
        <v>47</v>
      </c>
      <c r="E4829" t="s">
        <v>36</v>
      </c>
      <c r="F4829" t="s">
        <v>36</v>
      </c>
      <c r="G4829" t="s">
        <v>36</v>
      </c>
      <c r="H4829" t="s">
        <v>36</v>
      </c>
      <c r="I4829" t="s">
        <v>2819</v>
      </c>
      <c r="J4829" s="4" t="str">
        <f t="shared" si="150"/>
        <v>na</v>
      </c>
      <c r="K4829" s="4">
        <f t="shared" si="151"/>
        <v>0</v>
      </c>
      <c r="L4829" t="s">
        <v>16272</v>
      </c>
    </row>
    <row r="4830" spans="1:12" x14ac:dyDescent="0.25">
      <c r="A4830" t="s">
        <v>9667</v>
      </c>
      <c r="B4830" t="s">
        <v>9668</v>
      </c>
      <c r="C4830" t="s">
        <v>30</v>
      </c>
      <c r="D4830">
        <v>47</v>
      </c>
      <c r="E4830" t="s">
        <v>36</v>
      </c>
      <c r="F4830">
        <v>2.9660000000000002</v>
      </c>
      <c r="G4830">
        <v>22.559000000000001</v>
      </c>
      <c r="H4830" t="s">
        <v>36</v>
      </c>
      <c r="I4830" t="s">
        <v>2819</v>
      </c>
      <c r="J4830" s="4" t="str">
        <f t="shared" si="150"/>
        <v>na</v>
      </c>
      <c r="K4830" s="4">
        <f t="shared" si="151"/>
        <v>0</v>
      </c>
      <c r="L4830" t="s">
        <v>16273</v>
      </c>
    </row>
    <row r="4831" spans="1:12" x14ac:dyDescent="0.25">
      <c r="A4831" t="s">
        <v>9669</v>
      </c>
      <c r="B4831" t="s">
        <v>9670</v>
      </c>
      <c r="C4831" t="s">
        <v>132</v>
      </c>
      <c r="D4831">
        <v>47</v>
      </c>
      <c r="E4831">
        <v>12.143000000000001</v>
      </c>
      <c r="F4831">
        <v>61.064</v>
      </c>
      <c r="G4831">
        <v>3.3639999999999999</v>
      </c>
      <c r="H4831">
        <v>9.3450000000000006</v>
      </c>
      <c r="I4831" t="s">
        <v>2819</v>
      </c>
      <c r="J4831" s="4" t="str">
        <f t="shared" si="150"/>
        <v>na</v>
      </c>
      <c r="K4831" s="4">
        <f t="shared" si="151"/>
        <v>0</v>
      </c>
      <c r="L4831" t="s">
        <v>16274</v>
      </c>
    </row>
    <row r="4832" spans="1:12" x14ac:dyDescent="0.25">
      <c r="A4832" t="s">
        <v>9671</v>
      </c>
      <c r="B4832" t="s">
        <v>9672</v>
      </c>
      <c r="C4832" t="s">
        <v>61</v>
      </c>
      <c r="D4832">
        <v>47</v>
      </c>
      <c r="E4832" t="s">
        <v>36</v>
      </c>
      <c r="F4832">
        <v>70.197999999999993</v>
      </c>
      <c r="G4832" t="s">
        <v>36</v>
      </c>
      <c r="H4832" t="s">
        <v>36</v>
      </c>
      <c r="I4832" t="s">
        <v>2819</v>
      </c>
      <c r="J4832" s="4" t="str">
        <f t="shared" si="150"/>
        <v>na</v>
      </c>
      <c r="K4832" s="4">
        <f t="shared" si="151"/>
        <v>0</v>
      </c>
      <c r="L4832" t="s">
        <v>16275</v>
      </c>
    </row>
    <row r="4833" spans="1:12" x14ac:dyDescent="0.25">
      <c r="A4833" t="s">
        <v>9673</v>
      </c>
      <c r="B4833" t="s">
        <v>9674</v>
      </c>
      <c r="C4833" t="s">
        <v>132</v>
      </c>
      <c r="D4833">
        <v>47</v>
      </c>
      <c r="E4833" t="s">
        <v>36</v>
      </c>
      <c r="F4833">
        <v>0.38300000000000001</v>
      </c>
      <c r="G4833">
        <v>0.28799999999999998</v>
      </c>
      <c r="H4833" t="s">
        <v>36</v>
      </c>
      <c r="I4833" t="s">
        <v>2819</v>
      </c>
      <c r="J4833" s="4" t="str">
        <f t="shared" si="150"/>
        <v>na</v>
      </c>
      <c r="K4833" s="4">
        <f t="shared" si="151"/>
        <v>0</v>
      </c>
      <c r="L4833" t="s">
        <v>16276</v>
      </c>
    </row>
    <row r="4834" spans="1:12" x14ac:dyDescent="0.25">
      <c r="A4834" t="s">
        <v>9675</v>
      </c>
      <c r="B4834" t="s">
        <v>9676</v>
      </c>
      <c r="C4834" t="s">
        <v>35</v>
      </c>
      <c r="D4834">
        <v>47</v>
      </c>
      <c r="E4834">
        <v>27.128</v>
      </c>
      <c r="F4834">
        <v>2.363</v>
      </c>
      <c r="G4834">
        <v>5.5229999999999997</v>
      </c>
      <c r="H4834" t="s">
        <v>36</v>
      </c>
      <c r="I4834" t="s">
        <v>2819</v>
      </c>
      <c r="J4834" s="4" t="str">
        <f t="shared" si="150"/>
        <v>na</v>
      </c>
      <c r="K4834" s="4">
        <f t="shared" si="151"/>
        <v>0</v>
      </c>
      <c r="L4834" t="s">
        <v>16277</v>
      </c>
    </row>
    <row r="4835" spans="1:12" x14ac:dyDescent="0.25">
      <c r="A4835" t="s">
        <v>9677</v>
      </c>
      <c r="B4835" t="s">
        <v>9678</v>
      </c>
      <c r="C4835" t="s">
        <v>58</v>
      </c>
      <c r="D4835">
        <v>46</v>
      </c>
      <c r="E4835">
        <v>19.11</v>
      </c>
      <c r="F4835">
        <v>1.9930000000000001</v>
      </c>
      <c r="G4835">
        <v>1.9379999999999999</v>
      </c>
      <c r="H4835" t="s">
        <v>36</v>
      </c>
      <c r="I4835" t="s">
        <v>2819</v>
      </c>
      <c r="J4835" s="4" t="str">
        <f t="shared" si="150"/>
        <v>na</v>
      </c>
      <c r="K4835" s="4">
        <f t="shared" si="151"/>
        <v>0</v>
      </c>
      <c r="L4835" t="s">
        <v>16278</v>
      </c>
    </row>
    <row r="4836" spans="1:12" x14ac:dyDescent="0.25">
      <c r="A4836" t="s">
        <v>9679</v>
      </c>
      <c r="B4836" t="s">
        <v>9680</v>
      </c>
      <c r="C4836" t="s">
        <v>35</v>
      </c>
      <c r="D4836">
        <v>46</v>
      </c>
      <c r="E4836">
        <v>13.792999999999999</v>
      </c>
      <c r="F4836">
        <v>1.0940000000000001</v>
      </c>
      <c r="G4836">
        <v>2.5979999999999999</v>
      </c>
      <c r="H4836" t="s">
        <v>36</v>
      </c>
      <c r="I4836" t="s">
        <v>2819</v>
      </c>
      <c r="J4836" s="4" t="str">
        <f t="shared" si="150"/>
        <v>na</v>
      </c>
      <c r="K4836" s="4">
        <f t="shared" si="151"/>
        <v>0</v>
      </c>
      <c r="L4836" t="s">
        <v>16279</v>
      </c>
    </row>
    <row r="4837" spans="1:12" x14ac:dyDescent="0.25">
      <c r="A4837" t="s">
        <v>9681</v>
      </c>
      <c r="B4837" t="s">
        <v>9682</v>
      </c>
      <c r="C4837" t="s">
        <v>27</v>
      </c>
      <c r="D4837">
        <v>46</v>
      </c>
      <c r="E4837" t="s">
        <v>36</v>
      </c>
      <c r="F4837" t="s">
        <v>36</v>
      </c>
      <c r="G4837" t="s">
        <v>36</v>
      </c>
      <c r="H4837" t="s">
        <v>36</v>
      </c>
      <c r="I4837" t="s">
        <v>2819</v>
      </c>
      <c r="J4837" s="4" t="str">
        <f t="shared" si="150"/>
        <v>na</v>
      </c>
      <c r="K4837" s="4">
        <f t="shared" si="151"/>
        <v>0</v>
      </c>
      <c r="L4837" t="s">
        <v>16280</v>
      </c>
    </row>
    <row r="4838" spans="1:12" x14ac:dyDescent="0.25">
      <c r="A4838" t="s">
        <v>9683</v>
      </c>
      <c r="B4838" t="s">
        <v>9684</v>
      </c>
      <c r="C4838" t="s">
        <v>30</v>
      </c>
      <c r="D4838">
        <v>46</v>
      </c>
      <c r="E4838" t="s">
        <v>36</v>
      </c>
      <c r="F4838">
        <v>1.091</v>
      </c>
      <c r="G4838" t="s">
        <v>36</v>
      </c>
      <c r="H4838" t="s">
        <v>36</v>
      </c>
      <c r="I4838" t="s">
        <v>2819</v>
      </c>
      <c r="J4838" s="4" t="str">
        <f t="shared" si="150"/>
        <v>na</v>
      </c>
      <c r="K4838" s="4">
        <f t="shared" si="151"/>
        <v>0</v>
      </c>
      <c r="L4838" t="s">
        <v>16281</v>
      </c>
    </row>
    <row r="4839" spans="1:12" x14ac:dyDescent="0.25">
      <c r="A4839" t="s">
        <v>9685</v>
      </c>
      <c r="B4839" t="s">
        <v>9686</v>
      </c>
      <c r="C4839" t="s">
        <v>35</v>
      </c>
      <c r="D4839">
        <v>46</v>
      </c>
      <c r="E4839">
        <v>11.502000000000001</v>
      </c>
      <c r="F4839">
        <v>0.95599999999999996</v>
      </c>
      <c r="G4839">
        <v>1.909</v>
      </c>
      <c r="H4839" t="s">
        <v>36</v>
      </c>
      <c r="I4839" t="s">
        <v>2819</v>
      </c>
      <c r="J4839" s="4" t="str">
        <f t="shared" si="150"/>
        <v>na</v>
      </c>
      <c r="K4839" s="4">
        <f t="shared" si="151"/>
        <v>0</v>
      </c>
      <c r="L4839" t="s">
        <v>16282</v>
      </c>
    </row>
    <row r="4840" spans="1:12" x14ac:dyDescent="0.25">
      <c r="A4840" t="s">
        <v>9687</v>
      </c>
      <c r="B4840" t="s">
        <v>9688</v>
      </c>
      <c r="C4840" t="s">
        <v>30</v>
      </c>
      <c r="D4840">
        <v>46</v>
      </c>
      <c r="E4840" t="s">
        <v>36</v>
      </c>
      <c r="F4840">
        <v>1.323</v>
      </c>
      <c r="G4840">
        <v>53.829000000000001</v>
      </c>
      <c r="H4840" t="s">
        <v>36</v>
      </c>
      <c r="I4840" t="s">
        <v>2819</v>
      </c>
      <c r="J4840" s="4" t="str">
        <f t="shared" si="150"/>
        <v>na</v>
      </c>
      <c r="K4840" s="4">
        <f t="shared" si="151"/>
        <v>0</v>
      </c>
      <c r="L4840" t="s">
        <v>16283</v>
      </c>
    </row>
    <row r="4841" spans="1:12" x14ac:dyDescent="0.25">
      <c r="A4841" t="s">
        <v>9689</v>
      </c>
      <c r="B4841" t="s">
        <v>9690</v>
      </c>
      <c r="C4841" t="s">
        <v>30</v>
      </c>
      <c r="D4841">
        <v>46</v>
      </c>
      <c r="E4841" t="s">
        <v>36</v>
      </c>
      <c r="F4841">
        <v>5.7519999999999998</v>
      </c>
      <c r="G4841" t="s">
        <v>36</v>
      </c>
      <c r="H4841" t="s">
        <v>36</v>
      </c>
      <c r="I4841" t="s">
        <v>2819</v>
      </c>
      <c r="J4841" s="4" t="str">
        <f t="shared" si="150"/>
        <v>na</v>
      </c>
      <c r="K4841" s="4">
        <f t="shared" si="151"/>
        <v>0</v>
      </c>
      <c r="L4841" t="s">
        <v>16284</v>
      </c>
    </row>
    <row r="4842" spans="1:12" x14ac:dyDescent="0.25">
      <c r="A4842" t="s">
        <v>9691</v>
      </c>
      <c r="B4842" t="s">
        <v>9692</v>
      </c>
      <c r="C4842" t="s">
        <v>35</v>
      </c>
      <c r="D4842">
        <v>46</v>
      </c>
      <c r="E4842" t="s">
        <v>36</v>
      </c>
      <c r="F4842" t="s">
        <v>36</v>
      </c>
      <c r="G4842" t="s">
        <v>36</v>
      </c>
      <c r="H4842" t="s">
        <v>36</v>
      </c>
      <c r="I4842" t="s">
        <v>2819</v>
      </c>
      <c r="J4842" s="4" t="str">
        <f t="shared" si="150"/>
        <v>na</v>
      </c>
      <c r="K4842" s="4">
        <f t="shared" si="151"/>
        <v>0</v>
      </c>
      <c r="L4842" t="s">
        <v>16285</v>
      </c>
    </row>
    <row r="4843" spans="1:12" x14ac:dyDescent="0.25">
      <c r="A4843" t="s">
        <v>9693</v>
      </c>
      <c r="B4843" t="s">
        <v>9694</v>
      </c>
      <c r="C4843" t="s">
        <v>15</v>
      </c>
      <c r="D4843">
        <v>46</v>
      </c>
      <c r="E4843">
        <v>35.396000000000001</v>
      </c>
      <c r="F4843">
        <v>3.8410000000000002</v>
      </c>
      <c r="G4843">
        <v>2.1930000000000001</v>
      </c>
      <c r="H4843">
        <v>15.05</v>
      </c>
      <c r="I4843" t="s">
        <v>2819</v>
      </c>
      <c r="J4843" s="4" t="str">
        <f t="shared" si="150"/>
        <v>na</v>
      </c>
      <c r="K4843" s="4">
        <f t="shared" si="151"/>
        <v>0</v>
      </c>
      <c r="L4843" t="s">
        <v>16286</v>
      </c>
    </row>
    <row r="4844" spans="1:12" x14ac:dyDescent="0.25">
      <c r="A4844" t="s">
        <v>9695</v>
      </c>
      <c r="B4844" t="s">
        <v>9696</v>
      </c>
      <c r="C4844" t="s">
        <v>58</v>
      </c>
      <c r="D4844">
        <v>46</v>
      </c>
      <c r="E4844">
        <v>16.745999999999999</v>
      </c>
      <c r="F4844">
        <v>0.19800000000000001</v>
      </c>
      <c r="G4844">
        <v>6.9000000000000006E-2</v>
      </c>
      <c r="H4844">
        <v>92.126999999999995</v>
      </c>
      <c r="I4844" t="s">
        <v>2819</v>
      </c>
      <c r="J4844" s="4" t="str">
        <f t="shared" si="150"/>
        <v>na</v>
      </c>
      <c r="K4844" s="4">
        <f t="shared" si="151"/>
        <v>0</v>
      </c>
      <c r="L4844" t="s">
        <v>16287</v>
      </c>
    </row>
    <row r="4845" spans="1:12" x14ac:dyDescent="0.25">
      <c r="A4845" t="s">
        <v>9697</v>
      </c>
      <c r="B4845" t="s">
        <v>9698</v>
      </c>
      <c r="C4845" t="s">
        <v>35</v>
      </c>
      <c r="D4845">
        <v>46</v>
      </c>
      <c r="E4845" t="s">
        <v>36</v>
      </c>
      <c r="F4845" t="s">
        <v>36</v>
      </c>
      <c r="G4845" t="s">
        <v>36</v>
      </c>
      <c r="H4845" t="s">
        <v>36</v>
      </c>
      <c r="I4845" t="s">
        <v>2819</v>
      </c>
      <c r="J4845" s="4" t="str">
        <f t="shared" si="150"/>
        <v>na</v>
      </c>
      <c r="K4845" s="4">
        <f t="shared" si="151"/>
        <v>0</v>
      </c>
      <c r="L4845" t="s">
        <v>16288</v>
      </c>
    </row>
    <row r="4846" spans="1:12" x14ac:dyDescent="0.25">
      <c r="A4846" t="s">
        <v>9699</v>
      </c>
      <c r="B4846" t="s">
        <v>9700</v>
      </c>
      <c r="C4846" t="s">
        <v>30</v>
      </c>
      <c r="D4846">
        <v>46</v>
      </c>
      <c r="E4846" t="s">
        <v>36</v>
      </c>
      <c r="F4846">
        <v>1.8720000000000001</v>
      </c>
      <c r="G4846" t="s">
        <v>36</v>
      </c>
      <c r="H4846" t="s">
        <v>36</v>
      </c>
      <c r="I4846" t="s">
        <v>2819</v>
      </c>
      <c r="J4846" s="4" t="str">
        <f t="shared" si="150"/>
        <v>na</v>
      </c>
      <c r="K4846" s="4">
        <f t="shared" si="151"/>
        <v>0</v>
      </c>
      <c r="L4846" t="s">
        <v>16289</v>
      </c>
    </row>
    <row r="4847" spans="1:12" x14ac:dyDescent="0.25">
      <c r="A4847" t="s">
        <v>9701</v>
      </c>
      <c r="B4847" t="s">
        <v>9702</v>
      </c>
      <c r="C4847" t="s">
        <v>35</v>
      </c>
      <c r="D4847">
        <v>46</v>
      </c>
      <c r="E4847">
        <v>13.08</v>
      </c>
      <c r="F4847">
        <v>0.83699999999999997</v>
      </c>
      <c r="G4847">
        <v>2.2000000000000002</v>
      </c>
      <c r="H4847" t="s">
        <v>36</v>
      </c>
      <c r="I4847" t="s">
        <v>2819</v>
      </c>
      <c r="J4847" s="4" t="str">
        <f t="shared" si="150"/>
        <v>na</v>
      </c>
      <c r="K4847" s="4">
        <f t="shared" si="151"/>
        <v>0</v>
      </c>
      <c r="L4847" t="s">
        <v>16290</v>
      </c>
    </row>
    <row r="4848" spans="1:12" x14ac:dyDescent="0.25">
      <c r="A4848" t="s">
        <v>9703</v>
      </c>
      <c r="B4848" t="s">
        <v>9704</v>
      </c>
      <c r="C4848" t="s">
        <v>11</v>
      </c>
      <c r="D4848">
        <v>46</v>
      </c>
      <c r="E4848" t="s">
        <v>36</v>
      </c>
      <c r="F4848">
        <v>6.5000000000000002E-2</v>
      </c>
      <c r="G4848">
        <v>2.1000000000000001E-2</v>
      </c>
      <c r="H4848">
        <v>2.0299999999999998</v>
      </c>
      <c r="I4848" t="s">
        <v>2819</v>
      </c>
      <c r="J4848" s="4" t="str">
        <f t="shared" si="150"/>
        <v>na</v>
      </c>
      <c r="K4848" s="4">
        <f t="shared" si="151"/>
        <v>0</v>
      </c>
      <c r="L4848" t="s">
        <v>16291</v>
      </c>
    </row>
    <row r="4849" spans="1:12" x14ac:dyDescent="0.25">
      <c r="A4849" t="s">
        <v>9705</v>
      </c>
      <c r="B4849" t="s">
        <v>9706</v>
      </c>
      <c r="C4849" t="s">
        <v>35</v>
      </c>
      <c r="D4849">
        <v>46</v>
      </c>
      <c r="E4849">
        <v>53.472000000000001</v>
      </c>
      <c r="F4849">
        <v>0.82699999999999996</v>
      </c>
      <c r="G4849">
        <v>5.165</v>
      </c>
      <c r="H4849" t="s">
        <v>36</v>
      </c>
      <c r="I4849" t="s">
        <v>2819</v>
      </c>
      <c r="J4849" s="4" t="str">
        <f t="shared" si="150"/>
        <v>na</v>
      </c>
      <c r="K4849" s="4">
        <f t="shared" si="151"/>
        <v>0</v>
      </c>
      <c r="L4849" t="s">
        <v>16292</v>
      </c>
    </row>
    <row r="4850" spans="1:12" x14ac:dyDescent="0.25">
      <c r="A4850" t="s">
        <v>9707</v>
      </c>
      <c r="B4850" t="s">
        <v>9708</v>
      </c>
      <c r="C4850" t="s">
        <v>30</v>
      </c>
      <c r="D4850">
        <v>46</v>
      </c>
      <c r="E4850" t="s">
        <v>36</v>
      </c>
      <c r="F4850">
        <v>0.44400000000000001</v>
      </c>
      <c r="G4850">
        <v>0.56200000000000006</v>
      </c>
      <c r="H4850" t="s">
        <v>36</v>
      </c>
      <c r="I4850" t="s">
        <v>2819</v>
      </c>
      <c r="J4850" s="4" t="str">
        <f t="shared" si="150"/>
        <v>na</v>
      </c>
      <c r="K4850" s="4">
        <f t="shared" si="151"/>
        <v>0</v>
      </c>
      <c r="L4850" t="s">
        <v>16293</v>
      </c>
    </row>
    <row r="4851" spans="1:12" x14ac:dyDescent="0.25">
      <c r="A4851" t="s">
        <v>9709</v>
      </c>
      <c r="B4851" t="s">
        <v>9710</v>
      </c>
      <c r="C4851" t="s">
        <v>11</v>
      </c>
      <c r="D4851">
        <v>46</v>
      </c>
      <c r="E4851" t="s">
        <v>36</v>
      </c>
      <c r="F4851">
        <v>4.2000000000000003E-2</v>
      </c>
      <c r="G4851">
        <v>9.8000000000000004E-2</v>
      </c>
      <c r="H4851">
        <v>2.56</v>
      </c>
      <c r="I4851" t="s">
        <v>2819</v>
      </c>
      <c r="J4851" s="4" t="str">
        <f t="shared" si="150"/>
        <v>na</v>
      </c>
      <c r="K4851" s="4">
        <f t="shared" si="151"/>
        <v>0</v>
      </c>
      <c r="L4851" t="s">
        <v>16294</v>
      </c>
    </row>
    <row r="4852" spans="1:12" x14ac:dyDescent="0.25">
      <c r="A4852" t="s">
        <v>9711</v>
      </c>
      <c r="B4852" t="s">
        <v>9712</v>
      </c>
      <c r="C4852" t="s">
        <v>58</v>
      </c>
      <c r="D4852">
        <v>45</v>
      </c>
      <c r="E4852" t="s">
        <v>36</v>
      </c>
      <c r="F4852">
        <v>0.46</v>
      </c>
      <c r="G4852">
        <v>0.105</v>
      </c>
      <c r="H4852" t="s">
        <v>36</v>
      </c>
      <c r="I4852" t="s">
        <v>2819</v>
      </c>
      <c r="J4852" s="4" t="str">
        <f t="shared" si="150"/>
        <v>na</v>
      </c>
      <c r="K4852" s="4">
        <f t="shared" si="151"/>
        <v>0</v>
      </c>
      <c r="L4852" t="s">
        <v>16295</v>
      </c>
    </row>
    <row r="4853" spans="1:12" x14ac:dyDescent="0.25">
      <c r="A4853" t="s">
        <v>9713</v>
      </c>
      <c r="B4853" t="s">
        <v>9714</v>
      </c>
      <c r="C4853" t="s">
        <v>30</v>
      </c>
      <c r="D4853">
        <v>45</v>
      </c>
      <c r="E4853" t="s">
        <v>36</v>
      </c>
      <c r="F4853">
        <v>4.2450000000000001</v>
      </c>
      <c r="G4853" t="s">
        <v>36</v>
      </c>
      <c r="H4853" t="s">
        <v>36</v>
      </c>
      <c r="I4853" t="s">
        <v>2819</v>
      </c>
      <c r="J4853" s="4" t="str">
        <f t="shared" si="150"/>
        <v>na</v>
      </c>
      <c r="K4853" s="4">
        <f t="shared" si="151"/>
        <v>0</v>
      </c>
      <c r="L4853" t="s">
        <v>16296</v>
      </c>
    </row>
    <row r="4854" spans="1:12" x14ac:dyDescent="0.25">
      <c r="A4854" t="s">
        <v>9715</v>
      </c>
      <c r="B4854" t="s">
        <v>9716</v>
      </c>
      <c r="C4854" t="s">
        <v>30</v>
      </c>
      <c r="D4854">
        <v>45</v>
      </c>
      <c r="E4854" t="s">
        <v>36</v>
      </c>
      <c r="F4854">
        <v>0.83</v>
      </c>
      <c r="G4854">
        <v>5.1680000000000001</v>
      </c>
      <c r="H4854" t="s">
        <v>36</v>
      </c>
      <c r="I4854" t="s">
        <v>2819</v>
      </c>
      <c r="J4854" s="4" t="str">
        <f t="shared" si="150"/>
        <v>na</v>
      </c>
      <c r="K4854" s="4">
        <f t="shared" si="151"/>
        <v>0</v>
      </c>
      <c r="L4854" t="s">
        <v>16297</v>
      </c>
    </row>
    <row r="4855" spans="1:12" x14ac:dyDescent="0.25">
      <c r="A4855" t="s">
        <v>9717</v>
      </c>
      <c r="B4855" t="s">
        <v>9718</v>
      </c>
      <c r="C4855" t="s">
        <v>61</v>
      </c>
      <c r="D4855">
        <v>45</v>
      </c>
      <c r="E4855">
        <v>343.51600000000002</v>
      </c>
      <c r="F4855">
        <v>1.0760000000000001</v>
      </c>
      <c r="G4855" t="s">
        <v>36</v>
      </c>
      <c r="H4855" t="s">
        <v>36</v>
      </c>
      <c r="I4855" t="s">
        <v>2819</v>
      </c>
      <c r="J4855" s="4" t="str">
        <f t="shared" si="150"/>
        <v>na</v>
      </c>
      <c r="K4855" s="4">
        <f t="shared" si="151"/>
        <v>0</v>
      </c>
      <c r="L4855" t="s">
        <v>16298</v>
      </c>
    </row>
    <row r="4856" spans="1:12" x14ac:dyDescent="0.25">
      <c r="A4856" t="s">
        <v>9719</v>
      </c>
      <c r="B4856" t="s">
        <v>9720</v>
      </c>
      <c r="C4856" t="s">
        <v>35</v>
      </c>
      <c r="D4856">
        <v>45</v>
      </c>
      <c r="E4856" t="s">
        <v>36</v>
      </c>
      <c r="F4856">
        <v>1.3540000000000001</v>
      </c>
      <c r="G4856" t="s">
        <v>36</v>
      </c>
      <c r="H4856" t="s">
        <v>36</v>
      </c>
      <c r="I4856" t="s">
        <v>2819</v>
      </c>
      <c r="J4856" s="4" t="str">
        <f t="shared" si="150"/>
        <v>na</v>
      </c>
      <c r="K4856" s="4">
        <f t="shared" si="151"/>
        <v>0</v>
      </c>
      <c r="L4856" t="s">
        <v>16299</v>
      </c>
    </row>
    <row r="4857" spans="1:12" x14ac:dyDescent="0.25">
      <c r="A4857" t="s">
        <v>9721</v>
      </c>
      <c r="B4857" t="s">
        <v>9722</v>
      </c>
      <c r="C4857" t="s">
        <v>30</v>
      </c>
      <c r="D4857">
        <v>45</v>
      </c>
      <c r="E4857" t="s">
        <v>36</v>
      </c>
      <c r="F4857" t="s">
        <v>36</v>
      </c>
      <c r="G4857" t="s">
        <v>36</v>
      </c>
      <c r="H4857" t="s">
        <v>36</v>
      </c>
      <c r="I4857" t="s">
        <v>2819</v>
      </c>
      <c r="J4857" s="4" t="str">
        <f t="shared" si="150"/>
        <v>na</v>
      </c>
      <c r="K4857" s="4">
        <f t="shared" si="151"/>
        <v>0</v>
      </c>
      <c r="L4857" t="s">
        <v>16300</v>
      </c>
    </row>
    <row r="4858" spans="1:12" x14ac:dyDescent="0.25">
      <c r="A4858" t="s">
        <v>9723</v>
      </c>
      <c r="B4858" t="s">
        <v>9724</v>
      </c>
      <c r="C4858" t="s">
        <v>58</v>
      </c>
      <c r="D4858">
        <v>45</v>
      </c>
      <c r="E4858" t="s">
        <v>36</v>
      </c>
      <c r="F4858">
        <v>10.013999999999999</v>
      </c>
      <c r="G4858">
        <v>4.8390000000000004</v>
      </c>
      <c r="H4858" t="s">
        <v>36</v>
      </c>
      <c r="I4858" t="s">
        <v>2819</v>
      </c>
      <c r="J4858" s="4" t="str">
        <f t="shared" si="150"/>
        <v>na</v>
      </c>
      <c r="K4858" s="4">
        <f t="shared" si="151"/>
        <v>0</v>
      </c>
      <c r="L4858" t="s">
        <v>16301</v>
      </c>
    </row>
    <row r="4859" spans="1:12" x14ac:dyDescent="0.25">
      <c r="A4859" t="s">
        <v>9725</v>
      </c>
      <c r="B4859" t="s">
        <v>9726</v>
      </c>
      <c r="C4859" t="s">
        <v>15</v>
      </c>
      <c r="D4859">
        <v>45</v>
      </c>
      <c r="E4859">
        <v>4.8479999999999999</v>
      </c>
      <c r="F4859">
        <v>0.52800000000000002</v>
      </c>
      <c r="G4859">
        <v>0.214</v>
      </c>
      <c r="H4859">
        <v>3.8839999999999999</v>
      </c>
      <c r="I4859" t="s">
        <v>2819</v>
      </c>
      <c r="J4859" s="4" t="str">
        <f t="shared" si="150"/>
        <v>na</v>
      </c>
      <c r="K4859" s="4">
        <f t="shared" si="151"/>
        <v>0</v>
      </c>
      <c r="L4859" t="s">
        <v>16302</v>
      </c>
    </row>
    <row r="4860" spans="1:12" x14ac:dyDescent="0.25">
      <c r="A4860" t="s">
        <v>9727</v>
      </c>
      <c r="B4860" t="s">
        <v>9728</v>
      </c>
      <c r="C4860" t="s">
        <v>15</v>
      </c>
      <c r="D4860">
        <v>45</v>
      </c>
      <c r="E4860">
        <v>4.8479999999999999</v>
      </c>
      <c r="F4860">
        <v>0.52800000000000002</v>
      </c>
      <c r="G4860">
        <v>0.214</v>
      </c>
      <c r="H4860">
        <v>3.8839999999999999</v>
      </c>
      <c r="I4860" t="s">
        <v>2819</v>
      </c>
      <c r="J4860" s="4" t="str">
        <f t="shared" si="150"/>
        <v>na</v>
      </c>
      <c r="K4860" s="4">
        <f t="shared" si="151"/>
        <v>0</v>
      </c>
      <c r="L4860" t="s">
        <v>16303</v>
      </c>
    </row>
    <row r="4861" spans="1:12" x14ac:dyDescent="0.25">
      <c r="A4861" t="s">
        <v>9729</v>
      </c>
      <c r="B4861" t="s">
        <v>9730</v>
      </c>
      <c r="C4861" t="s">
        <v>58</v>
      </c>
      <c r="D4861">
        <v>45</v>
      </c>
      <c r="E4861" t="s">
        <v>36</v>
      </c>
      <c r="F4861">
        <v>1.022</v>
      </c>
      <c r="G4861">
        <v>1.0640000000000001</v>
      </c>
      <c r="H4861" t="s">
        <v>36</v>
      </c>
      <c r="I4861" t="s">
        <v>2819</v>
      </c>
      <c r="J4861" s="4" t="str">
        <f t="shared" si="150"/>
        <v>na</v>
      </c>
      <c r="K4861" s="4">
        <f t="shared" si="151"/>
        <v>0</v>
      </c>
      <c r="L4861" t="s">
        <v>16304</v>
      </c>
    </row>
    <row r="4862" spans="1:12" x14ac:dyDescent="0.25">
      <c r="A4862" t="s">
        <v>9731</v>
      </c>
      <c r="B4862" t="s">
        <v>9732</v>
      </c>
      <c r="C4862" t="s">
        <v>30</v>
      </c>
      <c r="D4862">
        <v>45</v>
      </c>
      <c r="E4862" t="s">
        <v>36</v>
      </c>
      <c r="F4862" t="s">
        <v>36</v>
      </c>
      <c r="G4862">
        <v>1.5389999999999999</v>
      </c>
      <c r="H4862" t="s">
        <v>36</v>
      </c>
      <c r="I4862" t="s">
        <v>2819</v>
      </c>
      <c r="J4862" s="4" t="str">
        <f t="shared" si="150"/>
        <v>na</v>
      </c>
      <c r="K4862" s="4">
        <f t="shared" si="151"/>
        <v>0</v>
      </c>
      <c r="L4862" t="s">
        <v>16305</v>
      </c>
    </row>
    <row r="4863" spans="1:12" x14ac:dyDescent="0.25">
      <c r="A4863" t="s">
        <v>9733</v>
      </c>
      <c r="B4863" t="s">
        <v>9734</v>
      </c>
      <c r="C4863" t="s">
        <v>58</v>
      </c>
      <c r="D4863">
        <v>45</v>
      </c>
      <c r="E4863">
        <v>16.463000000000001</v>
      </c>
      <c r="F4863">
        <v>0.58299999999999996</v>
      </c>
      <c r="G4863">
        <v>0.52200000000000002</v>
      </c>
      <c r="H4863" t="s">
        <v>36</v>
      </c>
      <c r="I4863" t="s">
        <v>2819</v>
      </c>
      <c r="J4863" s="4" t="str">
        <f t="shared" si="150"/>
        <v>na</v>
      </c>
      <c r="K4863" s="4">
        <f t="shared" si="151"/>
        <v>0</v>
      </c>
      <c r="L4863" t="s">
        <v>16306</v>
      </c>
    </row>
    <row r="4864" spans="1:12" x14ac:dyDescent="0.25">
      <c r="A4864" t="s">
        <v>9735</v>
      </c>
      <c r="B4864" t="s">
        <v>9736</v>
      </c>
      <c r="C4864" t="s">
        <v>58</v>
      </c>
      <c r="D4864">
        <v>45</v>
      </c>
      <c r="E4864">
        <v>16.463000000000001</v>
      </c>
      <c r="F4864">
        <v>0.58299999999999996</v>
      </c>
      <c r="G4864">
        <v>0.52200000000000002</v>
      </c>
      <c r="H4864" t="s">
        <v>36</v>
      </c>
      <c r="I4864" t="s">
        <v>2819</v>
      </c>
      <c r="J4864" s="4" t="str">
        <f t="shared" si="150"/>
        <v>na</v>
      </c>
      <c r="K4864" s="4">
        <f t="shared" si="151"/>
        <v>0</v>
      </c>
      <c r="L4864" t="s">
        <v>16307</v>
      </c>
    </row>
    <row r="4865" spans="1:12" x14ac:dyDescent="0.25">
      <c r="A4865" t="s">
        <v>9737</v>
      </c>
      <c r="B4865" t="s">
        <v>9738</v>
      </c>
      <c r="C4865" t="s">
        <v>35</v>
      </c>
      <c r="D4865">
        <v>45</v>
      </c>
      <c r="E4865">
        <v>46.411000000000001</v>
      </c>
      <c r="F4865">
        <v>0.67900000000000005</v>
      </c>
      <c r="G4865">
        <v>3.3460000000000001</v>
      </c>
      <c r="H4865" t="s">
        <v>36</v>
      </c>
      <c r="I4865" t="s">
        <v>2819</v>
      </c>
      <c r="J4865" s="4" t="str">
        <f t="shared" si="150"/>
        <v>na</v>
      </c>
      <c r="K4865" s="4">
        <f t="shared" si="151"/>
        <v>0</v>
      </c>
      <c r="L4865" t="s">
        <v>16308</v>
      </c>
    </row>
    <row r="4866" spans="1:12" x14ac:dyDescent="0.25">
      <c r="A4866" t="s">
        <v>9739</v>
      </c>
      <c r="B4866" t="s">
        <v>9740</v>
      </c>
      <c r="C4866" t="s">
        <v>58</v>
      </c>
      <c r="D4866">
        <v>45</v>
      </c>
      <c r="E4866" t="s">
        <v>36</v>
      </c>
      <c r="F4866">
        <v>0.34200000000000003</v>
      </c>
      <c r="G4866">
        <v>0.13100000000000001</v>
      </c>
      <c r="H4866">
        <v>3.9750000000000001</v>
      </c>
      <c r="I4866" t="s">
        <v>2819</v>
      </c>
      <c r="J4866" s="4" t="str">
        <f t="shared" ref="J4866:J4929" si="152">IF(AND(I4866=selected_country_code,C4866= selected_sector_code),D4866,"na")</f>
        <v>na</v>
      </c>
      <c r="K4866" s="4">
        <f t="shared" si="151"/>
        <v>0</v>
      </c>
      <c r="L4866" t="s">
        <v>16309</v>
      </c>
    </row>
    <row r="4867" spans="1:12" x14ac:dyDescent="0.25">
      <c r="A4867" t="s">
        <v>9741</v>
      </c>
      <c r="B4867" t="s">
        <v>9742</v>
      </c>
      <c r="C4867" t="s">
        <v>11</v>
      </c>
      <c r="D4867">
        <v>45</v>
      </c>
      <c r="E4867" t="s">
        <v>36</v>
      </c>
      <c r="F4867">
        <v>1.2969999999999999</v>
      </c>
      <c r="G4867">
        <v>4.2999999999999997E-2</v>
      </c>
      <c r="H4867">
        <v>10.837</v>
      </c>
      <c r="I4867" t="s">
        <v>2819</v>
      </c>
      <c r="J4867" s="4" t="str">
        <f t="shared" si="152"/>
        <v>na</v>
      </c>
      <c r="K4867" s="4">
        <f t="shared" ref="K4867:K4930" si="153">IFERROR(RANK(J4867,$J$2:$J$5711,0),0)</f>
        <v>0</v>
      </c>
      <c r="L4867" t="s">
        <v>16310</v>
      </c>
    </row>
    <row r="4868" spans="1:12" x14ac:dyDescent="0.25">
      <c r="A4868" t="s">
        <v>9743</v>
      </c>
      <c r="B4868" t="s">
        <v>9744</v>
      </c>
      <c r="C4868" t="s">
        <v>61</v>
      </c>
      <c r="D4868">
        <v>45</v>
      </c>
      <c r="E4868" t="s">
        <v>36</v>
      </c>
      <c r="F4868" t="s">
        <v>36</v>
      </c>
      <c r="G4868" t="s">
        <v>36</v>
      </c>
      <c r="H4868" t="s">
        <v>36</v>
      </c>
      <c r="I4868" t="s">
        <v>2819</v>
      </c>
      <c r="J4868" s="4" t="str">
        <f t="shared" si="152"/>
        <v>na</v>
      </c>
      <c r="K4868" s="4">
        <f t="shared" si="153"/>
        <v>0</v>
      </c>
      <c r="L4868" t="s">
        <v>16311</v>
      </c>
    </row>
    <row r="4869" spans="1:12" x14ac:dyDescent="0.25">
      <c r="A4869" t="s">
        <v>9745</v>
      </c>
      <c r="B4869" t="s">
        <v>9746</v>
      </c>
      <c r="C4869" t="s">
        <v>15</v>
      </c>
      <c r="D4869">
        <v>44</v>
      </c>
      <c r="E4869">
        <v>32.700000000000003</v>
      </c>
      <c r="F4869">
        <v>8.8719999999999999</v>
      </c>
      <c r="G4869">
        <v>1.5169999999999999</v>
      </c>
      <c r="H4869">
        <v>22.981000000000002</v>
      </c>
      <c r="I4869" t="s">
        <v>2819</v>
      </c>
      <c r="J4869" s="4" t="str">
        <f t="shared" si="152"/>
        <v>na</v>
      </c>
      <c r="K4869" s="4">
        <f t="shared" si="153"/>
        <v>0</v>
      </c>
      <c r="L4869" t="s">
        <v>16312</v>
      </c>
    </row>
    <row r="4870" spans="1:12" x14ac:dyDescent="0.25">
      <c r="A4870" t="s">
        <v>9747</v>
      </c>
      <c r="B4870" t="s">
        <v>9748</v>
      </c>
      <c r="C4870" t="s">
        <v>132</v>
      </c>
      <c r="D4870">
        <v>44</v>
      </c>
      <c r="E4870">
        <v>15.067</v>
      </c>
      <c r="F4870">
        <v>1.3109999999999999</v>
      </c>
      <c r="G4870">
        <v>1.4870000000000001</v>
      </c>
      <c r="H4870">
        <v>7.54</v>
      </c>
      <c r="I4870" t="s">
        <v>2819</v>
      </c>
      <c r="J4870" s="4" t="str">
        <f t="shared" si="152"/>
        <v>na</v>
      </c>
      <c r="K4870" s="4">
        <f t="shared" si="153"/>
        <v>0</v>
      </c>
      <c r="L4870" t="s">
        <v>16313</v>
      </c>
    </row>
    <row r="4871" spans="1:12" x14ac:dyDescent="0.25">
      <c r="A4871" t="s">
        <v>9749</v>
      </c>
      <c r="B4871" t="s">
        <v>9750</v>
      </c>
      <c r="C4871" t="s">
        <v>18</v>
      </c>
      <c r="D4871">
        <v>44</v>
      </c>
      <c r="E4871" t="s">
        <v>36</v>
      </c>
      <c r="F4871" t="s">
        <v>36</v>
      </c>
      <c r="G4871" t="s">
        <v>36</v>
      </c>
      <c r="H4871" t="s">
        <v>36</v>
      </c>
      <c r="I4871" t="s">
        <v>2819</v>
      </c>
      <c r="J4871" s="4" t="str">
        <f t="shared" si="152"/>
        <v>na</v>
      </c>
      <c r="K4871" s="4">
        <f t="shared" si="153"/>
        <v>0</v>
      </c>
      <c r="L4871" t="s">
        <v>16314</v>
      </c>
    </row>
    <row r="4872" spans="1:12" x14ac:dyDescent="0.25">
      <c r="A4872" t="s">
        <v>9751</v>
      </c>
      <c r="B4872" t="s">
        <v>9752</v>
      </c>
      <c r="C4872" t="s">
        <v>58</v>
      </c>
      <c r="D4872">
        <v>44</v>
      </c>
      <c r="E4872">
        <v>15.702</v>
      </c>
      <c r="F4872">
        <v>0.88100000000000001</v>
      </c>
      <c r="G4872">
        <v>0.72699999999999998</v>
      </c>
      <c r="H4872">
        <v>6.8550000000000004</v>
      </c>
      <c r="I4872" t="s">
        <v>2819</v>
      </c>
      <c r="J4872" s="4" t="str">
        <f t="shared" si="152"/>
        <v>na</v>
      </c>
      <c r="K4872" s="4">
        <f t="shared" si="153"/>
        <v>0</v>
      </c>
      <c r="L4872" t="s">
        <v>16315</v>
      </c>
    </row>
    <row r="4873" spans="1:12" x14ac:dyDescent="0.25">
      <c r="A4873" t="s">
        <v>9753</v>
      </c>
      <c r="B4873" t="s">
        <v>9754</v>
      </c>
      <c r="C4873" t="s">
        <v>30</v>
      </c>
      <c r="D4873">
        <v>44</v>
      </c>
      <c r="E4873" t="s">
        <v>36</v>
      </c>
      <c r="F4873">
        <v>0.95899999999999996</v>
      </c>
      <c r="G4873">
        <v>5.5140000000000002</v>
      </c>
      <c r="H4873" t="s">
        <v>36</v>
      </c>
      <c r="I4873" t="s">
        <v>2819</v>
      </c>
      <c r="J4873" s="4" t="str">
        <f t="shared" si="152"/>
        <v>na</v>
      </c>
      <c r="K4873" s="4">
        <f t="shared" si="153"/>
        <v>0</v>
      </c>
      <c r="L4873" t="s">
        <v>16316</v>
      </c>
    </row>
    <row r="4874" spans="1:12" x14ac:dyDescent="0.25">
      <c r="A4874" t="s">
        <v>9755</v>
      </c>
      <c r="B4874" t="s">
        <v>9756</v>
      </c>
      <c r="C4874" t="s">
        <v>35</v>
      </c>
      <c r="D4874">
        <v>44</v>
      </c>
      <c r="E4874">
        <v>7.923</v>
      </c>
      <c r="F4874">
        <v>0.73699999999999999</v>
      </c>
      <c r="G4874">
        <v>1.4710000000000001</v>
      </c>
      <c r="H4874" t="s">
        <v>36</v>
      </c>
      <c r="I4874" t="s">
        <v>2819</v>
      </c>
      <c r="J4874" s="4" t="str">
        <f t="shared" si="152"/>
        <v>na</v>
      </c>
      <c r="K4874" s="4">
        <f t="shared" si="153"/>
        <v>0</v>
      </c>
      <c r="L4874" t="s">
        <v>16317</v>
      </c>
    </row>
    <row r="4875" spans="1:12" x14ac:dyDescent="0.25">
      <c r="A4875" t="s">
        <v>9757</v>
      </c>
      <c r="B4875" t="s">
        <v>9758</v>
      </c>
      <c r="C4875" t="s">
        <v>61</v>
      </c>
      <c r="D4875">
        <v>44</v>
      </c>
      <c r="E4875" t="s">
        <v>36</v>
      </c>
      <c r="F4875" t="s">
        <v>36</v>
      </c>
      <c r="G4875" t="s">
        <v>36</v>
      </c>
      <c r="H4875" t="s">
        <v>36</v>
      </c>
      <c r="I4875" t="s">
        <v>2819</v>
      </c>
      <c r="J4875" s="4" t="str">
        <f t="shared" si="152"/>
        <v>na</v>
      </c>
      <c r="K4875" s="4">
        <f t="shared" si="153"/>
        <v>0</v>
      </c>
      <c r="L4875" t="s">
        <v>16318</v>
      </c>
    </row>
    <row r="4876" spans="1:12" x14ac:dyDescent="0.25">
      <c r="A4876" t="s">
        <v>9759</v>
      </c>
      <c r="B4876" t="s">
        <v>9760</v>
      </c>
      <c r="C4876" t="s">
        <v>35</v>
      </c>
      <c r="D4876">
        <v>44</v>
      </c>
      <c r="E4876">
        <v>9.7089999999999996</v>
      </c>
      <c r="F4876">
        <v>1.016</v>
      </c>
      <c r="G4876">
        <v>1.3819999999999999</v>
      </c>
      <c r="H4876" t="s">
        <v>36</v>
      </c>
      <c r="I4876" t="s">
        <v>2819</v>
      </c>
      <c r="J4876" s="4" t="str">
        <f t="shared" si="152"/>
        <v>na</v>
      </c>
      <c r="K4876" s="4">
        <f t="shared" si="153"/>
        <v>0</v>
      </c>
      <c r="L4876" t="s">
        <v>16319</v>
      </c>
    </row>
    <row r="4877" spans="1:12" x14ac:dyDescent="0.25">
      <c r="A4877" t="s">
        <v>9761</v>
      </c>
      <c r="B4877" t="s">
        <v>9762</v>
      </c>
      <c r="C4877" t="s">
        <v>30</v>
      </c>
      <c r="D4877">
        <v>44</v>
      </c>
      <c r="E4877" t="s">
        <v>36</v>
      </c>
      <c r="F4877">
        <v>9.7219999999999995</v>
      </c>
      <c r="G4877" t="s">
        <v>36</v>
      </c>
      <c r="H4877" t="s">
        <v>36</v>
      </c>
      <c r="I4877" t="s">
        <v>2819</v>
      </c>
      <c r="J4877" s="4" t="str">
        <f t="shared" si="152"/>
        <v>na</v>
      </c>
      <c r="K4877" s="4">
        <f t="shared" si="153"/>
        <v>0</v>
      </c>
      <c r="L4877" t="s">
        <v>16320</v>
      </c>
    </row>
    <row r="4878" spans="1:12" x14ac:dyDescent="0.25">
      <c r="A4878" t="s">
        <v>9763</v>
      </c>
      <c r="B4878" t="s">
        <v>9764</v>
      </c>
      <c r="C4878" t="s">
        <v>21</v>
      </c>
      <c r="D4878">
        <v>43</v>
      </c>
      <c r="E4878" t="s">
        <v>36</v>
      </c>
      <c r="F4878" t="s">
        <v>36</v>
      </c>
      <c r="G4878" t="s">
        <v>36</v>
      </c>
      <c r="H4878" t="s">
        <v>36</v>
      </c>
      <c r="I4878" t="s">
        <v>2819</v>
      </c>
      <c r="J4878" s="4" t="str">
        <f t="shared" si="152"/>
        <v>na</v>
      </c>
      <c r="K4878" s="4">
        <f t="shared" si="153"/>
        <v>0</v>
      </c>
      <c r="L4878" t="s">
        <v>16321</v>
      </c>
    </row>
    <row r="4879" spans="1:12" x14ac:dyDescent="0.25">
      <c r="A4879" t="s">
        <v>9765</v>
      </c>
      <c r="B4879" t="s">
        <v>9766</v>
      </c>
      <c r="C4879" t="s">
        <v>11</v>
      </c>
      <c r="D4879">
        <v>43</v>
      </c>
      <c r="E4879">
        <v>1.3879999999999999</v>
      </c>
      <c r="F4879">
        <v>8.3000000000000004E-2</v>
      </c>
      <c r="G4879">
        <v>0.217</v>
      </c>
      <c r="H4879">
        <v>3.4319999999999999</v>
      </c>
      <c r="I4879" t="s">
        <v>2819</v>
      </c>
      <c r="J4879" s="4" t="str">
        <f t="shared" si="152"/>
        <v>na</v>
      </c>
      <c r="K4879" s="4">
        <f t="shared" si="153"/>
        <v>0</v>
      </c>
      <c r="L4879" t="s">
        <v>16322</v>
      </c>
    </row>
    <row r="4880" spans="1:12" x14ac:dyDescent="0.25">
      <c r="A4880" t="s">
        <v>9767</v>
      </c>
      <c r="B4880" t="s">
        <v>9768</v>
      </c>
      <c r="C4880" t="s">
        <v>132</v>
      </c>
      <c r="D4880">
        <v>43</v>
      </c>
      <c r="E4880">
        <v>21.015000000000001</v>
      </c>
      <c r="F4880">
        <v>0.63500000000000001</v>
      </c>
      <c r="G4880">
        <v>0.186</v>
      </c>
      <c r="H4880">
        <v>3.9820000000000002</v>
      </c>
      <c r="I4880" t="s">
        <v>2819</v>
      </c>
      <c r="J4880" s="4" t="str">
        <f t="shared" si="152"/>
        <v>na</v>
      </c>
      <c r="K4880" s="4">
        <f t="shared" si="153"/>
        <v>0</v>
      </c>
      <c r="L4880" t="s">
        <v>16323</v>
      </c>
    </row>
    <row r="4881" spans="1:12" x14ac:dyDescent="0.25">
      <c r="A4881" t="s">
        <v>9769</v>
      </c>
      <c r="B4881" t="s">
        <v>9770</v>
      </c>
      <c r="C4881" t="s">
        <v>35</v>
      </c>
      <c r="D4881">
        <v>43</v>
      </c>
      <c r="E4881" t="s">
        <v>36</v>
      </c>
      <c r="F4881">
        <v>2.0070000000000001</v>
      </c>
      <c r="G4881" t="s">
        <v>36</v>
      </c>
      <c r="H4881" t="s">
        <v>36</v>
      </c>
      <c r="I4881" t="s">
        <v>2819</v>
      </c>
      <c r="J4881" s="4" t="str">
        <f t="shared" si="152"/>
        <v>na</v>
      </c>
      <c r="K4881" s="4">
        <f t="shared" si="153"/>
        <v>0</v>
      </c>
      <c r="L4881" t="s">
        <v>16324</v>
      </c>
    </row>
    <row r="4882" spans="1:12" x14ac:dyDescent="0.25">
      <c r="A4882" t="s">
        <v>9771</v>
      </c>
      <c r="B4882" t="s">
        <v>9772</v>
      </c>
      <c r="C4882" t="s">
        <v>30</v>
      </c>
      <c r="D4882">
        <v>43</v>
      </c>
      <c r="E4882" t="s">
        <v>36</v>
      </c>
      <c r="F4882">
        <v>20.175000000000001</v>
      </c>
      <c r="G4882">
        <v>0.86899999999999999</v>
      </c>
      <c r="H4882" t="s">
        <v>36</v>
      </c>
      <c r="I4882" t="s">
        <v>2819</v>
      </c>
      <c r="J4882" s="4" t="str">
        <f t="shared" si="152"/>
        <v>na</v>
      </c>
      <c r="K4882" s="4">
        <f t="shared" si="153"/>
        <v>0</v>
      </c>
      <c r="L4882" t="s">
        <v>16325</v>
      </c>
    </row>
    <row r="4883" spans="1:12" x14ac:dyDescent="0.25">
      <c r="A4883" t="s">
        <v>9773</v>
      </c>
      <c r="B4883" t="s">
        <v>9774</v>
      </c>
      <c r="C4883" t="s">
        <v>30</v>
      </c>
      <c r="D4883">
        <v>43</v>
      </c>
      <c r="E4883" t="s">
        <v>36</v>
      </c>
      <c r="F4883" t="s">
        <v>36</v>
      </c>
      <c r="G4883">
        <v>27.713999999999999</v>
      </c>
      <c r="H4883" t="s">
        <v>36</v>
      </c>
      <c r="I4883" t="s">
        <v>2819</v>
      </c>
      <c r="J4883" s="4" t="str">
        <f t="shared" si="152"/>
        <v>na</v>
      </c>
      <c r="K4883" s="4">
        <f t="shared" si="153"/>
        <v>0</v>
      </c>
      <c r="L4883" t="s">
        <v>16326</v>
      </c>
    </row>
    <row r="4884" spans="1:12" x14ac:dyDescent="0.25">
      <c r="A4884" t="s">
        <v>9775</v>
      </c>
      <c r="B4884" t="s">
        <v>9776</v>
      </c>
      <c r="C4884" t="s">
        <v>15</v>
      </c>
      <c r="D4884">
        <v>43</v>
      </c>
      <c r="E4884" t="s">
        <v>36</v>
      </c>
      <c r="F4884">
        <v>0.80400000000000005</v>
      </c>
      <c r="G4884">
        <v>0.28399999999999997</v>
      </c>
      <c r="H4884" t="s">
        <v>36</v>
      </c>
      <c r="I4884" t="s">
        <v>2819</v>
      </c>
      <c r="J4884" s="4" t="str">
        <f t="shared" si="152"/>
        <v>na</v>
      </c>
      <c r="K4884" s="4">
        <f t="shared" si="153"/>
        <v>0</v>
      </c>
      <c r="L4884" t="s">
        <v>16327</v>
      </c>
    </row>
    <row r="4885" spans="1:12" x14ac:dyDescent="0.25">
      <c r="A4885" t="s">
        <v>9777</v>
      </c>
      <c r="B4885" t="s">
        <v>9778</v>
      </c>
      <c r="C4885" t="s">
        <v>61</v>
      </c>
      <c r="D4885">
        <v>43</v>
      </c>
      <c r="E4885">
        <v>9.6370000000000005</v>
      </c>
      <c r="F4885">
        <v>0.95199999999999996</v>
      </c>
      <c r="G4885">
        <v>2.1190000000000002</v>
      </c>
      <c r="H4885" t="s">
        <v>36</v>
      </c>
      <c r="I4885" t="s">
        <v>2819</v>
      </c>
      <c r="J4885" s="4" t="str">
        <f t="shared" si="152"/>
        <v>na</v>
      </c>
      <c r="K4885" s="4">
        <f t="shared" si="153"/>
        <v>0</v>
      </c>
      <c r="L4885" t="s">
        <v>16328</v>
      </c>
    </row>
    <row r="4886" spans="1:12" x14ac:dyDescent="0.25">
      <c r="A4886" t="s">
        <v>9779</v>
      </c>
      <c r="B4886" t="s">
        <v>9780</v>
      </c>
      <c r="C4886" t="s">
        <v>35</v>
      </c>
      <c r="D4886">
        <v>43</v>
      </c>
      <c r="E4886" t="s">
        <v>36</v>
      </c>
      <c r="F4886" t="s">
        <v>36</v>
      </c>
      <c r="G4886" t="s">
        <v>36</v>
      </c>
      <c r="H4886" t="s">
        <v>36</v>
      </c>
      <c r="I4886" t="s">
        <v>2819</v>
      </c>
      <c r="J4886" s="4" t="str">
        <f t="shared" si="152"/>
        <v>na</v>
      </c>
      <c r="K4886" s="4">
        <f t="shared" si="153"/>
        <v>0</v>
      </c>
      <c r="L4886" t="s">
        <v>16329</v>
      </c>
    </row>
    <row r="4887" spans="1:12" x14ac:dyDescent="0.25">
      <c r="A4887" t="s">
        <v>9781</v>
      </c>
      <c r="B4887" t="s">
        <v>9782</v>
      </c>
      <c r="C4887" t="s">
        <v>132</v>
      </c>
      <c r="D4887">
        <v>43</v>
      </c>
      <c r="E4887">
        <v>16.911999999999999</v>
      </c>
      <c r="F4887">
        <v>1.4279999999999999</v>
      </c>
      <c r="G4887">
        <v>1.127</v>
      </c>
      <c r="H4887" t="s">
        <v>36</v>
      </c>
      <c r="I4887" t="s">
        <v>2819</v>
      </c>
      <c r="J4887" s="4" t="str">
        <f t="shared" si="152"/>
        <v>na</v>
      </c>
      <c r="K4887" s="4">
        <f t="shared" si="153"/>
        <v>0</v>
      </c>
      <c r="L4887" t="s">
        <v>16330</v>
      </c>
    </row>
    <row r="4888" spans="1:12" x14ac:dyDescent="0.25">
      <c r="A4888" t="s">
        <v>9783</v>
      </c>
      <c r="B4888" t="s">
        <v>9784</v>
      </c>
      <c r="C4888" t="s">
        <v>61</v>
      </c>
      <c r="D4888">
        <v>43</v>
      </c>
      <c r="E4888">
        <v>18.181999999999999</v>
      </c>
      <c r="F4888" t="s">
        <v>36</v>
      </c>
      <c r="G4888" t="s">
        <v>36</v>
      </c>
      <c r="H4888" t="s">
        <v>36</v>
      </c>
      <c r="I4888" t="s">
        <v>2819</v>
      </c>
      <c r="J4888" s="4" t="str">
        <f t="shared" si="152"/>
        <v>na</v>
      </c>
      <c r="K4888" s="4">
        <f t="shared" si="153"/>
        <v>0</v>
      </c>
      <c r="L4888" t="s">
        <v>16331</v>
      </c>
    </row>
    <row r="4889" spans="1:12" x14ac:dyDescent="0.25">
      <c r="A4889" t="s">
        <v>9785</v>
      </c>
      <c r="B4889" t="s">
        <v>9786</v>
      </c>
      <c r="C4889" t="s">
        <v>30</v>
      </c>
      <c r="D4889">
        <v>43</v>
      </c>
      <c r="E4889" t="s">
        <v>36</v>
      </c>
      <c r="F4889">
        <v>2.9950000000000001</v>
      </c>
      <c r="G4889">
        <v>15.215999999999999</v>
      </c>
      <c r="H4889" t="s">
        <v>36</v>
      </c>
      <c r="I4889" t="s">
        <v>2819</v>
      </c>
      <c r="J4889" s="4" t="str">
        <f t="shared" si="152"/>
        <v>na</v>
      </c>
      <c r="K4889" s="4">
        <f t="shared" si="153"/>
        <v>0</v>
      </c>
      <c r="L4889" t="s">
        <v>16332</v>
      </c>
    </row>
    <row r="4890" spans="1:12" x14ac:dyDescent="0.25">
      <c r="A4890" t="s">
        <v>9787</v>
      </c>
      <c r="B4890" t="s">
        <v>9788</v>
      </c>
      <c r="C4890" t="s">
        <v>132</v>
      </c>
      <c r="D4890">
        <v>43</v>
      </c>
      <c r="E4890">
        <v>11.971</v>
      </c>
      <c r="F4890">
        <v>0.90400000000000003</v>
      </c>
      <c r="G4890">
        <v>0.65300000000000002</v>
      </c>
      <c r="H4890" t="s">
        <v>36</v>
      </c>
      <c r="I4890" t="s">
        <v>2819</v>
      </c>
      <c r="J4890" s="4" t="str">
        <f t="shared" si="152"/>
        <v>na</v>
      </c>
      <c r="K4890" s="4">
        <f t="shared" si="153"/>
        <v>0</v>
      </c>
      <c r="L4890" t="s">
        <v>16333</v>
      </c>
    </row>
    <row r="4891" spans="1:12" x14ac:dyDescent="0.25">
      <c r="A4891" t="s">
        <v>9789</v>
      </c>
      <c r="B4891" t="s">
        <v>9790</v>
      </c>
      <c r="C4891" t="s">
        <v>61</v>
      </c>
      <c r="D4891">
        <v>43</v>
      </c>
      <c r="E4891" t="s">
        <v>36</v>
      </c>
      <c r="F4891" t="s">
        <v>36</v>
      </c>
      <c r="G4891" t="s">
        <v>36</v>
      </c>
      <c r="H4891" t="s">
        <v>36</v>
      </c>
      <c r="I4891" t="s">
        <v>2819</v>
      </c>
      <c r="J4891" s="4" t="str">
        <f t="shared" si="152"/>
        <v>na</v>
      </c>
      <c r="K4891" s="4">
        <f t="shared" si="153"/>
        <v>0</v>
      </c>
      <c r="L4891" t="s">
        <v>16334</v>
      </c>
    </row>
    <row r="4892" spans="1:12" x14ac:dyDescent="0.25">
      <c r="A4892" t="s">
        <v>9791</v>
      </c>
      <c r="B4892" t="s">
        <v>9792</v>
      </c>
      <c r="C4892" t="s">
        <v>21</v>
      </c>
      <c r="D4892">
        <v>43</v>
      </c>
      <c r="E4892">
        <v>18.54</v>
      </c>
      <c r="F4892">
        <v>0.57599999999999996</v>
      </c>
      <c r="G4892">
        <v>0.34200000000000003</v>
      </c>
      <c r="H4892">
        <v>6.4530000000000003</v>
      </c>
      <c r="I4892" t="s">
        <v>2819</v>
      </c>
      <c r="J4892" s="4" t="str">
        <f t="shared" si="152"/>
        <v>na</v>
      </c>
      <c r="K4892" s="4">
        <f t="shared" si="153"/>
        <v>0</v>
      </c>
      <c r="L4892" t="s">
        <v>16335</v>
      </c>
    </row>
    <row r="4893" spans="1:12" x14ac:dyDescent="0.25">
      <c r="A4893" t="s">
        <v>9793</v>
      </c>
      <c r="B4893" t="s">
        <v>9794</v>
      </c>
      <c r="C4893" t="s">
        <v>35</v>
      </c>
      <c r="D4893">
        <v>43</v>
      </c>
      <c r="E4893" t="s">
        <v>36</v>
      </c>
      <c r="F4893" t="s">
        <v>36</v>
      </c>
      <c r="G4893" t="s">
        <v>36</v>
      </c>
      <c r="H4893" t="s">
        <v>36</v>
      </c>
      <c r="I4893" t="s">
        <v>2819</v>
      </c>
      <c r="J4893" s="4" t="str">
        <f t="shared" si="152"/>
        <v>na</v>
      </c>
      <c r="K4893" s="4">
        <f t="shared" si="153"/>
        <v>0</v>
      </c>
      <c r="L4893" t="s">
        <v>16336</v>
      </c>
    </row>
    <row r="4894" spans="1:12" x14ac:dyDescent="0.25">
      <c r="A4894" t="s">
        <v>9795</v>
      </c>
      <c r="B4894" t="s">
        <v>9796</v>
      </c>
      <c r="C4894" t="s">
        <v>58</v>
      </c>
      <c r="D4894">
        <v>43</v>
      </c>
      <c r="E4894" t="s">
        <v>36</v>
      </c>
      <c r="F4894">
        <v>0.57199999999999995</v>
      </c>
      <c r="G4894">
        <v>0.11600000000000001</v>
      </c>
      <c r="H4894">
        <v>7.9640000000000004</v>
      </c>
      <c r="I4894" t="s">
        <v>2819</v>
      </c>
      <c r="J4894" s="4" t="str">
        <f t="shared" si="152"/>
        <v>na</v>
      </c>
      <c r="K4894" s="4">
        <f t="shared" si="153"/>
        <v>0</v>
      </c>
      <c r="L4894" t="s">
        <v>16337</v>
      </c>
    </row>
    <row r="4895" spans="1:12" x14ac:dyDescent="0.25">
      <c r="A4895" t="s">
        <v>9797</v>
      </c>
      <c r="B4895" t="s">
        <v>9798</v>
      </c>
      <c r="C4895" t="s">
        <v>35</v>
      </c>
      <c r="D4895">
        <v>42</v>
      </c>
      <c r="E4895">
        <v>38.228999999999999</v>
      </c>
      <c r="F4895">
        <v>0.83799999999999997</v>
      </c>
      <c r="G4895">
        <v>4.57</v>
      </c>
      <c r="H4895" t="s">
        <v>36</v>
      </c>
      <c r="I4895" t="s">
        <v>2819</v>
      </c>
      <c r="J4895" s="4" t="str">
        <f t="shared" si="152"/>
        <v>na</v>
      </c>
      <c r="K4895" s="4">
        <f t="shared" si="153"/>
        <v>0</v>
      </c>
      <c r="L4895" t="s">
        <v>16338</v>
      </c>
    </row>
    <row r="4896" spans="1:12" x14ac:dyDescent="0.25">
      <c r="A4896" t="s">
        <v>9799</v>
      </c>
      <c r="B4896" t="s">
        <v>9800</v>
      </c>
      <c r="C4896" t="s">
        <v>30</v>
      </c>
      <c r="D4896">
        <v>42</v>
      </c>
      <c r="E4896" t="s">
        <v>36</v>
      </c>
      <c r="F4896">
        <v>2.847</v>
      </c>
      <c r="G4896" t="s">
        <v>36</v>
      </c>
      <c r="H4896" t="s">
        <v>36</v>
      </c>
      <c r="I4896" t="s">
        <v>2819</v>
      </c>
      <c r="J4896" s="4" t="str">
        <f t="shared" si="152"/>
        <v>na</v>
      </c>
      <c r="K4896" s="4">
        <f t="shared" si="153"/>
        <v>0</v>
      </c>
      <c r="L4896" t="s">
        <v>16339</v>
      </c>
    </row>
    <row r="4897" spans="1:12" x14ac:dyDescent="0.25">
      <c r="A4897" t="s">
        <v>9801</v>
      </c>
      <c r="B4897" t="s">
        <v>9802</v>
      </c>
      <c r="C4897" t="s">
        <v>30</v>
      </c>
      <c r="D4897">
        <v>42</v>
      </c>
      <c r="E4897">
        <v>429.85700000000003</v>
      </c>
      <c r="F4897">
        <v>2.2879999999999998</v>
      </c>
      <c r="G4897">
        <v>1.1259999999999999</v>
      </c>
      <c r="H4897">
        <v>21.207999999999998</v>
      </c>
      <c r="I4897" t="s">
        <v>2819</v>
      </c>
      <c r="J4897" s="4" t="str">
        <f t="shared" si="152"/>
        <v>na</v>
      </c>
      <c r="K4897" s="4">
        <f t="shared" si="153"/>
        <v>0</v>
      </c>
      <c r="L4897" t="s">
        <v>16340</v>
      </c>
    </row>
    <row r="4898" spans="1:12" x14ac:dyDescent="0.25">
      <c r="A4898" t="s">
        <v>9803</v>
      </c>
      <c r="B4898" t="s">
        <v>9804</v>
      </c>
      <c r="C4898" t="s">
        <v>58</v>
      </c>
      <c r="D4898">
        <v>42</v>
      </c>
      <c r="E4898" t="s">
        <v>36</v>
      </c>
      <c r="F4898">
        <v>0.28999999999999998</v>
      </c>
      <c r="G4898">
        <v>0.36399999999999999</v>
      </c>
      <c r="H4898">
        <v>22.236000000000001</v>
      </c>
      <c r="I4898" t="s">
        <v>2819</v>
      </c>
      <c r="J4898" s="4" t="str">
        <f t="shared" si="152"/>
        <v>na</v>
      </c>
      <c r="K4898" s="4">
        <f t="shared" si="153"/>
        <v>0</v>
      </c>
      <c r="L4898" t="s">
        <v>16341</v>
      </c>
    </row>
    <row r="4899" spans="1:12" x14ac:dyDescent="0.25">
      <c r="A4899" t="s">
        <v>9805</v>
      </c>
      <c r="B4899" t="s">
        <v>9806</v>
      </c>
      <c r="C4899" t="s">
        <v>132</v>
      </c>
      <c r="D4899">
        <v>42</v>
      </c>
      <c r="E4899" t="s">
        <v>36</v>
      </c>
      <c r="F4899">
        <v>5.9740000000000002</v>
      </c>
      <c r="G4899">
        <v>5.0250000000000004</v>
      </c>
      <c r="H4899" t="s">
        <v>36</v>
      </c>
      <c r="I4899" t="s">
        <v>2819</v>
      </c>
      <c r="J4899" s="4" t="str">
        <f t="shared" si="152"/>
        <v>na</v>
      </c>
      <c r="K4899" s="4">
        <f t="shared" si="153"/>
        <v>0</v>
      </c>
      <c r="L4899" t="s">
        <v>16342</v>
      </c>
    </row>
    <row r="4900" spans="1:12" x14ac:dyDescent="0.25">
      <c r="A4900" t="s">
        <v>9807</v>
      </c>
      <c r="B4900" t="s">
        <v>9808</v>
      </c>
      <c r="C4900" t="s">
        <v>15</v>
      </c>
      <c r="D4900">
        <v>42</v>
      </c>
      <c r="E4900">
        <v>17.550999999999998</v>
      </c>
      <c r="F4900">
        <v>1.349</v>
      </c>
      <c r="G4900">
        <v>1.226</v>
      </c>
      <c r="H4900">
        <v>9.1549999999999994</v>
      </c>
      <c r="I4900" t="s">
        <v>2819</v>
      </c>
      <c r="J4900" s="4" t="str">
        <f t="shared" si="152"/>
        <v>na</v>
      </c>
      <c r="K4900" s="4">
        <f t="shared" si="153"/>
        <v>0</v>
      </c>
      <c r="L4900" t="s">
        <v>16343</v>
      </c>
    </row>
    <row r="4901" spans="1:12" x14ac:dyDescent="0.25">
      <c r="A4901" t="s">
        <v>9809</v>
      </c>
      <c r="B4901" t="s">
        <v>9810</v>
      </c>
      <c r="C4901" t="s">
        <v>35</v>
      </c>
      <c r="D4901">
        <v>42</v>
      </c>
      <c r="E4901">
        <v>16.959</v>
      </c>
      <c r="F4901">
        <v>1.0960000000000001</v>
      </c>
      <c r="G4901">
        <v>1.3149999999999999</v>
      </c>
      <c r="H4901" t="s">
        <v>36</v>
      </c>
      <c r="I4901" t="s">
        <v>2819</v>
      </c>
      <c r="J4901" s="4" t="str">
        <f t="shared" si="152"/>
        <v>na</v>
      </c>
      <c r="K4901" s="4">
        <f t="shared" si="153"/>
        <v>0</v>
      </c>
      <c r="L4901" t="s">
        <v>16344</v>
      </c>
    </row>
    <row r="4902" spans="1:12" x14ac:dyDescent="0.25">
      <c r="A4902" t="s">
        <v>9811</v>
      </c>
      <c r="B4902" t="s">
        <v>9812</v>
      </c>
      <c r="C4902" t="s">
        <v>35</v>
      </c>
      <c r="D4902">
        <v>42</v>
      </c>
      <c r="E4902">
        <v>18.138000000000002</v>
      </c>
      <c r="F4902">
        <v>0.77200000000000002</v>
      </c>
      <c r="G4902">
        <v>1.0680000000000001</v>
      </c>
      <c r="H4902" t="s">
        <v>36</v>
      </c>
      <c r="I4902" t="s">
        <v>2819</v>
      </c>
      <c r="J4902" s="4" t="str">
        <f t="shared" si="152"/>
        <v>na</v>
      </c>
      <c r="K4902" s="4">
        <f t="shared" si="153"/>
        <v>0</v>
      </c>
      <c r="L4902" t="s">
        <v>16345</v>
      </c>
    </row>
    <row r="4903" spans="1:12" x14ac:dyDescent="0.25">
      <c r="A4903" t="s">
        <v>9813</v>
      </c>
      <c r="B4903" t="s">
        <v>9814</v>
      </c>
      <c r="C4903" t="s">
        <v>35</v>
      </c>
      <c r="D4903">
        <v>42</v>
      </c>
      <c r="E4903" t="s">
        <v>36</v>
      </c>
      <c r="F4903" t="s">
        <v>36</v>
      </c>
      <c r="G4903" t="s">
        <v>36</v>
      </c>
      <c r="H4903" t="s">
        <v>36</v>
      </c>
      <c r="I4903" t="s">
        <v>2819</v>
      </c>
      <c r="J4903" s="4" t="str">
        <f t="shared" si="152"/>
        <v>na</v>
      </c>
      <c r="K4903" s="4">
        <f t="shared" si="153"/>
        <v>0</v>
      </c>
      <c r="L4903" t="s">
        <v>16346</v>
      </c>
    </row>
    <row r="4904" spans="1:12" x14ac:dyDescent="0.25">
      <c r="A4904" t="s">
        <v>9815</v>
      </c>
      <c r="B4904" t="s">
        <v>9816</v>
      </c>
      <c r="C4904" t="s">
        <v>61</v>
      </c>
      <c r="D4904">
        <v>42</v>
      </c>
      <c r="E4904" t="s">
        <v>36</v>
      </c>
      <c r="F4904" t="s">
        <v>36</v>
      </c>
      <c r="G4904" t="s">
        <v>36</v>
      </c>
      <c r="H4904" t="s">
        <v>36</v>
      </c>
      <c r="I4904" t="s">
        <v>2819</v>
      </c>
      <c r="J4904" s="4" t="str">
        <f t="shared" si="152"/>
        <v>na</v>
      </c>
      <c r="K4904" s="4">
        <f t="shared" si="153"/>
        <v>0</v>
      </c>
      <c r="L4904" t="s">
        <v>16347</v>
      </c>
    </row>
    <row r="4905" spans="1:12" x14ac:dyDescent="0.25">
      <c r="A4905" t="s">
        <v>9817</v>
      </c>
      <c r="B4905" t="s">
        <v>9818</v>
      </c>
      <c r="C4905" t="s">
        <v>35</v>
      </c>
      <c r="D4905">
        <v>42</v>
      </c>
      <c r="E4905">
        <v>10.887</v>
      </c>
      <c r="F4905">
        <v>0.77300000000000002</v>
      </c>
      <c r="G4905">
        <v>2.1269999999999998</v>
      </c>
      <c r="H4905" t="s">
        <v>36</v>
      </c>
      <c r="I4905" t="s">
        <v>2819</v>
      </c>
      <c r="J4905" s="4" t="str">
        <f t="shared" si="152"/>
        <v>na</v>
      </c>
      <c r="K4905" s="4">
        <f t="shared" si="153"/>
        <v>0</v>
      </c>
      <c r="L4905" t="s">
        <v>16348</v>
      </c>
    </row>
    <row r="4906" spans="1:12" x14ac:dyDescent="0.25">
      <c r="A4906" t="s">
        <v>9819</v>
      </c>
      <c r="B4906" t="s">
        <v>9820</v>
      </c>
      <c r="C4906" t="s">
        <v>35</v>
      </c>
      <c r="D4906">
        <v>41</v>
      </c>
      <c r="E4906" t="s">
        <v>36</v>
      </c>
      <c r="F4906" t="s">
        <v>36</v>
      </c>
      <c r="G4906" t="s">
        <v>36</v>
      </c>
      <c r="H4906" t="s">
        <v>36</v>
      </c>
      <c r="I4906" t="s">
        <v>2819</v>
      </c>
      <c r="J4906" s="4" t="str">
        <f t="shared" si="152"/>
        <v>na</v>
      </c>
      <c r="K4906" s="4">
        <f t="shared" si="153"/>
        <v>0</v>
      </c>
      <c r="L4906" t="s">
        <v>16349</v>
      </c>
    </row>
    <row r="4907" spans="1:12" x14ac:dyDescent="0.25">
      <c r="A4907" t="s">
        <v>9821</v>
      </c>
      <c r="B4907" t="s">
        <v>9822</v>
      </c>
      <c r="C4907" t="s">
        <v>30</v>
      </c>
      <c r="D4907">
        <v>41</v>
      </c>
      <c r="E4907" t="s">
        <v>36</v>
      </c>
      <c r="F4907" t="s">
        <v>36</v>
      </c>
      <c r="G4907" s="2">
        <v>1077.636</v>
      </c>
      <c r="H4907" t="s">
        <v>36</v>
      </c>
      <c r="I4907" t="s">
        <v>2819</v>
      </c>
      <c r="J4907" s="4" t="str">
        <f t="shared" si="152"/>
        <v>na</v>
      </c>
      <c r="K4907" s="4">
        <f t="shared" si="153"/>
        <v>0</v>
      </c>
      <c r="L4907" t="s">
        <v>16350</v>
      </c>
    </row>
    <row r="4908" spans="1:12" x14ac:dyDescent="0.25">
      <c r="A4908" t="s">
        <v>9823</v>
      </c>
      <c r="B4908" t="s">
        <v>9824</v>
      </c>
      <c r="C4908" t="s">
        <v>35</v>
      </c>
      <c r="D4908">
        <v>41</v>
      </c>
      <c r="E4908">
        <v>11.86</v>
      </c>
      <c r="F4908">
        <v>0.85299999999999998</v>
      </c>
      <c r="G4908">
        <v>1.4790000000000001</v>
      </c>
      <c r="H4908" t="s">
        <v>36</v>
      </c>
      <c r="I4908" t="s">
        <v>2819</v>
      </c>
      <c r="J4908" s="4" t="str">
        <f t="shared" si="152"/>
        <v>na</v>
      </c>
      <c r="K4908" s="4">
        <f t="shared" si="153"/>
        <v>0</v>
      </c>
      <c r="L4908" t="s">
        <v>16351</v>
      </c>
    </row>
    <row r="4909" spans="1:12" x14ac:dyDescent="0.25">
      <c r="A4909" t="s">
        <v>9825</v>
      </c>
      <c r="B4909" t="s">
        <v>9826</v>
      </c>
      <c r="C4909" t="s">
        <v>61</v>
      </c>
      <c r="D4909">
        <v>41</v>
      </c>
      <c r="E4909" t="s">
        <v>36</v>
      </c>
      <c r="F4909">
        <v>3.532</v>
      </c>
      <c r="G4909">
        <v>1.4730000000000001</v>
      </c>
      <c r="H4909" t="s">
        <v>36</v>
      </c>
      <c r="I4909" t="s">
        <v>2819</v>
      </c>
      <c r="J4909" s="4" t="str">
        <f t="shared" si="152"/>
        <v>na</v>
      </c>
      <c r="K4909" s="4">
        <f t="shared" si="153"/>
        <v>0</v>
      </c>
      <c r="L4909" t="s">
        <v>16352</v>
      </c>
    </row>
    <row r="4910" spans="1:12" x14ac:dyDescent="0.25">
      <c r="A4910" t="s">
        <v>9827</v>
      </c>
      <c r="B4910" t="s">
        <v>9828</v>
      </c>
      <c r="C4910" t="s">
        <v>21</v>
      </c>
      <c r="D4910">
        <v>41</v>
      </c>
      <c r="E4910" t="s">
        <v>36</v>
      </c>
      <c r="F4910">
        <v>1.3180000000000001</v>
      </c>
      <c r="G4910">
        <v>1.399</v>
      </c>
      <c r="H4910" t="s">
        <v>36</v>
      </c>
      <c r="I4910" t="s">
        <v>2819</v>
      </c>
      <c r="J4910" s="4" t="str">
        <f t="shared" si="152"/>
        <v>na</v>
      </c>
      <c r="K4910" s="4">
        <f t="shared" si="153"/>
        <v>0</v>
      </c>
      <c r="L4910" t="s">
        <v>16353</v>
      </c>
    </row>
    <row r="4911" spans="1:12" x14ac:dyDescent="0.25">
      <c r="A4911" t="s">
        <v>9829</v>
      </c>
      <c r="B4911" t="s">
        <v>9830</v>
      </c>
      <c r="C4911" t="s">
        <v>35</v>
      </c>
      <c r="D4911">
        <v>41</v>
      </c>
      <c r="E4911">
        <v>7.7590000000000003</v>
      </c>
      <c r="F4911">
        <v>0.27100000000000002</v>
      </c>
      <c r="G4911">
        <v>1.3069999999999999</v>
      </c>
      <c r="H4911" t="s">
        <v>36</v>
      </c>
      <c r="I4911" t="s">
        <v>2819</v>
      </c>
      <c r="J4911" s="4" t="str">
        <f t="shared" si="152"/>
        <v>na</v>
      </c>
      <c r="K4911" s="4">
        <f t="shared" si="153"/>
        <v>0</v>
      </c>
      <c r="L4911" t="s">
        <v>16354</v>
      </c>
    </row>
    <row r="4912" spans="1:12" x14ac:dyDescent="0.25">
      <c r="A4912" t="s">
        <v>9831</v>
      </c>
      <c r="B4912" t="s">
        <v>9832</v>
      </c>
      <c r="C4912" t="s">
        <v>21</v>
      </c>
      <c r="D4912">
        <v>41</v>
      </c>
      <c r="E4912">
        <v>14.648999999999999</v>
      </c>
      <c r="F4912">
        <v>1.365</v>
      </c>
      <c r="G4912">
        <v>0.98499999999999999</v>
      </c>
      <c r="H4912">
        <v>8.7810000000000006</v>
      </c>
      <c r="I4912" t="s">
        <v>2819</v>
      </c>
      <c r="J4912" s="4" t="str">
        <f t="shared" si="152"/>
        <v>na</v>
      </c>
      <c r="K4912" s="4">
        <f t="shared" si="153"/>
        <v>0</v>
      </c>
      <c r="L4912" t="s">
        <v>16355</v>
      </c>
    </row>
    <row r="4913" spans="1:12" x14ac:dyDescent="0.25">
      <c r="A4913" t="s">
        <v>9833</v>
      </c>
      <c r="B4913" t="s">
        <v>9834</v>
      </c>
      <c r="C4913" t="s">
        <v>30</v>
      </c>
      <c r="D4913">
        <v>41</v>
      </c>
      <c r="E4913" t="s">
        <v>36</v>
      </c>
      <c r="F4913" t="s">
        <v>36</v>
      </c>
      <c r="G4913">
        <v>1.9950000000000001</v>
      </c>
      <c r="H4913" t="s">
        <v>36</v>
      </c>
      <c r="I4913" t="s">
        <v>2819</v>
      </c>
      <c r="J4913" s="4" t="str">
        <f t="shared" si="152"/>
        <v>na</v>
      </c>
      <c r="K4913" s="4">
        <f t="shared" si="153"/>
        <v>0</v>
      </c>
      <c r="L4913" t="s">
        <v>16356</v>
      </c>
    </row>
    <row r="4914" spans="1:12" x14ac:dyDescent="0.25">
      <c r="A4914" t="s">
        <v>9835</v>
      </c>
      <c r="B4914" t="s">
        <v>9836</v>
      </c>
      <c r="C4914" t="s">
        <v>30</v>
      </c>
      <c r="D4914">
        <v>41</v>
      </c>
      <c r="E4914" t="s">
        <v>36</v>
      </c>
      <c r="F4914">
        <v>0.752</v>
      </c>
      <c r="G4914" t="s">
        <v>36</v>
      </c>
      <c r="H4914" t="s">
        <v>36</v>
      </c>
      <c r="I4914" t="s">
        <v>2819</v>
      </c>
      <c r="J4914" s="4" t="str">
        <f t="shared" si="152"/>
        <v>na</v>
      </c>
      <c r="K4914" s="4">
        <f t="shared" si="153"/>
        <v>0</v>
      </c>
      <c r="L4914" t="s">
        <v>16357</v>
      </c>
    </row>
    <row r="4915" spans="1:12" x14ac:dyDescent="0.25">
      <c r="A4915" t="s">
        <v>9837</v>
      </c>
      <c r="B4915" t="s">
        <v>9838</v>
      </c>
      <c r="C4915" t="s">
        <v>58</v>
      </c>
      <c r="D4915">
        <v>41</v>
      </c>
      <c r="E4915">
        <v>9.7260000000000009</v>
      </c>
      <c r="F4915" t="s">
        <v>36</v>
      </c>
      <c r="G4915">
        <v>0.67500000000000004</v>
      </c>
      <c r="H4915">
        <v>9.5030000000000001</v>
      </c>
      <c r="I4915" t="s">
        <v>2819</v>
      </c>
      <c r="J4915" s="4" t="str">
        <f t="shared" si="152"/>
        <v>na</v>
      </c>
      <c r="K4915" s="4">
        <f t="shared" si="153"/>
        <v>0</v>
      </c>
      <c r="L4915" t="s">
        <v>16358</v>
      </c>
    </row>
    <row r="4916" spans="1:12" x14ac:dyDescent="0.25">
      <c r="A4916" t="s">
        <v>9839</v>
      </c>
      <c r="B4916" t="s">
        <v>9840</v>
      </c>
      <c r="C4916" t="s">
        <v>11</v>
      </c>
      <c r="D4916">
        <v>41</v>
      </c>
      <c r="E4916">
        <v>24.773</v>
      </c>
      <c r="F4916">
        <v>0.874</v>
      </c>
      <c r="G4916">
        <v>1.046</v>
      </c>
      <c r="H4916">
        <v>6.4450000000000003</v>
      </c>
      <c r="I4916" t="s">
        <v>2819</v>
      </c>
      <c r="J4916" s="4" t="str">
        <f t="shared" si="152"/>
        <v>na</v>
      </c>
      <c r="K4916" s="4">
        <f t="shared" si="153"/>
        <v>0</v>
      </c>
      <c r="L4916" t="s">
        <v>16359</v>
      </c>
    </row>
    <row r="4917" spans="1:12" x14ac:dyDescent="0.25">
      <c r="A4917" t="s">
        <v>9841</v>
      </c>
      <c r="B4917" t="s">
        <v>9842</v>
      </c>
      <c r="C4917" t="s">
        <v>132</v>
      </c>
      <c r="D4917">
        <v>41</v>
      </c>
      <c r="E4917" t="s">
        <v>36</v>
      </c>
      <c r="F4917">
        <v>2.6160000000000001</v>
      </c>
      <c r="G4917">
        <v>1.1319999999999999</v>
      </c>
      <c r="H4917">
        <v>142.92400000000001</v>
      </c>
      <c r="I4917" t="s">
        <v>2819</v>
      </c>
      <c r="J4917" s="4" t="str">
        <f t="shared" si="152"/>
        <v>na</v>
      </c>
      <c r="K4917" s="4">
        <f t="shared" si="153"/>
        <v>0</v>
      </c>
      <c r="L4917" t="s">
        <v>16360</v>
      </c>
    </row>
    <row r="4918" spans="1:12" x14ac:dyDescent="0.25">
      <c r="A4918" t="s">
        <v>9843</v>
      </c>
      <c r="B4918" t="s">
        <v>9844</v>
      </c>
      <c r="C4918" t="s">
        <v>30</v>
      </c>
      <c r="D4918">
        <v>41</v>
      </c>
      <c r="E4918" t="s">
        <v>36</v>
      </c>
      <c r="F4918" t="s">
        <v>36</v>
      </c>
      <c r="G4918">
        <v>28.318000000000001</v>
      </c>
      <c r="H4918" t="s">
        <v>36</v>
      </c>
      <c r="I4918" t="s">
        <v>2819</v>
      </c>
      <c r="J4918" s="4" t="str">
        <f t="shared" si="152"/>
        <v>na</v>
      </c>
      <c r="K4918" s="4">
        <f t="shared" si="153"/>
        <v>0</v>
      </c>
      <c r="L4918" t="s">
        <v>16361</v>
      </c>
    </row>
    <row r="4919" spans="1:12" x14ac:dyDescent="0.25">
      <c r="A4919" t="s">
        <v>9845</v>
      </c>
      <c r="B4919" t="s">
        <v>9846</v>
      </c>
      <c r="C4919" t="s">
        <v>18</v>
      </c>
      <c r="D4919">
        <v>41</v>
      </c>
      <c r="E4919">
        <v>9.0310000000000006</v>
      </c>
      <c r="F4919">
        <v>3.7719999999999998</v>
      </c>
      <c r="G4919">
        <v>0.379</v>
      </c>
      <c r="H4919">
        <v>2.3010000000000002</v>
      </c>
      <c r="I4919" t="s">
        <v>2819</v>
      </c>
      <c r="J4919" s="4" t="str">
        <f t="shared" si="152"/>
        <v>na</v>
      </c>
      <c r="K4919" s="4">
        <f t="shared" si="153"/>
        <v>0</v>
      </c>
      <c r="L4919" t="s">
        <v>16362</v>
      </c>
    </row>
    <row r="4920" spans="1:12" x14ac:dyDescent="0.25">
      <c r="A4920" t="s">
        <v>9847</v>
      </c>
      <c r="B4920" t="s">
        <v>9848</v>
      </c>
      <c r="C4920" t="s">
        <v>15</v>
      </c>
      <c r="D4920">
        <v>41</v>
      </c>
      <c r="E4920" t="s">
        <v>36</v>
      </c>
      <c r="F4920" t="s">
        <v>36</v>
      </c>
      <c r="G4920">
        <v>3.9590000000000001</v>
      </c>
      <c r="H4920" t="s">
        <v>36</v>
      </c>
      <c r="I4920" t="s">
        <v>2819</v>
      </c>
      <c r="J4920" s="4" t="str">
        <f t="shared" si="152"/>
        <v>na</v>
      </c>
      <c r="K4920" s="4">
        <f t="shared" si="153"/>
        <v>0</v>
      </c>
      <c r="L4920" t="s">
        <v>16363</v>
      </c>
    </row>
    <row r="4921" spans="1:12" x14ac:dyDescent="0.25">
      <c r="A4921" t="s">
        <v>9849</v>
      </c>
      <c r="B4921" t="s">
        <v>9850</v>
      </c>
      <c r="C4921" t="s">
        <v>61</v>
      </c>
      <c r="D4921">
        <v>41</v>
      </c>
      <c r="E4921" t="s">
        <v>36</v>
      </c>
      <c r="F4921" t="s">
        <v>36</v>
      </c>
      <c r="G4921" t="s">
        <v>36</v>
      </c>
      <c r="H4921" t="s">
        <v>36</v>
      </c>
      <c r="I4921" t="s">
        <v>2819</v>
      </c>
      <c r="J4921" s="4" t="str">
        <f t="shared" si="152"/>
        <v>na</v>
      </c>
      <c r="K4921" s="4">
        <f t="shared" si="153"/>
        <v>0</v>
      </c>
      <c r="L4921" t="s">
        <v>16364</v>
      </c>
    </row>
    <row r="4922" spans="1:12" x14ac:dyDescent="0.25">
      <c r="A4922" t="s">
        <v>9851</v>
      </c>
      <c r="B4922" t="s">
        <v>9852</v>
      </c>
      <c r="C4922" t="s">
        <v>61</v>
      </c>
      <c r="D4922">
        <v>40</v>
      </c>
      <c r="E4922" t="s">
        <v>36</v>
      </c>
      <c r="F4922" t="s">
        <v>36</v>
      </c>
      <c r="G4922" t="s">
        <v>36</v>
      </c>
      <c r="H4922" t="s">
        <v>36</v>
      </c>
      <c r="I4922" t="s">
        <v>2819</v>
      </c>
      <c r="J4922" s="4" t="str">
        <f t="shared" si="152"/>
        <v>na</v>
      </c>
      <c r="K4922" s="4">
        <f t="shared" si="153"/>
        <v>0</v>
      </c>
      <c r="L4922" t="s">
        <v>16365</v>
      </c>
    </row>
    <row r="4923" spans="1:12" x14ac:dyDescent="0.25">
      <c r="A4923" t="s">
        <v>9853</v>
      </c>
      <c r="B4923" t="s">
        <v>9854</v>
      </c>
      <c r="C4923" t="s">
        <v>15</v>
      </c>
      <c r="D4923">
        <v>40</v>
      </c>
      <c r="E4923" t="s">
        <v>36</v>
      </c>
      <c r="F4923">
        <v>0.44600000000000001</v>
      </c>
      <c r="G4923" t="s">
        <v>36</v>
      </c>
      <c r="H4923" t="s">
        <v>36</v>
      </c>
      <c r="I4923" t="s">
        <v>2819</v>
      </c>
      <c r="J4923" s="4" t="str">
        <f t="shared" si="152"/>
        <v>na</v>
      </c>
      <c r="K4923" s="4">
        <f t="shared" si="153"/>
        <v>0</v>
      </c>
      <c r="L4923" t="s">
        <v>16366</v>
      </c>
    </row>
    <row r="4924" spans="1:12" x14ac:dyDescent="0.25">
      <c r="A4924" t="s">
        <v>9855</v>
      </c>
      <c r="B4924" t="s">
        <v>9856</v>
      </c>
      <c r="C4924" t="s">
        <v>35</v>
      </c>
      <c r="D4924">
        <v>40</v>
      </c>
      <c r="E4924" t="s">
        <v>36</v>
      </c>
      <c r="F4924" t="s">
        <v>36</v>
      </c>
      <c r="G4924" t="s">
        <v>36</v>
      </c>
      <c r="H4924" t="s">
        <v>36</v>
      </c>
      <c r="I4924" t="s">
        <v>2819</v>
      </c>
      <c r="J4924" s="4" t="str">
        <f t="shared" si="152"/>
        <v>na</v>
      </c>
      <c r="K4924" s="4">
        <f t="shared" si="153"/>
        <v>0</v>
      </c>
      <c r="L4924" t="s">
        <v>16367</v>
      </c>
    </row>
    <row r="4925" spans="1:12" x14ac:dyDescent="0.25">
      <c r="A4925" t="s">
        <v>9857</v>
      </c>
      <c r="B4925" t="s">
        <v>9858</v>
      </c>
      <c r="C4925" t="s">
        <v>35</v>
      </c>
      <c r="D4925">
        <v>40</v>
      </c>
      <c r="E4925">
        <v>7.1879999999999997</v>
      </c>
      <c r="F4925">
        <v>0.65200000000000002</v>
      </c>
      <c r="G4925">
        <v>1.0880000000000001</v>
      </c>
      <c r="H4925" t="s">
        <v>36</v>
      </c>
      <c r="I4925" t="s">
        <v>2819</v>
      </c>
      <c r="J4925" s="4" t="str">
        <f t="shared" si="152"/>
        <v>na</v>
      </c>
      <c r="K4925" s="4">
        <f t="shared" si="153"/>
        <v>0</v>
      </c>
      <c r="L4925" t="s">
        <v>16368</v>
      </c>
    </row>
    <row r="4926" spans="1:12" x14ac:dyDescent="0.25">
      <c r="A4926" t="s">
        <v>9859</v>
      </c>
      <c r="B4926" t="s">
        <v>9860</v>
      </c>
      <c r="C4926" t="s">
        <v>30</v>
      </c>
      <c r="D4926">
        <v>40</v>
      </c>
      <c r="E4926" t="s">
        <v>36</v>
      </c>
      <c r="F4926" t="s">
        <v>36</v>
      </c>
      <c r="G4926" t="s">
        <v>36</v>
      </c>
      <c r="H4926" t="s">
        <v>36</v>
      </c>
      <c r="I4926" t="s">
        <v>2819</v>
      </c>
      <c r="J4926" s="4" t="str">
        <f t="shared" si="152"/>
        <v>na</v>
      </c>
      <c r="K4926" s="4">
        <f t="shared" si="153"/>
        <v>0</v>
      </c>
      <c r="L4926" t="s">
        <v>16369</v>
      </c>
    </row>
    <row r="4927" spans="1:12" x14ac:dyDescent="0.25">
      <c r="A4927" t="s">
        <v>9861</v>
      </c>
      <c r="B4927" t="s">
        <v>9862</v>
      </c>
      <c r="C4927" t="s">
        <v>30</v>
      </c>
      <c r="D4927">
        <v>40</v>
      </c>
      <c r="E4927" t="s">
        <v>36</v>
      </c>
      <c r="F4927">
        <v>1.046</v>
      </c>
      <c r="G4927">
        <v>3.57</v>
      </c>
      <c r="H4927" t="s">
        <v>36</v>
      </c>
      <c r="I4927" t="s">
        <v>2819</v>
      </c>
      <c r="J4927" s="4" t="str">
        <f t="shared" si="152"/>
        <v>na</v>
      </c>
      <c r="K4927" s="4">
        <f t="shared" si="153"/>
        <v>0</v>
      </c>
      <c r="L4927" t="s">
        <v>16370</v>
      </c>
    </row>
    <row r="4928" spans="1:12" x14ac:dyDescent="0.25">
      <c r="A4928" t="s">
        <v>9863</v>
      </c>
      <c r="B4928" t="s">
        <v>9864</v>
      </c>
      <c r="C4928" t="s">
        <v>30</v>
      </c>
      <c r="D4928">
        <v>40</v>
      </c>
      <c r="E4928" t="s">
        <v>36</v>
      </c>
      <c r="F4928" t="s">
        <v>36</v>
      </c>
      <c r="G4928">
        <v>0.61499999999999999</v>
      </c>
      <c r="H4928" t="s">
        <v>36</v>
      </c>
      <c r="I4928" t="s">
        <v>2819</v>
      </c>
      <c r="J4928" s="4" t="str">
        <f t="shared" si="152"/>
        <v>na</v>
      </c>
      <c r="K4928" s="4">
        <f t="shared" si="153"/>
        <v>0</v>
      </c>
      <c r="L4928" t="s">
        <v>16371</v>
      </c>
    </row>
    <row r="4929" spans="1:12" x14ac:dyDescent="0.25">
      <c r="A4929" t="s">
        <v>9865</v>
      </c>
      <c r="B4929" t="s">
        <v>9866</v>
      </c>
      <c r="C4929" t="s">
        <v>30</v>
      </c>
      <c r="D4929">
        <v>40</v>
      </c>
      <c r="E4929" t="s">
        <v>36</v>
      </c>
      <c r="F4929">
        <v>4.4290000000000003</v>
      </c>
      <c r="G4929" t="s">
        <v>36</v>
      </c>
      <c r="H4929" t="s">
        <v>36</v>
      </c>
      <c r="I4929" t="s">
        <v>2819</v>
      </c>
      <c r="J4929" s="4" t="str">
        <f t="shared" si="152"/>
        <v>na</v>
      </c>
      <c r="K4929" s="4">
        <f t="shared" si="153"/>
        <v>0</v>
      </c>
      <c r="L4929" t="s">
        <v>16372</v>
      </c>
    </row>
    <row r="4930" spans="1:12" x14ac:dyDescent="0.25">
      <c r="A4930" t="s">
        <v>9867</v>
      </c>
      <c r="B4930" t="s">
        <v>9868</v>
      </c>
      <c r="C4930" t="s">
        <v>30</v>
      </c>
      <c r="D4930">
        <v>40</v>
      </c>
      <c r="E4930" t="s">
        <v>36</v>
      </c>
      <c r="F4930" t="s">
        <v>36</v>
      </c>
      <c r="G4930" t="s">
        <v>36</v>
      </c>
      <c r="H4930" t="s">
        <v>36</v>
      </c>
      <c r="I4930" t="s">
        <v>2819</v>
      </c>
      <c r="J4930" s="4" t="str">
        <f t="shared" ref="J4930:J4993" si="154">IF(AND(I4930=selected_country_code,C4930= selected_sector_code),D4930,"na")</f>
        <v>na</v>
      </c>
      <c r="K4930" s="4">
        <f t="shared" si="153"/>
        <v>0</v>
      </c>
      <c r="L4930" t="s">
        <v>16373</v>
      </c>
    </row>
    <row r="4931" spans="1:12" x14ac:dyDescent="0.25">
      <c r="A4931" t="s">
        <v>9869</v>
      </c>
      <c r="B4931" t="s">
        <v>9870</v>
      </c>
      <c r="C4931" t="s">
        <v>61</v>
      </c>
      <c r="D4931">
        <v>40</v>
      </c>
      <c r="E4931" t="s">
        <v>36</v>
      </c>
      <c r="F4931" t="s">
        <v>36</v>
      </c>
      <c r="G4931" t="s">
        <v>36</v>
      </c>
      <c r="H4931" t="s">
        <v>36</v>
      </c>
      <c r="I4931" t="s">
        <v>2819</v>
      </c>
      <c r="J4931" s="4" t="str">
        <f t="shared" si="154"/>
        <v>na</v>
      </c>
      <c r="K4931" s="4">
        <f t="shared" ref="K4931:K4994" si="155">IFERROR(RANK(J4931,$J$2:$J$5711,0),0)</f>
        <v>0</v>
      </c>
      <c r="L4931" t="s">
        <v>16374</v>
      </c>
    </row>
    <row r="4932" spans="1:12" x14ac:dyDescent="0.25">
      <c r="A4932" t="s">
        <v>9871</v>
      </c>
      <c r="B4932" t="s">
        <v>9872</v>
      </c>
      <c r="C4932" t="s">
        <v>58</v>
      </c>
      <c r="D4932">
        <v>39</v>
      </c>
      <c r="E4932" t="s">
        <v>36</v>
      </c>
      <c r="F4932">
        <v>3.4529999999999998</v>
      </c>
      <c r="G4932">
        <v>1.071</v>
      </c>
      <c r="H4932">
        <v>92.602000000000004</v>
      </c>
      <c r="I4932" t="s">
        <v>2819</v>
      </c>
      <c r="J4932" s="4" t="str">
        <f t="shared" si="154"/>
        <v>na</v>
      </c>
      <c r="K4932" s="4">
        <f t="shared" si="155"/>
        <v>0</v>
      </c>
      <c r="L4932" t="s">
        <v>16375</v>
      </c>
    </row>
    <row r="4933" spans="1:12" x14ac:dyDescent="0.25">
      <c r="A4933" t="s">
        <v>9873</v>
      </c>
      <c r="B4933" t="s">
        <v>9874</v>
      </c>
      <c r="C4933" t="s">
        <v>35</v>
      </c>
      <c r="D4933">
        <v>39</v>
      </c>
      <c r="E4933">
        <v>14.692</v>
      </c>
      <c r="F4933">
        <v>1.5640000000000001</v>
      </c>
      <c r="G4933">
        <v>2.6150000000000002</v>
      </c>
      <c r="H4933" t="s">
        <v>36</v>
      </c>
      <c r="I4933" t="s">
        <v>2819</v>
      </c>
      <c r="J4933" s="4" t="str">
        <f t="shared" si="154"/>
        <v>na</v>
      </c>
      <c r="K4933" s="4">
        <f t="shared" si="155"/>
        <v>0</v>
      </c>
      <c r="L4933" t="s">
        <v>16376</v>
      </c>
    </row>
    <row r="4934" spans="1:12" x14ac:dyDescent="0.25">
      <c r="A4934" t="s">
        <v>9875</v>
      </c>
      <c r="B4934" t="s">
        <v>9876</v>
      </c>
      <c r="C4934" t="s">
        <v>61</v>
      </c>
      <c r="D4934">
        <v>39</v>
      </c>
      <c r="E4934">
        <v>17.544</v>
      </c>
      <c r="F4934">
        <v>1.625</v>
      </c>
      <c r="G4934">
        <v>2.21</v>
      </c>
      <c r="H4934" t="s">
        <v>36</v>
      </c>
      <c r="I4934" t="s">
        <v>2819</v>
      </c>
      <c r="J4934" s="4" t="str">
        <f t="shared" si="154"/>
        <v>na</v>
      </c>
      <c r="K4934" s="4">
        <f t="shared" si="155"/>
        <v>0</v>
      </c>
      <c r="L4934" t="s">
        <v>16377</v>
      </c>
    </row>
    <row r="4935" spans="1:12" x14ac:dyDescent="0.25">
      <c r="A4935" t="s">
        <v>9877</v>
      </c>
      <c r="B4935" t="s">
        <v>9878</v>
      </c>
      <c r="C4935" t="s">
        <v>30</v>
      </c>
      <c r="D4935">
        <v>39</v>
      </c>
      <c r="E4935">
        <v>4.5</v>
      </c>
      <c r="F4935">
        <v>1.117</v>
      </c>
      <c r="G4935">
        <v>0.91200000000000003</v>
      </c>
      <c r="H4935" t="s">
        <v>36</v>
      </c>
      <c r="I4935" t="s">
        <v>2819</v>
      </c>
      <c r="J4935" s="4" t="str">
        <f t="shared" si="154"/>
        <v>na</v>
      </c>
      <c r="K4935" s="4">
        <f t="shared" si="155"/>
        <v>0</v>
      </c>
      <c r="L4935" t="s">
        <v>16378</v>
      </c>
    </row>
    <row r="4936" spans="1:12" x14ac:dyDescent="0.25">
      <c r="A4936" t="s">
        <v>9879</v>
      </c>
      <c r="B4936" t="s">
        <v>9880</v>
      </c>
      <c r="C4936" t="s">
        <v>18</v>
      </c>
      <c r="D4936">
        <v>39</v>
      </c>
      <c r="E4936">
        <v>0.64100000000000001</v>
      </c>
      <c r="F4936" t="s">
        <v>36</v>
      </c>
      <c r="G4936">
        <v>5.0000000000000001E-3</v>
      </c>
      <c r="H4936" t="s">
        <v>36</v>
      </c>
      <c r="I4936" t="s">
        <v>2819</v>
      </c>
      <c r="J4936" s="4" t="str">
        <f t="shared" si="154"/>
        <v>na</v>
      </c>
      <c r="K4936" s="4">
        <f t="shared" si="155"/>
        <v>0</v>
      </c>
      <c r="L4936" t="s">
        <v>16379</v>
      </c>
    </row>
    <row r="4937" spans="1:12" x14ac:dyDescent="0.25">
      <c r="A4937" t="s">
        <v>9881</v>
      </c>
      <c r="B4937" t="s">
        <v>9882</v>
      </c>
      <c r="C4937" t="s">
        <v>30</v>
      </c>
      <c r="D4937">
        <v>39</v>
      </c>
      <c r="E4937" t="s">
        <v>36</v>
      </c>
      <c r="F4937">
        <v>1.3839999999999999</v>
      </c>
      <c r="G4937">
        <v>1.4079999999999999</v>
      </c>
      <c r="H4937" t="s">
        <v>36</v>
      </c>
      <c r="I4937" t="s">
        <v>2819</v>
      </c>
      <c r="J4937" s="4" t="str">
        <f t="shared" si="154"/>
        <v>na</v>
      </c>
      <c r="K4937" s="4">
        <f t="shared" si="155"/>
        <v>0</v>
      </c>
      <c r="L4937" t="s">
        <v>16380</v>
      </c>
    </row>
    <row r="4938" spans="1:12" x14ac:dyDescent="0.25">
      <c r="A4938" t="s">
        <v>9883</v>
      </c>
      <c r="B4938" t="s">
        <v>9884</v>
      </c>
      <c r="C4938" t="s">
        <v>132</v>
      </c>
      <c r="D4938">
        <v>39</v>
      </c>
      <c r="E4938">
        <v>13.135</v>
      </c>
      <c r="F4938">
        <v>1.2110000000000001</v>
      </c>
      <c r="G4938">
        <v>0.65500000000000003</v>
      </c>
      <c r="H4938">
        <v>5.5410000000000004</v>
      </c>
      <c r="I4938" t="s">
        <v>2819</v>
      </c>
      <c r="J4938" s="4" t="str">
        <f t="shared" si="154"/>
        <v>na</v>
      </c>
      <c r="K4938" s="4">
        <f t="shared" si="155"/>
        <v>0</v>
      </c>
      <c r="L4938" t="s">
        <v>16381</v>
      </c>
    </row>
    <row r="4939" spans="1:12" x14ac:dyDescent="0.25">
      <c r="A4939" t="s">
        <v>9885</v>
      </c>
      <c r="B4939" t="s">
        <v>9886</v>
      </c>
      <c r="C4939" t="s">
        <v>35</v>
      </c>
      <c r="D4939">
        <v>39</v>
      </c>
      <c r="E4939" s="2">
        <v>1108.808</v>
      </c>
      <c r="F4939">
        <v>3.6970000000000001</v>
      </c>
      <c r="G4939">
        <v>154.35900000000001</v>
      </c>
      <c r="H4939" t="s">
        <v>36</v>
      </c>
      <c r="I4939" t="s">
        <v>2819</v>
      </c>
      <c r="J4939" s="4" t="str">
        <f t="shared" si="154"/>
        <v>na</v>
      </c>
      <c r="K4939" s="4">
        <f t="shared" si="155"/>
        <v>0</v>
      </c>
      <c r="L4939" t="s">
        <v>16382</v>
      </c>
    </row>
    <row r="4940" spans="1:12" x14ac:dyDescent="0.25">
      <c r="A4940" t="s">
        <v>9887</v>
      </c>
      <c r="B4940" t="s">
        <v>9888</v>
      </c>
      <c r="C4940" t="s">
        <v>35</v>
      </c>
      <c r="D4940">
        <v>38</v>
      </c>
      <c r="E4940" t="s">
        <v>36</v>
      </c>
      <c r="F4940">
        <v>0.78700000000000003</v>
      </c>
      <c r="G4940">
        <v>1.917</v>
      </c>
      <c r="H4940" t="s">
        <v>36</v>
      </c>
      <c r="I4940" t="s">
        <v>2819</v>
      </c>
      <c r="J4940" s="4" t="str">
        <f t="shared" si="154"/>
        <v>na</v>
      </c>
      <c r="K4940" s="4">
        <f t="shared" si="155"/>
        <v>0</v>
      </c>
      <c r="L4940" t="s">
        <v>16383</v>
      </c>
    </row>
    <row r="4941" spans="1:12" x14ac:dyDescent="0.25">
      <c r="A4941" t="s">
        <v>9889</v>
      </c>
      <c r="B4941" t="s">
        <v>9890</v>
      </c>
      <c r="C4941" t="s">
        <v>21</v>
      </c>
      <c r="D4941">
        <v>38</v>
      </c>
      <c r="E4941" t="s">
        <v>36</v>
      </c>
      <c r="F4941">
        <v>2.8220000000000001</v>
      </c>
      <c r="G4941">
        <v>8.8309999999999995</v>
      </c>
      <c r="H4941" t="s">
        <v>36</v>
      </c>
      <c r="I4941" t="s">
        <v>2819</v>
      </c>
      <c r="J4941" s="4" t="str">
        <f t="shared" si="154"/>
        <v>na</v>
      </c>
      <c r="K4941" s="4">
        <f t="shared" si="155"/>
        <v>0</v>
      </c>
      <c r="L4941" t="s">
        <v>16384</v>
      </c>
    </row>
    <row r="4942" spans="1:12" x14ac:dyDescent="0.25">
      <c r="A4942" t="s">
        <v>9891</v>
      </c>
      <c r="B4942" t="s">
        <v>9892</v>
      </c>
      <c r="C4942" t="s">
        <v>15</v>
      </c>
      <c r="D4942">
        <v>38</v>
      </c>
      <c r="E4942" t="s">
        <v>36</v>
      </c>
      <c r="F4942">
        <v>0.14299999999999999</v>
      </c>
      <c r="G4942">
        <v>6.8000000000000005E-2</v>
      </c>
      <c r="H4942" t="s">
        <v>36</v>
      </c>
      <c r="I4942" t="s">
        <v>2819</v>
      </c>
      <c r="J4942" s="4" t="str">
        <f t="shared" si="154"/>
        <v>na</v>
      </c>
      <c r="K4942" s="4">
        <f t="shared" si="155"/>
        <v>0</v>
      </c>
      <c r="L4942" t="s">
        <v>16385</v>
      </c>
    </row>
    <row r="4943" spans="1:12" x14ac:dyDescent="0.25">
      <c r="A4943" t="s">
        <v>9893</v>
      </c>
      <c r="B4943" t="s">
        <v>9894</v>
      </c>
      <c r="C4943" t="s">
        <v>35</v>
      </c>
      <c r="D4943">
        <v>38</v>
      </c>
      <c r="E4943" t="s">
        <v>36</v>
      </c>
      <c r="F4943">
        <v>1</v>
      </c>
      <c r="G4943">
        <v>1.9379999999999999</v>
      </c>
      <c r="H4943" t="s">
        <v>36</v>
      </c>
      <c r="I4943" t="s">
        <v>2819</v>
      </c>
      <c r="J4943" s="4" t="str">
        <f t="shared" si="154"/>
        <v>na</v>
      </c>
      <c r="K4943" s="4">
        <f t="shared" si="155"/>
        <v>0</v>
      </c>
      <c r="L4943" t="s">
        <v>16386</v>
      </c>
    </row>
    <row r="4944" spans="1:12" x14ac:dyDescent="0.25">
      <c r="A4944" t="s">
        <v>9895</v>
      </c>
      <c r="B4944" t="s">
        <v>9896</v>
      </c>
      <c r="C4944" t="s">
        <v>24</v>
      </c>
      <c r="D4944">
        <v>38</v>
      </c>
      <c r="E4944" t="s">
        <v>36</v>
      </c>
      <c r="F4944" t="s">
        <v>36</v>
      </c>
      <c r="G4944" t="s">
        <v>36</v>
      </c>
      <c r="H4944" t="s">
        <v>36</v>
      </c>
      <c r="I4944" t="s">
        <v>2819</v>
      </c>
      <c r="J4944" s="4" t="str">
        <f t="shared" si="154"/>
        <v>na</v>
      </c>
      <c r="K4944" s="4">
        <f t="shared" si="155"/>
        <v>0</v>
      </c>
      <c r="L4944" t="s">
        <v>16387</v>
      </c>
    </row>
    <row r="4945" spans="1:12" x14ac:dyDescent="0.25">
      <c r="A4945" t="s">
        <v>9897</v>
      </c>
      <c r="B4945" t="s">
        <v>9898</v>
      </c>
      <c r="C4945" t="s">
        <v>35</v>
      </c>
      <c r="D4945">
        <v>38</v>
      </c>
      <c r="E4945" t="s">
        <v>36</v>
      </c>
      <c r="F4945">
        <v>0.66600000000000004</v>
      </c>
      <c r="G4945" t="s">
        <v>36</v>
      </c>
      <c r="H4945" t="s">
        <v>36</v>
      </c>
      <c r="I4945" t="s">
        <v>2819</v>
      </c>
      <c r="J4945" s="4" t="str">
        <f t="shared" si="154"/>
        <v>na</v>
      </c>
      <c r="K4945" s="4">
        <f t="shared" si="155"/>
        <v>0</v>
      </c>
      <c r="L4945" t="s">
        <v>16388</v>
      </c>
    </row>
    <row r="4946" spans="1:12" x14ac:dyDescent="0.25">
      <c r="A4946" t="s">
        <v>9899</v>
      </c>
      <c r="B4946" t="s">
        <v>9900</v>
      </c>
      <c r="C4946" t="s">
        <v>132</v>
      </c>
      <c r="D4946">
        <v>38</v>
      </c>
      <c r="E4946" t="s">
        <v>36</v>
      </c>
      <c r="F4946" t="s">
        <v>36</v>
      </c>
      <c r="G4946">
        <v>145.04900000000001</v>
      </c>
      <c r="H4946" t="s">
        <v>36</v>
      </c>
      <c r="I4946" t="s">
        <v>2819</v>
      </c>
      <c r="J4946" s="4" t="str">
        <f t="shared" si="154"/>
        <v>na</v>
      </c>
      <c r="K4946" s="4">
        <f t="shared" si="155"/>
        <v>0</v>
      </c>
      <c r="L4946" t="s">
        <v>16389</v>
      </c>
    </row>
    <row r="4947" spans="1:12" x14ac:dyDescent="0.25">
      <c r="A4947" t="s">
        <v>9901</v>
      </c>
      <c r="B4947" t="s">
        <v>9902</v>
      </c>
      <c r="C4947" t="s">
        <v>58</v>
      </c>
      <c r="D4947">
        <v>38</v>
      </c>
      <c r="E4947">
        <v>0.60699999999999998</v>
      </c>
      <c r="F4947" t="s">
        <v>36</v>
      </c>
      <c r="G4947">
        <v>0.90600000000000003</v>
      </c>
      <c r="H4947" t="s">
        <v>36</v>
      </c>
      <c r="I4947" t="s">
        <v>2819</v>
      </c>
      <c r="J4947" s="4" t="str">
        <f t="shared" si="154"/>
        <v>na</v>
      </c>
      <c r="K4947" s="4">
        <f t="shared" si="155"/>
        <v>0</v>
      </c>
      <c r="L4947" t="s">
        <v>16390</v>
      </c>
    </row>
    <row r="4948" spans="1:12" x14ac:dyDescent="0.25">
      <c r="A4948" t="s">
        <v>9903</v>
      </c>
      <c r="B4948" t="s">
        <v>9904</v>
      </c>
      <c r="C4948" t="s">
        <v>30</v>
      </c>
      <c r="D4948">
        <v>38</v>
      </c>
      <c r="E4948" t="s">
        <v>36</v>
      </c>
      <c r="F4948">
        <v>0.46400000000000002</v>
      </c>
      <c r="G4948" t="s">
        <v>36</v>
      </c>
      <c r="H4948" t="s">
        <v>36</v>
      </c>
      <c r="I4948" t="s">
        <v>2819</v>
      </c>
      <c r="J4948" s="4" t="str">
        <f t="shared" si="154"/>
        <v>na</v>
      </c>
      <c r="K4948" s="4">
        <f t="shared" si="155"/>
        <v>0</v>
      </c>
      <c r="L4948" t="s">
        <v>16391</v>
      </c>
    </row>
    <row r="4949" spans="1:12" x14ac:dyDescent="0.25">
      <c r="A4949" t="s">
        <v>9905</v>
      </c>
      <c r="B4949" t="s">
        <v>9906</v>
      </c>
      <c r="C4949" t="s">
        <v>18</v>
      </c>
      <c r="D4949">
        <v>38</v>
      </c>
      <c r="E4949" t="s">
        <v>36</v>
      </c>
      <c r="F4949" t="s">
        <v>36</v>
      </c>
      <c r="G4949" t="s">
        <v>36</v>
      </c>
      <c r="H4949" t="s">
        <v>36</v>
      </c>
      <c r="I4949" t="s">
        <v>2819</v>
      </c>
      <c r="J4949" s="4" t="str">
        <f t="shared" si="154"/>
        <v>na</v>
      </c>
      <c r="K4949" s="4">
        <f t="shared" si="155"/>
        <v>0</v>
      </c>
      <c r="L4949" t="s">
        <v>16392</v>
      </c>
    </row>
    <row r="4950" spans="1:12" x14ac:dyDescent="0.25">
      <c r="A4950" t="s">
        <v>9907</v>
      </c>
      <c r="B4950" t="s">
        <v>9908</v>
      </c>
      <c r="C4950" t="s">
        <v>35</v>
      </c>
      <c r="D4950">
        <v>38</v>
      </c>
      <c r="E4950">
        <v>9.0739999999999998</v>
      </c>
      <c r="F4950">
        <v>0.44800000000000001</v>
      </c>
      <c r="G4950">
        <v>0.80500000000000005</v>
      </c>
      <c r="H4950" t="s">
        <v>36</v>
      </c>
      <c r="I4950" t="s">
        <v>2819</v>
      </c>
      <c r="J4950" s="4" t="str">
        <f t="shared" si="154"/>
        <v>na</v>
      </c>
      <c r="K4950" s="4">
        <f t="shared" si="155"/>
        <v>0</v>
      </c>
      <c r="L4950" t="s">
        <v>16393</v>
      </c>
    </row>
    <row r="4951" spans="1:12" x14ac:dyDescent="0.25">
      <c r="A4951" t="s">
        <v>9909</v>
      </c>
      <c r="B4951" t="s">
        <v>9910</v>
      </c>
      <c r="C4951" t="s">
        <v>30</v>
      </c>
      <c r="D4951">
        <v>38</v>
      </c>
      <c r="E4951" t="s">
        <v>36</v>
      </c>
      <c r="F4951">
        <v>1.24</v>
      </c>
      <c r="G4951">
        <v>12.775</v>
      </c>
      <c r="H4951" t="s">
        <v>36</v>
      </c>
      <c r="I4951" t="s">
        <v>2819</v>
      </c>
      <c r="J4951" s="4" t="str">
        <f t="shared" si="154"/>
        <v>na</v>
      </c>
      <c r="K4951" s="4">
        <f t="shared" si="155"/>
        <v>0</v>
      </c>
      <c r="L4951" t="s">
        <v>16394</v>
      </c>
    </row>
    <row r="4952" spans="1:12" x14ac:dyDescent="0.25">
      <c r="A4952" t="s">
        <v>9911</v>
      </c>
      <c r="B4952" t="s">
        <v>9912</v>
      </c>
      <c r="C4952" t="s">
        <v>30</v>
      </c>
      <c r="D4952">
        <v>38</v>
      </c>
      <c r="E4952" t="s">
        <v>36</v>
      </c>
      <c r="F4952">
        <v>12.071999999999999</v>
      </c>
      <c r="G4952">
        <v>5.923</v>
      </c>
      <c r="H4952" t="s">
        <v>36</v>
      </c>
      <c r="I4952" t="s">
        <v>2819</v>
      </c>
      <c r="J4952" s="4" t="str">
        <f t="shared" si="154"/>
        <v>na</v>
      </c>
      <c r="K4952" s="4">
        <f t="shared" si="155"/>
        <v>0</v>
      </c>
      <c r="L4952" t="s">
        <v>16395</v>
      </c>
    </row>
    <row r="4953" spans="1:12" x14ac:dyDescent="0.25">
      <c r="A4953" t="s">
        <v>9913</v>
      </c>
      <c r="B4953" t="s">
        <v>9914</v>
      </c>
      <c r="C4953" t="s">
        <v>21</v>
      </c>
      <c r="D4953">
        <v>38</v>
      </c>
      <c r="E4953" t="s">
        <v>36</v>
      </c>
      <c r="F4953">
        <v>0.501</v>
      </c>
      <c r="G4953">
        <v>0.46200000000000002</v>
      </c>
      <c r="H4953" t="s">
        <v>36</v>
      </c>
      <c r="I4953" t="s">
        <v>2819</v>
      </c>
      <c r="J4953" s="4" t="str">
        <f t="shared" si="154"/>
        <v>na</v>
      </c>
      <c r="K4953" s="4">
        <f t="shared" si="155"/>
        <v>0</v>
      </c>
      <c r="L4953" t="s">
        <v>16396</v>
      </c>
    </row>
    <row r="4954" spans="1:12" x14ac:dyDescent="0.25">
      <c r="A4954" t="s">
        <v>9915</v>
      </c>
      <c r="B4954" t="s">
        <v>9916</v>
      </c>
      <c r="C4954" t="s">
        <v>35</v>
      </c>
      <c r="D4954">
        <v>38</v>
      </c>
      <c r="E4954">
        <v>7.9880000000000004</v>
      </c>
      <c r="F4954">
        <v>0.89100000000000001</v>
      </c>
      <c r="G4954">
        <v>1.881</v>
      </c>
      <c r="H4954" t="s">
        <v>36</v>
      </c>
      <c r="I4954" t="s">
        <v>2819</v>
      </c>
      <c r="J4954" s="4" t="str">
        <f t="shared" si="154"/>
        <v>na</v>
      </c>
      <c r="K4954" s="4">
        <f t="shared" si="155"/>
        <v>0</v>
      </c>
      <c r="L4954" t="s">
        <v>16397</v>
      </c>
    </row>
    <row r="4955" spans="1:12" x14ac:dyDescent="0.25">
      <c r="A4955" t="s">
        <v>9917</v>
      </c>
      <c r="B4955" t="s">
        <v>9918</v>
      </c>
      <c r="C4955" t="s">
        <v>61</v>
      </c>
      <c r="D4955">
        <v>38</v>
      </c>
      <c r="E4955" t="s">
        <v>36</v>
      </c>
      <c r="F4955">
        <v>1.625</v>
      </c>
      <c r="G4955">
        <v>1.2410000000000001</v>
      </c>
      <c r="H4955" t="s">
        <v>36</v>
      </c>
      <c r="I4955" t="s">
        <v>2819</v>
      </c>
      <c r="J4955" s="4" t="str">
        <f t="shared" si="154"/>
        <v>na</v>
      </c>
      <c r="K4955" s="4">
        <f t="shared" si="155"/>
        <v>0</v>
      </c>
      <c r="L4955" t="s">
        <v>16398</v>
      </c>
    </row>
    <row r="4956" spans="1:12" x14ac:dyDescent="0.25">
      <c r="A4956" t="s">
        <v>9919</v>
      </c>
      <c r="B4956" t="s">
        <v>9920</v>
      </c>
      <c r="C4956" t="s">
        <v>58</v>
      </c>
      <c r="D4956">
        <v>37</v>
      </c>
      <c r="E4956" t="s">
        <v>36</v>
      </c>
      <c r="F4956">
        <v>0.77500000000000002</v>
      </c>
      <c r="G4956">
        <v>0.23599999999999999</v>
      </c>
      <c r="H4956" t="s">
        <v>36</v>
      </c>
      <c r="I4956" t="s">
        <v>2819</v>
      </c>
      <c r="J4956" s="4" t="str">
        <f t="shared" si="154"/>
        <v>na</v>
      </c>
      <c r="K4956" s="4">
        <f t="shared" si="155"/>
        <v>0</v>
      </c>
      <c r="L4956" t="s">
        <v>16399</v>
      </c>
    </row>
    <row r="4957" spans="1:12" x14ac:dyDescent="0.25">
      <c r="A4957" t="s">
        <v>9921</v>
      </c>
      <c r="B4957" t="s">
        <v>9922</v>
      </c>
      <c r="C4957" t="s">
        <v>11</v>
      </c>
      <c r="D4957">
        <v>37</v>
      </c>
      <c r="E4957" t="s">
        <v>36</v>
      </c>
      <c r="F4957">
        <v>5.6000000000000001E-2</v>
      </c>
      <c r="G4957">
        <v>0.06</v>
      </c>
      <c r="H4957">
        <v>13.433</v>
      </c>
      <c r="I4957" t="s">
        <v>2819</v>
      </c>
      <c r="J4957" s="4" t="str">
        <f t="shared" si="154"/>
        <v>na</v>
      </c>
      <c r="K4957" s="4">
        <f t="shared" si="155"/>
        <v>0</v>
      </c>
      <c r="L4957" t="s">
        <v>16400</v>
      </c>
    </row>
    <row r="4958" spans="1:12" x14ac:dyDescent="0.25">
      <c r="A4958" t="s">
        <v>9923</v>
      </c>
      <c r="B4958" t="s">
        <v>9924</v>
      </c>
      <c r="C4958" t="s">
        <v>58</v>
      </c>
      <c r="D4958">
        <v>37</v>
      </c>
      <c r="E4958" t="s">
        <v>36</v>
      </c>
      <c r="F4958">
        <v>1.544</v>
      </c>
      <c r="G4958">
        <v>5.0659999999999998</v>
      </c>
      <c r="H4958" t="s">
        <v>36</v>
      </c>
      <c r="I4958" t="s">
        <v>2819</v>
      </c>
      <c r="J4958" s="4" t="str">
        <f t="shared" si="154"/>
        <v>na</v>
      </c>
      <c r="K4958" s="4">
        <f t="shared" si="155"/>
        <v>0</v>
      </c>
      <c r="L4958" t="s">
        <v>16401</v>
      </c>
    </row>
    <row r="4959" spans="1:12" x14ac:dyDescent="0.25">
      <c r="A4959" t="s">
        <v>9925</v>
      </c>
      <c r="B4959" t="s">
        <v>9926</v>
      </c>
      <c r="C4959" t="s">
        <v>11</v>
      </c>
      <c r="D4959">
        <v>37</v>
      </c>
      <c r="E4959" t="s">
        <v>36</v>
      </c>
      <c r="F4959">
        <v>2.5000000000000001E-2</v>
      </c>
      <c r="G4959">
        <v>0.16200000000000001</v>
      </c>
      <c r="H4959">
        <v>39.076000000000001</v>
      </c>
      <c r="I4959" t="s">
        <v>2819</v>
      </c>
      <c r="J4959" s="4" t="str">
        <f t="shared" si="154"/>
        <v>na</v>
      </c>
      <c r="K4959" s="4">
        <f t="shared" si="155"/>
        <v>0</v>
      </c>
      <c r="L4959" t="s">
        <v>16402</v>
      </c>
    </row>
    <row r="4960" spans="1:12" x14ac:dyDescent="0.25">
      <c r="A4960" t="s">
        <v>9927</v>
      </c>
      <c r="B4960" t="s">
        <v>9928</v>
      </c>
      <c r="C4960" t="s">
        <v>30</v>
      </c>
      <c r="D4960">
        <v>37</v>
      </c>
      <c r="E4960" t="s">
        <v>36</v>
      </c>
      <c r="F4960">
        <v>6.056</v>
      </c>
      <c r="G4960">
        <v>4.4429999999999996</v>
      </c>
      <c r="H4960" t="s">
        <v>36</v>
      </c>
      <c r="I4960" t="s">
        <v>2819</v>
      </c>
      <c r="J4960" s="4" t="str">
        <f t="shared" si="154"/>
        <v>na</v>
      </c>
      <c r="K4960" s="4">
        <f t="shared" si="155"/>
        <v>0</v>
      </c>
      <c r="L4960" t="s">
        <v>16403</v>
      </c>
    </row>
    <row r="4961" spans="1:12" x14ac:dyDescent="0.25">
      <c r="A4961" t="s">
        <v>9929</v>
      </c>
      <c r="B4961" t="s">
        <v>9930</v>
      </c>
      <c r="C4961" t="s">
        <v>132</v>
      </c>
      <c r="D4961">
        <v>37</v>
      </c>
      <c r="E4961" t="s">
        <v>36</v>
      </c>
      <c r="F4961">
        <v>1.7470000000000001</v>
      </c>
      <c r="G4961" t="s">
        <v>36</v>
      </c>
      <c r="H4961" t="s">
        <v>36</v>
      </c>
      <c r="I4961" t="s">
        <v>2819</v>
      </c>
      <c r="J4961" s="4" t="str">
        <f t="shared" si="154"/>
        <v>na</v>
      </c>
      <c r="K4961" s="4">
        <f t="shared" si="155"/>
        <v>0</v>
      </c>
      <c r="L4961" t="s">
        <v>16404</v>
      </c>
    </row>
    <row r="4962" spans="1:12" x14ac:dyDescent="0.25">
      <c r="A4962" t="s">
        <v>9931</v>
      </c>
      <c r="B4962" t="s">
        <v>9932</v>
      </c>
      <c r="C4962" t="s">
        <v>15</v>
      </c>
      <c r="D4962">
        <v>37</v>
      </c>
      <c r="E4962">
        <v>147.26300000000001</v>
      </c>
      <c r="F4962">
        <v>3.948</v>
      </c>
      <c r="G4962">
        <v>2.347</v>
      </c>
      <c r="H4962">
        <v>30.728999999999999</v>
      </c>
      <c r="I4962" t="s">
        <v>2819</v>
      </c>
      <c r="J4962" s="4" t="str">
        <f t="shared" si="154"/>
        <v>na</v>
      </c>
      <c r="K4962" s="4">
        <f t="shared" si="155"/>
        <v>0</v>
      </c>
      <c r="L4962" t="s">
        <v>16405</v>
      </c>
    </row>
    <row r="4963" spans="1:12" x14ac:dyDescent="0.25">
      <c r="A4963" t="s">
        <v>9933</v>
      </c>
      <c r="B4963" t="s">
        <v>9934</v>
      </c>
      <c r="C4963" t="s">
        <v>35</v>
      </c>
      <c r="D4963">
        <v>37</v>
      </c>
      <c r="E4963">
        <v>11.077999999999999</v>
      </c>
      <c r="F4963">
        <v>1.171</v>
      </c>
      <c r="G4963">
        <v>2.5470000000000002</v>
      </c>
      <c r="H4963" t="s">
        <v>36</v>
      </c>
      <c r="I4963" t="s">
        <v>2819</v>
      </c>
      <c r="J4963" s="4" t="str">
        <f t="shared" si="154"/>
        <v>na</v>
      </c>
      <c r="K4963" s="4">
        <f t="shared" si="155"/>
        <v>0</v>
      </c>
      <c r="L4963" t="s">
        <v>16406</v>
      </c>
    </row>
    <row r="4964" spans="1:12" x14ac:dyDescent="0.25">
      <c r="A4964" t="s">
        <v>9935</v>
      </c>
      <c r="B4964" t="s">
        <v>9936</v>
      </c>
      <c r="C4964" t="s">
        <v>132</v>
      </c>
      <c r="D4964">
        <v>37</v>
      </c>
      <c r="E4964" t="s">
        <v>36</v>
      </c>
      <c r="F4964">
        <v>0.83899999999999997</v>
      </c>
      <c r="G4964">
        <v>0.3</v>
      </c>
      <c r="H4964">
        <v>4.7850000000000001</v>
      </c>
      <c r="I4964" t="s">
        <v>2819</v>
      </c>
      <c r="J4964" s="4" t="str">
        <f t="shared" si="154"/>
        <v>na</v>
      </c>
      <c r="K4964" s="4">
        <f t="shared" si="155"/>
        <v>0</v>
      </c>
      <c r="L4964" t="s">
        <v>16407</v>
      </c>
    </row>
    <row r="4965" spans="1:12" x14ac:dyDescent="0.25">
      <c r="A4965" t="s">
        <v>9937</v>
      </c>
      <c r="B4965" t="s">
        <v>9938</v>
      </c>
      <c r="C4965" t="s">
        <v>35</v>
      </c>
      <c r="D4965">
        <v>37</v>
      </c>
      <c r="E4965" t="s">
        <v>36</v>
      </c>
      <c r="F4965" t="s">
        <v>36</v>
      </c>
      <c r="G4965" t="s">
        <v>36</v>
      </c>
      <c r="H4965" t="s">
        <v>36</v>
      </c>
      <c r="I4965" t="s">
        <v>2819</v>
      </c>
      <c r="J4965" s="4" t="str">
        <f t="shared" si="154"/>
        <v>na</v>
      </c>
      <c r="K4965" s="4">
        <f t="shared" si="155"/>
        <v>0</v>
      </c>
      <c r="L4965" t="s">
        <v>16408</v>
      </c>
    </row>
    <row r="4966" spans="1:12" x14ac:dyDescent="0.25">
      <c r="A4966" t="s">
        <v>9939</v>
      </c>
      <c r="B4966" t="s">
        <v>9940</v>
      </c>
      <c r="C4966" t="s">
        <v>58</v>
      </c>
      <c r="D4966">
        <v>37</v>
      </c>
      <c r="E4966">
        <v>8.32</v>
      </c>
      <c r="F4966">
        <v>0.59199999999999997</v>
      </c>
      <c r="G4966">
        <v>2.7E-2</v>
      </c>
      <c r="H4966">
        <v>9.5519999999999996</v>
      </c>
      <c r="I4966" t="s">
        <v>2819</v>
      </c>
      <c r="J4966" s="4" t="str">
        <f t="shared" si="154"/>
        <v>na</v>
      </c>
      <c r="K4966" s="4">
        <f t="shared" si="155"/>
        <v>0</v>
      </c>
      <c r="L4966" t="s">
        <v>16409</v>
      </c>
    </row>
    <row r="4967" spans="1:12" x14ac:dyDescent="0.25">
      <c r="A4967" t="s">
        <v>9941</v>
      </c>
      <c r="B4967" t="s">
        <v>9942</v>
      </c>
      <c r="C4967" t="s">
        <v>30</v>
      </c>
      <c r="D4967">
        <v>37</v>
      </c>
      <c r="E4967" t="s">
        <v>36</v>
      </c>
      <c r="F4967">
        <v>5.03</v>
      </c>
      <c r="G4967">
        <v>9.8249999999999993</v>
      </c>
      <c r="H4967" t="s">
        <v>36</v>
      </c>
      <c r="I4967" t="s">
        <v>2819</v>
      </c>
      <c r="J4967" s="4" t="str">
        <f t="shared" si="154"/>
        <v>na</v>
      </c>
      <c r="K4967" s="4">
        <f t="shared" si="155"/>
        <v>0</v>
      </c>
      <c r="L4967" t="s">
        <v>16410</v>
      </c>
    </row>
    <row r="4968" spans="1:12" x14ac:dyDescent="0.25">
      <c r="A4968" t="s">
        <v>9943</v>
      </c>
      <c r="B4968" t="s">
        <v>9944</v>
      </c>
      <c r="C4968" t="s">
        <v>35</v>
      </c>
      <c r="D4968">
        <v>37</v>
      </c>
      <c r="E4968" t="s">
        <v>36</v>
      </c>
      <c r="F4968">
        <v>0.56599999999999995</v>
      </c>
      <c r="G4968">
        <v>0.58499999999999996</v>
      </c>
      <c r="H4968" t="s">
        <v>36</v>
      </c>
      <c r="I4968" t="s">
        <v>2819</v>
      </c>
      <c r="J4968" s="4" t="str">
        <f t="shared" si="154"/>
        <v>na</v>
      </c>
      <c r="K4968" s="4">
        <f t="shared" si="155"/>
        <v>0</v>
      </c>
      <c r="L4968" t="s">
        <v>16411</v>
      </c>
    </row>
    <row r="4969" spans="1:12" x14ac:dyDescent="0.25">
      <c r="A4969" t="s">
        <v>9945</v>
      </c>
      <c r="B4969" t="s">
        <v>9946</v>
      </c>
      <c r="C4969" t="s">
        <v>24</v>
      </c>
      <c r="D4969">
        <v>37</v>
      </c>
      <c r="E4969" t="s">
        <v>36</v>
      </c>
      <c r="F4969" t="s">
        <v>36</v>
      </c>
      <c r="G4969" t="s">
        <v>36</v>
      </c>
      <c r="H4969" t="s">
        <v>36</v>
      </c>
      <c r="I4969" t="s">
        <v>2819</v>
      </c>
      <c r="J4969" s="4" t="str">
        <f t="shared" si="154"/>
        <v>na</v>
      </c>
      <c r="K4969" s="4">
        <f t="shared" si="155"/>
        <v>0</v>
      </c>
      <c r="L4969" t="s">
        <v>16412</v>
      </c>
    </row>
    <row r="4970" spans="1:12" x14ac:dyDescent="0.25">
      <c r="A4970" t="s">
        <v>9947</v>
      </c>
      <c r="B4970" t="s">
        <v>9948</v>
      </c>
      <c r="C4970" t="s">
        <v>30</v>
      </c>
      <c r="D4970">
        <v>37</v>
      </c>
      <c r="E4970" t="s">
        <v>36</v>
      </c>
      <c r="F4970">
        <v>0.86699999999999999</v>
      </c>
      <c r="G4970">
        <v>5.16</v>
      </c>
      <c r="H4970" t="s">
        <v>36</v>
      </c>
      <c r="I4970" t="s">
        <v>2819</v>
      </c>
      <c r="J4970" s="4" t="str">
        <f t="shared" si="154"/>
        <v>na</v>
      </c>
      <c r="K4970" s="4">
        <f t="shared" si="155"/>
        <v>0</v>
      </c>
      <c r="L4970" t="s">
        <v>16413</v>
      </c>
    </row>
    <row r="4971" spans="1:12" x14ac:dyDescent="0.25">
      <c r="A4971" t="s">
        <v>9949</v>
      </c>
      <c r="B4971" t="s">
        <v>9950</v>
      </c>
      <c r="C4971" t="s">
        <v>58</v>
      </c>
      <c r="D4971">
        <v>36</v>
      </c>
      <c r="E4971">
        <v>1.325</v>
      </c>
      <c r="F4971" t="s">
        <v>36</v>
      </c>
      <c r="G4971">
        <v>1.7000000000000001E-2</v>
      </c>
      <c r="H4971">
        <v>4.9729999999999999</v>
      </c>
      <c r="I4971" t="s">
        <v>2819</v>
      </c>
      <c r="J4971" s="4" t="str">
        <f t="shared" si="154"/>
        <v>na</v>
      </c>
      <c r="K4971" s="4">
        <f t="shared" si="155"/>
        <v>0</v>
      </c>
      <c r="L4971" t="s">
        <v>16414</v>
      </c>
    </row>
    <row r="4972" spans="1:12" x14ac:dyDescent="0.25">
      <c r="A4972" t="s">
        <v>9951</v>
      </c>
      <c r="B4972" t="s">
        <v>9952</v>
      </c>
      <c r="C4972" t="s">
        <v>61</v>
      </c>
      <c r="D4972">
        <v>36</v>
      </c>
      <c r="E4972" t="s">
        <v>36</v>
      </c>
      <c r="F4972" t="s">
        <v>36</v>
      </c>
      <c r="G4972" t="s">
        <v>36</v>
      </c>
      <c r="H4972" t="s">
        <v>36</v>
      </c>
      <c r="I4972" t="s">
        <v>2819</v>
      </c>
      <c r="J4972" s="4" t="str">
        <f t="shared" si="154"/>
        <v>na</v>
      </c>
      <c r="K4972" s="4">
        <f t="shared" si="155"/>
        <v>0</v>
      </c>
      <c r="L4972" t="s">
        <v>16415</v>
      </c>
    </row>
    <row r="4973" spans="1:12" x14ac:dyDescent="0.25">
      <c r="A4973" t="s">
        <v>9953</v>
      </c>
      <c r="B4973" t="s">
        <v>9954</v>
      </c>
      <c r="C4973" t="s">
        <v>30</v>
      </c>
      <c r="D4973">
        <v>36</v>
      </c>
      <c r="E4973" t="s">
        <v>36</v>
      </c>
      <c r="F4973">
        <v>13.22</v>
      </c>
      <c r="G4973" t="s">
        <v>36</v>
      </c>
      <c r="H4973" t="s">
        <v>36</v>
      </c>
      <c r="I4973" t="s">
        <v>2819</v>
      </c>
      <c r="J4973" s="4" t="str">
        <f t="shared" si="154"/>
        <v>na</v>
      </c>
      <c r="K4973" s="4">
        <f t="shared" si="155"/>
        <v>0</v>
      </c>
      <c r="L4973" t="s">
        <v>16416</v>
      </c>
    </row>
    <row r="4974" spans="1:12" x14ac:dyDescent="0.25">
      <c r="A4974" t="s">
        <v>9955</v>
      </c>
      <c r="B4974" t="s">
        <v>9956</v>
      </c>
      <c r="C4974" t="s">
        <v>18</v>
      </c>
      <c r="D4974">
        <v>36</v>
      </c>
      <c r="E4974" t="s">
        <v>36</v>
      </c>
      <c r="F4974">
        <v>0.45100000000000001</v>
      </c>
      <c r="G4974">
        <v>0.186</v>
      </c>
      <c r="H4974">
        <v>0.34699999999999998</v>
      </c>
      <c r="I4974" t="s">
        <v>2819</v>
      </c>
      <c r="J4974" s="4" t="str">
        <f t="shared" si="154"/>
        <v>na</v>
      </c>
      <c r="K4974" s="4">
        <f t="shared" si="155"/>
        <v>0</v>
      </c>
      <c r="L4974" t="s">
        <v>16417</v>
      </c>
    </row>
    <row r="4975" spans="1:12" x14ac:dyDescent="0.25">
      <c r="A4975" t="s">
        <v>9957</v>
      </c>
      <c r="B4975" t="s">
        <v>9958</v>
      </c>
      <c r="C4975" t="s">
        <v>30</v>
      </c>
      <c r="D4975">
        <v>36</v>
      </c>
      <c r="E4975" t="s">
        <v>36</v>
      </c>
      <c r="F4975">
        <v>3.5019999999999998</v>
      </c>
      <c r="G4975">
        <v>0.73399999999999999</v>
      </c>
      <c r="H4975">
        <v>42.747999999999998</v>
      </c>
      <c r="I4975" t="s">
        <v>2819</v>
      </c>
      <c r="J4975" s="4" t="str">
        <f t="shared" si="154"/>
        <v>na</v>
      </c>
      <c r="K4975" s="4">
        <f t="shared" si="155"/>
        <v>0</v>
      </c>
      <c r="L4975" t="s">
        <v>16418</v>
      </c>
    </row>
    <row r="4976" spans="1:12" x14ac:dyDescent="0.25">
      <c r="A4976" t="s">
        <v>9959</v>
      </c>
      <c r="B4976" t="s">
        <v>9960</v>
      </c>
      <c r="C4976" t="s">
        <v>35</v>
      </c>
      <c r="D4976">
        <v>36</v>
      </c>
      <c r="E4976" t="s">
        <v>36</v>
      </c>
      <c r="F4976">
        <v>0.63500000000000001</v>
      </c>
      <c r="G4976" t="s">
        <v>36</v>
      </c>
      <c r="H4976" t="s">
        <v>36</v>
      </c>
      <c r="I4976" t="s">
        <v>2819</v>
      </c>
      <c r="J4976" s="4" t="str">
        <f t="shared" si="154"/>
        <v>na</v>
      </c>
      <c r="K4976" s="4">
        <f t="shared" si="155"/>
        <v>0</v>
      </c>
      <c r="L4976" t="s">
        <v>16419</v>
      </c>
    </row>
    <row r="4977" spans="1:12" x14ac:dyDescent="0.25">
      <c r="A4977" t="s">
        <v>9961</v>
      </c>
      <c r="B4977" t="s">
        <v>9962</v>
      </c>
      <c r="C4977" t="s">
        <v>30</v>
      </c>
      <c r="D4977">
        <v>36</v>
      </c>
      <c r="E4977" t="s">
        <v>36</v>
      </c>
      <c r="F4977" t="s">
        <v>36</v>
      </c>
      <c r="G4977">
        <v>27.465</v>
      </c>
      <c r="H4977" t="s">
        <v>36</v>
      </c>
      <c r="I4977" t="s">
        <v>2819</v>
      </c>
      <c r="J4977" s="4" t="str">
        <f t="shared" si="154"/>
        <v>na</v>
      </c>
      <c r="K4977" s="4">
        <f t="shared" si="155"/>
        <v>0</v>
      </c>
      <c r="L4977" t="s">
        <v>16420</v>
      </c>
    </row>
    <row r="4978" spans="1:12" x14ac:dyDescent="0.25">
      <c r="A4978" t="s">
        <v>9963</v>
      </c>
      <c r="B4978" t="s">
        <v>9964</v>
      </c>
      <c r="C4978" t="s">
        <v>35</v>
      </c>
      <c r="D4978">
        <v>36</v>
      </c>
      <c r="E4978">
        <v>6.9569999999999999</v>
      </c>
      <c r="F4978">
        <v>0.17799999999999999</v>
      </c>
      <c r="G4978">
        <v>0.104</v>
      </c>
      <c r="H4978">
        <v>18.231000000000002</v>
      </c>
      <c r="I4978" t="s">
        <v>2819</v>
      </c>
      <c r="J4978" s="4" t="str">
        <f t="shared" si="154"/>
        <v>na</v>
      </c>
      <c r="K4978" s="4">
        <f t="shared" si="155"/>
        <v>0</v>
      </c>
      <c r="L4978" t="s">
        <v>16421</v>
      </c>
    </row>
    <row r="4979" spans="1:12" x14ac:dyDescent="0.25">
      <c r="A4979" t="s">
        <v>9965</v>
      </c>
      <c r="B4979" t="s">
        <v>9966</v>
      </c>
      <c r="C4979" t="s">
        <v>30</v>
      </c>
      <c r="D4979">
        <v>36</v>
      </c>
      <c r="E4979" t="s">
        <v>36</v>
      </c>
      <c r="F4979">
        <v>0.66100000000000003</v>
      </c>
      <c r="G4979" t="s">
        <v>36</v>
      </c>
      <c r="H4979" t="s">
        <v>36</v>
      </c>
      <c r="I4979" t="s">
        <v>2819</v>
      </c>
      <c r="J4979" s="4" t="str">
        <f t="shared" si="154"/>
        <v>na</v>
      </c>
      <c r="K4979" s="4">
        <f t="shared" si="155"/>
        <v>0</v>
      </c>
      <c r="L4979" t="s">
        <v>16422</v>
      </c>
    </row>
    <row r="4980" spans="1:12" x14ac:dyDescent="0.25">
      <c r="A4980" t="s">
        <v>9967</v>
      </c>
      <c r="B4980" t="s">
        <v>9968</v>
      </c>
      <c r="C4980" t="s">
        <v>35</v>
      </c>
      <c r="D4980">
        <v>36</v>
      </c>
      <c r="E4980">
        <v>12.785</v>
      </c>
      <c r="F4980">
        <v>0.97099999999999997</v>
      </c>
      <c r="G4980">
        <v>2.464</v>
      </c>
      <c r="H4980" t="s">
        <v>36</v>
      </c>
      <c r="I4980" t="s">
        <v>2819</v>
      </c>
      <c r="J4980" s="4" t="str">
        <f t="shared" si="154"/>
        <v>na</v>
      </c>
      <c r="K4980" s="4">
        <f t="shared" si="155"/>
        <v>0</v>
      </c>
      <c r="L4980" t="s">
        <v>16423</v>
      </c>
    </row>
    <row r="4981" spans="1:12" x14ac:dyDescent="0.25">
      <c r="A4981" t="s">
        <v>9969</v>
      </c>
      <c r="B4981" t="s">
        <v>9970</v>
      </c>
      <c r="C4981" t="s">
        <v>132</v>
      </c>
      <c r="D4981">
        <v>36</v>
      </c>
      <c r="E4981" t="s">
        <v>36</v>
      </c>
      <c r="F4981">
        <v>2.25</v>
      </c>
      <c r="G4981">
        <v>1.5609999999999999</v>
      </c>
      <c r="H4981" t="s">
        <v>36</v>
      </c>
      <c r="I4981" t="s">
        <v>2819</v>
      </c>
      <c r="J4981" s="4" t="str">
        <f t="shared" si="154"/>
        <v>na</v>
      </c>
      <c r="K4981" s="4">
        <f t="shared" si="155"/>
        <v>0</v>
      </c>
      <c r="L4981" t="s">
        <v>16424</v>
      </c>
    </row>
    <row r="4982" spans="1:12" x14ac:dyDescent="0.25">
      <c r="A4982" t="s">
        <v>9971</v>
      </c>
      <c r="B4982" t="s">
        <v>9972</v>
      </c>
      <c r="C4982" t="s">
        <v>18</v>
      </c>
      <c r="D4982">
        <v>36</v>
      </c>
      <c r="E4982" t="s">
        <v>36</v>
      </c>
      <c r="F4982">
        <v>80.018000000000001</v>
      </c>
      <c r="G4982">
        <v>3.516</v>
      </c>
      <c r="H4982" t="s">
        <v>36</v>
      </c>
      <c r="I4982" t="s">
        <v>2819</v>
      </c>
      <c r="J4982" s="4" t="str">
        <f t="shared" si="154"/>
        <v>na</v>
      </c>
      <c r="K4982" s="4">
        <f t="shared" si="155"/>
        <v>0</v>
      </c>
      <c r="L4982" t="s">
        <v>16425</v>
      </c>
    </row>
    <row r="4983" spans="1:12" x14ac:dyDescent="0.25">
      <c r="A4983" t="s">
        <v>9973</v>
      </c>
      <c r="B4983" t="s">
        <v>9974</v>
      </c>
      <c r="C4983" t="s">
        <v>132</v>
      </c>
      <c r="D4983">
        <v>36</v>
      </c>
      <c r="E4983">
        <v>73.718999999999994</v>
      </c>
      <c r="F4983">
        <v>3.9470000000000001</v>
      </c>
      <c r="G4983">
        <v>2.7959999999999998</v>
      </c>
      <c r="H4983">
        <v>42.552</v>
      </c>
      <c r="I4983" t="s">
        <v>2819</v>
      </c>
      <c r="J4983" s="4" t="str">
        <f t="shared" si="154"/>
        <v>na</v>
      </c>
      <c r="K4983" s="4">
        <f t="shared" si="155"/>
        <v>0</v>
      </c>
      <c r="L4983" t="s">
        <v>16426</v>
      </c>
    </row>
    <row r="4984" spans="1:12" x14ac:dyDescent="0.25">
      <c r="A4984" t="s">
        <v>9975</v>
      </c>
      <c r="B4984" t="s">
        <v>9976</v>
      </c>
      <c r="C4984" t="s">
        <v>24</v>
      </c>
      <c r="D4984">
        <v>36</v>
      </c>
      <c r="E4984" t="s">
        <v>36</v>
      </c>
      <c r="F4984" t="s">
        <v>36</v>
      </c>
      <c r="G4984" t="s">
        <v>36</v>
      </c>
      <c r="H4984" t="s">
        <v>36</v>
      </c>
      <c r="I4984" t="s">
        <v>2819</v>
      </c>
      <c r="J4984" s="4" t="str">
        <f t="shared" si="154"/>
        <v>na</v>
      </c>
      <c r="K4984" s="4">
        <f t="shared" si="155"/>
        <v>0</v>
      </c>
      <c r="L4984" t="s">
        <v>16427</v>
      </c>
    </row>
    <row r="4985" spans="1:12" x14ac:dyDescent="0.25">
      <c r="A4985" t="s">
        <v>9977</v>
      </c>
      <c r="B4985" t="s">
        <v>9978</v>
      </c>
      <c r="C4985" t="s">
        <v>35</v>
      </c>
      <c r="D4985">
        <v>36</v>
      </c>
      <c r="E4985" t="s">
        <v>36</v>
      </c>
      <c r="F4985">
        <v>0.66800000000000004</v>
      </c>
      <c r="G4985" t="s">
        <v>36</v>
      </c>
      <c r="H4985" t="s">
        <v>36</v>
      </c>
      <c r="I4985" t="s">
        <v>2819</v>
      </c>
      <c r="J4985" s="4" t="str">
        <f t="shared" si="154"/>
        <v>na</v>
      </c>
      <c r="K4985" s="4">
        <f t="shared" si="155"/>
        <v>0</v>
      </c>
      <c r="L4985" t="s">
        <v>16428</v>
      </c>
    </row>
    <row r="4986" spans="1:12" x14ac:dyDescent="0.25">
      <c r="A4986" t="s">
        <v>9979</v>
      </c>
      <c r="B4986" t="s">
        <v>9980</v>
      </c>
      <c r="C4986" t="s">
        <v>30</v>
      </c>
      <c r="D4986">
        <v>36</v>
      </c>
      <c r="E4986" t="s">
        <v>36</v>
      </c>
      <c r="F4986">
        <v>1.17</v>
      </c>
      <c r="G4986">
        <v>6.1509999999999998</v>
      </c>
      <c r="H4986" t="s">
        <v>36</v>
      </c>
      <c r="I4986" t="s">
        <v>2819</v>
      </c>
      <c r="J4986" s="4" t="str">
        <f t="shared" si="154"/>
        <v>na</v>
      </c>
      <c r="K4986" s="4">
        <f t="shared" si="155"/>
        <v>0</v>
      </c>
      <c r="L4986" t="s">
        <v>16429</v>
      </c>
    </row>
    <row r="4987" spans="1:12" x14ac:dyDescent="0.25">
      <c r="A4987" t="s">
        <v>9981</v>
      </c>
      <c r="B4987" t="s">
        <v>9982</v>
      </c>
      <c r="C4987" t="s">
        <v>132</v>
      </c>
      <c r="D4987">
        <v>36</v>
      </c>
      <c r="E4987" t="s">
        <v>36</v>
      </c>
      <c r="F4987">
        <v>22.748999999999999</v>
      </c>
      <c r="G4987">
        <v>3.0470000000000002</v>
      </c>
      <c r="H4987" t="s">
        <v>36</v>
      </c>
      <c r="I4987" t="s">
        <v>2819</v>
      </c>
      <c r="J4987" s="4" t="str">
        <f t="shared" si="154"/>
        <v>na</v>
      </c>
      <c r="K4987" s="4">
        <f t="shared" si="155"/>
        <v>0</v>
      </c>
      <c r="L4987" t="s">
        <v>16430</v>
      </c>
    </row>
    <row r="4988" spans="1:12" x14ac:dyDescent="0.25">
      <c r="A4988" t="s">
        <v>9983</v>
      </c>
      <c r="B4988" t="s">
        <v>9984</v>
      </c>
      <c r="C4988" t="s">
        <v>11</v>
      </c>
      <c r="D4988">
        <v>36</v>
      </c>
      <c r="E4988">
        <v>0.754</v>
      </c>
      <c r="F4988">
        <v>0.13700000000000001</v>
      </c>
      <c r="G4988">
        <v>0.14299999999999999</v>
      </c>
      <c r="H4988">
        <v>1.0920000000000001</v>
      </c>
      <c r="I4988" t="s">
        <v>2819</v>
      </c>
      <c r="J4988" s="4" t="str">
        <f t="shared" si="154"/>
        <v>na</v>
      </c>
      <c r="K4988" s="4">
        <f t="shared" si="155"/>
        <v>0</v>
      </c>
      <c r="L4988" t="s">
        <v>16431</v>
      </c>
    </row>
    <row r="4989" spans="1:12" x14ac:dyDescent="0.25">
      <c r="A4989" t="s">
        <v>9985</v>
      </c>
      <c r="B4989" t="s">
        <v>9986</v>
      </c>
      <c r="C4989" t="s">
        <v>15</v>
      </c>
      <c r="D4989">
        <v>35</v>
      </c>
      <c r="E4989" t="s">
        <v>36</v>
      </c>
      <c r="F4989">
        <v>13.321</v>
      </c>
      <c r="G4989">
        <v>4.1360000000000001</v>
      </c>
      <c r="H4989" t="s">
        <v>36</v>
      </c>
      <c r="I4989" t="s">
        <v>2819</v>
      </c>
      <c r="J4989" s="4" t="str">
        <f t="shared" si="154"/>
        <v>na</v>
      </c>
      <c r="K4989" s="4">
        <f t="shared" si="155"/>
        <v>0</v>
      </c>
      <c r="L4989" t="s">
        <v>16432</v>
      </c>
    </row>
    <row r="4990" spans="1:12" x14ac:dyDescent="0.25">
      <c r="A4990" t="s">
        <v>9987</v>
      </c>
      <c r="B4990" t="s">
        <v>9988</v>
      </c>
      <c r="C4990" t="s">
        <v>35</v>
      </c>
      <c r="D4990">
        <v>35</v>
      </c>
      <c r="E4990">
        <v>23.885999999999999</v>
      </c>
      <c r="F4990">
        <v>1.155</v>
      </c>
      <c r="G4990">
        <v>1.9530000000000001</v>
      </c>
      <c r="H4990" t="s">
        <v>36</v>
      </c>
      <c r="I4990" t="s">
        <v>2819</v>
      </c>
      <c r="J4990" s="4" t="str">
        <f t="shared" si="154"/>
        <v>na</v>
      </c>
      <c r="K4990" s="4">
        <f t="shared" si="155"/>
        <v>0</v>
      </c>
      <c r="L4990" t="s">
        <v>16433</v>
      </c>
    </row>
    <row r="4991" spans="1:12" x14ac:dyDescent="0.25">
      <c r="A4991" t="s">
        <v>9989</v>
      </c>
      <c r="B4991" t="s">
        <v>9990</v>
      </c>
      <c r="C4991" t="s">
        <v>35</v>
      </c>
      <c r="D4991">
        <v>35</v>
      </c>
      <c r="E4991">
        <v>13.333</v>
      </c>
      <c r="F4991">
        <v>0.82799999999999996</v>
      </c>
      <c r="G4991">
        <v>1.677</v>
      </c>
      <c r="H4991" t="s">
        <v>36</v>
      </c>
      <c r="I4991" t="s">
        <v>2819</v>
      </c>
      <c r="J4991" s="4" t="str">
        <f t="shared" si="154"/>
        <v>na</v>
      </c>
      <c r="K4991" s="4">
        <f t="shared" si="155"/>
        <v>0</v>
      </c>
      <c r="L4991" t="s">
        <v>16434</v>
      </c>
    </row>
    <row r="4992" spans="1:12" x14ac:dyDescent="0.25">
      <c r="A4992" t="s">
        <v>9991</v>
      </c>
      <c r="B4992" t="s">
        <v>9992</v>
      </c>
      <c r="C4992" t="s">
        <v>58</v>
      </c>
      <c r="D4992">
        <v>35</v>
      </c>
      <c r="E4992">
        <v>6.2539999999999996</v>
      </c>
      <c r="F4992">
        <v>1.1859999999999999</v>
      </c>
      <c r="G4992">
        <v>0.318</v>
      </c>
      <c r="H4992">
        <v>5.23</v>
      </c>
      <c r="I4992" t="s">
        <v>2819</v>
      </c>
      <c r="J4992" s="4" t="str">
        <f t="shared" si="154"/>
        <v>na</v>
      </c>
      <c r="K4992" s="4">
        <f t="shared" si="155"/>
        <v>0</v>
      </c>
      <c r="L4992" t="s">
        <v>16435</v>
      </c>
    </row>
    <row r="4993" spans="1:12" x14ac:dyDescent="0.25">
      <c r="A4993" t="s">
        <v>9993</v>
      </c>
      <c r="B4993" t="s">
        <v>9994</v>
      </c>
      <c r="C4993" t="s">
        <v>30</v>
      </c>
      <c r="D4993">
        <v>35</v>
      </c>
      <c r="E4993" t="s">
        <v>36</v>
      </c>
      <c r="F4993">
        <v>3.823</v>
      </c>
      <c r="G4993">
        <v>0.69799999999999995</v>
      </c>
      <c r="H4993" t="s">
        <v>36</v>
      </c>
      <c r="I4993" t="s">
        <v>2819</v>
      </c>
      <c r="J4993" s="4" t="str">
        <f t="shared" si="154"/>
        <v>na</v>
      </c>
      <c r="K4993" s="4">
        <f t="shared" si="155"/>
        <v>0</v>
      </c>
      <c r="L4993" t="s">
        <v>16436</v>
      </c>
    </row>
    <row r="4994" spans="1:12" x14ac:dyDescent="0.25">
      <c r="A4994" t="s">
        <v>9995</v>
      </c>
      <c r="B4994" t="s">
        <v>9996</v>
      </c>
      <c r="C4994" t="s">
        <v>30</v>
      </c>
      <c r="D4994">
        <v>35</v>
      </c>
      <c r="E4994" t="s">
        <v>36</v>
      </c>
      <c r="F4994">
        <v>2.1760000000000002</v>
      </c>
      <c r="G4994" t="s">
        <v>36</v>
      </c>
      <c r="H4994" t="s">
        <v>36</v>
      </c>
      <c r="I4994" t="s">
        <v>2819</v>
      </c>
      <c r="J4994" s="4" t="str">
        <f t="shared" ref="J4994:J5057" si="156">IF(AND(I4994=selected_country_code,C4994= selected_sector_code),D4994,"na")</f>
        <v>na</v>
      </c>
      <c r="K4994" s="4">
        <f t="shared" si="155"/>
        <v>0</v>
      </c>
      <c r="L4994" t="s">
        <v>16437</v>
      </c>
    </row>
    <row r="4995" spans="1:12" x14ac:dyDescent="0.25">
      <c r="A4995" t="s">
        <v>9997</v>
      </c>
      <c r="B4995" t="s">
        <v>9998</v>
      </c>
      <c r="C4995" t="s">
        <v>35</v>
      </c>
      <c r="D4995">
        <v>35</v>
      </c>
      <c r="E4995">
        <v>31.25</v>
      </c>
      <c r="F4995">
        <v>1.853</v>
      </c>
      <c r="G4995">
        <v>3.871</v>
      </c>
      <c r="H4995" t="s">
        <v>36</v>
      </c>
      <c r="I4995" t="s">
        <v>2819</v>
      </c>
      <c r="J4995" s="4" t="str">
        <f t="shared" si="156"/>
        <v>na</v>
      </c>
      <c r="K4995" s="4">
        <f t="shared" ref="K4995:K5058" si="157">IFERROR(RANK(J4995,$J$2:$J$5711,0),0)</f>
        <v>0</v>
      </c>
      <c r="L4995" t="s">
        <v>16438</v>
      </c>
    </row>
    <row r="4996" spans="1:12" x14ac:dyDescent="0.25">
      <c r="A4996" t="s">
        <v>9999</v>
      </c>
      <c r="B4996" t="s">
        <v>10000</v>
      </c>
      <c r="C4996" t="s">
        <v>35</v>
      </c>
      <c r="D4996">
        <v>35</v>
      </c>
      <c r="E4996" t="s">
        <v>36</v>
      </c>
      <c r="F4996" t="s">
        <v>36</v>
      </c>
      <c r="G4996" t="s">
        <v>36</v>
      </c>
      <c r="H4996" t="s">
        <v>36</v>
      </c>
      <c r="I4996" t="s">
        <v>2819</v>
      </c>
      <c r="J4996" s="4" t="str">
        <f t="shared" si="156"/>
        <v>na</v>
      </c>
      <c r="K4996" s="4">
        <f t="shared" si="157"/>
        <v>0</v>
      </c>
      <c r="L4996" t="s">
        <v>16439</v>
      </c>
    </row>
    <row r="4997" spans="1:12" x14ac:dyDescent="0.25">
      <c r="A4997" t="s">
        <v>10001</v>
      </c>
      <c r="B4997" t="s">
        <v>10002</v>
      </c>
      <c r="C4997" t="s">
        <v>30</v>
      </c>
      <c r="D4997">
        <v>35</v>
      </c>
      <c r="E4997" t="s">
        <v>36</v>
      </c>
      <c r="F4997">
        <v>4.5880000000000001</v>
      </c>
      <c r="G4997" t="s">
        <v>36</v>
      </c>
      <c r="H4997" t="s">
        <v>36</v>
      </c>
      <c r="I4997" t="s">
        <v>2819</v>
      </c>
      <c r="J4997" s="4" t="str">
        <f t="shared" si="156"/>
        <v>na</v>
      </c>
      <c r="K4997" s="4">
        <f t="shared" si="157"/>
        <v>0</v>
      </c>
      <c r="L4997" t="s">
        <v>16440</v>
      </c>
    </row>
    <row r="4998" spans="1:12" x14ac:dyDescent="0.25">
      <c r="A4998" t="s">
        <v>10003</v>
      </c>
      <c r="B4998" t="s">
        <v>10004</v>
      </c>
      <c r="C4998" t="s">
        <v>30</v>
      </c>
      <c r="D4998">
        <v>35</v>
      </c>
      <c r="E4998" t="s">
        <v>36</v>
      </c>
      <c r="F4998" t="s">
        <v>36</v>
      </c>
      <c r="G4998">
        <v>1.0880000000000001</v>
      </c>
      <c r="H4998" t="s">
        <v>36</v>
      </c>
      <c r="I4998" t="s">
        <v>2819</v>
      </c>
      <c r="J4998" s="4" t="str">
        <f t="shared" si="156"/>
        <v>na</v>
      </c>
      <c r="K4998" s="4">
        <f t="shared" si="157"/>
        <v>0</v>
      </c>
      <c r="L4998" t="s">
        <v>16441</v>
      </c>
    </row>
    <row r="4999" spans="1:12" x14ac:dyDescent="0.25">
      <c r="A4999" t="s">
        <v>10005</v>
      </c>
      <c r="B4999" t="s">
        <v>10006</v>
      </c>
      <c r="C4999" t="s">
        <v>35</v>
      </c>
      <c r="D4999">
        <v>35</v>
      </c>
      <c r="E4999">
        <v>17.164999999999999</v>
      </c>
      <c r="F4999">
        <v>0.77900000000000003</v>
      </c>
      <c r="G4999">
        <v>1.7010000000000001</v>
      </c>
      <c r="H4999" t="s">
        <v>36</v>
      </c>
      <c r="I4999" t="s">
        <v>2819</v>
      </c>
      <c r="J4999" s="4" t="str">
        <f t="shared" si="156"/>
        <v>na</v>
      </c>
      <c r="K4999" s="4">
        <f t="shared" si="157"/>
        <v>0</v>
      </c>
      <c r="L4999" t="s">
        <v>16442</v>
      </c>
    </row>
    <row r="5000" spans="1:12" x14ac:dyDescent="0.25">
      <c r="A5000" t="s">
        <v>10007</v>
      </c>
      <c r="B5000" t="s">
        <v>10008</v>
      </c>
      <c r="C5000" t="s">
        <v>27</v>
      </c>
      <c r="D5000">
        <v>35</v>
      </c>
      <c r="E5000" t="s">
        <v>36</v>
      </c>
      <c r="F5000" t="s">
        <v>36</v>
      </c>
      <c r="G5000" t="s">
        <v>36</v>
      </c>
      <c r="H5000" t="s">
        <v>36</v>
      </c>
      <c r="I5000" t="s">
        <v>2819</v>
      </c>
      <c r="J5000" s="4" t="str">
        <f t="shared" si="156"/>
        <v>na</v>
      </c>
      <c r="K5000" s="4">
        <f t="shared" si="157"/>
        <v>0</v>
      </c>
      <c r="L5000" t="s">
        <v>16443</v>
      </c>
    </row>
    <row r="5001" spans="1:12" x14ac:dyDescent="0.25">
      <c r="A5001" t="s">
        <v>10009</v>
      </c>
      <c r="B5001" t="s">
        <v>10010</v>
      </c>
      <c r="C5001" t="s">
        <v>61</v>
      </c>
      <c r="D5001">
        <v>35</v>
      </c>
      <c r="E5001" t="s">
        <v>36</v>
      </c>
      <c r="F5001" t="s">
        <v>36</v>
      </c>
      <c r="G5001" t="s">
        <v>36</v>
      </c>
      <c r="H5001" t="s">
        <v>36</v>
      </c>
      <c r="I5001" t="s">
        <v>2819</v>
      </c>
      <c r="J5001" s="4" t="str">
        <f t="shared" si="156"/>
        <v>na</v>
      </c>
      <c r="K5001" s="4">
        <f t="shared" si="157"/>
        <v>0</v>
      </c>
      <c r="L5001" t="s">
        <v>16444</v>
      </c>
    </row>
    <row r="5002" spans="1:12" x14ac:dyDescent="0.25">
      <c r="A5002" t="s">
        <v>10011</v>
      </c>
      <c r="B5002" t="s">
        <v>10012</v>
      </c>
      <c r="C5002" t="s">
        <v>35</v>
      </c>
      <c r="D5002">
        <v>35</v>
      </c>
      <c r="E5002">
        <v>8.407</v>
      </c>
      <c r="F5002">
        <v>0.68899999999999995</v>
      </c>
      <c r="G5002">
        <v>1.5549999999999999</v>
      </c>
      <c r="H5002" t="s">
        <v>36</v>
      </c>
      <c r="I5002" t="s">
        <v>2819</v>
      </c>
      <c r="J5002" s="4" t="str">
        <f t="shared" si="156"/>
        <v>na</v>
      </c>
      <c r="K5002" s="4">
        <f t="shared" si="157"/>
        <v>0</v>
      </c>
      <c r="L5002" t="s">
        <v>16445</v>
      </c>
    </row>
    <row r="5003" spans="1:12" x14ac:dyDescent="0.25">
      <c r="A5003" t="s">
        <v>10013</v>
      </c>
      <c r="B5003" t="s">
        <v>10014</v>
      </c>
      <c r="C5003" t="s">
        <v>35</v>
      </c>
      <c r="D5003">
        <v>34</v>
      </c>
      <c r="E5003">
        <v>8.4749999999999996</v>
      </c>
      <c r="F5003" t="s">
        <v>36</v>
      </c>
      <c r="G5003">
        <v>2.39</v>
      </c>
      <c r="H5003" t="s">
        <v>36</v>
      </c>
      <c r="I5003" t="s">
        <v>2819</v>
      </c>
      <c r="J5003" s="4" t="str">
        <f t="shared" si="156"/>
        <v>na</v>
      </c>
      <c r="K5003" s="4">
        <f t="shared" si="157"/>
        <v>0</v>
      </c>
      <c r="L5003" t="s">
        <v>16446</v>
      </c>
    </row>
    <row r="5004" spans="1:12" x14ac:dyDescent="0.25">
      <c r="A5004" t="s">
        <v>10015</v>
      </c>
      <c r="B5004" t="s">
        <v>10016</v>
      </c>
      <c r="C5004" t="s">
        <v>35</v>
      </c>
      <c r="D5004">
        <v>34</v>
      </c>
      <c r="E5004">
        <v>17.268000000000001</v>
      </c>
      <c r="F5004">
        <v>0.67800000000000005</v>
      </c>
      <c r="G5004">
        <v>2.262</v>
      </c>
      <c r="H5004" t="s">
        <v>36</v>
      </c>
      <c r="I5004" t="s">
        <v>2819</v>
      </c>
      <c r="J5004" s="4" t="str">
        <f t="shared" si="156"/>
        <v>na</v>
      </c>
      <c r="K5004" s="4">
        <f t="shared" si="157"/>
        <v>0</v>
      </c>
      <c r="L5004" t="s">
        <v>16447</v>
      </c>
    </row>
    <row r="5005" spans="1:12" x14ac:dyDescent="0.25">
      <c r="A5005" t="s">
        <v>10017</v>
      </c>
      <c r="B5005" t="s">
        <v>10018</v>
      </c>
      <c r="C5005" t="s">
        <v>132</v>
      </c>
      <c r="D5005">
        <v>34</v>
      </c>
      <c r="E5005">
        <v>48.161999999999999</v>
      </c>
      <c r="F5005">
        <v>1.3140000000000001</v>
      </c>
      <c r="G5005">
        <v>2.1349999999999998</v>
      </c>
      <c r="H5005">
        <v>9.5640000000000001</v>
      </c>
      <c r="I5005" t="s">
        <v>2819</v>
      </c>
      <c r="J5005" s="4" t="str">
        <f t="shared" si="156"/>
        <v>na</v>
      </c>
      <c r="K5005" s="4">
        <f t="shared" si="157"/>
        <v>0</v>
      </c>
      <c r="L5005" t="s">
        <v>16448</v>
      </c>
    </row>
    <row r="5006" spans="1:12" x14ac:dyDescent="0.25">
      <c r="A5006" t="s">
        <v>10019</v>
      </c>
      <c r="B5006" t="s">
        <v>10020</v>
      </c>
      <c r="C5006" t="s">
        <v>58</v>
      </c>
      <c r="D5006">
        <v>34</v>
      </c>
      <c r="E5006" t="s">
        <v>36</v>
      </c>
      <c r="F5006">
        <v>3.1989999999999998</v>
      </c>
      <c r="G5006">
        <v>0.22900000000000001</v>
      </c>
      <c r="H5006" t="s">
        <v>36</v>
      </c>
      <c r="I5006" t="s">
        <v>2819</v>
      </c>
      <c r="J5006" s="4" t="str">
        <f t="shared" si="156"/>
        <v>na</v>
      </c>
      <c r="K5006" s="4">
        <f t="shared" si="157"/>
        <v>0</v>
      </c>
      <c r="L5006" t="s">
        <v>16449</v>
      </c>
    </row>
    <row r="5007" spans="1:12" x14ac:dyDescent="0.25">
      <c r="A5007" t="s">
        <v>10021</v>
      </c>
      <c r="B5007" t="s">
        <v>10022</v>
      </c>
      <c r="C5007" t="s">
        <v>58</v>
      </c>
      <c r="D5007">
        <v>34</v>
      </c>
      <c r="E5007">
        <v>31.917999999999999</v>
      </c>
      <c r="F5007">
        <v>0.54</v>
      </c>
      <c r="G5007">
        <v>0.30099999999999999</v>
      </c>
      <c r="H5007">
        <v>2.5430000000000001</v>
      </c>
      <c r="I5007" t="s">
        <v>2819</v>
      </c>
      <c r="J5007" s="4" t="str">
        <f t="shared" si="156"/>
        <v>na</v>
      </c>
      <c r="K5007" s="4">
        <f t="shared" si="157"/>
        <v>0</v>
      </c>
      <c r="L5007" t="s">
        <v>16450</v>
      </c>
    </row>
    <row r="5008" spans="1:12" x14ac:dyDescent="0.25">
      <c r="A5008" t="s">
        <v>10023</v>
      </c>
      <c r="B5008" t="s">
        <v>10024</v>
      </c>
      <c r="C5008" t="s">
        <v>35</v>
      </c>
      <c r="D5008">
        <v>34</v>
      </c>
      <c r="E5008">
        <v>18.234999999999999</v>
      </c>
      <c r="F5008">
        <v>1.0820000000000001</v>
      </c>
      <c r="G5008">
        <v>3.4060000000000001</v>
      </c>
      <c r="H5008" t="s">
        <v>36</v>
      </c>
      <c r="I5008" t="s">
        <v>2819</v>
      </c>
      <c r="J5008" s="4" t="str">
        <f t="shared" si="156"/>
        <v>na</v>
      </c>
      <c r="K5008" s="4">
        <f t="shared" si="157"/>
        <v>0</v>
      </c>
      <c r="L5008" t="s">
        <v>16451</v>
      </c>
    </row>
    <row r="5009" spans="1:12" x14ac:dyDescent="0.25">
      <c r="A5009" t="s">
        <v>10025</v>
      </c>
      <c r="B5009" t="s">
        <v>10026</v>
      </c>
      <c r="C5009" t="s">
        <v>35</v>
      </c>
      <c r="D5009">
        <v>34</v>
      </c>
      <c r="E5009">
        <v>18.234999999999999</v>
      </c>
      <c r="F5009">
        <v>1.0820000000000001</v>
      </c>
      <c r="G5009">
        <v>3.4060000000000001</v>
      </c>
      <c r="H5009" t="s">
        <v>36</v>
      </c>
      <c r="I5009" t="s">
        <v>2819</v>
      </c>
      <c r="J5009" s="4" t="str">
        <f t="shared" si="156"/>
        <v>na</v>
      </c>
      <c r="K5009" s="4">
        <f t="shared" si="157"/>
        <v>0</v>
      </c>
      <c r="L5009" t="s">
        <v>16452</v>
      </c>
    </row>
    <row r="5010" spans="1:12" x14ac:dyDescent="0.25">
      <c r="A5010" t="s">
        <v>10027</v>
      </c>
      <c r="B5010" t="s">
        <v>10028</v>
      </c>
      <c r="C5010" t="s">
        <v>35</v>
      </c>
      <c r="D5010">
        <v>34</v>
      </c>
      <c r="E5010">
        <v>20.532</v>
      </c>
      <c r="F5010">
        <v>0.63900000000000001</v>
      </c>
      <c r="G5010">
        <v>0.50600000000000001</v>
      </c>
      <c r="H5010" t="s">
        <v>36</v>
      </c>
      <c r="I5010" t="s">
        <v>2819</v>
      </c>
      <c r="J5010" s="4" t="str">
        <f t="shared" si="156"/>
        <v>na</v>
      </c>
      <c r="K5010" s="4">
        <f t="shared" si="157"/>
        <v>0</v>
      </c>
      <c r="L5010" t="s">
        <v>16453</v>
      </c>
    </row>
    <row r="5011" spans="1:12" x14ac:dyDescent="0.25">
      <c r="A5011" t="s">
        <v>10029</v>
      </c>
      <c r="B5011" t="s">
        <v>10030</v>
      </c>
      <c r="C5011" t="s">
        <v>132</v>
      </c>
      <c r="D5011">
        <v>34</v>
      </c>
      <c r="E5011" t="s">
        <v>36</v>
      </c>
      <c r="F5011" t="s">
        <v>36</v>
      </c>
      <c r="G5011">
        <v>0</v>
      </c>
      <c r="H5011" t="s">
        <v>36</v>
      </c>
      <c r="I5011" t="s">
        <v>2819</v>
      </c>
      <c r="J5011" s="4" t="str">
        <f t="shared" si="156"/>
        <v>na</v>
      </c>
      <c r="K5011" s="4">
        <f t="shared" si="157"/>
        <v>0</v>
      </c>
      <c r="L5011" t="s">
        <v>16454</v>
      </c>
    </row>
    <row r="5012" spans="1:12" x14ac:dyDescent="0.25">
      <c r="A5012" t="s">
        <v>10031</v>
      </c>
      <c r="B5012" t="s">
        <v>10032</v>
      </c>
      <c r="C5012" t="s">
        <v>132</v>
      </c>
      <c r="D5012">
        <v>34</v>
      </c>
      <c r="E5012">
        <v>9.8130000000000006</v>
      </c>
      <c r="F5012">
        <v>0.56799999999999995</v>
      </c>
      <c r="G5012">
        <v>0.53200000000000003</v>
      </c>
      <c r="H5012">
        <v>4.0019999999999998</v>
      </c>
      <c r="I5012" t="s">
        <v>2819</v>
      </c>
      <c r="J5012" s="4" t="str">
        <f t="shared" si="156"/>
        <v>na</v>
      </c>
      <c r="K5012" s="4">
        <f t="shared" si="157"/>
        <v>0</v>
      </c>
      <c r="L5012" t="s">
        <v>16455</v>
      </c>
    </row>
    <row r="5013" spans="1:12" x14ac:dyDescent="0.25">
      <c r="A5013" t="s">
        <v>10033</v>
      </c>
      <c r="B5013" t="s">
        <v>10034</v>
      </c>
      <c r="C5013" t="s">
        <v>11</v>
      </c>
      <c r="D5013">
        <v>34</v>
      </c>
      <c r="E5013" t="s">
        <v>36</v>
      </c>
      <c r="F5013">
        <v>8.4000000000000005E-2</v>
      </c>
      <c r="G5013">
        <v>0.126</v>
      </c>
      <c r="H5013" t="s">
        <v>36</v>
      </c>
      <c r="I5013" t="s">
        <v>2819</v>
      </c>
      <c r="J5013" s="4" t="str">
        <f t="shared" si="156"/>
        <v>na</v>
      </c>
      <c r="K5013" s="4">
        <f t="shared" si="157"/>
        <v>0</v>
      </c>
      <c r="L5013" t="s">
        <v>16456</v>
      </c>
    </row>
    <row r="5014" spans="1:12" x14ac:dyDescent="0.25">
      <c r="A5014" t="s">
        <v>10035</v>
      </c>
      <c r="B5014" t="s">
        <v>10036</v>
      </c>
      <c r="C5014" t="s">
        <v>61</v>
      </c>
      <c r="D5014">
        <v>34</v>
      </c>
      <c r="E5014" t="s">
        <v>36</v>
      </c>
      <c r="F5014" t="s">
        <v>36</v>
      </c>
      <c r="G5014" t="s">
        <v>36</v>
      </c>
      <c r="H5014" t="s">
        <v>36</v>
      </c>
      <c r="I5014" t="s">
        <v>2819</v>
      </c>
      <c r="J5014" s="4" t="str">
        <f t="shared" si="156"/>
        <v>na</v>
      </c>
      <c r="K5014" s="4">
        <f t="shared" si="157"/>
        <v>0</v>
      </c>
      <c r="L5014" t="s">
        <v>16457</v>
      </c>
    </row>
    <row r="5015" spans="1:12" x14ac:dyDescent="0.25">
      <c r="A5015" t="s">
        <v>10037</v>
      </c>
      <c r="B5015" t="s">
        <v>10038</v>
      </c>
      <c r="C5015" t="s">
        <v>30</v>
      </c>
      <c r="D5015">
        <v>34</v>
      </c>
      <c r="E5015" t="s">
        <v>36</v>
      </c>
      <c r="F5015">
        <v>0.81</v>
      </c>
      <c r="G5015">
        <v>2.766</v>
      </c>
      <c r="H5015" t="s">
        <v>36</v>
      </c>
      <c r="I5015" t="s">
        <v>2819</v>
      </c>
      <c r="J5015" s="4" t="str">
        <f t="shared" si="156"/>
        <v>na</v>
      </c>
      <c r="K5015" s="4">
        <f t="shared" si="157"/>
        <v>0</v>
      </c>
      <c r="L5015" t="s">
        <v>16458</v>
      </c>
    </row>
    <row r="5016" spans="1:12" x14ac:dyDescent="0.25">
      <c r="A5016" t="s">
        <v>10039</v>
      </c>
      <c r="B5016" t="s">
        <v>10040</v>
      </c>
      <c r="C5016" t="s">
        <v>58</v>
      </c>
      <c r="D5016">
        <v>34</v>
      </c>
      <c r="E5016" t="s">
        <v>36</v>
      </c>
      <c r="F5016">
        <v>0.13400000000000001</v>
      </c>
      <c r="G5016">
        <v>2.5000000000000001E-2</v>
      </c>
      <c r="H5016">
        <v>13.906000000000001</v>
      </c>
      <c r="I5016" t="s">
        <v>2819</v>
      </c>
      <c r="J5016" s="4" t="str">
        <f t="shared" si="156"/>
        <v>na</v>
      </c>
      <c r="K5016" s="4">
        <f t="shared" si="157"/>
        <v>0</v>
      </c>
      <c r="L5016" t="s">
        <v>16459</v>
      </c>
    </row>
    <row r="5017" spans="1:12" x14ac:dyDescent="0.25">
      <c r="A5017" t="s">
        <v>10041</v>
      </c>
      <c r="B5017" t="s">
        <v>10042</v>
      </c>
      <c r="C5017" t="s">
        <v>58</v>
      </c>
      <c r="D5017">
        <v>34</v>
      </c>
      <c r="E5017">
        <v>23.323</v>
      </c>
      <c r="F5017">
        <v>0.72099999999999997</v>
      </c>
      <c r="G5017">
        <v>0.54800000000000004</v>
      </c>
      <c r="H5017">
        <v>5.7839999999999998</v>
      </c>
      <c r="I5017" t="s">
        <v>2819</v>
      </c>
      <c r="J5017" s="4" t="str">
        <f t="shared" si="156"/>
        <v>na</v>
      </c>
      <c r="K5017" s="4">
        <f t="shared" si="157"/>
        <v>0</v>
      </c>
      <c r="L5017" t="s">
        <v>16460</v>
      </c>
    </row>
    <row r="5018" spans="1:12" x14ac:dyDescent="0.25">
      <c r="A5018" t="s">
        <v>10043</v>
      </c>
      <c r="B5018" t="s">
        <v>10044</v>
      </c>
      <c r="C5018" t="s">
        <v>15</v>
      </c>
      <c r="D5018">
        <v>34</v>
      </c>
      <c r="E5018">
        <v>297.84300000000002</v>
      </c>
      <c r="F5018">
        <v>0.52100000000000002</v>
      </c>
      <c r="G5018">
        <v>0.17499999999999999</v>
      </c>
      <c r="H5018">
        <v>4.532</v>
      </c>
      <c r="I5018" t="s">
        <v>2819</v>
      </c>
      <c r="J5018" s="4" t="str">
        <f t="shared" si="156"/>
        <v>na</v>
      </c>
      <c r="K5018" s="4">
        <f t="shared" si="157"/>
        <v>0</v>
      </c>
      <c r="L5018" t="s">
        <v>16461</v>
      </c>
    </row>
    <row r="5019" spans="1:12" x14ac:dyDescent="0.25">
      <c r="A5019" t="s">
        <v>10045</v>
      </c>
      <c r="B5019" t="s">
        <v>10046</v>
      </c>
      <c r="C5019" t="s">
        <v>35</v>
      </c>
      <c r="D5019">
        <v>34</v>
      </c>
      <c r="E5019">
        <v>2.431</v>
      </c>
      <c r="F5019">
        <v>0.24</v>
      </c>
      <c r="G5019">
        <v>0.95499999999999996</v>
      </c>
      <c r="H5019" t="s">
        <v>36</v>
      </c>
      <c r="I5019" t="s">
        <v>2819</v>
      </c>
      <c r="J5019" s="4" t="str">
        <f t="shared" si="156"/>
        <v>na</v>
      </c>
      <c r="K5019" s="4">
        <f t="shared" si="157"/>
        <v>0</v>
      </c>
      <c r="L5019" t="s">
        <v>16462</v>
      </c>
    </row>
    <row r="5020" spans="1:12" x14ac:dyDescent="0.25">
      <c r="A5020" t="s">
        <v>10047</v>
      </c>
      <c r="B5020" t="s">
        <v>10048</v>
      </c>
      <c r="C5020" t="s">
        <v>15</v>
      </c>
      <c r="D5020">
        <v>34</v>
      </c>
      <c r="E5020" t="s">
        <v>36</v>
      </c>
      <c r="F5020" t="s">
        <v>36</v>
      </c>
      <c r="G5020">
        <v>10.388</v>
      </c>
      <c r="H5020" t="s">
        <v>36</v>
      </c>
      <c r="I5020" t="s">
        <v>2819</v>
      </c>
      <c r="J5020" s="4" t="str">
        <f t="shared" si="156"/>
        <v>na</v>
      </c>
      <c r="K5020" s="4">
        <f t="shared" si="157"/>
        <v>0</v>
      </c>
      <c r="L5020" t="s">
        <v>16463</v>
      </c>
    </row>
    <row r="5021" spans="1:12" x14ac:dyDescent="0.25">
      <c r="A5021" t="s">
        <v>10049</v>
      </c>
      <c r="B5021" t="s">
        <v>10050</v>
      </c>
      <c r="C5021" t="s">
        <v>30</v>
      </c>
      <c r="D5021">
        <v>34</v>
      </c>
      <c r="E5021" t="s">
        <v>36</v>
      </c>
      <c r="F5021">
        <v>1.849</v>
      </c>
      <c r="G5021" t="s">
        <v>36</v>
      </c>
      <c r="H5021" t="s">
        <v>36</v>
      </c>
      <c r="I5021" t="s">
        <v>2819</v>
      </c>
      <c r="J5021" s="4" t="str">
        <f t="shared" si="156"/>
        <v>na</v>
      </c>
      <c r="K5021" s="4">
        <f t="shared" si="157"/>
        <v>0</v>
      </c>
      <c r="L5021" t="s">
        <v>16464</v>
      </c>
    </row>
    <row r="5022" spans="1:12" x14ac:dyDescent="0.25">
      <c r="A5022" t="s">
        <v>10051</v>
      </c>
      <c r="B5022" t="s">
        <v>10052</v>
      </c>
      <c r="C5022" t="s">
        <v>35</v>
      </c>
      <c r="D5022">
        <v>33</v>
      </c>
      <c r="E5022">
        <v>7.8010000000000002</v>
      </c>
      <c r="F5022">
        <v>0.751</v>
      </c>
      <c r="G5022">
        <v>1.36</v>
      </c>
      <c r="H5022" t="s">
        <v>36</v>
      </c>
      <c r="I5022" t="s">
        <v>2819</v>
      </c>
      <c r="J5022" s="4" t="str">
        <f t="shared" si="156"/>
        <v>na</v>
      </c>
      <c r="K5022" s="4">
        <f t="shared" si="157"/>
        <v>0</v>
      </c>
      <c r="L5022" t="s">
        <v>16465</v>
      </c>
    </row>
    <row r="5023" spans="1:12" x14ac:dyDescent="0.25">
      <c r="A5023" t="s">
        <v>10053</v>
      </c>
      <c r="B5023" t="s">
        <v>10054</v>
      </c>
      <c r="C5023" t="s">
        <v>24</v>
      </c>
      <c r="D5023">
        <v>33</v>
      </c>
      <c r="E5023" t="s">
        <v>36</v>
      </c>
      <c r="F5023">
        <v>0.67800000000000005</v>
      </c>
      <c r="G5023">
        <v>8.3000000000000004E-2</v>
      </c>
      <c r="H5023">
        <v>13.406000000000001</v>
      </c>
      <c r="I5023" t="s">
        <v>2819</v>
      </c>
      <c r="J5023" s="4" t="str">
        <f t="shared" si="156"/>
        <v>na</v>
      </c>
      <c r="K5023" s="4">
        <f t="shared" si="157"/>
        <v>0</v>
      </c>
      <c r="L5023" t="s">
        <v>16466</v>
      </c>
    </row>
    <row r="5024" spans="1:12" x14ac:dyDescent="0.25">
      <c r="A5024" t="s">
        <v>10055</v>
      </c>
      <c r="B5024" t="s">
        <v>10056</v>
      </c>
      <c r="C5024" t="s">
        <v>61</v>
      </c>
      <c r="D5024">
        <v>33</v>
      </c>
      <c r="E5024" t="s">
        <v>36</v>
      </c>
      <c r="F5024" t="s">
        <v>36</v>
      </c>
      <c r="G5024" t="s">
        <v>36</v>
      </c>
      <c r="H5024" t="s">
        <v>36</v>
      </c>
      <c r="I5024" t="s">
        <v>2819</v>
      </c>
      <c r="J5024" s="4" t="str">
        <f t="shared" si="156"/>
        <v>na</v>
      </c>
      <c r="K5024" s="4">
        <f t="shared" si="157"/>
        <v>0</v>
      </c>
      <c r="L5024" t="s">
        <v>16467</v>
      </c>
    </row>
    <row r="5025" spans="1:12" x14ac:dyDescent="0.25">
      <c r="A5025" t="s">
        <v>10057</v>
      </c>
      <c r="B5025" t="s">
        <v>10058</v>
      </c>
      <c r="C5025" t="s">
        <v>30</v>
      </c>
      <c r="D5025">
        <v>33</v>
      </c>
      <c r="E5025" t="s">
        <v>36</v>
      </c>
      <c r="F5025">
        <v>29.956</v>
      </c>
      <c r="G5025" t="s">
        <v>36</v>
      </c>
      <c r="H5025" t="s">
        <v>36</v>
      </c>
      <c r="I5025" t="s">
        <v>2819</v>
      </c>
      <c r="J5025" s="4" t="str">
        <f t="shared" si="156"/>
        <v>na</v>
      </c>
      <c r="K5025" s="4">
        <f t="shared" si="157"/>
        <v>0</v>
      </c>
      <c r="L5025" t="s">
        <v>16468</v>
      </c>
    </row>
    <row r="5026" spans="1:12" x14ac:dyDescent="0.25">
      <c r="A5026" t="s">
        <v>10059</v>
      </c>
      <c r="B5026" t="s">
        <v>10060</v>
      </c>
      <c r="C5026" t="s">
        <v>58</v>
      </c>
      <c r="D5026">
        <v>33</v>
      </c>
      <c r="E5026" t="s">
        <v>36</v>
      </c>
      <c r="F5026" t="s">
        <v>36</v>
      </c>
      <c r="G5026" t="s">
        <v>36</v>
      </c>
      <c r="H5026" t="s">
        <v>36</v>
      </c>
      <c r="I5026" t="s">
        <v>2819</v>
      </c>
      <c r="J5026" s="4" t="str">
        <f t="shared" si="156"/>
        <v>na</v>
      </c>
      <c r="K5026" s="4">
        <f t="shared" si="157"/>
        <v>0</v>
      </c>
      <c r="L5026" t="s">
        <v>16469</v>
      </c>
    </row>
    <row r="5027" spans="1:12" x14ac:dyDescent="0.25">
      <c r="A5027" t="s">
        <v>10061</v>
      </c>
      <c r="B5027" t="s">
        <v>10062</v>
      </c>
      <c r="C5027" t="s">
        <v>11</v>
      </c>
      <c r="D5027">
        <v>33</v>
      </c>
      <c r="E5027" t="s">
        <v>36</v>
      </c>
      <c r="F5027">
        <v>1.6020000000000001</v>
      </c>
      <c r="G5027">
        <v>0.18099999999999999</v>
      </c>
      <c r="H5027">
        <v>12.446999999999999</v>
      </c>
      <c r="I5027" t="s">
        <v>2819</v>
      </c>
      <c r="J5027" s="4" t="str">
        <f t="shared" si="156"/>
        <v>na</v>
      </c>
      <c r="K5027" s="4">
        <f t="shared" si="157"/>
        <v>0</v>
      </c>
      <c r="L5027" t="s">
        <v>16470</v>
      </c>
    </row>
    <row r="5028" spans="1:12" x14ac:dyDescent="0.25">
      <c r="A5028" t="s">
        <v>10063</v>
      </c>
      <c r="B5028" t="s">
        <v>10064</v>
      </c>
      <c r="C5028" t="s">
        <v>11</v>
      </c>
      <c r="D5028">
        <v>33</v>
      </c>
      <c r="E5028" t="s">
        <v>36</v>
      </c>
      <c r="F5028">
        <v>2.0750000000000002</v>
      </c>
      <c r="G5028">
        <v>39.654000000000003</v>
      </c>
      <c r="H5028" t="s">
        <v>36</v>
      </c>
      <c r="I5028" t="s">
        <v>2819</v>
      </c>
      <c r="J5028" s="4" t="str">
        <f t="shared" si="156"/>
        <v>na</v>
      </c>
      <c r="K5028" s="4">
        <f t="shared" si="157"/>
        <v>0</v>
      </c>
      <c r="L5028" t="s">
        <v>16471</v>
      </c>
    </row>
    <row r="5029" spans="1:12" x14ac:dyDescent="0.25">
      <c r="A5029" t="s">
        <v>10065</v>
      </c>
      <c r="B5029" t="s">
        <v>10066</v>
      </c>
      <c r="C5029" t="s">
        <v>35</v>
      </c>
      <c r="D5029">
        <v>33</v>
      </c>
      <c r="E5029">
        <v>7.5990000000000002</v>
      </c>
      <c r="F5029">
        <v>1.5449999999999999</v>
      </c>
      <c r="G5029">
        <v>1.968</v>
      </c>
      <c r="H5029" t="s">
        <v>36</v>
      </c>
      <c r="I5029" t="s">
        <v>2819</v>
      </c>
      <c r="J5029" s="4" t="str">
        <f t="shared" si="156"/>
        <v>na</v>
      </c>
      <c r="K5029" s="4">
        <f t="shared" si="157"/>
        <v>0</v>
      </c>
      <c r="L5029" t="s">
        <v>16472</v>
      </c>
    </row>
    <row r="5030" spans="1:12" x14ac:dyDescent="0.25">
      <c r="A5030" t="s">
        <v>10067</v>
      </c>
      <c r="B5030" t="s">
        <v>10068</v>
      </c>
      <c r="C5030" t="s">
        <v>58</v>
      </c>
      <c r="D5030">
        <v>33</v>
      </c>
      <c r="E5030">
        <v>20.82</v>
      </c>
      <c r="F5030">
        <v>3.3969999999999998</v>
      </c>
      <c r="G5030">
        <v>0.78800000000000003</v>
      </c>
      <c r="H5030">
        <v>11.385999999999999</v>
      </c>
      <c r="I5030" t="s">
        <v>2819</v>
      </c>
      <c r="J5030" s="4" t="str">
        <f t="shared" si="156"/>
        <v>na</v>
      </c>
      <c r="K5030" s="4">
        <f t="shared" si="157"/>
        <v>0</v>
      </c>
      <c r="L5030" t="s">
        <v>16473</v>
      </c>
    </row>
    <row r="5031" spans="1:12" x14ac:dyDescent="0.25">
      <c r="A5031" t="s">
        <v>10069</v>
      </c>
      <c r="B5031" t="s">
        <v>10070</v>
      </c>
      <c r="C5031" t="s">
        <v>21</v>
      </c>
      <c r="D5031">
        <v>33</v>
      </c>
      <c r="E5031">
        <v>31.378</v>
      </c>
      <c r="F5031">
        <v>517.50400000000002</v>
      </c>
      <c r="G5031">
        <v>1.03</v>
      </c>
      <c r="H5031">
        <v>14.349</v>
      </c>
      <c r="I5031" t="s">
        <v>2819</v>
      </c>
      <c r="J5031" s="4" t="str">
        <f t="shared" si="156"/>
        <v>na</v>
      </c>
      <c r="K5031" s="4">
        <f t="shared" si="157"/>
        <v>0</v>
      </c>
      <c r="L5031" t="s">
        <v>16474</v>
      </c>
    </row>
    <row r="5032" spans="1:12" x14ac:dyDescent="0.25">
      <c r="A5032" t="s">
        <v>10071</v>
      </c>
      <c r="B5032" t="s">
        <v>10072</v>
      </c>
      <c r="C5032" t="s">
        <v>27</v>
      </c>
      <c r="D5032">
        <v>33</v>
      </c>
      <c r="E5032" t="s">
        <v>36</v>
      </c>
      <c r="F5032" t="s">
        <v>36</v>
      </c>
      <c r="G5032" t="s">
        <v>36</v>
      </c>
      <c r="H5032" t="s">
        <v>36</v>
      </c>
      <c r="I5032" t="s">
        <v>2819</v>
      </c>
      <c r="J5032" s="4" t="str">
        <f t="shared" si="156"/>
        <v>na</v>
      </c>
      <c r="K5032" s="4">
        <f t="shared" si="157"/>
        <v>0</v>
      </c>
      <c r="L5032" t="s">
        <v>16475</v>
      </c>
    </row>
    <row r="5033" spans="1:12" x14ac:dyDescent="0.25">
      <c r="A5033" t="s">
        <v>10073</v>
      </c>
      <c r="B5033" t="s">
        <v>10074</v>
      </c>
      <c r="C5033" t="s">
        <v>58</v>
      </c>
      <c r="D5033">
        <v>33</v>
      </c>
      <c r="E5033">
        <v>18.756</v>
      </c>
      <c r="F5033">
        <v>0.54600000000000004</v>
      </c>
      <c r="G5033">
        <v>0.39800000000000002</v>
      </c>
      <c r="H5033">
        <v>4.2919999999999998</v>
      </c>
      <c r="I5033" t="s">
        <v>2819</v>
      </c>
      <c r="J5033" s="4" t="str">
        <f t="shared" si="156"/>
        <v>na</v>
      </c>
      <c r="K5033" s="4">
        <f t="shared" si="157"/>
        <v>0</v>
      </c>
      <c r="L5033" t="s">
        <v>16476</v>
      </c>
    </row>
    <row r="5034" spans="1:12" x14ac:dyDescent="0.25">
      <c r="A5034" t="s">
        <v>10075</v>
      </c>
      <c r="B5034" t="s">
        <v>10076</v>
      </c>
      <c r="C5034" t="s">
        <v>30</v>
      </c>
      <c r="D5034">
        <v>33</v>
      </c>
      <c r="E5034" t="s">
        <v>36</v>
      </c>
      <c r="F5034">
        <v>0.33400000000000002</v>
      </c>
      <c r="G5034">
        <v>12.446</v>
      </c>
      <c r="H5034" t="s">
        <v>36</v>
      </c>
      <c r="I5034" t="s">
        <v>2819</v>
      </c>
      <c r="J5034" s="4" t="str">
        <f t="shared" si="156"/>
        <v>na</v>
      </c>
      <c r="K5034" s="4">
        <f t="shared" si="157"/>
        <v>0</v>
      </c>
      <c r="L5034" t="s">
        <v>16477</v>
      </c>
    </row>
    <row r="5035" spans="1:12" x14ac:dyDescent="0.25">
      <c r="A5035" t="s">
        <v>10077</v>
      </c>
      <c r="B5035" t="s">
        <v>10078</v>
      </c>
      <c r="C5035" t="s">
        <v>35</v>
      </c>
      <c r="D5035">
        <v>32</v>
      </c>
      <c r="E5035" t="s">
        <v>36</v>
      </c>
      <c r="F5035" t="s">
        <v>36</v>
      </c>
      <c r="G5035" t="s">
        <v>36</v>
      </c>
      <c r="H5035" t="s">
        <v>36</v>
      </c>
      <c r="I5035" t="s">
        <v>2819</v>
      </c>
      <c r="J5035" s="4" t="str">
        <f t="shared" si="156"/>
        <v>na</v>
      </c>
      <c r="K5035" s="4">
        <f t="shared" si="157"/>
        <v>0</v>
      </c>
      <c r="L5035" t="s">
        <v>16478</v>
      </c>
    </row>
    <row r="5036" spans="1:12" x14ac:dyDescent="0.25">
      <c r="A5036" t="s">
        <v>10079</v>
      </c>
      <c r="B5036" t="s">
        <v>10080</v>
      </c>
      <c r="C5036" t="s">
        <v>30</v>
      </c>
      <c r="D5036">
        <v>32</v>
      </c>
      <c r="E5036" t="s">
        <v>36</v>
      </c>
      <c r="F5036">
        <v>3.266</v>
      </c>
      <c r="G5036" t="s">
        <v>36</v>
      </c>
      <c r="H5036" t="s">
        <v>36</v>
      </c>
      <c r="I5036" t="s">
        <v>2819</v>
      </c>
      <c r="J5036" s="4" t="str">
        <f t="shared" si="156"/>
        <v>na</v>
      </c>
      <c r="K5036" s="4">
        <f t="shared" si="157"/>
        <v>0</v>
      </c>
      <c r="L5036" t="s">
        <v>16479</v>
      </c>
    </row>
    <row r="5037" spans="1:12" x14ac:dyDescent="0.25">
      <c r="A5037" t="s">
        <v>10081</v>
      </c>
      <c r="B5037" t="s">
        <v>10082</v>
      </c>
      <c r="C5037" t="s">
        <v>35</v>
      </c>
      <c r="D5037">
        <v>32</v>
      </c>
      <c r="E5037">
        <v>7.931</v>
      </c>
      <c r="F5037">
        <v>0.64500000000000002</v>
      </c>
      <c r="G5037">
        <v>1.587</v>
      </c>
      <c r="H5037" t="s">
        <v>36</v>
      </c>
      <c r="I5037" t="s">
        <v>2819</v>
      </c>
      <c r="J5037" s="4" t="str">
        <f t="shared" si="156"/>
        <v>na</v>
      </c>
      <c r="K5037" s="4">
        <f t="shared" si="157"/>
        <v>0</v>
      </c>
      <c r="L5037" t="s">
        <v>16480</v>
      </c>
    </row>
    <row r="5038" spans="1:12" x14ac:dyDescent="0.25">
      <c r="A5038" t="s">
        <v>10083</v>
      </c>
      <c r="B5038" t="s">
        <v>10084</v>
      </c>
      <c r="C5038" t="s">
        <v>30</v>
      </c>
      <c r="D5038">
        <v>32</v>
      </c>
      <c r="E5038" t="s">
        <v>36</v>
      </c>
      <c r="F5038">
        <v>1.117</v>
      </c>
      <c r="G5038">
        <v>2.0009999999999999</v>
      </c>
      <c r="H5038">
        <v>24.379000000000001</v>
      </c>
      <c r="I5038" t="s">
        <v>2819</v>
      </c>
      <c r="J5038" s="4" t="str">
        <f t="shared" si="156"/>
        <v>na</v>
      </c>
      <c r="K5038" s="4">
        <f t="shared" si="157"/>
        <v>0</v>
      </c>
      <c r="L5038" t="s">
        <v>16481</v>
      </c>
    </row>
    <row r="5039" spans="1:12" x14ac:dyDescent="0.25">
      <c r="A5039" t="s">
        <v>10085</v>
      </c>
      <c r="B5039" t="s">
        <v>10086</v>
      </c>
      <c r="C5039" t="s">
        <v>61</v>
      </c>
      <c r="D5039">
        <v>32</v>
      </c>
      <c r="E5039" t="s">
        <v>36</v>
      </c>
      <c r="F5039" t="s">
        <v>36</v>
      </c>
      <c r="G5039" t="s">
        <v>36</v>
      </c>
      <c r="H5039" t="s">
        <v>36</v>
      </c>
      <c r="I5039" t="s">
        <v>2819</v>
      </c>
      <c r="J5039" s="4" t="str">
        <f t="shared" si="156"/>
        <v>na</v>
      </c>
      <c r="K5039" s="4">
        <f t="shared" si="157"/>
        <v>0</v>
      </c>
      <c r="L5039" t="s">
        <v>16482</v>
      </c>
    </row>
    <row r="5040" spans="1:12" x14ac:dyDescent="0.25">
      <c r="A5040" t="s">
        <v>10087</v>
      </c>
      <c r="B5040" t="s">
        <v>10088</v>
      </c>
      <c r="C5040" t="s">
        <v>61</v>
      </c>
      <c r="D5040">
        <v>32</v>
      </c>
      <c r="E5040" t="s">
        <v>36</v>
      </c>
      <c r="F5040" t="s">
        <v>36</v>
      </c>
      <c r="G5040" t="s">
        <v>36</v>
      </c>
      <c r="H5040" t="s">
        <v>36</v>
      </c>
      <c r="I5040" t="s">
        <v>2819</v>
      </c>
      <c r="J5040" s="4" t="str">
        <f t="shared" si="156"/>
        <v>na</v>
      </c>
      <c r="K5040" s="4">
        <f t="shared" si="157"/>
        <v>0</v>
      </c>
      <c r="L5040" t="s">
        <v>16483</v>
      </c>
    </row>
    <row r="5041" spans="1:12" x14ac:dyDescent="0.25">
      <c r="A5041" t="s">
        <v>10089</v>
      </c>
      <c r="B5041" t="s">
        <v>10090</v>
      </c>
      <c r="C5041" t="s">
        <v>30</v>
      </c>
      <c r="D5041">
        <v>32</v>
      </c>
      <c r="E5041" t="s">
        <v>36</v>
      </c>
      <c r="F5041" t="s">
        <v>36</v>
      </c>
      <c r="G5041" t="s">
        <v>36</v>
      </c>
      <c r="H5041" t="s">
        <v>36</v>
      </c>
      <c r="I5041" t="s">
        <v>2819</v>
      </c>
      <c r="J5041" s="4" t="str">
        <f t="shared" si="156"/>
        <v>na</v>
      </c>
      <c r="K5041" s="4">
        <f t="shared" si="157"/>
        <v>0</v>
      </c>
      <c r="L5041" t="s">
        <v>16484</v>
      </c>
    </row>
    <row r="5042" spans="1:12" x14ac:dyDescent="0.25">
      <c r="A5042" t="s">
        <v>10091</v>
      </c>
      <c r="B5042" t="s">
        <v>10092</v>
      </c>
      <c r="C5042" t="s">
        <v>15</v>
      </c>
      <c r="D5042">
        <v>32</v>
      </c>
      <c r="E5042">
        <v>11.776</v>
      </c>
      <c r="F5042">
        <v>0.312</v>
      </c>
      <c r="G5042">
        <v>9.5000000000000001E-2</v>
      </c>
      <c r="H5042">
        <v>8.9649999999999999</v>
      </c>
      <c r="I5042" t="s">
        <v>2819</v>
      </c>
      <c r="J5042" s="4" t="str">
        <f t="shared" si="156"/>
        <v>na</v>
      </c>
      <c r="K5042" s="4">
        <f t="shared" si="157"/>
        <v>0</v>
      </c>
      <c r="L5042" t="s">
        <v>16485</v>
      </c>
    </row>
    <row r="5043" spans="1:12" x14ac:dyDescent="0.25">
      <c r="A5043" t="s">
        <v>10093</v>
      </c>
      <c r="B5043" t="s">
        <v>10094</v>
      </c>
      <c r="C5043" t="s">
        <v>132</v>
      </c>
      <c r="D5043">
        <v>32</v>
      </c>
      <c r="E5043" t="s">
        <v>36</v>
      </c>
      <c r="F5043" t="s">
        <v>36</v>
      </c>
      <c r="G5043" t="s">
        <v>36</v>
      </c>
      <c r="H5043" t="s">
        <v>36</v>
      </c>
      <c r="I5043" t="s">
        <v>2819</v>
      </c>
      <c r="J5043" s="4" t="str">
        <f t="shared" si="156"/>
        <v>na</v>
      </c>
      <c r="K5043" s="4">
        <f t="shared" si="157"/>
        <v>0</v>
      </c>
      <c r="L5043" t="s">
        <v>16486</v>
      </c>
    </row>
    <row r="5044" spans="1:12" x14ac:dyDescent="0.25">
      <c r="A5044" t="s">
        <v>10095</v>
      </c>
      <c r="B5044" t="s">
        <v>10096</v>
      </c>
      <c r="C5044" t="s">
        <v>15</v>
      </c>
      <c r="D5044">
        <v>32</v>
      </c>
      <c r="E5044">
        <v>10.752000000000001</v>
      </c>
      <c r="F5044">
        <v>0.83099999999999996</v>
      </c>
      <c r="G5044">
        <v>1.081</v>
      </c>
      <c r="H5044">
        <v>3.5990000000000002</v>
      </c>
      <c r="I5044" t="s">
        <v>2819</v>
      </c>
      <c r="J5044" s="4" t="str">
        <f t="shared" si="156"/>
        <v>na</v>
      </c>
      <c r="K5044" s="4">
        <f t="shared" si="157"/>
        <v>0</v>
      </c>
      <c r="L5044" t="s">
        <v>16487</v>
      </c>
    </row>
    <row r="5045" spans="1:12" x14ac:dyDescent="0.25">
      <c r="A5045" t="s">
        <v>10097</v>
      </c>
      <c r="B5045" t="s">
        <v>10098</v>
      </c>
      <c r="C5045" t="s">
        <v>11</v>
      </c>
      <c r="D5045">
        <v>32</v>
      </c>
      <c r="E5045" t="s">
        <v>36</v>
      </c>
      <c r="F5045">
        <v>7.5999999999999998E-2</v>
      </c>
      <c r="G5045">
        <v>0.128</v>
      </c>
      <c r="H5045" t="s">
        <v>36</v>
      </c>
      <c r="I5045" t="s">
        <v>2819</v>
      </c>
      <c r="J5045" s="4" t="str">
        <f t="shared" si="156"/>
        <v>na</v>
      </c>
      <c r="K5045" s="4">
        <f t="shared" si="157"/>
        <v>0</v>
      </c>
      <c r="L5045" t="s">
        <v>16488</v>
      </c>
    </row>
    <row r="5046" spans="1:12" x14ac:dyDescent="0.25">
      <c r="A5046" t="s">
        <v>10099</v>
      </c>
      <c r="B5046" t="s">
        <v>10100</v>
      </c>
      <c r="C5046" t="s">
        <v>15</v>
      </c>
      <c r="D5046">
        <v>32</v>
      </c>
      <c r="E5046">
        <v>6.9009999999999998</v>
      </c>
      <c r="F5046">
        <v>1.425</v>
      </c>
      <c r="G5046">
        <v>0.12</v>
      </c>
      <c r="H5046">
        <v>6.508</v>
      </c>
      <c r="I5046" t="s">
        <v>2819</v>
      </c>
      <c r="J5046" s="4" t="str">
        <f t="shared" si="156"/>
        <v>na</v>
      </c>
      <c r="K5046" s="4">
        <f t="shared" si="157"/>
        <v>0</v>
      </c>
      <c r="L5046" t="s">
        <v>16489</v>
      </c>
    </row>
    <row r="5047" spans="1:12" x14ac:dyDescent="0.25">
      <c r="A5047" t="s">
        <v>10101</v>
      </c>
      <c r="B5047" t="s">
        <v>10102</v>
      </c>
      <c r="C5047" t="s">
        <v>15</v>
      </c>
      <c r="D5047">
        <v>32</v>
      </c>
      <c r="E5047">
        <v>70.010000000000005</v>
      </c>
      <c r="F5047">
        <v>0.58199999999999996</v>
      </c>
      <c r="G5047">
        <v>0.29199999999999998</v>
      </c>
      <c r="H5047">
        <v>1.5920000000000001</v>
      </c>
      <c r="I5047" t="s">
        <v>2819</v>
      </c>
      <c r="J5047" s="4" t="str">
        <f t="shared" si="156"/>
        <v>na</v>
      </c>
      <c r="K5047" s="4">
        <f t="shared" si="157"/>
        <v>0</v>
      </c>
      <c r="L5047" t="s">
        <v>16490</v>
      </c>
    </row>
    <row r="5048" spans="1:12" x14ac:dyDescent="0.25">
      <c r="A5048" t="s">
        <v>10103</v>
      </c>
      <c r="B5048" t="s">
        <v>10104</v>
      </c>
      <c r="C5048" t="s">
        <v>132</v>
      </c>
      <c r="D5048">
        <v>32</v>
      </c>
      <c r="E5048">
        <v>7.9269999999999996</v>
      </c>
      <c r="F5048">
        <v>1.2150000000000001</v>
      </c>
      <c r="G5048">
        <v>1.0369999999999999</v>
      </c>
      <c r="H5048">
        <v>3.17</v>
      </c>
      <c r="I5048" t="s">
        <v>2819</v>
      </c>
      <c r="J5048" s="4" t="str">
        <f t="shared" si="156"/>
        <v>na</v>
      </c>
      <c r="K5048" s="4">
        <f t="shared" si="157"/>
        <v>0</v>
      </c>
      <c r="L5048" t="s">
        <v>16491</v>
      </c>
    </row>
    <row r="5049" spans="1:12" x14ac:dyDescent="0.25">
      <c r="A5049" t="s">
        <v>10105</v>
      </c>
      <c r="B5049" t="s">
        <v>9584</v>
      </c>
      <c r="C5049" t="s">
        <v>35</v>
      </c>
      <c r="D5049">
        <v>32</v>
      </c>
      <c r="E5049">
        <v>2.9689999999999999</v>
      </c>
      <c r="F5049">
        <v>0.36499999999999999</v>
      </c>
      <c r="G5049">
        <v>1.1930000000000001</v>
      </c>
      <c r="H5049" t="s">
        <v>36</v>
      </c>
      <c r="I5049" t="s">
        <v>2819</v>
      </c>
      <c r="J5049" s="4" t="str">
        <f t="shared" si="156"/>
        <v>na</v>
      </c>
      <c r="K5049" s="4">
        <f t="shared" si="157"/>
        <v>0</v>
      </c>
      <c r="L5049" t="s">
        <v>16492</v>
      </c>
    </row>
    <row r="5050" spans="1:12" x14ac:dyDescent="0.25">
      <c r="A5050" t="s">
        <v>10106</v>
      </c>
      <c r="B5050" t="s">
        <v>10107</v>
      </c>
      <c r="C5050" t="s">
        <v>35</v>
      </c>
      <c r="D5050">
        <v>32</v>
      </c>
      <c r="E5050" t="s">
        <v>36</v>
      </c>
      <c r="F5050" t="s">
        <v>36</v>
      </c>
      <c r="G5050" t="s">
        <v>36</v>
      </c>
      <c r="H5050" t="s">
        <v>36</v>
      </c>
      <c r="I5050" t="s">
        <v>2819</v>
      </c>
      <c r="J5050" s="4" t="str">
        <f t="shared" si="156"/>
        <v>na</v>
      </c>
      <c r="K5050" s="4">
        <f t="shared" si="157"/>
        <v>0</v>
      </c>
      <c r="L5050" t="s">
        <v>16493</v>
      </c>
    </row>
    <row r="5051" spans="1:12" x14ac:dyDescent="0.25">
      <c r="A5051" t="s">
        <v>10108</v>
      </c>
      <c r="B5051" t="s">
        <v>10109</v>
      </c>
      <c r="C5051" t="s">
        <v>35</v>
      </c>
      <c r="D5051">
        <v>32</v>
      </c>
      <c r="E5051">
        <v>8.5020000000000007</v>
      </c>
      <c r="F5051">
        <v>0.47299999999999998</v>
      </c>
      <c r="G5051">
        <v>2.5590000000000002</v>
      </c>
      <c r="H5051" t="s">
        <v>36</v>
      </c>
      <c r="I5051" t="s">
        <v>2819</v>
      </c>
      <c r="J5051" s="4" t="str">
        <f t="shared" si="156"/>
        <v>na</v>
      </c>
      <c r="K5051" s="4">
        <f t="shared" si="157"/>
        <v>0</v>
      </c>
      <c r="L5051" t="s">
        <v>16494</v>
      </c>
    </row>
    <row r="5052" spans="1:12" x14ac:dyDescent="0.25">
      <c r="A5052" t="s">
        <v>10110</v>
      </c>
      <c r="B5052" t="s">
        <v>10111</v>
      </c>
      <c r="C5052" t="s">
        <v>35</v>
      </c>
      <c r="D5052">
        <v>32</v>
      </c>
      <c r="E5052" t="s">
        <v>36</v>
      </c>
      <c r="F5052">
        <v>0.14299999999999999</v>
      </c>
      <c r="G5052">
        <v>0.79800000000000004</v>
      </c>
      <c r="H5052" t="s">
        <v>36</v>
      </c>
      <c r="I5052" t="s">
        <v>2819</v>
      </c>
      <c r="J5052" s="4" t="str">
        <f t="shared" si="156"/>
        <v>na</v>
      </c>
      <c r="K5052" s="4">
        <f t="shared" si="157"/>
        <v>0</v>
      </c>
      <c r="L5052" t="s">
        <v>16495</v>
      </c>
    </row>
    <row r="5053" spans="1:12" x14ac:dyDescent="0.25">
      <c r="A5053" t="s">
        <v>10112</v>
      </c>
      <c r="B5053" t="s">
        <v>10113</v>
      </c>
      <c r="C5053" t="s">
        <v>132</v>
      </c>
      <c r="D5053">
        <v>31</v>
      </c>
      <c r="E5053" t="s">
        <v>36</v>
      </c>
      <c r="F5053">
        <v>1.0669999999999999</v>
      </c>
      <c r="G5053">
        <v>1.0109999999999999</v>
      </c>
      <c r="H5053" t="s">
        <v>36</v>
      </c>
      <c r="I5053" t="s">
        <v>2819</v>
      </c>
      <c r="J5053" s="4" t="str">
        <f t="shared" si="156"/>
        <v>na</v>
      </c>
      <c r="K5053" s="4">
        <f t="shared" si="157"/>
        <v>0</v>
      </c>
      <c r="L5053" t="s">
        <v>16496</v>
      </c>
    </row>
    <row r="5054" spans="1:12" x14ac:dyDescent="0.25">
      <c r="A5054" t="s">
        <v>10114</v>
      </c>
      <c r="B5054" t="s">
        <v>10115</v>
      </c>
      <c r="C5054" t="s">
        <v>21</v>
      </c>
      <c r="D5054">
        <v>31</v>
      </c>
      <c r="E5054" t="s">
        <v>36</v>
      </c>
      <c r="F5054">
        <v>0.55500000000000005</v>
      </c>
      <c r="G5054">
        <v>0.157</v>
      </c>
      <c r="H5054" t="s">
        <v>36</v>
      </c>
      <c r="I5054" t="s">
        <v>2819</v>
      </c>
      <c r="J5054" s="4" t="str">
        <f t="shared" si="156"/>
        <v>na</v>
      </c>
      <c r="K5054" s="4">
        <f t="shared" si="157"/>
        <v>0</v>
      </c>
      <c r="L5054" t="s">
        <v>16497</v>
      </c>
    </row>
    <row r="5055" spans="1:12" x14ac:dyDescent="0.25">
      <c r="A5055" t="s">
        <v>10116</v>
      </c>
      <c r="B5055" t="s">
        <v>10117</v>
      </c>
      <c r="C5055" t="s">
        <v>132</v>
      </c>
      <c r="D5055">
        <v>31</v>
      </c>
      <c r="E5055" t="s">
        <v>36</v>
      </c>
      <c r="F5055">
        <v>4.7149999999999999</v>
      </c>
      <c r="G5055" t="s">
        <v>36</v>
      </c>
      <c r="H5055" t="s">
        <v>36</v>
      </c>
      <c r="I5055" t="s">
        <v>2819</v>
      </c>
      <c r="J5055" s="4" t="str">
        <f t="shared" si="156"/>
        <v>na</v>
      </c>
      <c r="K5055" s="4">
        <f t="shared" si="157"/>
        <v>0</v>
      </c>
      <c r="L5055" t="s">
        <v>16498</v>
      </c>
    </row>
    <row r="5056" spans="1:12" x14ac:dyDescent="0.25">
      <c r="A5056" t="s">
        <v>10118</v>
      </c>
      <c r="B5056" t="s">
        <v>10119</v>
      </c>
      <c r="C5056" t="s">
        <v>30</v>
      </c>
      <c r="D5056">
        <v>31</v>
      </c>
      <c r="E5056" t="s">
        <v>36</v>
      </c>
      <c r="F5056">
        <v>2.8639999999999999</v>
      </c>
      <c r="G5056">
        <v>853.01800000000003</v>
      </c>
      <c r="H5056" t="s">
        <v>36</v>
      </c>
      <c r="I5056" t="s">
        <v>2819</v>
      </c>
      <c r="J5056" s="4" t="str">
        <f t="shared" si="156"/>
        <v>na</v>
      </c>
      <c r="K5056" s="4">
        <f t="shared" si="157"/>
        <v>0</v>
      </c>
      <c r="L5056" t="s">
        <v>16499</v>
      </c>
    </row>
    <row r="5057" spans="1:12" x14ac:dyDescent="0.25">
      <c r="A5057" t="s">
        <v>10120</v>
      </c>
      <c r="B5057" t="s">
        <v>10121</v>
      </c>
      <c r="C5057" t="s">
        <v>15</v>
      </c>
      <c r="D5057">
        <v>31</v>
      </c>
      <c r="E5057" t="s">
        <v>36</v>
      </c>
      <c r="F5057">
        <v>2.851</v>
      </c>
      <c r="G5057">
        <v>0.54900000000000004</v>
      </c>
      <c r="H5057" t="s">
        <v>36</v>
      </c>
      <c r="I5057" t="s">
        <v>2819</v>
      </c>
      <c r="J5057" s="4" t="str">
        <f t="shared" si="156"/>
        <v>na</v>
      </c>
      <c r="K5057" s="4">
        <f t="shared" si="157"/>
        <v>0</v>
      </c>
      <c r="L5057" t="s">
        <v>16500</v>
      </c>
    </row>
    <row r="5058" spans="1:12" x14ac:dyDescent="0.25">
      <c r="A5058" t="s">
        <v>10122</v>
      </c>
      <c r="B5058" t="s">
        <v>10123</v>
      </c>
      <c r="C5058" t="s">
        <v>30</v>
      </c>
      <c r="D5058">
        <v>31</v>
      </c>
      <c r="E5058" t="s">
        <v>36</v>
      </c>
      <c r="F5058">
        <v>1.323</v>
      </c>
      <c r="G5058" t="s">
        <v>36</v>
      </c>
      <c r="H5058" t="s">
        <v>36</v>
      </c>
      <c r="I5058" t="s">
        <v>2819</v>
      </c>
      <c r="J5058" s="4" t="str">
        <f t="shared" ref="J5058:J5121" si="158">IF(AND(I5058=selected_country_code,C5058= selected_sector_code),D5058,"na")</f>
        <v>na</v>
      </c>
      <c r="K5058" s="4">
        <f t="shared" si="157"/>
        <v>0</v>
      </c>
      <c r="L5058" t="s">
        <v>16501</v>
      </c>
    </row>
    <row r="5059" spans="1:12" x14ac:dyDescent="0.25">
      <c r="A5059" t="s">
        <v>10124</v>
      </c>
      <c r="B5059" t="s">
        <v>10125</v>
      </c>
      <c r="C5059" t="s">
        <v>30</v>
      </c>
      <c r="D5059">
        <v>31</v>
      </c>
      <c r="E5059" t="s">
        <v>36</v>
      </c>
      <c r="F5059">
        <v>2.5430000000000001</v>
      </c>
      <c r="G5059" t="s">
        <v>36</v>
      </c>
      <c r="H5059" t="s">
        <v>36</v>
      </c>
      <c r="I5059" t="s">
        <v>2819</v>
      </c>
      <c r="J5059" s="4" t="str">
        <f t="shared" si="158"/>
        <v>na</v>
      </c>
      <c r="K5059" s="4">
        <f t="shared" ref="K5059:K5122" si="159">IFERROR(RANK(J5059,$J$2:$J$5711,0),0)</f>
        <v>0</v>
      </c>
      <c r="L5059" t="s">
        <v>16502</v>
      </c>
    </row>
    <row r="5060" spans="1:12" x14ac:dyDescent="0.25">
      <c r="A5060" t="s">
        <v>10126</v>
      </c>
      <c r="B5060" t="s">
        <v>10127</v>
      </c>
      <c r="C5060" t="s">
        <v>132</v>
      </c>
      <c r="D5060">
        <v>31</v>
      </c>
      <c r="E5060" t="s">
        <v>36</v>
      </c>
      <c r="F5060">
        <v>1.244</v>
      </c>
      <c r="G5060">
        <v>0.30499999999999999</v>
      </c>
      <c r="H5060">
        <v>10.125999999999999</v>
      </c>
      <c r="I5060" t="s">
        <v>2819</v>
      </c>
      <c r="J5060" s="4" t="str">
        <f t="shared" si="158"/>
        <v>na</v>
      </c>
      <c r="K5060" s="4">
        <f t="shared" si="159"/>
        <v>0</v>
      </c>
      <c r="L5060" t="s">
        <v>16503</v>
      </c>
    </row>
    <row r="5061" spans="1:12" x14ac:dyDescent="0.25">
      <c r="A5061" t="s">
        <v>10128</v>
      </c>
      <c r="B5061" t="s">
        <v>10129</v>
      </c>
      <c r="C5061" t="s">
        <v>21</v>
      </c>
      <c r="D5061">
        <v>31</v>
      </c>
      <c r="E5061" t="s">
        <v>36</v>
      </c>
      <c r="F5061" t="s">
        <v>36</v>
      </c>
      <c r="G5061" t="s">
        <v>36</v>
      </c>
      <c r="H5061" t="s">
        <v>36</v>
      </c>
      <c r="I5061" t="s">
        <v>2819</v>
      </c>
      <c r="J5061" s="4" t="str">
        <f t="shared" si="158"/>
        <v>na</v>
      </c>
      <c r="K5061" s="4">
        <f t="shared" si="159"/>
        <v>0</v>
      </c>
      <c r="L5061" t="s">
        <v>16504</v>
      </c>
    </row>
    <row r="5062" spans="1:12" x14ac:dyDescent="0.25">
      <c r="A5062" t="s">
        <v>10130</v>
      </c>
      <c r="B5062" t="s">
        <v>10131</v>
      </c>
      <c r="C5062" t="s">
        <v>15</v>
      </c>
      <c r="D5062">
        <v>31</v>
      </c>
      <c r="E5062">
        <v>5.12</v>
      </c>
      <c r="F5062">
        <v>0.216</v>
      </c>
      <c r="G5062">
        <v>8.1000000000000003E-2</v>
      </c>
      <c r="H5062">
        <v>2.9409999999999998</v>
      </c>
      <c r="I5062" t="s">
        <v>2819</v>
      </c>
      <c r="J5062" s="4" t="str">
        <f t="shared" si="158"/>
        <v>na</v>
      </c>
      <c r="K5062" s="4">
        <f t="shared" si="159"/>
        <v>0</v>
      </c>
      <c r="L5062" t="s">
        <v>16505</v>
      </c>
    </row>
    <row r="5063" spans="1:12" x14ac:dyDescent="0.25">
      <c r="A5063" t="s">
        <v>10132</v>
      </c>
      <c r="B5063" t="s">
        <v>10133</v>
      </c>
      <c r="C5063" t="s">
        <v>61</v>
      </c>
      <c r="D5063">
        <v>31</v>
      </c>
      <c r="E5063">
        <v>66.733000000000004</v>
      </c>
      <c r="F5063">
        <v>2.2570000000000001</v>
      </c>
      <c r="G5063">
        <v>3.1789999999999998</v>
      </c>
      <c r="H5063" t="s">
        <v>36</v>
      </c>
      <c r="I5063" t="s">
        <v>2819</v>
      </c>
      <c r="J5063" s="4" t="str">
        <f t="shared" si="158"/>
        <v>na</v>
      </c>
      <c r="K5063" s="4">
        <f t="shared" si="159"/>
        <v>0</v>
      </c>
      <c r="L5063" t="s">
        <v>16506</v>
      </c>
    </row>
    <row r="5064" spans="1:12" x14ac:dyDescent="0.25">
      <c r="A5064" t="s">
        <v>10134</v>
      </c>
      <c r="B5064" t="s">
        <v>10135</v>
      </c>
      <c r="C5064" t="s">
        <v>21</v>
      </c>
      <c r="D5064">
        <v>31</v>
      </c>
      <c r="E5064">
        <v>16.568999999999999</v>
      </c>
      <c r="F5064">
        <v>1.5209999999999999</v>
      </c>
      <c r="G5064">
        <v>0.92700000000000005</v>
      </c>
      <c r="H5064">
        <v>5.0810000000000004</v>
      </c>
      <c r="I5064" t="s">
        <v>2819</v>
      </c>
      <c r="J5064" s="4" t="str">
        <f t="shared" si="158"/>
        <v>na</v>
      </c>
      <c r="K5064" s="4">
        <f t="shared" si="159"/>
        <v>0</v>
      </c>
      <c r="L5064" t="s">
        <v>16507</v>
      </c>
    </row>
    <row r="5065" spans="1:12" x14ac:dyDescent="0.25">
      <c r="A5065" t="s">
        <v>10136</v>
      </c>
      <c r="B5065" t="s">
        <v>10137</v>
      </c>
      <c r="C5065" t="s">
        <v>11</v>
      </c>
      <c r="D5065">
        <v>31</v>
      </c>
      <c r="E5065" t="s">
        <v>36</v>
      </c>
      <c r="F5065">
        <v>0.214</v>
      </c>
      <c r="G5065">
        <v>0.15</v>
      </c>
      <c r="H5065">
        <v>14.871</v>
      </c>
      <c r="I5065" t="s">
        <v>2819</v>
      </c>
      <c r="J5065" s="4" t="str">
        <f t="shared" si="158"/>
        <v>na</v>
      </c>
      <c r="K5065" s="4">
        <f t="shared" si="159"/>
        <v>0</v>
      </c>
      <c r="L5065" t="s">
        <v>16508</v>
      </c>
    </row>
    <row r="5066" spans="1:12" x14ac:dyDescent="0.25">
      <c r="A5066" t="s">
        <v>10138</v>
      </c>
      <c r="B5066" t="s">
        <v>10139</v>
      </c>
      <c r="C5066" t="s">
        <v>30</v>
      </c>
      <c r="D5066">
        <v>31</v>
      </c>
      <c r="E5066">
        <v>19.963999999999999</v>
      </c>
      <c r="F5066">
        <v>1.8340000000000001</v>
      </c>
      <c r="G5066">
        <v>0.81799999999999995</v>
      </c>
      <c r="H5066">
        <v>4.1509999999999998</v>
      </c>
      <c r="I5066" t="s">
        <v>2819</v>
      </c>
      <c r="J5066" s="4" t="str">
        <f t="shared" si="158"/>
        <v>na</v>
      </c>
      <c r="K5066" s="4">
        <f t="shared" si="159"/>
        <v>0</v>
      </c>
      <c r="L5066" t="s">
        <v>16509</v>
      </c>
    </row>
    <row r="5067" spans="1:12" x14ac:dyDescent="0.25">
      <c r="A5067" t="s">
        <v>10140</v>
      </c>
      <c r="B5067" t="s">
        <v>10141</v>
      </c>
      <c r="C5067" t="s">
        <v>132</v>
      </c>
      <c r="D5067">
        <v>31</v>
      </c>
      <c r="E5067">
        <v>8.3019999999999996</v>
      </c>
      <c r="F5067">
        <v>1.091</v>
      </c>
      <c r="G5067">
        <v>1.2110000000000001</v>
      </c>
      <c r="H5067">
        <v>3.1579999999999999</v>
      </c>
      <c r="I5067" t="s">
        <v>2819</v>
      </c>
      <c r="J5067" s="4" t="str">
        <f t="shared" si="158"/>
        <v>na</v>
      </c>
      <c r="K5067" s="4">
        <f t="shared" si="159"/>
        <v>0</v>
      </c>
      <c r="L5067" t="s">
        <v>16510</v>
      </c>
    </row>
    <row r="5068" spans="1:12" x14ac:dyDescent="0.25">
      <c r="A5068" t="s">
        <v>10142</v>
      </c>
      <c r="B5068" t="s">
        <v>10143</v>
      </c>
      <c r="C5068" t="s">
        <v>11</v>
      </c>
      <c r="D5068">
        <v>31</v>
      </c>
      <c r="E5068" t="s">
        <v>36</v>
      </c>
      <c r="F5068">
        <v>0.65900000000000003</v>
      </c>
      <c r="G5068">
        <v>0.124</v>
      </c>
      <c r="H5068">
        <v>4.4029999999999996</v>
      </c>
      <c r="I5068" t="s">
        <v>2819</v>
      </c>
      <c r="J5068" s="4" t="str">
        <f t="shared" si="158"/>
        <v>na</v>
      </c>
      <c r="K5068" s="4">
        <f t="shared" si="159"/>
        <v>0</v>
      </c>
      <c r="L5068" t="s">
        <v>16511</v>
      </c>
    </row>
    <row r="5069" spans="1:12" x14ac:dyDescent="0.25">
      <c r="A5069" t="s">
        <v>10144</v>
      </c>
      <c r="B5069" t="s">
        <v>10145</v>
      </c>
      <c r="C5069" t="s">
        <v>30</v>
      </c>
      <c r="D5069">
        <v>31</v>
      </c>
      <c r="E5069" t="s">
        <v>36</v>
      </c>
      <c r="F5069">
        <v>4.5720000000000001</v>
      </c>
      <c r="G5069" t="s">
        <v>36</v>
      </c>
      <c r="H5069" t="s">
        <v>36</v>
      </c>
      <c r="I5069" t="s">
        <v>2819</v>
      </c>
      <c r="J5069" s="4" t="str">
        <f t="shared" si="158"/>
        <v>na</v>
      </c>
      <c r="K5069" s="4">
        <f t="shared" si="159"/>
        <v>0</v>
      </c>
      <c r="L5069" t="s">
        <v>16512</v>
      </c>
    </row>
    <row r="5070" spans="1:12" x14ac:dyDescent="0.25">
      <c r="A5070" t="s">
        <v>10146</v>
      </c>
      <c r="B5070" t="s">
        <v>10147</v>
      </c>
      <c r="C5070" t="s">
        <v>30</v>
      </c>
      <c r="D5070">
        <v>31</v>
      </c>
      <c r="E5070" t="s">
        <v>36</v>
      </c>
      <c r="F5070">
        <v>1.198</v>
      </c>
      <c r="G5070">
        <v>0.97</v>
      </c>
      <c r="H5070" t="s">
        <v>36</v>
      </c>
      <c r="I5070" t="s">
        <v>2819</v>
      </c>
      <c r="J5070" s="4" t="str">
        <f t="shared" si="158"/>
        <v>na</v>
      </c>
      <c r="K5070" s="4">
        <f t="shared" si="159"/>
        <v>0</v>
      </c>
      <c r="L5070" t="s">
        <v>16513</v>
      </c>
    </row>
    <row r="5071" spans="1:12" x14ac:dyDescent="0.25">
      <c r="A5071" t="s">
        <v>10148</v>
      </c>
      <c r="B5071" t="s">
        <v>10149</v>
      </c>
      <c r="C5071" t="s">
        <v>35</v>
      </c>
      <c r="D5071">
        <v>31</v>
      </c>
      <c r="E5071">
        <v>6.383</v>
      </c>
      <c r="F5071">
        <v>0.72799999999999998</v>
      </c>
      <c r="G5071">
        <v>1.2649999999999999</v>
      </c>
      <c r="H5071" t="s">
        <v>36</v>
      </c>
      <c r="I5071" t="s">
        <v>2819</v>
      </c>
      <c r="J5071" s="4" t="str">
        <f t="shared" si="158"/>
        <v>na</v>
      </c>
      <c r="K5071" s="4">
        <f t="shared" si="159"/>
        <v>0</v>
      </c>
      <c r="L5071" t="s">
        <v>16514</v>
      </c>
    </row>
    <row r="5072" spans="1:12" x14ac:dyDescent="0.25">
      <c r="A5072" t="s">
        <v>10150</v>
      </c>
      <c r="B5072" t="s">
        <v>10151</v>
      </c>
      <c r="C5072" t="s">
        <v>35</v>
      </c>
      <c r="D5072">
        <v>31</v>
      </c>
      <c r="E5072" t="s">
        <v>36</v>
      </c>
      <c r="F5072" t="s">
        <v>36</v>
      </c>
      <c r="G5072" t="s">
        <v>36</v>
      </c>
      <c r="H5072" t="s">
        <v>36</v>
      </c>
      <c r="I5072" t="s">
        <v>2819</v>
      </c>
      <c r="J5072" s="4" t="str">
        <f t="shared" si="158"/>
        <v>na</v>
      </c>
      <c r="K5072" s="4">
        <f t="shared" si="159"/>
        <v>0</v>
      </c>
      <c r="L5072" t="s">
        <v>16515</v>
      </c>
    </row>
    <row r="5073" spans="1:12" x14ac:dyDescent="0.25">
      <c r="A5073" t="s">
        <v>10152</v>
      </c>
      <c r="B5073" t="s">
        <v>10153</v>
      </c>
      <c r="C5073" t="s">
        <v>30</v>
      </c>
      <c r="D5073">
        <v>30</v>
      </c>
      <c r="E5073" t="s">
        <v>36</v>
      </c>
      <c r="F5073">
        <v>7.0279999999999996</v>
      </c>
      <c r="G5073">
        <v>20.006</v>
      </c>
      <c r="H5073" t="s">
        <v>36</v>
      </c>
      <c r="I5073" t="s">
        <v>2819</v>
      </c>
      <c r="J5073" s="4" t="str">
        <f t="shared" si="158"/>
        <v>na</v>
      </c>
      <c r="K5073" s="4">
        <f t="shared" si="159"/>
        <v>0</v>
      </c>
      <c r="L5073" t="s">
        <v>16516</v>
      </c>
    </row>
    <row r="5074" spans="1:12" x14ac:dyDescent="0.25">
      <c r="A5074" t="s">
        <v>10154</v>
      </c>
      <c r="B5074" t="s">
        <v>10155</v>
      </c>
      <c r="C5074" t="s">
        <v>30</v>
      </c>
      <c r="D5074">
        <v>30</v>
      </c>
      <c r="E5074" t="s">
        <v>36</v>
      </c>
      <c r="F5074">
        <v>1.401</v>
      </c>
      <c r="G5074" t="s">
        <v>36</v>
      </c>
      <c r="H5074" t="s">
        <v>36</v>
      </c>
      <c r="I5074" t="s">
        <v>2819</v>
      </c>
      <c r="J5074" s="4" t="str">
        <f t="shared" si="158"/>
        <v>na</v>
      </c>
      <c r="K5074" s="4">
        <f t="shared" si="159"/>
        <v>0</v>
      </c>
      <c r="L5074" t="s">
        <v>16517</v>
      </c>
    </row>
    <row r="5075" spans="1:12" x14ac:dyDescent="0.25">
      <c r="A5075" t="s">
        <v>10156</v>
      </c>
      <c r="B5075" t="s">
        <v>10157</v>
      </c>
      <c r="C5075" t="s">
        <v>30</v>
      </c>
      <c r="D5075">
        <v>30</v>
      </c>
      <c r="E5075" t="s">
        <v>36</v>
      </c>
      <c r="F5075">
        <v>1.036</v>
      </c>
      <c r="G5075">
        <v>0.84099999999999997</v>
      </c>
      <c r="H5075">
        <v>15.927</v>
      </c>
      <c r="I5075" t="s">
        <v>2819</v>
      </c>
      <c r="J5075" s="4" t="str">
        <f t="shared" si="158"/>
        <v>na</v>
      </c>
      <c r="K5075" s="4">
        <f t="shared" si="159"/>
        <v>0</v>
      </c>
      <c r="L5075" t="s">
        <v>16518</v>
      </c>
    </row>
    <row r="5076" spans="1:12" x14ac:dyDescent="0.25">
      <c r="A5076" t="s">
        <v>10158</v>
      </c>
      <c r="B5076" t="s">
        <v>10159</v>
      </c>
      <c r="C5076" t="s">
        <v>132</v>
      </c>
      <c r="D5076">
        <v>30</v>
      </c>
      <c r="E5076" t="s">
        <v>36</v>
      </c>
      <c r="F5076">
        <v>0.70099999999999996</v>
      </c>
      <c r="G5076">
        <v>0.42699999999999999</v>
      </c>
      <c r="H5076" t="s">
        <v>36</v>
      </c>
      <c r="I5076" t="s">
        <v>2819</v>
      </c>
      <c r="J5076" s="4" t="str">
        <f t="shared" si="158"/>
        <v>na</v>
      </c>
      <c r="K5076" s="4">
        <f t="shared" si="159"/>
        <v>0</v>
      </c>
      <c r="L5076" t="s">
        <v>16519</v>
      </c>
    </row>
    <row r="5077" spans="1:12" x14ac:dyDescent="0.25">
      <c r="A5077" t="s">
        <v>10160</v>
      </c>
      <c r="B5077" t="s">
        <v>10161</v>
      </c>
      <c r="C5077" t="s">
        <v>35</v>
      </c>
      <c r="D5077">
        <v>30</v>
      </c>
      <c r="E5077">
        <v>4.78</v>
      </c>
      <c r="F5077">
        <v>0.52800000000000002</v>
      </c>
      <c r="G5077">
        <v>4.6349999999999998</v>
      </c>
      <c r="H5077" t="s">
        <v>36</v>
      </c>
      <c r="I5077" t="s">
        <v>2819</v>
      </c>
      <c r="J5077" s="4" t="str">
        <f t="shared" si="158"/>
        <v>na</v>
      </c>
      <c r="K5077" s="4">
        <f t="shared" si="159"/>
        <v>0</v>
      </c>
      <c r="L5077" t="s">
        <v>16520</v>
      </c>
    </row>
    <row r="5078" spans="1:12" x14ac:dyDescent="0.25">
      <c r="A5078" t="s">
        <v>10162</v>
      </c>
      <c r="B5078" t="s">
        <v>10163</v>
      </c>
      <c r="C5078" t="s">
        <v>30</v>
      </c>
      <c r="D5078">
        <v>30</v>
      </c>
      <c r="E5078" t="s">
        <v>36</v>
      </c>
      <c r="F5078">
        <v>0.59499999999999997</v>
      </c>
      <c r="G5078">
        <v>28.468</v>
      </c>
      <c r="H5078" t="s">
        <v>36</v>
      </c>
      <c r="I5078" t="s">
        <v>2819</v>
      </c>
      <c r="J5078" s="4" t="str">
        <f t="shared" si="158"/>
        <v>na</v>
      </c>
      <c r="K5078" s="4">
        <f t="shared" si="159"/>
        <v>0</v>
      </c>
      <c r="L5078" t="s">
        <v>16521</v>
      </c>
    </row>
    <row r="5079" spans="1:12" x14ac:dyDescent="0.25">
      <c r="A5079" t="s">
        <v>10164</v>
      </c>
      <c r="B5079" t="s">
        <v>10165</v>
      </c>
      <c r="C5079" t="s">
        <v>35</v>
      </c>
      <c r="D5079">
        <v>30</v>
      </c>
      <c r="E5079">
        <v>41.938000000000002</v>
      </c>
      <c r="F5079">
        <v>0.56000000000000005</v>
      </c>
      <c r="G5079">
        <v>5.6420000000000003</v>
      </c>
      <c r="H5079" t="s">
        <v>36</v>
      </c>
      <c r="I5079" t="s">
        <v>2819</v>
      </c>
      <c r="J5079" s="4" t="str">
        <f t="shared" si="158"/>
        <v>na</v>
      </c>
      <c r="K5079" s="4">
        <f t="shared" si="159"/>
        <v>0</v>
      </c>
      <c r="L5079" t="s">
        <v>16522</v>
      </c>
    </row>
    <row r="5080" spans="1:12" x14ac:dyDescent="0.25">
      <c r="A5080" t="s">
        <v>10166</v>
      </c>
      <c r="B5080" t="s">
        <v>10167</v>
      </c>
      <c r="C5080" t="s">
        <v>58</v>
      </c>
      <c r="D5080">
        <v>30</v>
      </c>
      <c r="E5080" t="s">
        <v>36</v>
      </c>
      <c r="F5080">
        <v>0.17299999999999999</v>
      </c>
      <c r="G5080">
        <v>2.8000000000000001E-2</v>
      </c>
      <c r="H5080">
        <v>7.31</v>
      </c>
      <c r="I5080" t="s">
        <v>2819</v>
      </c>
      <c r="J5080" s="4" t="str">
        <f t="shared" si="158"/>
        <v>na</v>
      </c>
      <c r="K5080" s="4">
        <f t="shared" si="159"/>
        <v>0</v>
      </c>
      <c r="L5080" t="s">
        <v>16523</v>
      </c>
    </row>
    <row r="5081" spans="1:12" x14ac:dyDescent="0.25">
      <c r="A5081" t="s">
        <v>10168</v>
      </c>
      <c r="B5081" t="s">
        <v>10169</v>
      </c>
      <c r="C5081" t="s">
        <v>58</v>
      </c>
      <c r="D5081">
        <v>30</v>
      </c>
      <c r="E5081">
        <v>10.6</v>
      </c>
      <c r="F5081">
        <v>0.182</v>
      </c>
      <c r="G5081">
        <v>2.8000000000000001E-2</v>
      </c>
      <c r="H5081">
        <v>6.9630000000000001</v>
      </c>
      <c r="I5081" t="s">
        <v>2819</v>
      </c>
      <c r="J5081" s="4" t="str">
        <f t="shared" si="158"/>
        <v>na</v>
      </c>
      <c r="K5081" s="4">
        <f t="shared" si="159"/>
        <v>0</v>
      </c>
      <c r="L5081" t="s">
        <v>16524</v>
      </c>
    </row>
    <row r="5082" spans="1:12" x14ac:dyDescent="0.25">
      <c r="A5082" t="s">
        <v>10170</v>
      </c>
      <c r="B5082" t="s">
        <v>10171</v>
      </c>
      <c r="C5082" t="s">
        <v>30</v>
      </c>
      <c r="D5082">
        <v>30</v>
      </c>
      <c r="E5082" t="s">
        <v>36</v>
      </c>
      <c r="F5082" t="s">
        <v>36</v>
      </c>
      <c r="G5082">
        <v>2.4950000000000001</v>
      </c>
      <c r="H5082" t="s">
        <v>36</v>
      </c>
      <c r="I5082" t="s">
        <v>2819</v>
      </c>
      <c r="J5082" s="4" t="str">
        <f t="shared" si="158"/>
        <v>na</v>
      </c>
      <c r="K5082" s="4">
        <f t="shared" si="159"/>
        <v>0</v>
      </c>
      <c r="L5082" t="s">
        <v>16525</v>
      </c>
    </row>
    <row r="5083" spans="1:12" x14ac:dyDescent="0.25">
      <c r="A5083" t="s">
        <v>10172</v>
      </c>
      <c r="B5083" t="s">
        <v>10173</v>
      </c>
      <c r="C5083" t="s">
        <v>58</v>
      </c>
      <c r="D5083">
        <v>30</v>
      </c>
      <c r="E5083" t="s">
        <v>36</v>
      </c>
      <c r="F5083">
        <v>4.8440000000000003</v>
      </c>
      <c r="G5083">
        <v>1.3340000000000001</v>
      </c>
      <c r="H5083">
        <v>6.3630000000000004</v>
      </c>
      <c r="I5083" t="s">
        <v>2819</v>
      </c>
      <c r="J5083" s="4" t="str">
        <f t="shared" si="158"/>
        <v>na</v>
      </c>
      <c r="K5083" s="4">
        <f t="shared" si="159"/>
        <v>0</v>
      </c>
      <c r="L5083" t="s">
        <v>16526</v>
      </c>
    </row>
    <row r="5084" spans="1:12" x14ac:dyDescent="0.25">
      <c r="A5084" t="s">
        <v>10174</v>
      </c>
      <c r="B5084" t="s">
        <v>10175</v>
      </c>
      <c r="C5084" t="s">
        <v>132</v>
      </c>
      <c r="D5084">
        <v>30</v>
      </c>
      <c r="E5084">
        <v>22.454999999999998</v>
      </c>
      <c r="F5084">
        <v>0.255</v>
      </c>
      <c r="G5084">
        <v>6.8000000000000005E-2</v>
      </c>
      <c r="H5084">
        <v>36.067</v>
      </c>
      <c r="I5084" t="s">
        <v>2819</v>
      </c>
      <c r="J5084" s="4" t="str">
        <f t="shared" si="158"/>
        <v>na</v>
      </c>
      <c r="K5084" s="4">
        <f t="shared" si="159"/>
        <v>0</v>
      </c>
      <c r="L5084" t="s">
        <v>16527</v>
      </c>
    </row>
    <row r="5085" spans="1:12" x14ac:dyDescent="0.25">
      <c r="A5085" t="s">
        <v>10176</v>
      </c>
      <c r="B5085" t="s">
        <v>10177</v>
      </c>
      <c r="C5085" t="s">
        <v>132</v>
      </c>
      <c r="D5085">
        <v>30</v>
      </c>
      <c r="E5085" t="s">
        <v>36</v>
      </c>
      <c r="F5085">
        <v>16.515000000000001</v>
      </c>
      <c r="G5085">
        <v>770.02099999999996</v>
      </c>
      <c r="H5085" t="s">
        <v>36</v>
      </c>
      <c r="I5085" t="s">
        <v>2819</v>
      </c>
      <c r="J5085" s="4" t="str">
        <f t="shared" si="158"/>
        <v>na</v>
      </c>
      <c r="K5085" s="4">
        <f t="shared" si="159"/>
        <v>0</v>
      </c>
      <c r="L5085" t="s">
        <v>16528</v>
      </c>
    </row>
    <row r="5086" spans="1:12" x14ac:dyDescent="0.25">
      <c r="A5086" t="s">
        <v>10178</v>
      </c>
      <c r="B5086" t="s">
        <v>10179</v>
      </c>
      <c r="C5086" t="s">
        <v>61</v>
      </c>
      <c r="D5086">
        <v>30</v>
      </c>
      <c r="E5086">
        <v>23.077000000000002</v>
      </c>
      <c r="F5086">
        <v>1.6279999999999999</v>
      </c>
      <c r="G5086">
        <v>1.9039999999999999</v>
      </c>
      <c r="H5086" t="s">
        <v>36</v>
      </c>
      <c r="I5086" t="s">
        <v>2819</v>
      </c>
      <c r="J5086" s="4" t="str">
        <f t="shared" si="158"/>
        <v>na</v>
      </c>
      <c r="K5086" s="4">
        <f t="shared" si="159"/>
        <v>0</v>
      </c>
      <c r="L5086" t="s">
        <v>16529</v>
      </c>
    </row>
    <row r="5087" spans="1:12" x14ac:dyDescent="0.25">
      <c r="A5087" t="s">
        <v>10180</v>
      </c>
      <c r="B5087" t="s">
        <v>10181</v>
      </c>
      <c r="C5087" t="s">
        <v>11</v>
      </c>
      <c r="D5087">
        <v>30</v>
      </c>
      <c r="E5087" t="s">
        <v>36</v>
      </c>
      <c r="F5087">
        <v>0.222</v>
      </c>
      <c r="G5087">
        <v>6.0999999999999999E-2</v>
      </c>
      <c r="H5087" t="s">
        <v>36</v>
      </c>
      <c r="I5087" t="s">
        <v>2819</v>
      </c>
      <c r="J5087" s="4" t="str">
        <f t="shared" si="158"/>
        <v>na</v>
      </c>
      <c r="K5087" s="4">
        <f t="shared" si="159"/>
        <v>0</v>
      </c>
      <c r="L5087" t="s">
        <v>16530</v>
      </c>
    </row>
    <row r="5088" spans="1:12" x14ac:dyDescent="0.25">
      <c r="A5088" t="s">
        <v>10182</v>
      </c>
      <c r="B5088" t="s">
        <v>10183</v>
      </c>
      <c r="C5088" t="s">
        <v>30</v>
      </c>
      <c r="D5088">
        <v>30</v>
      </c>
      <c r="E5088" t="s">
        <v>36</v>
      </c>
      <c r="F5088">
        <v>0.55300000000000005</v>
      </c>
      <c r="G5088" t="s">
        <v>36</v>
      </c>
      <c r="H5088" t="s">
        <v>36</v>
      </c>
      <c r="I5088" t="s">
        <v>2819</v>
      </c>
      <c r="J5088" s="4" t="str">
        <f t="shared" si="158"/>
        <v>na</v>
      </c>
      <c r="K5088" s="4">
        <f t="shared" si="159"/>
        <v>0</v>
      </c>
      <c r="L5088" t="s">
        <v>16531</v>
      </c>
    </row>
    <row r="5089" spans="1:12" x14ac:dyDescent="0.25">
      <c r="A5089" t="s">
        <v>10184</v>
      </c>
      <c r="B5089" t="s">
        <v>10185</v>
      </c>
      <c r="C5089" t="s">
        <v>61</v>
      </c>
      <c r="D5089">
        <v>30</v>
      </c>
      <c r="E5089">
        <v>12.534000000000001</v>
      </c>
      <c r="F5089" t="s">
        <v>36</v>
      </c>
      <c r="G5089" t="s">
        <v>36</v>
      </c>
      <c r="H5089" t="s">
        <v>36</v>
      </c>
      <c r="I5089" t="s">
        <v>2819</v>
      </c>
      <c r="J5089" s="4" t="str">
        <f t="shared" si="158"/>
        <v>na</v>
      </c>
      <c r="K5089" s="4">
        <f t="shared" si="159"/>
        <v>0</v>
      </c>
      <c r="L5089" t="s">
        <v>16532</v>
      </c>
    </row>
    <row r="5090" spans="1:12" x14ac:dyDescent="0.25">
      <c r="A5090" t="s">
        <v>10186</v>
      </c>
      <c r="B5090" t="s">
        <v>10187</v>
      </c>
      <c r="C5090" t="s">
        <v>30</v>
      </c>
      <c r="D5090">
        <v>30</v>
      </c>
      <c r="E5090" t="s">
        <v>36</v>
      </c>
      <c r="F5090">
        <v>0.62</v>
      </c>
      <c r="G5090">
        <v>0.46700000000000003</v>
      </c>
      <c r="H5090" t="s">
        <v>36</v>
      </c>
      <c r="I5090" t="s">
        <v>2819</v>
      </c>
      <c r="J5090" s="4" t="str">
        <f t="shared" si="158"/>
        <v>na</v>
      </c>
      <c r="K5090" s="4">
        <f t="shared" si="159"/>
        <v>0</v>
      </c>
      <c r="L5090" t="s">
        <v>16533</v>
      </c>
    </row>
    <row r="5091" spans="1:12" x14ac:dyDescent="0.25">
      <c r="A5091" t="s">
        <v>10188</v>
      </c>
      <c r="B5091" t="s">
        <v>10189</v>
      </c>
      <c r="C5091" t="s">
        <v>35</v>
      </c>
      <c r="D5091">
        <v>30</v>
      </c>
      <c r="E5091">
        <v>8.7050000000000001</v>
      </c>
      <c r="F5091">
        <v>0.70899999999999996</v>
      </c>
      <c r="G5091">
        <v>1.548</v>
      </c>
      <c r="H5091" t="s">
        <v>36</v>
      </c>
      <c r="I5091" t="s">
        <v>2819</v>
      </c>
      <c r="J5091" s="4" t="str">
        <f t="shared" si="158"/>
        <v>na</v>
      </c>
      <c r="K5091" s="4">
        <f t="shared" si="159"/>
        <v>0</v>
      </c>
      <c r="L5091" t="s">
        <v>16534</v>
      </c>
    </row>
    <row r="5092" spans="1:12" x14ac:dyDescent="0.25">
      <c r="A5092" t="s">
        <v>10190</v>
      </c>
      <c r="B5092" t="s">
        <v>10191</v>
      </c>
      <c r="C5092" t="s">
        <v>58</v>
      </c>
      <c r="D5092">
        <v>30</v>
      </c>
      <c r="E5092" t="s">
        <v>36</v>
      </c>
      <c r="F5092">
        <v>0.49299999999999999</v>
      </c>
      <c r="G5092">
        <v>0.17899999999999999</v>
      </c>
      <c r="H5092">
        <v>7.2549999999999999</v>
      </c>
      <c r="I5092" t="s">
        <v>2819</v>
      </c>
      <c r="J5092" s="4" t="str">
        <f t="shared" si="158"/>
        <v>na</v>
      </c>
      <c r="K5092" s="4">
        <f t="shared" si="159"/>
        <v>0</v>
      </c>
      <c r="L5092" t="s">
        <v>16535</v>
      </c>
    </row>
    <row r="5093" spans="1:12" x14ac:dyDescent="0.25">
      <c r="A5093" t="s">
        <v>10192</v>
      </c>
      <c r="B5093" t="s">
        <v>10193</v>
      </c>
      <c r="C5093" t="s">
        <v>35</v>
      </c>
      <c r="D5093">
        <v>30</v>
      </c>
      <c r="E5093">
        <v>36.933999999999997</v>
      </c>
      <c r="F5093">
        <v>4.7670000000000003</v>
      </c>
      <c r="G5093">
        <v>6.35</v>
      </c>
      <c r="H5093" t="s">
        <v>36</v>
      </c>
      <c r="I5093" t="s">
        <v>2819</v>
      </c>
      <c r="J5093" s="4" t="str">
        <f t="shared" si="158"/>
        <v>na</v>
      </c>
      <c r="K5093" s="4">
        <f t="shared" si="159"/>
        <v>0</v>
      </c>
      <c r="L5093" t="s">
        <v>16536</v>
      </c>
    </row>
    <row r="5094" spans="1:12" x14ac:dyDescent="0.25">
      <c r="A5094" t="s">
        <v>10194</v>
      </c>
      <c r="B5094" t="s">
        <v>10195</v>
      </c>
      <c r="C5094" t="s">
        <v>30</v>
      </c>
      <c r="D5094">
        <v>29</v>
      </c>
      <c r="E5094" t="s">
        <v>36</v>
      </c>
      <c r="F5094" t="s">
        <v>36</v>
      </c>
      <c r="G5094" t="s">
        <v>36</v>
      </c>
      <c r="H5094" t="s">
        <v>36</v>
      </c>
      <c r="I5094" t="s">
        <v>2819</v>
      </c>
      <c r="J5094" s="4" t="str">
        <f t="shared" si="158"/>
        <v>na</v>
      </c>
      <c r="K5094" s="4">
        <f t="shared" si="159"/>
        <v>0</v>
      </c>
      <c r="L5094" t="s">
        <v>16537</v>
      </c>
    </row>
    <row r="5095" spans="1:12" x14ac:dyDescent="0.25">
      <c r="A5095" t="s">
        <v>10196</v>
      </c>
      <c r="B5095" t="s">
        <v>10197</v>
      </c>
      <c r="C5095" t="s">
        <v>132</v>
      </c>
      <c r="D5095">
        <v>29</v>
      </c>
      <c r="E5095" t="s">
        <v>36</v>
      </c>
      <c r="F5095">
        <v>0.75800000000000001</v>
      </c>
      <c r="G5095">
        <v>0.17</v>
      </c>
      <c r="H5095" t="s">
        <v>36</v>
      </c>
      <c r="I5095" t="s">
        <v>2819</v>
      </c>
      <c r="J5095" s="4" t="str">
        <f t="shared" si="158"/>
        <v>na</v>
      </c>
      <c r="K5095" s="4">
        <f t="shared" si="159"/>
        <v>0</v>
      </c>
      <c r="L5095" t="s">
        <v>16538</v>
      </c>
    </row>
    <row r="5096" spans="1:12" x14ac:dyDescent="0.25">
      <c r="A5096" t="s">
        <v>10198</v>
      </c>
      <c r="B5096" t="s">
        <v>10199</v>
      </c>
      <c r="C5096" t="s">
        <v>61</v>
      </c>
      <c r="D5096">
        <v>29</v>
      </c>
      <c r="E5096" t="s">
        <v>36</v>
      </c>
      <c r="F5096" t="s">
        <v>36</v>
      </c>
      <c r="G5096" t="s">
        <v>36</v>
      </c>
      <c r="H5096" t="s">
        <v>36</v>
      </c>
      <c r="I5096" t="s">
        <v>2819</v>
      </c>
      <c r="J5096" s="4" t="str">
        <f t="shared" si="158"/>
        <v>na</v>
      </c>
      <c r="K5096" s="4">
        <f t="shared" si="159"/>
        <v>0</v>
      </c>
      <c r="L5096" t="s">
        <v>16539</v>
      </c>
    </row>
    <row r="5097" spans="1:12" x14ac:dyDescent="0.25">
      <c r="A5097" t="s">
        <v>10200</v>
      </c>
      <c r="B5097" t="s">
        <v>10201</v>
      </c>
      <c r="C5097" t="s">
        <v>21</v>
      </c>
      <c r="D5097">
        <v>29</v>
      </c>
      <c r="E5097" t="s">
        <v>36</v>
      </c>
      <c r="F5097">
        <v>0.69699999999999995</v>
      </c>
      <c r="G5097">
        <v>0.315</v>
      </c>
      <c r="H5097">
        <v>71.180999999999997</v>
      </c>
      <c r="I5097" t="s">
        <v>2819</v>
      </c>
      <c r="J5097" s="4" t="str">
        <f t="shared" si="158"/>
        <v>na</v>
      </c>
      <c r="K5097" s="4">
        <f t="shared" si="159"/>
        <v>0</v>
      </c>
      <c r="L5097" t="s">
        <v>16540</v>
      </c>
    </row>
    <row r="5098" spans="1:12" x14ac:dyDescent="0.25">
      <c r="A5098" t="s">
        <v>10202</v>
      </c>
      <c r="B5098" t="s">
        <v>10203</v>
      </c>
      <c r="C5098" t="s">
        <v>35</v>
      </c>
      <c r="D5098">
        <v>29</v>
      </c>
      <c r="E5098">
        <v>8.7279999999999998</v>
      </c>
      <c r="F5098">
        <v>0.80800000000000005</v>
      </c>
      <c r="G5098">
        <v>3.238</v>
      </c>
      <c r="H5098" t="s">
        <v>36</v>
      </c>
      <c r="I5098" t="s">
        <v>2819</v>
      </c>
      <c r="J5098" s="4" t="str">
        <f t="shared" si="158"/>
        <v>na</v>
      </c>
      <c r="K5098" s="4">
        <f t="shared" si="159"/>
        <v>0</v>
      </c>
      <c r="L5098" t="s">
        <v>16541</v>
      </c>
    </row>
    <row r="5099" spans="1:12" x14ac:dyDescent="0.25">
      <c r="A5099" t="s">
        <v>10204</v>
      </c>
      <c r="B5099" t="s">
        <v>10205</v>
      </c>
      <c r="C5099" t="s">
        <v>30</v>
      </c>
      <c r="D5099">
        <v>29</v>
      </c>
      <c r="E5099" t="s">
        <v>36</v>
      </c>
      <c r="F5099">
        <v>4.8550000000000004</v>
      </c>
      <c r="G5099" t="s">
        <v>36</v>
      </c>
      <c r="H5099" t="s">
        <v>36</v>
      </c>
      <c r="I5099" t="s">
        <v>2819</v>
      </c>
      <c r="J5099" s="4" t="str">
        <f t="shared" si="158"/>
        <v>na</v>
      </c>
      <c r="K5099" s="4">
        <f t="shared" si="159"/>
        <v>0</v>
      </c>
      <c r="L5099" t="s">
        <v>16542</v>
      </c>
    </row>
    <row r="5100" spans="1:12" x14ac:dyDescent="0.25">
      <c r="A5100" t="s">
        <v>10206</v>
      </c>
      <c r="B5100" t="s">
        <v>10207</v>
      </c>
      <c r="C5100" t="s">
        <v>61</v>
      </c>
      <c r="D5100">
        <v>29</v>
      </c>
      <c r="E5100" t="s">
        <v>36</v>
      </c>
      <c r="F5100" t="s">
        <v>36</v>
      </c>
      <c r="G5100" t="s">
        <v>36</v>
      </c>
      <c r="H5100" t="s">
        <v>36</v>
      </c>
      <c r="I5100" t="s">
        <v>2819</v>
      </c>
      <c r="J5100" s="4" t="str">
        <f t="shared" si="158"/>
        <v>na</v>
      </c>
      <c r="K5100" s="4">
        <f t="shared" si="159"/>
        <v>0</v>
      </c>
      <c r="L5100" t="s">
        <v>16543</v>
      </c>
    </row>
    <row r="5101" spans="1:12" x14ac:dyDescent="0.25">
      <c r="A5101" t="s">
        <v>10208</v>
      </c>
      <c r="B5101" t="s">
        <v>10209</v>
      </c>
      <c r="C5101" t="s">
        <v>35</v>
      </c>
      <c r="D5101">
        <v>29</v>
      </c>
      <c r="E5101" t="s">
        <v>36</v>
      </c>
      <c r="F5101">
        <v>0.76500000000000001</v>
      </c>
      <c r="G5101">
        <v>0.85199999999999998</v>
      </c>
      <c r="H5101" t="s">
        <v>36</v>
      </c>
      <c r="I5101" t="s">
        <v>2819</v>
      </c>
      <c r="J5101" s="4" t="str">
        <f t="shared" si="158"/>
        <v>na</v>
      </c>
      <c r="K5101" s="4">
        <f t="shared" si="159"/>
        <v>0</v>
      </c>
      <c r="L5101" t="s">
        <v>16544</v>
      </c>
    </row>
    <row r="5102" spans="1:12" x14ac:dyDescent="0.25">
      <c r="A5102" t="s">
        <v>10210</v>
      </c>
      <c r="B5102" t="s">
        <v>10211</v>
      </c>
      <c r="C5102" t="s">
        <v>15</v>
      </c>
      <c r="D5102">
        <v>29</v>
      </c>
      <c r="E5102">
        <v>5.9960000000000004</v>
      </c>
      <c r="F5102">
        <v>0.9</v>
      </c>
      <c r="G5102">
        <v>0.42099999999999999</v>
      </c>
      <c r="H5102">
        <v>3.895</v>
      </c>
      <c r="I5102" t="s">
        <v>2819</v>
      </c>
      <c r="J5102" s="4" t="str">
        <f t="shared" si="158"/>
        <v>na</v>
      </c>
      <c r="K5102" s="4">
        <f t="shared" si="159"/>
        <v>0</v>
      </c>
      <c r="L5102" t="s">
        <v>16545</v>
      </c>
    </row>
    <row r="5103" spans="1:12" x14ac:dyDescent="0.25">
      <c r="A5103" t="s">
        <v>10212</v>
      </c>
      <c r="B5103" t="s">
        <v>10213</v>
      </c>
      <c r="C5103" t="s">
        <v>61</v>
      </c>
      <c r="D5103">
        <v>29</v>
      </c>
      <c r="E5103" t="s">
        <v>36</v>
      </c>
      <c r="F5103" t="s">
        <v>36</v>
      </c>
      <c r="G5103" t="s">
        <v>36</v>
      </c>
      <c r="H5103" t="s">
        <v>36</v>
      </c>
      <c r="I5103" t="s">
        <v>2819</v>
      </c>
      <c r="J5103" s="4" t="str">
        <f t="shared" si="158"/>
        <v>na</v>
      </c>
      <c r="K5103" s="4">
        <f t="shared" si="159"/>
        <v>0</v>
      </c>
      <c r="L5103" t="s">
        <v>16546</v>
      </c>
    </row>
    <row r="5104" spans="1:12" x14ac:dyDescent="0.25">
      <c r="A5104" t="s">
        <v>10214</v>
      </c>
      <c r="B5104" t="s">
        <v>10215</v>
      </c>
      <c r="C5104" t="s">
        <v>35</v>
      </c>
      <c r="D5104">
        <v>29</v>
      </c>
      <c r="E5104" t="s">
        <v>36</v>
      </c>
      <c r="F5104">
        <v>0.77</v>
      </c>
      <c r="G5104">
        <v>1.347</v>
      </c>
      <c r="H5104" t="s">
        <v>36</v>
      </c>
      <c r="I5104" t="s">
        <v>2819</v>
      </c>
      <c r="J5104" s="4" t="str">
        <f t="shared" si="158"/>
        <v>na</v>
      </c>
      <c r="K5104" s="4">
        <f t="shared" si="159"/>
        <v>0</v>
      </c>
      <c r="L5104" t="s">
        <v>16547</v>
      </c>
    </row>
    <row r="5105" spans="1:12" x14ac:dyDescent="0.25">
      <c r="A5105" t="s">
        <v>10216</v>
      </c>
      <c r="B5105" t="s">
        <v>10217</v>
      </c>
      <c r="C5105" t="s">
        <v>35</v>
      </c>
      <c r="D5105">
        <v>29</v>
      </c>
      <c r="E5105">
        <v>162.398</v>
      </c>
      <c r="F5105">
        <v>0.42499999999999999</v>
      </c>
      <c r="G5105">
        <v>0.624</v>
      </c>
      <c r="H5105" t="s">
        <v>36</v>
      </c>
      <c r="I5105" t="s">
        <v>2819</v>
      </c>
      <c r="J5105" s="4" t="str">
        <f t="shared" si="158"/>
        <v>na</v>
      </c>
      <c r="K5105" s="4">
        <f t="shared" si="159"/>
        <v>0</v>
      </c>
      <c r="L5105" t="s">
        <v>16548</v>
      </c>
    </row>
    <row r="5106" spans="1:12" x14ac:dyDescent="0.25">
      <c r="A5106" t="s">
        <v>10218</v>
      </c>
      <c r="B5106" t="s">
        <v>10219</v>
      </c>
      <c r="C5106" t="s">
        <v>24</v>
      </c>
      <c r="D5106">
        <v>29</v>
      </c>
      <c r="E5106" t="s">
        <v>36</v>
      </c>
      <c r="F5106">
        <v>0.41299999999999998</v>
      </c>
      <c r="G5106">
        <v>0.191</v>
      </c>
      <c r="H5106" t="s">
        <v>36</v>
      </c>
      <c r="I5106" t="s">
        <v>2819</v>
      </c>
      <c r="J5106" s="4" t="str">
        <f t="shared" si="158"/>
        <v>na</v>
      </c>
      <c r="K5106" s="4">
        <f t="shared" si="159"/>
        <v>0</v>
      </c>
      <c r="L5106" t="s">
        <v>16549</v>
      </c>
    </row>
    <row r="5107" spans="1:12" x14ac:dyDescent="0.25">
      <c r="A5107" t="s">
        <v>10220</v>
      </c>
      <c r="B5107" t="s">
        <v>10221</v>
      </c>
      <c r="C5107" t="s">
        <v>35</v>
      </c>
      <c r="D5107">
        <v>29</v>
      </c>
      <c r="E5107">
        <v>2.2999999999999998</v>
      </c>
      <c r="F5107">
        <v>0.21199999999999999</v>
      </c>
      <c r="G5107">
        <v>0.72699999999999998</v>
      </c>
      <c r="H5107" t="s">
        <v>36</v>
      </c>
      <c r="I5107" t="s">
        <v>2819</v>
      </c>
      <c r="J5107" s="4" t="str">
        <f t="shared" si="158"/>
        <v>na</v>
      </c>
      <c r="K5107" s="4">
        <f t="shared" si="159"/>
        <v>0</v>
      </c>
      <c r="L5107" t="s">
        <v>16550</v>
      </c>
    </row>
    <row r="5108" spans="1:12" x14ac:dyDescent="0.25">
      <c r="A5108" t="s">
        <v>10222</v>
      </c>
      <c r="B5108" t="s">
        <v>10223</v>
      </c>
      <c r="C5108" t="s">
        <v>18</v>
      </c>
      <c r="D5108">
        <v>29</v>
      </c>
      <c r="E5108" t="s">
        <v>36</v>
      </c>
      <c r="F5108">
        <v>0.21</v>
      </c>
      <c r="G5108">
        <v>0.39</v>
      </c>
      <c r="H5108" t="s">
        <v>36</v>
      </c>
      <c r="I5108" t="s">
        <v>2819</v>
      </c>
      <c r="J5108" s="4" t="str">
        <f t="shared" si="158"/>
        <v>na</v>
      </c>
      <c r="K5108" s="4">
        <f t="shared" si="159"/>
        <v>0</v>
      </c>
      <c r="L5108" t="s">
        <v>16551</v>
      </c>
    </row>
    <row r="5109" spans="1:12" x14ac:dyDescent="0.25">
      <c r="A5109" t="s">
        <v>10224</v>
      </c>
      <c r="B5109" t="s">
        <v>10225</v>
      </c>
      <c r="C5109" t="s">
        <v>45</v>
      </c>
      <c r="D5109">
        <v>29</v>
      </c>
      <c r="E5109" t="s">
        <v>36</v>
      </c>
      <c r="F5109">
        <v>0.63800000000000001</v>
      </c>
      <c r="G5109">
        <v>29.867999999999999</v>
      </c>
      <c r="H5109" t="s">
        <v>36</v>
      </c>
      <c r="I5109" t="s">
        <v>2819</v>
      </c>
      <c r="J5109" s="4" t="str">
        <f t="shared" si="158"/>
        <v>na</v>
      </c>
      <c r="K5109" s="4">
        <f t="shared" si="159"/>
        <v>0</v>
      </c>
      <c r="L5109" t="s">
        <v>16552</v>
      </c>
    </row>
    <row r="5110" spans="1:12" x14ac:dyDescent="0.25">
      <c r="A5110" t="s">
        <v>10226</v>
      </c>
      <c r="B5110" t="s">
        <v>10227</v>
      </c>
      <c r="C5110" t="s">
        <v>61</v>
      </c>
      <c r="D5110">
        <v>29</v>
      </c>
      <c r="E5110">
        <v>24.48</v>
      </c>
      <c r="F5110">
        <v>0.66100000000000003</v>
      </c>
      <c r="G5110">
        <v>2.4540000000000002</v>
      </c>
      <c r="H5110" t="s">
        <v>36</v>
      </c>
      <c r="I5110" t="s">
        <v>2819</v>
      </c>
      <c r="J5110" s="4" t="str">
        <f t="shared" si="158"/>
        <v>na</v>
      </c>
      <c r="K5110" s="4">
        <f t="shared" si="159"/>
        <v>0</v>
      </c>
      <c r="L5110" t="s">
        <v>16553</v>
      </c>
    </row>
    <row r="5111" spans="1:12" x14ac:dyDescent="0.25">
      <c r="A5111" t="s">
        <v>10228</v>
      </c>
      <c r="B5111" t="s">
        <v>10229</v>
      </c>
      <c r="C5111" t="s">
        <v>58</v>
      </c>
      <c r="D5111">
        <v>29</v>
      </c>
      <c r="E5111" t="s">
        <v>36</v>
      </c>
      <c r="F5111">
        <v>13.772</v>
      </c>
      <c r="G5111">
        <v>439.35899999999998</v>
      </c>
      <c r="H5111" t="s">
        <v>36</v>
      </c>
      <c r="I5111" t="s">
        <v>2819</v>
      </c>
      <c r="J5111" s="4" t="str">
        <f t="shared" si="158"/>
        <v>na</v>
      </c>
      <c r="K5111" s="4">
        <f t="shared" si="159"/>
        <v>0</v>
      </c>
      <c r="L5111" t="s">
        <v>16554</v>
      </c>
    </row>
    <row r="5112" spans="1:12" x14ac:dyDescent="0.25">
      <c r="A5112" t="s">
        <v>10230</v>
      </c>
      <c r="B5112" t="s">
        <v>10231</v>
      </c>
      <c r="C5112" t="s">
        <v>35</v>
      </c>
      <c r="D5112">
        <v>29</v>
      </c>
      <c r="E5112" t="s">
        <v>36</v>
      </c>
      <c r="F5112">
        <v>0.67400000000000004</v>
      </c>
      <c r="G5112">
        <v>0.27400000000000002</v>
      </c>
      <c r="H5112" t="s">
        <v>36</v>
      </c>
      <c r="I5112" t="s">
        <v>2819</v>
      </c>
      <c r="J5112" s="4" t="str">
        <f t="shared" si="158"/>
        <v>na</v>
      </c>
      <c r="K5112" s="4">
        <f t="shared" si="159"/>
        <v>0</v>
      </c>
      <c r="L5112" t="s">
        <v>16555</v>
      </c>
    </row>
    <row r="5113" spans="1:12" x14ac:dyDescent="0.25">
      <c r="A5113" t="s">
        <v>10232</v>
      </c>
      <c r="B5113" t="s">
        <v>10233</v>
      </c>
      <c r="C5113" t="s">
        <v>11</v>
      </c>
      <c r="D5113">
        <v>29</v>
      </c>
      <c r="E5113" t="s">
        <v>36</v>
      </c>
      <c r="F5113" t="s">
        <v>36</v>
      </c>
      <c r="G5113">
        <v>0.11799999999999999</v>
      </c>
      <c r="H5113" t="s">
        <v>36</v>
      </c>
      <c r="I5113" t="s">
        <v>2819</v>
      </c>
      <c r="J5113" s="4" t="str">
        <f t="shared" si="158"/>
        <v>na</v>
      </c>
      <c r="K5113" s="4">
        <f t="shared" si="159"/>
        <v>0</v>
      </c>
      <c r="L5113" t="s">
        <v>16556</v>
      </c>
    </row>
    <row r="5114" spans="1:12" x14ac:dyDescent="0.25">
      <c r="A5114" t="s">
        <v>10234</v>
      </c>
      <c r="B5114" t="s">
        <v>10235</v>
      </c>
      <c r="C5114" t="s">
        <v>21</v>
      </c>
      <c r="D5114">
        <v>29</v>
      </c>
      <c r="E5114" t="s">
        <v>36</v>
      </c>
      <c r="F5114">
        <v>6.202</v>
      </c>
      <c r="G5114">
        <v>0.69099999999999995</v>
      </c>
      <c r="H5114" t="s">
        <v>36</v>
      </c>
      <c r="I5114" t="s">
        <v>2819</v>
      </c>
      <c r="J5114" s="4" t="str">
        <f t="shared" si="158"/>
        <v>na</v>
      </c>
      <c r="K5114" s="4">
        <f t="shared" si="159"/>
        <v>0</v>
      </c>
      <c r="L5114" t="s">
        <v>16557</v>
      </c>
    </row>
    <row r="5115" spans="1:12" x14ac:dyDescent="0.25">
      <c r="A5115" t="s">
        <v>10236</v>
      </c>
      <c r="B5115" t="s">
        <v>10237</v>
      </c>
      <c r="C5115" t="s">
        <v>15</v>
      </c>
      <c r="D5115">
        <v>29</v>
      </c>
      <c r="E5115" t="s">
        <v>36</v>
      </c>
      <c r="F5115">
        <v>0.36599999999999999</v>
      </c>
      <c r="G5115">
        <v>5.5E-2</v>
      </c>
      <c r="H5115">
        <v>4.7039999999999997</v>
      </c>
      <c r="I5115" t="s">
        <v>2819</v>
      </c>
      <c r="J5115" s="4" t="str">
        <f t="shared" si="158"/>
        <v>na</v>
      </c>
      <c r="K5115" s="4">
        <f t="shared" si="159"/>
        <v>0</v>
      </c>
      <c r="L5115" t="s">
        <v>16558</v>
      </c>
    </row>
    <row r="5116" spans="1:12" x14ac:dyDescent="0.25">
      <c r="A5116" t="s">
        <v>10238</v>
      </c>
      <c r="B5116" t="s">
        <v>10239</v>
      </c>
      <c r="C5116" t="s">
        <v>35</v>
      </c>
      <c r="D5116">
        <v>29</v>
      </c>
      <c r="E5116">
        <v>20.625</v>
      </c>
      <c r="F5116">
        <v>0.875</v>
      </c>
      <c r="G5116">
        <v>1.333</v>
      </c>
      <c r="H5116" t="s">
        <v>36</v>
      </c>
      <c r="I5116" t="s">
        <v>2819</v>
      </c>
      <c r="J5116" s="4" t="str">
        <f t="shared" si="158"/>
        <v>na</v>
      </c>
      <c r="K5116" s="4">
        <f t="shared" si="159"/>
        <v>0</v>
      </c>
      <c r="L5116" t="s">
        <v>16559</v>
      </c>
    </row>
    <row r="5117" spans="1:12" x14ac:dyDescent="0.25">
      <c r="A5117" t="s">
        <v>10240</v>
      </c>
      <c r="B5117" t="s">
        <v>10241</v>
      </c>
      <c r="C5117" t="s">
        <v>132</v>
      </c>
      <c r="D5117">
        <v>29</v>
      </c>
      <c r="E5117" t="s">
        <v>36</v>
      </c>
      <c r="F5117">
        <v>0.95499999999999996</v>
      </c>
      <c r="G5117">
        <v>0.36</v>
      </c>
      <c r="H5117" t="s">
        <v>36</v>
      </c>
      <c r="I5117" t="s">
        <v>2819</v>
      </c>
      <c r="J5117" s="4" t="str">
        <f t="shared" si="158"/>
        <v>na</v>
      </c>
      <c r="K5117" s="4">
        <f t="shared" si="159"/>
        <v>0</v>
      </c>
      <c r="L5117" t="s">
        <v>16560</v>
      </c>
    </row>
    <row r="5118" spans="1:12" x14ac:dyDescent="0.25">
      <c r="A5118" t="s">
        <v>10242</v>
      </c>
      <c r="B5118" t="s">
        <v>10243</v>
      </c>
      <c r="C5118" t="s">
        <v>24</v>
      </c>
      <c r="D5118">
        <v>28</v>
      </c>
      <c r="E5118" t="s">
        <v>36</v>
      </c>
      <c r="F5118" t="s">
        <v>36</v>
      </c>
      <c r="G5118">
        <v>0</v>
      </c>
      <c r="H5118" t="s">
        <v>36</v>
      </c>
      <c r="I5118" t="s">
        <v>2819</v>
      </c>
      <c r="J5118" s="4" t="str">
        <f t="shared" si="158"/>
        <v>na</v>
      </c>
      <c r="K5118" s="4">
        <f t="shared" si="159"/>
        <v>0</v>
      </c>
      <c r="L5118" t="s">
        <v>16561</v>
      </c>
    </row>
    <row r="5119" spans="1:12" x14ac:dyDescent="0.25">
      <c r="A5119" t="s">
        <v>10244</v>
      </c>
      <c r="B5119" t="s">
        <v>10245</v>
      </c>
      <c r="C5119" t="s">
        <v>35</v>
      </c>
      <c r="D5119">
        <v>28</v>
      </c>
      <c r="E5119" t="s">
        <v>36</v>
      </c>
      <c r="F5119" t="s">
        <v>36</v>
      </c>
      <c r="G5119">
        <v>0.26500000000000001</v>
      </c>
      <c r="H5119">
        <v>1.2130000000000001</v>
      </c>
      <c r="I5119" t="s">
        <v>2819</v>
      </c>
      <c r="J5119" s="4" t="str">
        <f t="shared" si="158"/>
        <v>na</v>
      </c>
      <c r="K5119" s="4">
        <f t="shared" si="159"/>
        <v>0</v>
      </c>
      <c r="L5119" t="s">
        <v>16562</v>
      </c>
    </row>
    <row r="5120" spans="1:12" x14ac:dyDescent="0.25">
      <c r="A5120" t="s">
        <v>10246</v>
      </c>
      <c r="B5120" t="s">
        <v>10247</v>
      </c>
      <c r="C5120" t="s">
        <v>18</v>
      </c>
      <c r="D5120">
        <v>28</v>
      </c>
      <c r="E5120" t="s">
        <v>36</v>
      </c>
      <c r="F5120" t="s">
        <v>36</v>
      </c>
      <c r="G5120" t="s">
        <v>36</v>
      </c>
      <c r="H5120" t="s">
        <v>36</v>
      </c>
      <c r="I5120" t="s">
        <v>2819</v>
      </c>
      <c r="J5120" s="4" t="str">
        <f t="shared" si="158"/>
        <v>na</v>
      </c>
      <c r="K5120" s="4">
        <f t="shared" si="159"/>
        <v>0</v>
      </c>
      <c r="L5120" t="s">
        <v>16563</v>
      </c>
    </row>
    <row r="5121" spans="1:12" x14ac:dyDescent="0.25">
      <c r="A5121" t="s">
        <v>10248</v>
      </c>
      <c r="B5121" t="s">
        <v>10249</v>
      </c>
      <c r="C5121" t="s">
        <v>61</v>
      </c>
      <c r="D5121">
        <v>28</v>
      </c>
      <c r="E5121">
        <v>57.570999999999998</v>
      </c>
      <c r="F5121">
        <v>5.3929999999999998</v>
      </c>
      <c r="G5121">
        <v>3.0590000000000002</v>
      </c>
      <c r="H5121" t="s">
        <v>36</v>
      </c>
      <c r="I5121" t="s">
        <v>2819</v>
      </c>
      <c r="J5121" s="4" t="str">
        <f t="shared" si="158"/>
        <v>na</v>
      </c>
      <c r="K5121" s="4">
        <f t="shared" si="159"/>
        <v>0</v>
      </c>
      <c r="L5121" t="s">
        <v>16564</v>
      </c>
    </row>
    <row r="5122" spans="1:12" x14ac:dyDescent="0.25">
      <c r="A5122" t="s">
        <v>10250</v>
      </c>
      <c r="B5122" t="s">
        <v>10251</v>
      </c>
      <c r="C5122" t="s">
        <v>30</v>
      </c>
      <c r="D5122">
        <v>28</v>
      </c>
      <c r="E5122" t="s">
        <v>36</v>
      </c>
      <c r="F5122">
        <v>5.0410000000000004</v>
      </c>
      <c r="G5122">
        <v>106.08199999999999</v>
      </c>
      <c r="H5122" t="s">
        <v>36</v>
      </c>
      <c r="I5122" t="s">
        <v>2819</v>
      </c>
      <c r="J5122" s="4" t="str">
        <f t="shared" ref="J5122:J5185" si="160">IF(AND(I5122=selected_country_code,C5122= selected_sector_code),D5122,"na")</f>
        <v>na</v>
      </c>
      <c r="K5122" s="4">
        <f t="shared" si="159"/>
        <v>0</v>
      </c>
      <c r="L5122" t="s">
        <v>16565</v>
      </c>
    </row>
    <row r="5123" spans="1:12" x14ac:dyDescent="0.25">
      <c r="A5123" t="s">
        <v>10252</v>
      </c>
      <c r="B5123" t="s">
        <v>10253</v>
      </c>
      <c r="C5123" t="s">
        <v>132</v>
      </c>
      <c r="D5123">
        <v>28</v>
      </c>
      <c r="E5123">
        <v>15.833</v>
      </c>
      <c r="F5123">
        <v>6.1150000000000002</v>
      </c>
      <c r="G5123">
        <v>3.1150000000000002</v>
      </c>
      <c r="H5123">
        <v>7.6879999999999997</v>
      </c>
      <c r="I5123" t="s">
        <v>2819</v>
      </c>
      <c r="J5123" s="4" t="str">
        <f t="shared" si="160"/>
        <v>na</v>
      </c>
      <c r="K5123" s="4">
        <f t="shared" ref="K5123:K5186" si="161">IFERROR(RANK(J5123,$J$2:$J$5711,0),0)</f>
        <v>0</v>
      </c>
      <c r="L5123" t="s">
        <v>16566</v>
      </c>
    </row>
    <row r="5124" spans="1:12" x14ac:dyDescent="0.25">
      <c r="A5124" t="s">
        <v>10254</v>
      </c>
      <c r="B5124" t="s">
        <v>10255</v>
      </c>
      <c r="C5124" t="s">
        <v>35</v>
      </c>
      <c r="D5124">
        <v>28</v>
      </c>
      <c r="E5124">
        <v>22.361000000000001</v>
      </c>
      <c r="F5124">
        <v>0.79400000000000004</v>
      </c>
      <c r="G5124">
        <v>2.0379999999999998</v>
      </c>
      <c r="H5124" t="s">
        <v>36</v>
      </c>
      <c r="I5124" t="s">
        <v>2819</v>
      </c>
      <c r="J5124" s="4" t="str">
        <f t="shared" si="160"/>
        <v>na</v>
      </c>
      <c r="K5124" s="4">
        <f t="shared" si="161"/>
        <v>0</v>
      </c>
      <c r="L5124" t="s">
        <v>16567</v>
      </c>
    </row>
    <row r="5125" spans="1:12" x14ac:dyDescent="0.25">
      <c r="A5125" t="s">
        <v>10256</v>
      </c>
      <c r="B5125" t="s">
        <v>10257</v>
      </c>
      <c r="C5125" t="s">
        <v>132</v>
      </c>
      <c r="D5125">
        <v>28</v>
      </c>
      <c r="E5125" t="s">
        <v>36</v>
      </c>
      <c r="F5125">
        <v>0.35299999999999998</v>
      </c>
      <c r="G5125">
        <v>7.5999999999999998E-2</v>
      </c>
      <c r="H5125">
        <v>6.3410000000000002</v>
      </c>
      <c r="I5125" t="s">
        <v>2819</v>
      </c>
      <c r="J5125" s="4" t="str">
        <f t="shared" si="160"/>
        <v>na</v>
      </c>
      <c r="K5125" s="4">
        <f t="shared" si="161"/>
        <v>0</v>
      </c>
      <c r="L5125" t="s">
        <v>16568</v>
      </c>
    </row>
    <row r="5126" spans="1:12" x14ac:dyDescent="0.25">
      <c r="A5126" t="s">
        <v>10258</v>
      </c>
      <c r="B5126" t="s">
        <v>10259</v>
      </c>
      <c r="C5126" t="s">
        <v>35</v>
      </c>
      <c r="D5126">
        <v>28</v>
      </c>
      <c r="E5126" t="s">
        <v>36</v>
      </c>
      <c r="F5126" t="s">
        <v>36</v>
      </c>
      <c r="G5126" t="s">
        <v>36</v>
      </c>
      <c r="H5126" t="s">
        <v>36</v>
      </c>
      <c r="I5126" t="s">
        <v>2819</v>
      </c>
      <c r="J5126" s="4" t="str">
        <f t="shared" si="160"/>
        <v>na</v>
      </c>
      <c r="K5126" s="4">
        <f t="shared" si="161"/>
        <v>0</v>
      </c>
      <c r="L5126" t="s">
        <v>16569</v>
      </c>
    </row>
    <row r="5127" spans="1:12" x14ac:dyDescent="0.25">
      <c r="A5127" t="s">
        <v>10260</v>
      </c>
      <c r="B5127" t="s">
        <v>10261</v>
      </c>
      <c r="C5127" t="s">
        <v>35</v>
      </c>
      <c r="D5127">
        <v>28</v>
      </c>
      <c r="E5127" t="s">
        <v>36</v>
      </c>
      <c r="F5127">
        <v>1.613</v>
      </c>
      <c r="G5127">
        <v>1.101</v>
      </c>
      <c r="H5127">
        <v>26.844000000000001</v>
      </c>
      <c r="I5127" t="s">
        <v>2819</v>
      </c>
      <c r="J5127" s="4" t="str">
        <f t="shared" si="160"/>
        <v>na</v>
      </c>
      <c r="K5127" s="4">
        <f t="shared" si="161"/>
        <v>0</v>
      </c>
      <c r="L5127" t="s">
        <v>16570</v>
      </c>
    </row>
    <row r="5128" spans="1:12" x14ac:dyDescent="0.25">
      <c r="A5128" t="s">
        <v>10262</v>
      </c>
      <c r="B5128" t="s">
        <v>10263</v>
      </c>
      <c r="C5128" t="s">
        <v>35</v>
      </c>
      <c r="D5128">
        <v>28</v>
      </c>
      <c r="E5128">
        <v>1.6519999999999999</v>
      </c>
      <c r="F5128">
        <v>0.22900000000000001</v>
      </c>
      <c r="G5128" t="s">
        <v>36</v>
      </c>
      <c r="H5128" t="s">
        <v>36</v>
      </c>
      <c r="I5128" t="s">
        <v>2819</v>
      </c>
      <c r="J5128" s="4" t="str">
        <f t="shared" si="160"/>
        <v>na</v>
      </c>
      <c r="K5128" s="4">
        <f t="shared" si="161"/>
        <v>0</v>
      </c>
      <c r="L5128" t="s">
        <v>16571</v>
      </c>
    </row>
    <row r="5129" spans="1:12" x14ac:dyDescent="0.25">
      <c r="A5129" t="s">
        <v>10264</v>
      </c>
      <c r="B5129" t="s">
        <v>10265</v>
      </c>
      <c r="C5129" t="s">
        <v>58</v>
      </c>
      <c r="D5129">
        <v>28</v>
      </c>
      <c r="E5129" t="s">
        <v>36</v>
      </c>
      <c r="F5129" t="s">
        <v>36</v>
      </c>
      <c r="G5129" t="s">
        <v>36</v>
      </c>
      <c r="H5129" t="s">
        <v>36</v>
      </c>
      <c r="I5129" t="s">
        <v>2819</v>
      </c>
      <c r="J5129" s="4" t="str">
        <f t="shared" si="160"/>
        <v>na</v>
      </c>
      <c r="K5129" s="4">
        <f t="shared" si="161"/>
        <v>0</v>
      </c>
      <c r="L5129" t="s">
        <v>16572</v>
      </c>
    </row>
    <row r="5130" spans="1:12" x14ac:dyDescent="0.25">
      <c r="A5130" t="s">
        <v>10266</v>
      </c>
      <c r="B5130" t="s">
        <v>10267</v>
      </c>
      <c r="C5130" t="s">
        <v>35</v>
      </c>
      <c r="D5130">
        <v>28</v>
      </c>
      <c r="E5130" t="s">
        <v>36</v>
      </c>
      <c r="F5130">
        <v>0.96699999999999997</v>
      </c>
      <c r="G5130">
        <v>2.274</v>
      </c>
      <c r="H5130" t="s">
        <v>36</v>
      </c>
      <c r="I5130" t="s">
        <v>2819</v>
      </c>
      <c r="J5130" s="4" t="str">
        <f t="shared" si="160"/>
        <v>na</v>
      </c>
      <c r="K5130" s="4">
        <f t="shared" si="161"/>
        <v>0</v>
      </c>
      <c r="L5130" t="s">
        <v>16573</v>
      </c>
    </row>
    <row r="5131" spans="1:12" x14ac:dyDescent="0.25">
      <c r="A5131" t="s">
        <v>10268</v>
      </c>
      <c r="B5131" t="s">
        <v>10269</v>
      </c>
      <c r="C5131" t="s">
        <v>18</v>
      </c>
      <c r="D5131">
        <v>28</v>
      </c>
      <c r="E5131" t="s">
        <v>36</v>
      </c>
      <c r="F5131">
        <v>1.6779999999999999</v>
      </c>
      <c r="G5131">
        <v>6.351</v>
      </c>
      <c r="H5131" t="s">
        <v>36</v>
      </c>
      <c r="I5131" t="s">
        <v>2819</v>
      </c>
      <c r="J5131" s="4" t="str">
        <f t="shared" si="160"/>
        <v>na</v>
      </c>
      <c r="K5131" s="4">
        <f t="shared" si="161"/>
        <v>0</v>
      </c>
      <c r="L5131" t="s">
        <v>16574</v>
      </c>
    </row>
    <row r="5132" spans="1:12" x14ac:dyDescent="0.25">
      <c r="A5132" t="s">
        <v>10270</v>
      </c>
      <c r="B5132" t="s">
        <v>10271</v>
      </c>
      <c r="C5132" t="s">
        <v>11</v>
      </c>
      <c r="D5132">
        <v>28</v>
      </c>
      <c r="E5132" t="s">
        <v>36</v>
      </c>
      <c r="F5132">
        <v>0.14599999999999999</v>
      </c>
      <c r="G5132">
        <v>8.5999999999999993E-2</v>
      </c>
      <c r="H5132" t="s">
        <v>36</v>
      </c>
      <c r="I5132" t="s">
        <v>2819</v>
      </c>
      <c r="J5132" s="4" t="str">
        <f t="shared" si="160"/>
        <v>na</v>
      </c>
      <c r="K5132" s="4">
        <f t="shared" si="161"/>
        <v>0</v>
      </c>
      <c r="L5132" t="s">
        <v>16575</v>
      </c>
    </row>
    <row r="5133" spans="1:12" x14ac:dyDescent="0.25">
      <c r="A5133" t="s">
        <v>10272</v>
      </c>
      <c r="B5133" t="s">
        <v>10273</v>
      </c>
      <c r="C5133" t="s">
        <v>30</v>
      </c>
      <c r="D5133">
        <v>28</v>
      </c>
      <c r="E5133" t="s">
        <v>36</v>
      </c>
      <c r="F5133">
        <v>1.615</v>
      </c>
      <c r="G5133" t="s">
        <v>36</v>
      </c>
      <c r="H5133" t="s">
        <v>36</v>
      </c>
      <c r="I5133" t="s">
        <v>2819</v>
      </c>
      <c r="J5133" s="4" t="str">
        <f t="shared" si="160"/>
        <v>na</v>
      </c>
      <c r="K5133" s="4">
        <f t="shared" si="161"/>
        <v>0</v>
      </c>
      <c r="L5133" t="s">
        <v>16576</v>
      </c>
    </row>
    <row r="5134" spans="1:12" x14ac:dyDescent="0.25">
      <c r="A5134" t="s">
        <v>10274</v>
      </c>
      <c r="B5134" t="s">
        <v>10275</v>
      </c>
      <c r="C5134" t="s">
        <v>132</v>
      </c>
      <c r="D5134">
        <v>28</v>
      </c>
      <c r="E5134" t="s">
        <v>36</v>
      </c>
      <c r="F5134">
        <v>0.71299999999999997</v>
      </c>
      <c r="G5134">
        <v>2.121</v>
      </c>
      <c r="H5134" t="s">
        <v>36</v>
      </c>
      <c r="I5134" t="s">
        <v>2819</v>
      </c>
      <c r="J5134" s="4" t="str">
        <f t="shared" si="160"/>
        <v>na</v>
      </c>
      <c r="K5134" s="4">
        <f t="shared" si="161"/>
        <v>0</v>
      </c>
      <c r="L5134" t="s">
        <v>16577</v>
      </c>
    </row>
    <row r="5135" spans="1:12" x14ac:dyDescent="0.25">
      <c r="A5135" t="s">
        <v>10276</v>
      </c>
      <c r="B5135" t="s">
        <v>10277</v>
      </c>
      <c r="C5135" t="s">
        <v>30</v>
      </c>
      <c r="D5135">
        <v>28</v>
      </c>
      <c r="E5135" t="s">
        <v>36</v>
      </c>
      <c r="F5135">
        <v>1.5269999999999999</v>
      </c>
      <c r="G5135">
        <v>0.85799999999999998</v>
      </c>
      <c r="H5135" t="s">
        <v>36</v>
      </c>
      <c r="I5135" t="s">
        <v>2819</v>
      </c>
      <c r="J5135" s="4" t="str">
        <f t="shared" si="160"/>
        <v>na</v>
      </c>
      <c r="K5135" s="4">
        <f t="shared" si="161"/>
        <v>0</v>
      </c>
      <c r="L5135" t="s">
        <v>16578</v>
      </c>
    </row>
    <row r="5136" spans="1:12" x14ac:dyDescent="0.25">
      <c r="A5136" t="s">
        <v>10278</v>
      </c>
      <c r="B5136" t="s">
        <v>10279</v>
      </c>
      <c r="C5136" t="s">
        <v>35</v>
      </c>
      <c r="D5136">
        <v>28</v>
      </c>
      <c r="E5136" t="s">
        <v>36</v>
      </c>
      <c r="F5136">
        <v>1.5109999999999999</v>
      </c>
      <c r="G5136">
        <v>2.371</v>
      </c>
      <c r="H5136" t="s">
        <v>36</v>
      </c>
      <c r="I5136" t="s">
        <v>2819</v>
      </c>
      <c r="J5136" s="4" t="str">
        <f t="shared" si="160"/>
        <v>na</v>
      </c>
      <c r="K5136" s="4">
        <f t="shared" si="161"/>
        <v>0</v>
      </c>
      <c r="L5136" t="s">
        <v>16579</v>
      </c>
    </row>
    <row r="5137" spans="1:12" x14ac:dyDescent="0.25">
      <c r="A5137" t="s">
        <v>10280</v>
      </c>
      <c r="B5137" t="s">
        <v>10281</v>
      </c>
      <c r="C5137" t="s">
        <v>15</v>
      </c>
      <c r="D5137">
        <v>28</v>
      </c>
      <c r="E5137">
        <v>8.8849999999999998</v>
      </c>
      <c r="F5137">
        <v>1.014</v>
      </c>
      <c r="G5137">
        <v>0.09</v>
      </c>
      <c r="H5137">
        <v>5.9820000000000002</v>
      </c>
      <c r="I5137" t="s">
        <v>2819</v>
      </c>
      <c r="J5137" s="4" t="str">
        <f t="shared" si="160"/>
        <v>na</v>
      </c>
      <c r="K5137" s="4">
        <f t="shared" si="161"/>
        <v>0</v>
      </c>
      <c r="L5137" t="s">
        <v>16580</v>
      </c>
    </row>
    <row r="5138" spans="1:12" x14ac:dyDescent="0.25">
      <c r="A5138" t="s">
        <v>10282</v>
      </c>
      <c r="B5138" t="s">
        <v>10283</v>
      </c>
      <c r="C5138" t="s">
        <v>24</v>
      </c>
      <c r="D5138">
        <v>28</v>
      </c>
      <c r="E5138" t="s">
        <v>36</v>
      </c>
      <c r="F5138" t="s">
        <v>36</v>
      </c>
      <c r="G5138">
        <v>13.488</v>
      </c>
      <c r="H5138" t="s">
        <v>36</v>
      </c>
      <c r="I5138" t="s">
        <v>2819</v>
      </c>
      <c r="J5138" s="4" t="str">
        <f t="shared" si="160"/>
        <v>na</v>
      </c>
      <c r="K5138" s="4">
        <f t="shared" si="161"/>
        <v>0</v>
      </c>
      <c r="L5138" t="s">
        <v>16581</v>
      </c>
    </row>
    <row r="5139" spans="1:12" x14ac:dyDescent="0.25">
      <c r="A5139" t="s">
        <v>10284</v>
      </c>
      <c r="B5139" t="s">
        <v>10285</v>
      </c>
      <c r="C5139" t="s">
        <v>35</v>
      </c>
      <c r="D5139">
        <v>28</v>
      </c>
      <c r="E5139">
        <v>0.66100000000000003</v>
      </c>
      <c r="F5139">
        <v>0.38900000000000001</v>
      </c>
      <c r="G5139" t="s">
        <v>36</v>
      </c>
      <c r="H5139" t="s">
        <v>36</v>
      </c>
      <c r="I5139" t="s">
        <v>2819</v>
      </c>
      <c r="J5139" s="4" t="str">
        <f t="shared" si="160"/>
        <v>na</v>
      </c>
      <c r="K5139" s="4">
        <f t="shared" si="161"/>
        <v>0</v>
      </c>
      <c r="L5139" t="s">
        <v>16582</v>
      </c>
    </row>
    <row r="5140" spans="1:12" x14ac:dyDescent="0.25">
      <c r="A5140" t="s">
        <v>10286</v>
      </c>
      <c r="B5140" t="s">
        <v>10287</v>
      </c>
      <c r="C5140" t="s">
        <v>132</v>
      </c>
      <c r="D5140">
        <v>28</v>
      </c>
      <c r="E5140">
        <v>61.332999999999998</v>
      </c>
      <c r="F5140">
        <v>1.06</v>
      </c>
      <c r="G5140">
        <v>0.60099999999999998</v>
      </c>
      <c r="H5140">
        <v>9.8520000000000003</v>
      </c>
      <c r="I5140" t="s">
        <v>2819</v>
      </c>
      <c r="J5140" s="4" t="str">
        <f t="shared" si="160"/>
        <v>na</v>
      </c>
      <c r="K5140" s="4">
        <f t="shared" si="161"/>
        <v>0</v>
      </c>
      <c r="L5140" t="s">
        <v>16583</v>
      </c>
    </row>
    <row r="5141" spans="1:12" x14ac:dyDescent="0.25">
      <c r="A5141" t="s">
        <v>10288</v>
      </c>
      <c r="B5141" t="s">
        <v>10289</v>
      </c>
      <c r="C5141" t="s">
        <v>15</v>
      </c>
      <c r="D5141">
        <v>28</v>
      </c>
      <c r="E5141" t="s">
        <v>36</v>
      </c>
      <c r="F5141">
        <v>0.61599999999999999</v>
      </c>
      <c r="G5141">
        <v>0.17100000000000001</v>
      </c>
      <c r="H5141" t="s">
        <v>36</v>
      </c>
      <c r="I5141" t="s">
        <v>2819</v>
      </c>
      <c r="J5141" s="4" t="str">
        <f t="shared" si="160"/>
        <v>na</v>
      </c>
      <c r="K5141" s="4">
        <f t="shared" si="161"/>
        <v>0</v>
      </c>
      <c r="L5141" t="s">
        <v>16584</v>
      </c>
    </row>
    <row r="5142" spans="1:12" x14ac:dyDescent="0.25">
      <c r="A5142" t="s">
        <v>10290</v>
      </c>
      <c r="B5142" t="s">
        <v>10291</v>
      </c>
      <c r="C5142" t="s">
        <v>61</v>
      </c>
      <c r="D5142">
        <v>28</v>
      </c>
      <c r="E5142" t="s">
        <v>36</v>
      </c>
      <c r="F5142" t="s">
        <v>36</v>
      </c>
      <c r="G5142">
        <v>183.83500000000001</v>
      </c>
      <c r="H5142" t="s">
        <v>36</v>
      </c>
      <c r="I5142" t="s">
        <v>2819</v>
      </c>
      <c r="J5142" s="4" t="str">
        <f t="shared" si="160"/>
        <v>na</v>
      </c>
      <c r="K5142" s="4">
        <f t="shared" si="161"/>
        <v>0</v>
      </c>
      <c r="L5142" t="s">
        <v>16585</v>
      </c>
    </row>
    <row r="5143" spans="1:12" x14ac:dyDescent="0.25">
      <c r="A5143" t="s">
        <v>10292</v>
      </c>
      <c r="B5143" t="s">
        <v>10293</v>
      </c>
      <c r="C5143" t="s">
        <v>35</v>
      </c>
      <c r="D5143">
        <v>28</v>
      </c>
      <c r="E5143">
        <v>7.0990000000000002</v>
      </c>
      <c r="F5143">
        <v>0.749</v>
      </c>
      <c r="G5143">
        <v>1.2050000000000001</v>
      </c>
      <c r="H5143" t="s">
        <v>36</v>
      </c>
      <c r="I5143" t="s">
        <v>2819</v>
      </c>
      <c r="J5143" s="4" t="str">
        <f t="shared" si="160"/>
        <v>na</v>
      </c>
      <c r="K5143" s="4">
        <f t="shared" si="161"/>
        <v>0</v>
      </c>
      <c r="L5143" t="s">
        <v>16586</v>
      </c>
    </row>
    <row r="5144" spans="1:12" x14ac:dyDescent="0.25">
      <c r="A5144" t="s">
        <v>10294</v>
      </c>
      <c r="B5144" t="s">
        <v>10295</v>
      </c>
      <c r="C5144" t="s">
        <v>61</v>
      </c>
      <c r="D5144">
        <v>28</v>
      </c>
      <c r="E5144" t="s">
        <v>36</v>
      </c>
      <c r="F5144" t="s">
        <v>36</v>
      </c>
      <c r="G5144" t="s">
        <v>36</v>
      </c>
      <c r="H5144" t="s">
        <v>36</v>
      </c>
      <c r="I5144" t="s">
        <v>2819</v>
      </c>
      <c r="J5144" s="4" t="str">
        <f t="shared" si="160"/>
        <v>na</v>
      </c>
      <c r="K5144" s="4">
        <f t="shared" si="161"/>
        <v>0</v>
      </c>
      <c r="L5144" t="s">
        <v>16587</v>
      </c>
    </row>
    <row r="5145" spans="1:12" x14ac:dyDescent="0.25">
      <c r="A5145" t="s">
        <v>10296</v>
      </c>
      <c r="B5145" t="s">
        <v>10297</v>
      </c>
      <c r="C5145" t="s">
        <v>35</v>
      </c>
      <c r="D5145">
        <v>27</v>
      </c>
      <c r="E5145" t="s">
        <v>36</v>
      </c>
      <c r="F5145" t="s">
        <v>36</v>
      </c>
      <c r="G5145" t="s">
        <v>36</v>
      </c>
      <c r="H5145" t="s">
        <v>36</v>
      </c>
      <c r="I5145" t="s">
        <v>2819</v>
      </c>
      <c r="J5145" s="4" t="str">
        <f t="shared" si="160"/>
        <v>na</v>
      </c>
      <c r="K5145" s="4">
        <f t="shared" si="161"/>
        <v>0</v>
      </c>
      <c r="L5145" t="s">
        <v>16588</v>
      </c>
    </row>
    <row r="5146" spans="1:12" x14ac:dyDescent="0.25">
      <c r="A5146" t="s">
        <v>10298</v>
      </c>
      <c r="B5146" t="s">
        <v>10299</v>
      </c>
      <c r="C5146" t="s">
        <v>15</v>
      </c>
      <c r="D5146">
        <v>27</v>
      </c>
      <c r="E5146" t="s">
        <v>36</v>
      </c>
      <c r="F5146">
        <v>1.38</v>
      </c>
      <c r="G5146">
        <v>118.087</v>
      </c>
      <c r="H5146" t="s">
        <v>36</v>
      </c>
      <c r="I5146" t="s">
        <v>2819</v>
      </c>
      <c r="J5146" s="4" t="str">
        <f t="shared" si="160"/>
        <v>na</v>
      </c>
      <c r="K5146" s="4">
        <f t="shared" si="161"/>
        <v>0</v>
      </c>
      <c r="L5146" t="s">
        <v>16589</v>
      </c>
    </row>
    <row r="5147" spans="1:12" x14ac:dyDescent="0.25">
      <c r="A5147" t="s">
        <v>10300</v>
      </c>
      <c r="B5147" t="s">
        <v>10301</v>
      </c>
      <c r="C5147" t="s">
        <v>35</v>
      </c>
      <c r="D5147">
        <v>27</v>
      </c>
      <c r="E5147">
        <v>24.518000000000001</v>
      </c>
      <c r="F5147">
        <v>0.81399999999999995</v>
      </c>
      <c r="G5147">
        <v>1.2989999999999999</v>
      </c>
      <c r="H5147" t="s">
        <v>36</v>
      </c>
      <c r="I5147" t="s">
        <v>2819</v>
      </c>
      <c r="J5147" s="4" t="str">
        <f t="shared" si="160"/>
        <v>na</v>
      </c>
      <c r="K5147" s="4">
        <f t="shared" si="161"/>
        <v>0</v>
      </c>
      <c r="L5147" t="s">
        <v>16590</v>
      </c>
    </row>
    <row r="5148" spans="1:12" x14ac:dyDescent="0.25">
      <c r="A5148" t="s">
        <v>10302</v>
      </c>
      <c r="B5148" t="s">
        <v>10303</v>
      </c>
      <c r="C5148" t="s">
        <v>61</v>
      </c>
      <c r="D5148">
        <v>27</v>
      </c>
      <c r="E5148" t="s">
        <v>36</v>
      </c>
      <c r="F5148">
        <v>34.137</v>
      </c>
      <c r="G5148" t="s">
        <v>36</v>
      </c>
      <c r="H5148" t="s">
        <v>36</v>
      </c>
      <c r="I5148" t="s">
        <v>2819</v>
      </c>
      <c r="J5148" s="4" t="str">
        <f t="shared" si="160"/>
        <v>na</v>
      </c>
      <c r="K5148" s="4">
        <f t="shared" si="161"/>
        <v>0</v>
      </c>
      <c r="L5148" t="s">
        <v>16591</v>
      </c>
    </row>
    <row r="5149" spans="1:12" x14ac:dyDescent="0.25">
      <c r="A5149" t="s">
        <v>10304</v>
      </c>
      <c r="B5149" t="s">
        <v>10305</v>
      </c>
      <c r="C5149" t="s">
        <v>58</v>
      </c>
      <c r="D5149">
        <v>27</v>
      </c>
      <c r="E5149" t="s">
        <v>36</v>
      </c>
      <c r="F5149">
        <v>13.973000000000001</v>
      </c>
      <c r="G5149" t="s">
        <v>36</v>
      </c>
      <c r="H5149" t="s">
        <v>36</v>
      </c>
      <c r="I5149" t="s">
        <v>2819</v>
      </c>
      <c r="J5149" s="4" t="str">
        <f t="shared" si="160"/>
        <v>na</v>
      </c>
      <c r="K5149" s="4">
        <f t="shared" si="161"/>
        <v>0</v>
      </c>
      <c r="L5149" t="s">
        <v>16592</v>
      </c>
    </row>
    <row r="5150" spans="1:12" x14ac:dyDescent="0.25">
      <c r="A5150" t="s">
        <v>10306</v>
      </c>
      <c r="B5150" t="s">
        <v>10307</v>
      </c>
      <c r="C5150" t="s">
        <v>35</v>
      </c>
      <c r="D5150">
        <v>27</v>
      </c>
      <c r="E5150" t="s">
        <v>36</v>
      </c>
      <c r="F5150">
        <v>0.215</v>
      </c>
      <c r="G5150" t="s">
        <v>36</v>
      </c>
      <c r="H5150" t="s">
        <v>36</v>
      </c>
      <c r="I5150" t="s">
        <v>2819</v>
      </c>
      <c r="J5150" s="4" t="str">
        <f t="shared" si="160"/>
        <v>na</v>
      </c>
      <c r="K5150" s="4">
        <f t="shared" si="161"/>
        <v>0</v>
      </c>
      <c r="L5150" t="s">
        <v>16593</v>
      </c>
    </row>
    <row r="5151" spans="1:12" x14ac:dyDescent="0.25">
      <c r="A5151" t="s">
        <v>10308</v>
      </c>
      <c r="B5151" t="s">
        <v>10309</v>
      </c>
      <c r="C5151" t="s">
        <v>11</v>
      </c>
      <c r="D5151">
        <v>27</v>
      </c>
      <c r="E5151" t="s">
        <v>36</v>
      </c>
      <c r="F5151">
        <v>6.8000000000000005E-2</v>
      </c>
      <c r="G5151">
        <v>4.2999999999999997E-2</v>
      </c>
      <c r="H5151" t="s">
        <v>36</v>
      </c>
      <c r="I5151" t="s">
        <v>2819</v>
      </c>
      <c r="J5151" s="4" t="str">
        <f t="shared" si="160"/>
        <v>na</v>
      </c>
      <c r="K5151" s="4">
        <f t="shared" si="161"/>
        <v>0</v>
      </c>
      <c r="L5151" t="s">
        <v>16594</v>
      </c>
    </row>
    <row r="5152" spans="1:12" x14ac:dyDescent="0.25">
      <c r="A5152" t="s">
        <v>10310</v>
      </c>
      <c r="B5152" t="s">
        <v>10311</v>
      </c>
      <c r="C5152" t="s">
        <v>132</v>
      </c>
      <c r="D5152">
        <v>27</v>
      </c>
      <c r="E5152" t="s">
        <v>36</v>
      </c>
      <c r="F5152">
        <v>0.59</v>
      </c>
      <c r="G5152">
        <v>0.91100000000000003</v>
      </c>
      <c r="H5152" t="s">
        <v>36</v>
      </c>
      <c r="I5152" t="s">
        <v>2819</v>
      </c>
      <c r="J5152" s="4" t="str">
        <f t="shared" si="160"/>
        <v>na</v>
      </c>
      <c r="K5152" s="4">
        <f t="shared" si="161"/>
        <v>0</v>
      </c>
      <c r="L5152" t="s">
        <v>16595</v>
      </c>
    </row>
    <row r="5153" spans="1:12" x14ac:dyDescent="0.25">
      <c r="A5153" t="s">
        <v>10312</v>
      </c>
      <c r="B5153" t="s">
        <v>10313</v>
      </c>
      <c r="C5153" t="s">
        <v>30</v>
      </c>
      <c r="D5153">
        <v>27</v>
      </c>
      <c r="E5153" t="s">
        <v>36</v>
      </c>
      <c r="F5153">
        <v>6.1909999999999998</v>
      </c>
      <c r="G5153" t="s">
        <v>36</v>
      </c>
      <c r="H5153" t="s">
        <v>36</v>
      </c>
      <c r="I5153" t="s">
        <v>2819</v>
      </c>
      <c r="J5153" s="4" t="str">
        <f t="shared" si="160"/>
        <v>na</v>
      </c>
      <c r="K5153" s="4">
        <f t="shared" si="161"/>
        <v>0</v>
      </c>
      <c r="L5153" t="s">
        <v>16596</v>
      </c>
    </row>
    <row r="5154" spans="1:12" x14ac:dyDescent="0.25">
      <c r="A5154" t="s">
        <v>10314</v>
      </c>
      <c r="B5154" t="s">
        <v>10315</v>
      </c>
      <c r="C5154" t="s">
        <v>35</v>
      </c>
      <c r="D5154">
        <v>27</v>
      </c>
      <c r="E5154">
        <v>0.13500000000000001</v>
      </c>
      <c r="F5154">
        <v>4.3999999999999997E-2</v>
      </c>
      <c r="G5154">
        <v>1.0409999999999999</v>
      </c>
      <c r="H5154" t="s">
        <v>36</v>
      </c>
      <c r="I5154" t="s">
        <v>2819</v>
      </c>
      <c r="J5154" s="4" t="str">
        <f t="shared" si="160"/>
        <v>na</v>
      </c>
      <c r="K5154" s="4">
        <f t="shared" si="161"/>
        <v>0</v>
      </c>
      <c r="L5154" t="s">
        <v>16597</v>
      </c>
    </row>
    <row r="5155" spans="1:12" x14ac:dyDescent="0.25">
      <c r="A5155" t="s">
        <v>10316</v>
      </c>
      <c r="B5155" t="s">
        <v>10317</v>
      </c>
      <c r="C5155" t="s">
        <v>11</v>
      </c>
      <c r="D5155">
        <v>27</v>
      </c>
      <c r="E5155">
        <v>13.561</v>
      </c>
      <c r="F5155">
        <v>0.50900000000000001</v>
      </c>
      <c r="G5155">
        <v>0.26700000000000002</v>
      </c>
      <c r="H5155">
        <v>4.7850000000000001</v>
      </c>
      <c r="I5155" t="s">
        <v>2819</v>
      </c>
      <c r="J5155" s="4" t="str">
        <f t="shared" si="160"/>
        <v>na</v>
      </c>
      <c r="K5155" s="4">
        <f t="shared" si="161"/>
        <v>0</v>
      </c>
      <c r="L5155" t="s">
        <v>16598</v>
      </c>
    </row>
    <row r="5156" spans="1:12" x14ac:dyDescent="0.25">
      <c r="A5156" t="s">
        <v>10318</v>
      </c>
      <c r="B5156" t="s">
        <v>10319</v>
      </c>
      <c r="C5156" t="s">
        <v>11</v>
      </c>
      <c r="D5156">
        <v>27</v>
      </c>
      <c r="E5156">
        <v>0.214</v>
      </c>
      <c r="F5156">
        <v>6.8000000000000005E-2</v>
      </c>
      <c r="G5156">
        <v>9.2999999999999999E-2</v>
      </c>
      <c r="H5156">
        <v>2.488</v>
      </c>
      <c r="I5156" t="s">
        <v>2819</v>
      </c>
      <c r="J5156" s="4" t="str">
        <f t="shared" si="160"/>
        <v>na</v>
      </c>
      <c r="K5156" s="4">
        <f t="shared" si="161"/>
        <v>0</v>
      </c>
      <c r="L5156" t="s">
        <v>16599</v>
      </c>
    </row>
    <row r="5157" spans="1:12" x14ac:dyDescent="0.25">
      <c r="A5157" t="s">
        <v>10320</v>
      </c>
      <c r="B5157" t="s">
        <v>10321</v>
      </c>
      <c r="C5157" t="s">
        <v>30</v>
      </c>
      <c r="D5157">
        <v>27</v>
      </c>
      <c r="E5157" t="s">
        <v>36</v>
      </c>
      <c r="F5157" t="s">
        <v>36</v>
      </c>
      <c r="G5157" t="s">
        <v>36</v>
      </c>
      <c r="H5157" t="s">
        <v>36</v>
      </c>
      <c r="I5157" t="s">
        <v>2819</v>
      </c>
      <c r="J5157" s="4" t="str">
        <f t="shared" si="160"/>
        <v>na</v>
      </c>
      <c r="K5157" s="4">
        <f t="shared" si="161"/>
        <v>0</v>
      </c>
      <c r="L5157" t="s">
        <v>16600</v>
      </c>
    </row>
    <row r="5158" spans="1:12" x14ac:dyDescent="0.25">
      <c r="A5158" t="s">
        <v>10322</v>
      </c>
      <c r="B5158" t="s">
        <v>10323</v>
      </c>
      <c r="C5158" t="s">
        <v>27</v>
      </c>
      <c r="D5158">
        <v>27</v>
      </c>
      <c r="E5158" t="s">
        <v>36</v>
      </c>
      <c r="F5158" t="s">
        <v>36</v>
      </c>
      <c r="G5158" t="s">
        <v>36</v>
      </c>
      <c r="H5158" t="s">
        <v>36</v>
      </c>
      <c r="I5158" t="s">
        <v>2819</v>
      </c>
      <c r="J5158" s="4" t="str">
        <f t="shared" si="160"/>
        <v>na</v>
      </c>
      <c r="K5158" s="4">
        <f t="shared" si="161"/>
        <v>0</v>
      </c>
      <c r="L5158" t="s">
        <v>16601</v>
      </c>
    </row>
    <row r="5159" spans="1:12" x14ac:dyDescent="0.25">
      <c r="A5159" t="s">
        <v>10324</v>
      </c>
      <c r="B5159" t="s">
        <v>10325</v>
      </c>
      <c r="C5159" t="s">
        <v>30</v>
      </c>
      <c r="D5159">
        <v>27</v>
      </c>
      <c r="E5159" t="s">
        <v>36</v>
      </c>
      <c r="F5159">
        <v>0.56000000000000005</v>
      </c>
      <c r="G5159">
        <v>0.877</v>
      </c>
      <c r="H5159" t="s">
        <v>36</v>
      </c>
      <c r="I5159" t="s">
        <v>2819</v>
      </c>
      <c r="J5159" s="4" t="str">
        <f t="shared" si="160"/>
        <v>na</v>
      </c>
      <c r="K5159" s="4">
        <f t="shared" si="161"/>
        <v>0</v>
      </c>
      <c r="L5159" t="s">
        <v>16602</v>
      </c>
    </row>
    <row r="5160" spans="1:12" x14ac:dyDescent="0.25">
      <c r="A5160" t="s">
        <v>10326</v>
      </c>
      <c r="B5160" t="s">
        <v>10327</v>
      </c>
      <c r="C5160" t="s">
        <v>61</v>
      </c>
      <c r="D5160">
        <v>27</v>
      </c>
      <c r="E5160" t="s">
        <v>36</v>
      </c>
      <c r="F5160">
        <v>0.626</v>
      </c>
      <c r="G5160">
        <v>97.04</v>
      </c>
      <c r="H5160" t="s">
        <v>36</v>
      </c>
      <c r="I5160" t="s">
        <v>2819</v>
      </c>
      <c r="J5160" s="4" t="str">
        <f t="shared" si="160"/>
        <v>na</v>
      </c>
      <c r="K5160" s="4">
        <f t="shared" si="161"/>
        <v>0</v>
      </c>
      <c r="L5160" t="s">
        <v>16603</v>
      </c>
    </row>
    <row r="5161" spans="1:12" x14ac:dyDescent="0.25">
      <c r="A5161" t="s">
        <v>10328</v>
      </c>
      <c r="B5161" t="s">
        <v>10329</v>
      </c>
      <c r="C5161" t="s">
        <v>35</v>
      </c>
      <c r="D5161">
        <v>27</v>
      </c>
      <c r="E5161">
        <v>11.317</v>
      </c>
      <c r="F5161">
        <v>0.79900000000000004</v>
      </c>
      <c r="G5161">
        <v>1.17</v>
      </c>
      <c r="H5161" t="s">
        <v>36</v>
      </c>
      <c r="I5161" t="s">
        <v>2819</v>
      </c>
      <c r="J5161" s="4" t="str">
        <f t="shared" si="160"/>
        <v>na</v>
      </c>
      <c r="K5161" s="4">
        <f t="shared" si="161"/>
        <v>0</v>
      </c>
      <c r="L5161" t="s">
        <v>16604</v>
      </c>
    </row>
    <row r="5162" spans="1:12" x14ac:dyDescent="0.25">
      <c r="A5162" t="s">
        <v>10330</v>
      </c>
      <c r="B5162" t="s">
        <v>10331</v>
      </c>
      <c r="C5162" t="s">
        <v>132</v>
      </c>
      <c r="D5162">
        <v>27</v>
      </c>
      <c r="E5162">
        <v>11.484</v>
      </c>
      <c r="F5162">
        <v>0.59499999999999997</v>
      </c>
      <c r="G5162">
        <v>0.44</v>
      </c>
      <c r="H5162">
        <v>3.9740000000000002</v>
      </c>
      <c r="I5162" t="s">
        <v>2819</v>
      </c>
      <c r="J5162" s="4" t="str">
        <f t="shared" si="160"/>
        <v>na</v>
      </c>
      <c r="K5162" s="4">
        <f t="shared" si="161"/>
        <v>0</v>
      </c>
      <c r="L5162" t="s">
        <v>16605</v>
      </c>
    </row>
    <row r="5163" spans="1:12" x14ac:dyDescent="0.25">
      <c r="A5163" t="s">
        <v>10332</v>
      </c>
      <c r="B5163" t="s">
        <v>10333</v>
      </c>
      <c r="C5163" t="s">
        <v>35</v>
      </c>
      <c r="D5163">
        <v>27</v>
      </c>
      <c r="E5163">
        <v>1.429</v>
      </c>
      <c r="F5163">
        <v>0.34799999999999998</v>
      </c>
      <c r="G5163">
        <v>6.9000000000000006E-2</v>
      </c>
      <c r="H5163" t="s">
        <v>36</v>
      </c>
      <c r="I5163" t="s">
        <v>2819</v>
      </c>
      <c r="J5163" s="4" t="str">
        <f t="shared" si="160"/>
        <v>na</v>
      </c>
      <c r="K5163" s="4">
        <f t="shared" si="161"/>
        <v>0</v>
      </c>
      <c r="L5163" t="s">
        <v>16606</v>
      </c>
    </row>
    <row r="5164" spans="1:12" x14ac:dyDescent="0.25">
      <c r="A5164" t="s">
        <v>10334</v>
      </c>
      <c r="B5164" t="s">
        <v>10335</v>
      </c>
      <c r="C5164" t="s">
        <v>61</v>
      </c>
      <c r="D5164">
        <v>27</v>
      </c>
      <c r="E5164" t="s">
        <v>36</v>
      </c>
      <c r="F5164" t="s">
        <v>36</v>
      </c>
      <c r="G5164">
        <v>155.74199999999999</v>
      </c>
      <c r="H5164" t="s">
        <v>36</v>
      </c>
      <c r="I5164" t="s">
        <v>2819</v>
      </c>
      <c r="J5164" s="4" t="str">
        <f t="shared" si="160"/>
        <v>na</v>
      </c>
      <c r="K5164" s="4">
        <f t="shared" si="161"/>
        <v>0</v>
      </c>
      <c r="L5164" t="s">
        <v>16607</v>
      </c>
    </row>
    <row r="5165" spans="1:12" x14ac:dyDescent="0.25">
      <c r="A5165" t="s">
        <v>10336</v>
      </c>
      <c r="B5165" t="s">
        <v>10337</v>
      </c>
      <c r="C5165" t="s">
        <v>35</v>
      </c>
      <c r="D5165">
        <v>27</v>
      </c>
      <c r="E5165">
        <v>312.5</v>
      </c>
      <c r="F5165">
        <v>4.6399999999999997</v>
      </c>
      <c r="G5165">
        <v>2.13</v>
      </c>
      <c r="H5165" t="s">
        <v>36</v>
      </c>
      <c r="I5165" t="s">
        <v>2819</v>
      </c>
      <c r="J5165" s="4" t="str">
        <f t="shared" si="160"/>
        <v>na</v>
      </c>
      <c r="K5165" s="4">
        <f t="shared" si="161"/>
        <v>0</v>
      </c>
      <c r="L5165" t="s">
        <v>16608</v>
      </c>
    </row>
    <row r="5166" spans="1:12" x14ac:dyDescent="0.25">
      <c r="A5166" t="s">
        <v>10338</v>
      </c>
      <c r="B5166" t="s">
        <v>10339</v>
      </c>
      <c r="C5166" t="s">
        <v>61</v>
      </c>
      <c r="D5166">
        <v>27</v>
      </c>
      <c r="E5166" t="s">
        <v>36</v>
      </c>
      <c r="F5166" t="s">
        <v>36</v>
      </c>
      <c r="G5166">
        <v>5.1189999999999998</v>
      </c>
      <c r="H5166" t="s">
        <v>36</v>
      </c>
      <c r="I5166" t="s">
        <v>2819</v>
      </c>
      <c r="J5166" s="4" t="str">
        <f t="shared" si="160"/>
        <v>na</v>
      </c>
      <c r="K5166" s="4">
        <f t="shared" si="161"/>
        <v>0</v>
      </c>
      <c r="L5166" t="s">
        <v>16609</v>
      </c>
    </row>
    <row r="5167" spans="1:12" x14ac:dyDescent="0.25">
      <c r="A5167" t="s">
        <v>10340</v>
      </c>
      <c r="B5167" t="s">
        <v>10341</v>
      </c>
      <c r="C5167" t="s">
        <v>30</v>
      </c>
      <c r="D5167">
        <v>27</v>
      </c>
      <c r="E5167" t="s">
        <v>36</v>
      </c>
      <c r="F5167">
        <v>7.65</v>
      </c>
      <c r="G5167">
        <v>21.521999999999998</v>
      </c>
      <c r="H5167" t="s">
        <v>36</v>
      </c>
      <c r="I5167" t="s">
        <v>2819</v>
      </c>
      <c r="J5167" s="4" t="str">
        <f t="shared" si="160"/>
        <v>na</v>
      </c>
      <c r="K5167" s="4">
        <f t="shared" si="161"/>
        <v>0</v>
      </c>
      <c r="L5167" t="s">
        <v>16610</v>
      </c>
    </row>
    <row r="5168" spans="1:12" x14ac:dyDescent="0.25">
      <c r="A5168" t="s">
        <v>10342</v>
      </c>
      <c r="B5168" t="s">
        <v>10343</v>
      </c>
      <c r="C5168" t="s">
        <v>35</v>
      </c>
      <c r="D5168">
        <v>27</v>
      </c>
      <c r="E5168" t="s">
        <v>36</v>
      </c>
      <c r="F5168">
        <v>0.48299999999999998</v>
      </c>
      <c r="G5168">
        <v>0.84799999999999998</v>
      </c>
      <c r="H5168" t="s">
        <v>36</v>
      </c>
      <c r="I5168" t="s">
        <v>2819</v>
      </c>
      <c r="J5168" s="4" t="str">
        <f t="shared" si="160"/>
        <v>na</v>
      </c>
      <c r="K5168" s="4">
        <f t="shared" si="161"/>
        <v>0</v>
      </c>
      <c r="L5168" t="s">
        <v>16611</v>
      </c>
    </row>
    <row r="5169" spans="1:12" x14ac:dyDescent="0.25">
      <c r="A5169" t="s">
        <v>10344</v>
      </c>
      <c r="B5169" t="s">
        <v>10345</v>
      </c>
      <c r="C5169" t="s">
        <v>35</v>
      </c>
      <c r="D5169">
        <v>27</v>
      </c>
      <c r="E5169">
        <v>32.976999999999997</v>
      </c>
      <c r="F5169">
        <v>1.4610000000000001</v>
      </c>
      <c r="G5169">
        <v>1.7150000000000001</v>
      </c>
      <c r="H5169" t="s">
        <v>36</v>
      </c>
      <c r="I5169" t="s">
        <v>2819</v>
      </c>
      <c r="J5169" s="4" t="str">
        <f t="shared" si="160"/>
        <v>na</v>
      </c>
      <c r="K5169" s="4">
        <f t="shared" si="161"/>
        <v>0</v>
      </c>
      <c r="L5169" t="s">
        <v>16612</v>
      </c>
    </row>
    <row r="5170" spans="1:12" x14ac:dyDescent="0.25">
      <c r="A5170" t="s">
        <v>10346</v>
      </c>
      <c r="B5170" t="s">
        <v>10347</v>
      </c>
      <c r="C5170" t="s">
        <v>35</v>
      </c>
      <c r="D5170">
        <v>27</v>
      </c>
      <c r="E5170" t="s">
        <v>36</v>
      </c>
      <c r="F5170">
        <v>0.77200000000000002</v>
      </c>
      <c r="G5170">
        <v>9.8770000000000007</v>
      </c>
      <c r="H5170" t="s">
        <v>36</v>
      </c>
      <c r="I5170" t="s">
        <v>2819</v>
      </c>
      <c r="J5170" s="4" t="str">
        <f t="shared" si="160"/>
        <v>na</v>
      </c>
      <c r="K5170" s="4">
        <f t="shared" si="161"/>
        <v>0</v>
      </c>
      <c r="L5170" t="s">
        <v>16613</v>
      </c>
    </row>
    <row r="5171" spans="1:12" x14ac:dyDescent="0.25">
      <c r="A5171" t="s">
        <v>10348</v>
      </c>
      <c r="B5171" t="s">
        <v>10349</v>
      </c>
      <c r="C5171" t="s">
        <v>11</v>
      </c>
      <c r="D5171">
        <v>26</v>
      </c>
      <c r="E5171" t="s">
        <v>36</v>
      </c>
      <c r="F5171" t="s">
        <v>36</v>
      </c>
      <c r="G5171">
        <v>8.7140000000000004</v>
      </c>
      <c r="H5171" t="s">
        <v>36</v>
      </c>
      <c r="I5171" t="s">
        <v>2819</v>
      </c>
      <c r="J5171" s="4" t="str">
        <f t="shared" si="160"/>
        <v>na</v>
      </c>
      <c r="K5171" s="4">
        <f t="shared" si="161"/>
        <v>0</v>
      </c>
      <c r="L5171" t="s">
        <v>16614</v>
      </c>
    </row>
    <row r="5172" spans="1:12" x14ac:dyDescent="0.25">
      <c r="A5172" t="s">
        <v>10350</v>
      </c>
      <c r="B5172" t="s">
        <v>10351</v>
      </c>
      <c r="C5172" t="s">
        <v>15</v>
      </c>
      <c r="D5172">
        <v>26</v>
      </c>
      <c r="E5172">
        <v>6.1319999999999997</v>
      </c>
      <c r="F5172">
        <v>0.26400000000000001</v>
      </c>
      <c r="G5172">
        <v>0.25800000000000001</v>
      </c>
      <c r="H5172">
        <v>5.2539999999999996</v>
      </c>
      <c r="I5172" t="s">
        <v>2819</v>
      </c>
      <c r="J5172" s="4" t="str">
        <f t="shared" si="160"/>
        <v>na</v>
      </c>
      <c r="K5172" s="4">
        <f t="shared" si="161"/>
        <v>0</v>
      </c>
      <c r="L5172" t="s">
        <v>16615</v>
      </c>
    </row>
    <row r="5173" spans="1:12" x14ac:dyDescent="0.25">
      <c r="A5173" t="s">
        <v>10352</v>
      </c>
      <c r="B5173" t="s">
        <v>10353</v>
      </c>
      <c r="C5173" t="s">
        <v>35</v>
      </c>
      <c r="D5173">
        <v>26</v>
      </c>
      <c r="E5173">
        <v>21.698</v>
      </c>
      <c r="F5173">
        <v>1.27</v>
      </c>
      <c r="G5173">
        <v>3.0339999999999998</v>
      </c>
      <c r="H5173" t="s">
        <v>36</v>
      </c>
      <c r="I5173" t="s">
        <v>2819</v>
      </c>
      <c r="J5173" s="4" t="str">
        <f t="shared" si="160"/>
        <v>na</v>
      </c>
      <c r="K5173" s="4">
        <f t="shared" si="161"/>
        <v>0</v>
      </c>
      <c r="L5173" t="s">
        <v>16616</v>
      </c>
    </row>
    <row r="5174" spans="1:12" x14ac:dyDescent="0.25">
      <c r="A5174" t="s">
        <v>10354</v>
      </c>
      <c r="B5174" t="s">
        <v>10355</v>
      </c>
      <c r="C5174" t="s">
        <v>35</v>
      </c>
      <c r="D5174">
        <v>26</v>
      </c>
      <c r="E5174" t="s">
        <v>36</v>
      </c>
      <c r="F5174" t="s">
        <v>36</v>
      </c>
      <c r="G5174" t="s">
        <v>36</v>
      </c>
      <c r="H5174" t="s">
        <v>36</v>
      </c>
      <c r="I5174" t="s">
        <v>2819</v>
      </c>
      <c r="J5174" s="4" t="str">
        <f t="shared" si="160"/>
        <v>na</v>
      </c>
      <c r="K5174" s="4">
        <f t="shared" si="161"/>
        <v>0</v>
      </c>
      <c r="L5174" t="s">
        <v>16617</v>
      </c>
    </row>
    <row r="5175" spans="1:12" x14ac:dyDescent="0.25">
      <c r="A5175" t="s">
        <v>10356</v>
      </c>
      <c r="B5175" t="s">
        <v>10357</v>
      </c>
      <c r="C5175" t="s">
        <v>30</v>
      </c>
      <c r="D5175">
        <v>26</v>
      </c>
      <c r="E5175" t="s">
        <v>36</v>
      </c>
      <c r="F5175">
        <v>1.0189999999999999</v>
      </c>
      <c r="G5175">
        <v>3.4910000000000001</v>
      </c>
      <c r="H5175" t="s">
        <v>36</v>
      </c>
      <c r="I5175" t="s">
        <v>2819</v>
      </c>
      <c r="J5175" s="4" t="str">
        <f t="shared" si="160"/>
        <v>na</v>
      </c>
      <c r="K5175" s="4">
        <f t="shared" si="161"/>
        <v>0</v>
      </c>
      <c r="L5175" t="s">
        <v>16618</v>
      </c>
    </row>
    <row r="5176" spans="1:12" x14ac:dyDescent="0.25">
      <c r="A5176" t="s">
        <v>10358</v>
      </c>
      <c r="B5176" t="s">
        <v>10359</v>
      </c>
      <c r="C5176" t="s">
        <v>132</v>
      </c>
      <c r="D5176">
        <v>26</v>
      </c>
      <c r="E5176" t="s">
        <v>36</v>
      </c>
      <c r="F5176" t="s">
        <v>36</v>
      </c>
      <c r="G5176">
        <v>1.7000000000000001E-2</v>
      </c>
      <c r="H5176">
        <v>28.073</v>
      </c>
      <c r="I5176" t="s">
        <v>2819</v>
      </c>
      <c r="J5176" s="4" t="str">
        <f t="shared" si="160"/>
        <v>na</v>
      </c>
      <c r="K5176" s="4">
        <f t="shared" si="161"/>
        <v>0</v>
      </c>
      <c r="L5176" t="s">
        <v>16619</v>
      </c>
    </row>
    <row r="5177" spans="1:12" x14ac:dyDescent="0.25">
      <c r="A5177" t="s">
        <v>10360</v>
      </c>
      <c r="B5177" t="s">
        <v>10361</v>
      </c>
      <c r="C5177" t="s">
        <v>18</v>
      </c>
      <c r="D5177">
        <v>26</v>
      </c>
      <c r="E5177" t="s">
        <v>36</v>
      </c>
      <c r="F5177">
        <v>313.90100000000001</v>
      </c>
      <c r="G5177" t="s">
        <v>36</v>
      </c>
      <c r="H5177" t="s">
        <v>36</v>
      </c>
      <c r="I5177" t="s">
        <v>2819</v>
      </c>
      <c r="J5177" s="4" t="str">
        <f t="shared" si="160"/>
        <v>na</v>
      </c>
      <c r="K5177" s="4">
        <f t="shared" si="161"/>
        <v>0</v>
      </c>
      <c r="L5177" t="s">
        <v>16620</v>
      </c>
    </row>
    <row r="5178" spans="1:12" x14ac:dyDescent="0.25">
      <c r="A5178" t="s">
        <v>10362</v>
      </c>
      <c r="B5178" t="s">
        <v>10363</v>
      </c>
      <c r="C5178" t="s">
        <v>58</v>
      </c>
      <c r="D5178">
        <v>26</v>
      </c>
      <c r="E5178">
        <v>2.198</v>
      </c>
      <c r="F5178">
        <v>0.14499999999999999</v>
      </c>
      <c r="G5178">
        <v>2.5999999999999999E-2</v>
      </c>
      <c r="H5178">
        <v>4.9470000000000001</v>
      </c>
      <c r="I5178" t="s">
        <v>2819</v>
      </c>
      <c r="J5178" s="4" t="str">
        <f t="shared" si="160"/>
        <v>na</v>
      </c>
      <c r="K5178" s="4">
        <f t="shared" si="161"/>
        <v>0</v>
      </c>
      <c r="L5178" t="s">
        <v>16621</v>
      </c>
    </row>
    <row r="5179" spans="1:12" x14ac:dyDescent="0.25">
      <c r="A5179" t="s">
        <v>10364</v>
      </c>
      <c r="B5179" t="s">
        <v>10365</v>
      </c>
      <c r="C5179" t="s">
        <v>61</v>
      </c>
      <c r="D5179">
        <v>26</v>
      </c>
      <c r="E5179" t="s">
        <v>36</v>
      </c>
      <c r="F5179">
        <v>0.191</v>
      </c>
      <c r="G5179">
        <v>13.31</v>
      </c>
      <c r="H5179" t="s">
        <v>36</v>
      </c>
      <c r="I5179" t="s">
        <v>2819</v>
      </c>
      <c r="J5179" s="4" t="str">
        <f t="shared" si="160"/>
        <v>na</v>
      </c>
      <c r="K5179" s="4">
        <f t="shared" si="161"/>
        <v>0</v>
      </c>
      <c r="L5179" t="s">
        <v>16622</v>
      </c>
    </row>
    <row r="5180" spans="1:12" x14ac:dyDescent="0.25">
      <c r="A5180" t="s">
        <v>10366</v>
      </c>
      <c r="B5180" t="s">
        <v>10367</v>
      </c>
      <c r="C5180" t="s">
        <v>35</v>
      </c>
      <c r="D5180">
        <v>26</v>
      </c>
      <c r="E5180" t="s">
        <v>36</v>
      </c>
      <c r="F5180">
        <v>0.83</v>
      </c>
      <c r="G5180">
        <v>1.6739999999999999</v>
      </c>
      <c r="H5180" t="s">
        <v>36</v>
      </c>
      <c r="I5180" t="s">
        <v>2819</v>
      </c>
      <c r="J5180" s="4" t="str">
        <f t="shared" si="160"/>
        <v>na</v>
      </c>
      <c r="K5180" s="4">
        <f t="shared" si="161"/>
        <v>0</v>
      </c>
      <c r="L5180" t="s">
        <v>16623</v>
      </c>
    </row>
    <row r="5181" spans="1:12" x14ac:dyDescent="0.25">
      <c r="A5181" t="s">
        <v>10368</v>
      </c>
      <c r="B5181" t="s">
        <v>10369</v>
      </c>
      <c r="C5181" t="s">
        <v>21</v>
      </c>
      <c r="D5181">
        <v>26</v>
      </c>
      <c r="E5181" t="s">
        <v>36</v>
      </c>
      <c r="F5181">
        <v>0.30599999999999999</v>
      </c>
      <c r="G5181">
        <v>1.6E-2</v>
      </c>
      <c r="H5181">
        <v>15.853</v>
      </c>
      <c r="I5181" t="s">
        <v>2819</v>
      </c>
      <c r="J5181" s="4" t="str">
        <f t="shared" si="160"/>
        <v>na</v>
      </c>
      <c r="K5181" s="4">
        <f t="shared" si="161"/>
        <v>0</v>
      </c>
      <c r="L5181" t="s">
        <v>16624</v>
      </c>
    </row>
    <row r="5182" spans="1:12" x14ac:dyDescent="0.25">
      <c r="A5182" t="s">
        <v>10370</v>
      </c>
      <c r="B5182" t="s">
        <v>10371</v>
      </c>
      <c r="C5182" t="s">
        <v>132</v>
      </c>
      <c r="D5182">
        <v>26</v>
      </c>
      <c r="E5182" t="s">
        <v>36</v>
      </c>
      <c r="F5182">
        <v>1.4770000000000001</v>
      </c>
      <c r="G5182">
        <v>3.7250000000000001</v>
      </c>
      <c r="H5182" t="s">
        <v>36</v>
      </c>
      <c r="I5182" t="s">
        <v>2819</v>
      </c>
      <c r="J5182" s="4" t="str">
        <f t="shared" si="160"/>
        <v>na</v>
      </c>
      <c r="K5182" s="4">
        <f t="shared" si="161"/>
        <v>0</v>
      </c>
      <c r="L5182" t="s">
        <v>16625</v>
      </c>
    </row>
    <row r="5183" spans="1:12" x14ac:dyDescent="0.25">
      <c r="A5183" t="s">
        <v>10372</v>
      </c>
      <c r="B5183" t="s">
        <v>10373</v>
      </c>
      <c r="C5183" t="s">
        <v>61</v>
      </c>
      <c r="D5183">
        <v>26</v>
      </c>
      <c r="E5183" t="s">
        <v>36</v>
      </c>
      <c r="F5183" t="s">
        <v>36</v>
      </c>
      <c r="G5183" t="s">
        <v>36</v>
      </c>
      <c r="H5183" t="s">
        <v>36</v>
      </c>
      <c r="I5183" t="s">
        <v>2819</v>
      </c>
      <c r="J5183" s="4" t="str">
        <f t="shared" si="160"/>
        <v>na</v>
      </c>
      <c r="K5183" s="4">
        <f t="shared" si="161"/>
        <v>0</v>
      </c>
      <c r="L5183" t="s">
        <v>16626</v>
      </c>
    </row>
    <row r="5184" spans="1:12" x14ac:dyDescent="0.25">
      <c r="A5184" t="s">
        <v>10374</v>
      </c>
      <c r="B5184" t="s">
        <v>10375</v>
      </c>
      <c r="C5184" t="s">
        <v>35</v>
      </c>
      <c r="D5184">
        <v>26</v>
      </c>
      <c r="E5184">
        <v>13.525</v>
      </c>
      <c r="F5184">
        <v>1.6279999999999999</v>
      </c>
      <c r="G5184">
        <v>1.21</v>
      </c>
      <c r="H5184" t="s">
        <v>36</v>
      </c>
      <c r="I5184" t="s">
        <v>2819</v>
      </c>
      <c r="J5184" s="4" t="str">
        <f t="shared" si="160"/>
        <v>na</v>
      </c>
      <c r="K5184" s="4">
        <f t="shared" si="161"/>
        <v>0</v>
      </c>
      <c r="L5184" t="s">
        <v>16627</v>
      </c>
    </row>
    <row r="5185" spans="1:12" x14ac:dyDescent="0.25">
      <c r="A5185" t="s">
        <v>10376</v>
      </c>
      <c r="B5185" t="s">
        <v>10377</v>
      </c>
      <c r="C5185" t="s">
        <v>30</v>
      </c>
      <c r="D5185">
        <v>26</v>
      </c>
      <c r="E5185" t="s">
        <v>36</v>
      </c>
      <c r="F5185" t="s">
        <v>36</v>
      </c>
      <c r="G5185" t="s">
        <v>36</v>
      </c>
      <c r="H5185" t="s">
        <v>36</v>
      </c>
      <c r="I5185" t="s">
        <v>2819</v>
      </c>
      <c r="J5185" s="4" t="str">
        <f t="shared" si="160"/>
        <v>na</v>
      </c>
      <c r="K5185" s="4">
        <f t="shared" si="161"/>
        <v>0</v>
      </c>
      <c r="L5185" t="s">
        <v>16628</v>
      </c>
    </row>
    <row r="5186" spans="1:12" x14ac:dyDescent="0.25">
      <c r="A5186" t="s">
        <v>10378</v>
      </c>
      <c r="B5186" t="s">
        <v>10379</v>
      </c>
      <c r="C5186" t="s">
        <v>132</v>
      </c>
      <c r="D5186">
        <v>26</v>
      </c>
      <c r="E5186" t="s">
        <v>36</v>
      </c>
      <c r="F5186">
        <v>0.78100000000000003</v>
      </c>
      <c r="G5186">
        <v>0.76800000000000002</v>
      </c>
      <c r="H5186">
        <v>9.1419999999999995</v>
      </c>
      <c r="I5186" t="s">
        <v>2819</v>
      </c>
      <c r="J5186" s="4" t="str">
        <f t="shared" ref="J5186:J5249" si="162">IF(AND(I5186=selected_country_code,C5186= selected_sector_code),D5186,"na")</f>
        <v>na</v>
      </c>
      <c r="K5186" s="4">
        <f t="shared" si="161"/>
        <v>0</v>
      </c>
      <c r="L5186" t="s">
        <v>16629</v>
      </c>
    </row>
    <row r="5187" spans="1:12" x14ac:dyDescent="0.25">
      <c r="A5187" t="s">
        <v>10380</v>
      </c>
      <c r="B5187" t="s">
        <v>10381</v>
      </c>
      <c r="C5187" t="s">
        <v>45</v>
      </c>
      <c r="D5187">
        <v>26</v>
      </c>
      <c r="E5187" t="s">
        <v>36</v>
      </c>
      <c r="F5187">
        <v>1.1459999999999999</v>
      </c>
      <c r="G5187">
        <v>4.5880000000000001</v>
      </c>
      <c r="H5187" t="s">
        <v>36</v>
      </c>
      <c r="I5187" t="s">
        <v>2819</v>
      </c>
      <c r="J5187" s="4" t="str">
        <f t="shared" si="162"/>
        <v>na</v>
      </c>
      <c r="K5187" s="4">
        <f t="shared" ref="K5187:K5250" si="163">IFERROR(RANK(J5187,$J$2:$J$5711,0),0)</f>
        <v>0</v>
      </c>
      <c r="L5187" t="s">
        <v>16630</v>
      </c>
    </row>
    <row r="5188" spans="1:12" x14ac:dyDescent="0.25">
      <c r="A5188" t="s">
        <v>10382</v>
      </c>
      <c r="B5188" t="s">
        <v>10383</v>
      </c>
      <c r="C5188" t="s">
        <v>35</v>
      </c>
      <c r="D5188">
        <v>26</v>
      </c>
      <c r="E5188" t="s">
        <v>36</v>
      </c>
      <c r="F5188" t="s">
        <v>36</v>
      </c>
      <c r="G5188">
        <v>0.106</v>
      </c>
      <c r="H5188">
        <v>5.8230000000000004</v>
      </c>
      <c r="I5188" t="s">
        <v>2819</v>
      </c>
      <c r="J5188" s="4" t="str">
        <f t="shared" si="162"/>
        <v>na</v>
      </c>
      <c r="K5188" s="4">
        <f t="shared" si="163"/>
        <v>0</v>
      </c>
      <c r="L5188" t="s">
        <v>16631</v>
      </c>
    </row>
    <row r="5189" spans="1:12" x14ac:dyDescent="0.25">
      <c r="A5189" t="s">
        <v>10384</v>
      </c>
      <c r="B5189" t="s">
        <v>10385</v>
      </c>
      <c r="C5189" t="s">
        <v>132</v>
      </c>
      <c r="D5189">
        <v>26</v>
      </c>
      <c r="E5189" t="s">
        <v>36</v>
      </c>
      <c r="F5189">
        <v>0.92600000000000005</v>
      </c>
      <c r="G5189">
        <v>0.38600000000000001</v>
      </c>
      <c r="H5189" t="s">
        <v>36</v>
      </c>
      <c r="I5189" t="s">
        <v>2819</v>
      </c>
      <c r="J5189" s="4" t="str">
        <f t="shared" si="162"/>
        <v>na</v>
      </c>
      <c r="K5189" s="4">
        <f t="shared" si="163"/>
        <v>0</v>
      </c>
      <c r="L5189" t="s">
        <v>16632</v>
      </c>
    </row>
    <row r="5190" spans="1:12" x14ac:dyDescent="0.25">
      <c r="A5190" t="s">
        <v>10386</v>
      </c>
      <c r="B5190" t="s">
        <v>10387</v>
      </c>
      <c r="C5190" t="s">
        <v>30</v>
      </c>
      <c r="D5190">
        <v>26</v>
      </c>
      <c r="E5190" t="s">
        <v>36</v>
      </c>
      <c r="F5190">
        <v>2.415</v>
      </c>
      <c r="G5190" t="s">
        <v>36</v>
      </c>
      <c r="H5190" t="s">
        <v>36</v>
      </c>
      <c r="I5190" t="s">
        <v>2819</v>
      </c>
      <c r="J5190" s="4" t="str">
        <f t="shared" si="162"/>
        <v>na</v>
      </c>
      <c r="K5190" s="4">
        <f t="shared" si="163"/>
        <v>0</v>
      </c>
      <c r="L5190" t="s">
        <v>16633</v>
      </c>
    </row>
    <row r="5191" spans="1:12" x14ac:dyDescent="0.25">
      <c r="A5191" t="s">
        <v>10388</v>
      </c>
      <c r="B5191" t="s">
        <v>10389</v>
      </c>
      <c r="C5191" t="s">
        <v>30</v>
      </c>
      <c r="D5191">
        <v>26</v>
      </c>
      <c r="E5191" t="s">
        <v>36</v>
      </c>
      <c r="F5191" t="s">
        <v>36</v>
      </c>
      <c r="G5191">
        <v>2.3450000000000002</v>
      </c>
      <c r="H5191" t="s">
        <v>36</v>
      </c>
      <c r="I5191" t="s">
        <v>2819</v>
      </c>
      <c r="J5191" s="4" t="str">
        <f t="shared" si="162"/>
        <v>na</v>
      </c>
      <c r="K5191" s="4">
        <f t="shared" si="163"/>
        <v>0</v>
      </c>
      <c r="L5191" t="s">
        <v>16634</v>
      </c>
    </row>
    <row r="5192" spans="1:12" x14ac:dyDescent="0.25">
      <c r="A5192" t="s">
        <v>10390</v>
      </c>
      <c r="B5192" t="s">
        <v>10391</v>
      </c>
      <c r="C5192" t="s">
        <v>21</v>
      </c>
      <c r="D5192">
        <v>26</v>
      </c>
      <c r="E5192">
        <v>6.2960000000000003</v>
      </c>
      <c r="F5192">
        <v>0.94199999999999995</v>
      </c>
      <c r="G5192">
        <v>0.16400000000000001</v>
      </c>
      <c r="H5192">
        <v>0.85599999999999998</v>
      </c>
      <c r="I5192" t="s">
        <v>2819</v>
      </c>
      <c r="J5192" s="4" t="str">
        <f t="shared" si="162"/>
        <v>na</v>
      </c>
      <c r="K5192" s="4">
        <f t="shared" si="163"/>
        <v>0</v>
      </c>
      <c r="L5192" t="s">
        <v>16635</v>
      </c>
    </row>
    <row r="5193" spans="1:12" x14ac:dyDescent="0.25">
      <c r="A5193" t="s">
        <v>10392</v>
      </c>
      <c r="B5193" t="s">
        <v>10393</v>
      </c>
      <c r="C5193" t="s">
        <v>15</v>
      </c>
      <c r="D5193">
        <v>26</v>
      </c>
      <c r="E5193" t="s">
        <v>36</v>
      </c>
      <c r="F5193">
        <v>0.503</v>
      </c>
      <c r="G5193">
        <v>4.7279999999999998</v>
      </c>
      <c r="H5193" t="s">
        <v>36</v>
      </c>
      <c r="I5193" t="s">
        <v>2819</v>
      </c>
      <c r="J5193" s="4" t="str">
        <f t="shared" si="162"/>
        <v>na</v>
      </c>
      <c r="K5193" s="4">
        <f t="shared" si="163"/>
        <v>0</v>
      </c>
      <c r="L5193" t="s">
        <v>16636</v>
      </c>
    </row>
    <row r="5194" spans="1:12" x14ac:dyDescent="0.25">
      <c r="A5194" t="s">
        <v>10394</v>
      </c>
      <c r="B5194" t="s">
        <v>10395</v>
      </c>
      <c r="C5194" t="s">
        <v>24</v>
      </c>
      <c r="D5194">
        <v>26</v>
      </c>
      <c r="E5194">
        <v>13.917</v>
      </c>
      <c r="F5194">
        <v>1.2330000000000001</v>
      </c>
      <c r="G5194">
        <v>0.54700000000000004</v>
      </c>
      <c r="H5194">
        <v>6.5720000000000001</v>
      </c>
      <c r="I5194" t="s">
        <v>2819</v>
      </c>
      <c r="J5194" s="4" t="str">
        <f t="shared" si="162"/>
        <v>na</v>
      </c>
      <c r="K5194" s="4">
        <f t="shared" si="163"/>
        <v>0</v>
      </c>
      <c r="L5194" t="s">
        <v>16637</v>
      </c>
    </row>
    <row r="5195" spans="1:12" x14ac:dyDescent="0.25">
      <c r="A5195" t="s">
        <v>10396</v>
      </c>
      <c r="B5195" t="s">
        <v>10397</v>
      </c>
      <c r="C5195" t="s">
        <v>58</v>
      </c>
      <c r="D5195">
        <v>26</v>
      </c>
      <c r="E5195" t="s">
        <v>36</v>
      </c>
      <c r="F5195" t="s">
        <v>36</v>
      </c>
      <c r="G5195" t="s">
        <v>36</v>
      </c>
      <c r="H5195" t="s">
        <v>36</v>
      </c>
      <c r="I5195" t="s">
        <v>2819</v>
      </c>
      <c r="J5195" s="4" t="str">
        <f t="shared" si="162"/>
        <v>na</v>
      </c>
      <c r="K5195" s="4">
        <f t="shared" si="163"/>
        <v>0</v>
      </c>
      <c r="L5195" t="s">
        <v>16638</v>
      </c>
    </row>
    <row r="5196" spans="1:12" x14ac:dyDescent="0.25">
      <c r="A5196" t="s">
        <v>10398</v>
      </c>
      <c r="B5196" t="s">
        <v>10399</v>
      </c>
      <c r="C5196" t="s">
        <v>61</v>
      </c>
      <c r="D5196">
        <v>26</v>
      </c>
      <c r="E5196" t="s">
        <v>36</v>
      </c>
      <c r="F5196" t="s">
        <v>36</v>
      </c>
      <c r="G5196" t="s">
        <v>36</v>
      </c>
      <c r="H5196" t="s">
        <v>36</v>
      </c>
      <c r="I5196" t="s">
        <v>2819</v>
      </c>
      <c r="J5196" s="4" t="str">
        <f t="shared" si="162"/>
        <v>na</v>
      </c>
      <c r="K5196" s="4">
        <f t="shared" si="163"/>
        <v>0</v>
      </c>
      <c r="L5196" t="s">
        <v>16639</v>
      </c>
    </row>
    <row r="5197" spans="1:12" x14ac:dyDescent="0.25">
      <c r="A5197" t="s">
        <v>10400</v>
      </c>
      <c r="B5197" t="s">
        <v>10401</v>
      </c>
      <c r="C5197" t="s">
        <v>18</v>
      </c>
      <c r="D5197">
        <v>26</v>
      </c>
      <c r="E5197" t="s">
        <v>36</v>
      </c>
      <c r="F5197" t="s">
        <v>36</v>
      </c>
      <c r="G5197" t="s">
        <v>36</v>
      </c>
      <c r="H5197" t="s">
        <v>36</v>
      </c>
      <c r="I5197" t="s">
        <v>2819</v>
      </c>
      <c r="J5197" s="4" t="str">
        <f t="shared" si="162"/>
        <v>na</v>
      </c>
      <c r="K5197" s="4">
        <f t="shared" si="163"/>
        <v>0</v>
      </c>
      <c r="L5197" t="s">
        <v>16640</v>
      </c>
    </row>
    <row r="5198" spans="1:12" x14ac:dyDescent="0.25">
      <c r="A5198" t="s">
        <v>10402</v>
      </c>
      <c r="B5198" t="s">
        <v>10403</v>
      </c>
      <c r="C5198" t="s">
        <v>30</v>
      </c>
      <c r="D5198">
        <v>26</v>
      </c>
      <c r="E5198" t="s">
        <v>36</v>
      </c>
      <c r="F5198" t="s">
        <v>36</v>
      </c>
      <c r="G5198">
        <v>0.73099999999999998</v>
      </c>
      <c r="H5198" t="s">
        <v>36</v>
      </c>
      <c r="I5198" t="s">
        <v>2819</v>
      </c>
      <c r="J5198" s="4" t="str">
        <f t="shared" si="162"/>
        <v>na</v>
      </c>
      <c r="K5198" s="4">
        <f t="shared" si="163"/>
        <v>0</v>
      </c>
      <c r="L5198" t="s">
        <v>16641</v>
      </c>
    </row>
    <row r="5199" spans="1:12" x14ac:dyDescent="0.25">
      <c r="A5199" t="s">
        <v>10404</v>
      </c>
      <c r="B5199" t="s">
        <v>10405</v>
      </c>
      <c r="C5199" t="s">
        <v>132</v>
      </c>
      <c r="D5199">
        <v>25</v>
      </c>
      <c r="E5199" t="s">
        <v>36</v>
      </c>
      <c r="F5199">
        <v>1.8320000000000001</v>
      </c>
      <c r="G5199">
        <v>2.234</v>
      </c>
      <c r="H5199" t="s">
        <v>36</v>
      </c>
      <c r="I5199" t="s">
        <v>2819</v>
      </c>
      <c r="J5199" s="4" t="str">
        <f t="shared" si="162"/>
        <v>na</v>
      </c>
      <c r="K5199" s="4">
        <f t="shared" si="163"/>
        <v>0</v>
      </c>
      <c r="L5199" t="s">
        <v>16642</v>
      </c>
    </row>
    <row r="5200" spans="1:12" x14ac:dyDescent="0.25">
      <c r="A5200" t="s">
        <v>10406</v>
      </c>
      <c r="B5200" t="s">
        <v>10407</v>
      </c>
      <c r="C5200" t="s">
        <v>35</v>
      </c>
      <c r="D5200">
        <v>25</v>
      </c>
      <c r="E5200">
        <v>7.9050000000000002</v>
      </c>
      <c r="F5200">
        <v>1.1819999999999999</v>
      </c>
      <c r="G5200">
        <v>2.738</v>
      </c>
      <c r="H5200" t="s">
        <v>36</v>
      </c>
      <c r="I5200" t="s">
        <v>2819</v>
      </c>
      <c r="J5200" s="4" t="str">
        <f t="shared" si="162"/>
        <v>na</v>
      </c>
      <c r="K5200" s="4">
        <f t="shared" si="163"/>
        <v>0</v>
      </c>
      <c r="L5200" t="s">
        <v>16643</v>
      </c>
    </row>
    <row r="5201" spans="1:12" x14ac:dyDescent="0.25">
      <c r="A5201" t="s">
        <v>10408</v>
      </c>
      <c r="B5201" t="s">
        <v>10409</v>
      </c>
      <c r="C5201" t="s">
        <v>18</v>
      </c>
      <c r="D5201">
        <v>25</v>
      </c>
      <c r="E5201" t="s">
        <v>36</v>
      </c>
      <c r="F5201">
        <v>23.452999999999999</v>
      </c>
      <c r="G5201">
        <v>6.6870000000000003</v>
      </c>
      <c r="H5201" t="s">
        <v>36</v>
      </c>
      <c r="I5201" t="s">
        <v>2819</v>
      </c>
      <c r="J5201" s="4" t="str">
        <f t="shared" si="162"/>
        <v>na</v>
      </c>
      <c r="K5201" s="4">
        <f t="shared" si="163"/>
        <v>0</v>
      </c>
      <c r="L5201" t="s">
        <v>16644</v>
      </c>
    </row>
    <row r="5202" spans="1:12" x14ac:dyDescent="0.25">
      <c r="A5202" t="s">
        <v>10410</v>
      </c>
      <c r="B5202" t="s">
        <v>10411</v>
      </c>
      <c r="C5202" t="s">
        <v>35</v>
      </c>
      <c r="D5202">
        <v>25</v>
      </c>
      <c r="E5202">
        <v>13.252000000000001</v>
      </c>
      <c r="F5202">
        <v>1.8109999999999999</v>
      </c>
      <c r="G5202">
        <v>2.2050000000000001</v>
      </c>
      <c r="H5202" t="s">
        <v>36</v>
      </c>
      <c r="I5202" t="s">
        <v>2819</v>
      </c>
      <c r="J5202" s="4" t="str">
        <f t="shared" si="162"/>
        <v>na</v>
      </c>
      <c r="K5202" s="4">
        <f t="shared" si="163"/>
        <v>0</v>
      </c>
      <c r="L5202" t="s">
        <v>16645</v>
      </c>
    </row>
    <row r="5203" spans="1:12" x14ac:dyDescent="0.25">
      <c r="A5203" t="s">
        <v>10412</v>
      </c>
      <c r="B5203" t="s">
        <v>10413</v>
      </c>
      <c r="C5203" t="s">
        <v>21</v>
      </c>
      <c r="D5203">
        <v>25</v>
      </c>
      <c r="E5203" t="s">
        <v>36</v>
      </c>
      <c r="F5203" t="s">
        <v>36</v>
      </c>
      <c r="G5203">
        <v>0.23899999999999999</v>
      </c>
      <c r="H5203" t="s">
        <v>36</v>
      </c>
      <c r="I5203" t="s">
        <v>2819</v>
      </c>
      <c r="J5203" s="4" t="str">
        <f t="shared" si="162"/>
        <v>na</v>
      </c>
      <c r="K5203" s="4">
        <f t="shared" si="163"/>
        <v>0</v>
      </c>
      <c r="L5203" t="s">
        <v>16646</v>
      </c>
    </row>
    <row r="5204" spans="1:12" x14ac:dyDescent="0.25">
      <c r="A5204" t="s">
        <v>10414</v>
      </c>
      <c r="B5204" t="s">
        <v>10415</v>
      </c>
      <c r="C5204" t="s">
        <v>24</v>
      </c>
      <c r="D5204">
        <v>25</v>
      </c>
      <c r="E5204" t="s">
        <v>36</v>
      </c>
      <c r="F5204">
        <v>4.4589999999999996</v>
      </c>
      <c r="G5204">
        <v>3.1240000000000001</v>
      </c>
      <c r="H5204" t="s">
        <v>36</v>
      </c>
      <c r="I5204" t="s">
        <v>2819</v>
      </c>
      <c r="J5204" s="4" t="str">
        <f t="shared" si="162"/>
        <v>na</v>
      </c>
      <c r="K5204" s="4">
        <f t="shared" si="163"/>
        <v>0</v>
      </c>
      <c r="L5204" t="s">
        <v>16647</v>
      </c>
    </row>
    <row r="5205" spans="1:12" x14ac:dyDescent="0.25">
      <c r="A5205" t="s">
        <v>10416</v>
      </c>
      <c r="B5205" t="s">
        <v>10417</v>
      </c>
      <c r="C5205" t="s">
        <v>21</v>
      </c>
      <c r="D5205">
        <v>25</v>
      </c>
      <c r="E5205" t="s">
        <v>36</v>
      </c>
      <c r="F5205">
        <v>3.2770000000000001</v>
      </c>
      <c r="G5205">
        <v>16.437999999999999</v>
      </c>
      <c r="H5205" t="s">
        <v>36</v>
      </c>
      <c r="I5205" t="s">
        <v>2819</v>
      </c>
      <c r="J5205" s="4" t="str">
        <f t="shared" si="162"/>
        <v>na</v>
      </c>
      <c r="K5205" s="4">
        <f t="shared" si="163"/>
        <v>0</v>
      </c>
      <c r="L5205" t="s">
        <v>16648</v>
      </c>
    </row>
    <row r="5206" spans="1:12" x14ac:dyDescent="0.25">
      <c r="A5206" t="s">
        <v>10418</v>
      </c>
      <c r="B5206" t="s">
        <v>10419</v>
      </c>
      <c r="C5206" t="s">
        <v>35</v>
      </c>
      <c r="D5206">
        <v>25</v>
      </c>
      <c r="E5206">
        <v>8.0259999999999998</v>
      </c>
      <c r="F5206">
        <v>0.67400000000000004</v>
      </c>
      <c r="G5206">
        <v>1.8580000000000001</v>
      </c>
      <c r="H5206" t="s">
        <v>36</v>
      </c>
      <c r="I5206" t="s">
        <v>2819</v>
      </c>
      <c r="J5206" s="4" t="str">
        <f t="shared" si="162"/>
        <v>na</v>
      </c>
      <c r="K5206" s="4">
        <f t="shared" si="163"/>
        <v>0</v>
      </c>
      <c r="L5206" t="s">
        <v>16649</v>
      </c>
    </row>
    <row r="5207" spans="1:12" x14ac:dyDescent="0.25">
      <c r="A5207" t="s">
        <v>10420</v>
      </c>
      <c r="B5207" t="s">
        <v>10421</v>
      </c>
      <c r="C5207" t="s">
        <v>35</v>
      </c>
      <c r="D5207">
        <v>25</v>
      </c>
      <c r="E5207">
        <v>17.14</v>
      </c>
      <c r="F5207">
        <v>0.64800000000000002</v>
      </c>
      <c r="G5207">
        <v>1.119</v>
      </c>
      <c r="H5207" t="s">
        <v>36</v>
      </c>
      <c r="I5207" t="s">
        <v>2819</v>
      </c>
      <c r="J5207" s="4" t="str">
        <f t="shared" si="162"/>
        <v>na</v>
      </c>
      <c r="K5207" s="4">
        <f t="shared" si="163"/>
        <v>0</v>
      </c>
      <c r="L5207" t="s">
        <v>16650</v>
      </c>
    </row>
    <row r="5208" spans="1:12" x14ac:dyDescent="0.25">
      <c r="A5208" t="s">
        <v>10422</v>
      </c>
      <c r="B5208" t="s">
        <v>10423</v>
      </c>
      <c r="C5208" t="s">
        <v>15</v>
      </c>
      <c r="D5208">
        <v>25</v>
      </c>
      <c r="E5208" t="s">
        <v>36</v>
      </c>
      <c r="F5208">
        <v>1.079</v>
      </c>
      <c r="G5208">
        <v>0.75</v>
      </c>
      <c r="H5208" t="s">
        <v>36</v>
      </c>
      <c r="I5208" t="s">
        <v>2819</v>
      </c>
      <c r="J5208" s="4" t="str">
        <f t="shared" si="162"/>
        <v>na</v>
      </c>
      <c r="K5208" s="4">
        <f t="shared" si="163"/>
        <v>0</v>
      </c>
      <c r="L5208" t="s">
        <v>16651</v>
      </c>
    </row>
    <row r="5209" spans="1:12" x14ac:dyDescent="0.25">
      <c r="A5209" t="s">
        <v>10424</v>
      </c>
      <c r="B5209" t="s">
        <v>10425</v>
      </c>
      <c r="C5209" t="s">
        <v>61</v>
      </c>
      <c r="D5209">
        <v>25</v>
      </c>
      <c r="E5209" t="s">
        <v>36</v>
      </c>
      <c r="F5209">
        <v>912.82500000000005</v>
      </c>
      <c r="G5209">
        <v>510.46499999999997</v>
      </c>
      <c r="H5209" t="s">
        <v>36</v>
      </c>
      <c r="I5209" t="s">
        <v>2819</v>
      </c>
      <c r="J5209" s="4" t="str">
        <f t="shared" si="162"/>
        <v>na</v>
      </c>
      <c r="K5209" s="4">
        <f t="shared" si="163"/>
        <v>0</v>
      </c>
      <c r="L5209" t="s">
        <v>16652</v>
      </c>
    </row>
    <row r="5210" spans="1:12" x14ac:dyDescent="0.25">
      <c r="A5210" t="s">
        <v>10426</v>
      </c>
      <c r="B5210" t="s">
        <v>10427</v>
      </c>
      <c r="C5210" t="s">
        <v>21</v>
      </c>
      <c r="D5210">
        <v>25</v>
      </c>
      <c r="E5210">
        <v>17.105</v>
      </c>
      <c r="F5210">
        <v>0.84099999999999997</v>
      </c>
      <c r="G5210">
        <v>1.0089999999999999</v>
      </c>
      <c r="H5210">
        <v>8.2309999999999999</v>
      </c>
      <c r="I5210" t="s">
        <v>2819</v>
      </c>
      <c r="J5210" s="4" t="str">
        <f t="shared" si="162"/>
        <v>na</v>
      </c>
      <c r="K5210" s="4">
        <f t="shared" si="163"/>
        <v>0</v>
      </c>
      <c r="L5210" t="s">
        <v>16653</v>
      </c>
    </row>
    <row r="5211" spans="1:12" x14ac:dyDescent="0.25">
      <c r="A5211" t="s">
        <v>10428</v>
      </c>
      <c r="B5211" t="s">
        <v>8939</v>
      </c>
      <c r="C5211" t="s">
        <v>35</v>
      </c>
      <c r="D5211">
        <v>25</v>
      </c>
      <c r="E5211">
        <v>37.076000000000001</v>
      </c>
      <c r="F5211">
        <v>0.92800000000000005</v>
      </c>
      <c r="G5211">
        <v>2.8220000000000001</v>
      </c>
      <c r="H5211" t="s">
        <v>36</v>
      </c>
      <c r="I5211" t="s">
        <v>2819</v>
      </c>
      <c r="J5211" s="4" t="str">
        <f t="shared" si="162"/>
        <v>na</v>
      </c>
      <c r="K5211" s="4">
        <f t="shared" si="163"/>
        <v>0</v>
      </c>
      <c r="L5211" t="s">
        <v>16654</v>
      </c>
    </row>
    <row r="5212" spans="1:12" x14ac:dyDescent="0.25">
      <c r="A5212" t="s">
        <v>10429</v>
      </c>
      <c r="B5212" t="s">
        <v>10430</v>
      </c>
      <c r="C5212" t="s">
        <v>35</v>
      </c>
      <c r="D5212">
        <v>25</v>
      </c>
      <c r="E5212" t="s">
        <v>36</v>
      </c>
      <c r="F5212" t="s">
        <v>36</v>
      </c>
      <c r="G5212" t="s">
        <v>36</v>
      </c>
      <c r="H5212" t="s">
        <v>36</v>
      </c>
      <c r="I5212" t="s">
        <v>2819</v>
      </c>
      <c r="J5212" s="4" t="str">
        <f t="shared" si="162"/>
        <v>na</v>
      </c>
      <c r="K5212" s="4">
        <f t="shared" si="163"/>
        <v>0</v>
      </c>
      <c r="L5212" t="s">
        <v>16655</v>
      </c>
    </row>
    <row r="5213" spans="1:12" x14ac:dyDescent="0.25">
      <c r="A5213" t="s">
        <v>10431</v>
      </c>
      <c r="B5213" t="s">
        <v>10432</v>
      </c>
      <c r="C5213" t="s">
        <v>30</v>
      </c>
      <c r="D5213">
        <v>25</v>
      </c>
      <c r="E5213" t="s">
        <v>36</v>
      </c>
      <c r="F5213">
        <v>1.3580000000000001</v>
      </c>
      <c r="G5213">
        <v>36.646999999999998</v>
      </c>
      <c r="H5213" t="s">
        <v>36</v>
      </c>
      <c r="I5213" t="s">
        <v>2819</v>
      </c>
      <c r="J5213" s="4" t="str">
        <f t="shared" si="162"/>
        <v>na</v>
      </c>
      <c r="K5213" s="4">
        <f t="shared" si="163"/>
        <v>0</v>
      </c>
      <c r="L5213" t="s">
        <v>16656</v>
      </c>
    </row>
    <row r="5214" spans="1:12" x14ac:dyDescent="0.25">
      <c r="A5214" t="s">
        <v>10433</v>
      </c>
      <c r="B5214" t="s">
        <v>10434</v>
      </c>
      <c r="C5214" t="s">
        <v>132</v>
      </c>
      <c r="D5214">
        <v>25</v>
      </c>
      <c r="E5214">
        <v>37.828000000000003</v>
      </c>
      <c r="F5214">
        <v>0.84599999999999997</v>
      </c>
      <c r="G5214">
        <v>0.39400000000000002</v>
      </c>
      <c r="H5214">
        <v>24.417000000000002</v>
      </c>
      <c r="I5214" t="s">
        <v>2819</v>
      </c>
      <c r="J5214" s="4" t="str">
        <f t="shared" si="162"/>
        <v>na</v>
      </c>
      <c r="K5214" s="4">
        <f t="shared" si="163"/>
        <v>0</v>
      </c>
      <c r="L5214" t="s">
        <v>16657</v>
      </c>
    </row>
    <row r="5215" spans="1:12" x14ac:dyDescent="0.25">
      <c r="A5215" t="s">
        <v>10435</v>
      </c>
      <c r="B5215" t="s">
        <v>10436</v>
      </c>
      <c r="C5215" t="s">
        <v>30</v>
      </c>
      <c r="D5215">
        <v>25</v>
      </c>
      <c r="E5215" t="s">
        <v>36</v>
      </c>
      <c r="F5215">
        <v>0.87</v>
      </c>
      <c r="G5215" t="s">
        <v>36</v>
      </c>
      <c r="H5215" t="s">
        <v>36</v>
      </c>
      <c r="I5215" t="s">
        <v>2819</v>
      </c>
      <c r="J5215" s="4" t="str">
        <f t="shared" si="162"/>
        <v>na</v>
      </c>
      <c r="K5215" s="4">
        <f t="shared" si="163"/>
        <v>0</v>
      </c>
      <c r="L5215" t="s">
        <v>16658</v>
      </c>
    </row>
    <row r="5216" spans="1:12" x14ac:dyDescent="0.25">
      <c r="A5216" t="s">
        <v>10437</v>
      </c>
      <c r="B5216" t="s">
        <v>10438</v>
      </c>
      <c r="C5216" t="s">
        <v>35</v>
      </c>
      <c r="D5216">
        <v>25</v>
      </c>
      <c r="E5216">
        <v>10.163</v>
      </c>
      <c r="F5216">
        <v>0.95799999999999996</v>
      </c>
      <c r="G5216">
        <v>1.2829999999999999</v>
      </c>
      <c r="H5216" t="s">
        <v>36</v>
      </c>
      <c r="I5216" t="s">
        <v>2819</v>
      </c>
      <c r="J5216" s="4" t="str">
        <f t="shared" si="162"/>
        <v>na</v>
      </c>
      <c r="K5216" s="4">
        <f t="shared" si="163"/>
        <v>0</v>
      </c>
      <c r="L5216" t="s">
        <v>16659</v>
      </c>
    </row>
    <row r="5217" spans="1:12" x14ac:dyDescent="0.25">
      <c r="A5217" t="s">
        <v>10439</v>
      </c>
      <c r="B5217" t="s">
        <v>10440</v>
      </c>
      <c r="C5217" t="s">
        <v>35</v>
      </c>
      <c r="D5217">
        <v>25</v>
      </c>
      <c r="E5217" t="s">
        <v>36</v>
      </c>
      <c r="F5217" t="s">
        <v>36</v>
      </c>
      <c r="G5217" t="s">
        <v>36</v>
      </c>
      <c r="H5217" t="s">
        <v>36</v>
      </c>
      <c r="I5217" t="s">
        <v>2819</v>
      </c>
      <c r="J5217" s="4" t="str">
        <f t="shared" si="162"/>
        <v>na</v>
      </c>
      <c r="K5217" s="4">
        <f t="shared" si="163"/>
        <v>0</v>
      </c>
      <c r="L5217" t="s">
        <v>16660</v>
      </c>
    </row>
    <row r="5218" spans="1:12" x14ac:dyDescent="0.25">
      <c r="A5218" t="s">
        <v>10441</v>
      </c>
      <c r="B5218" t="s">
        <v>10442</v>
      </c>
      <c r="C5218" t="s">
        <v>132</v>
      </c>
      <c r="D5218">
        <v>25</v>
      </c>
      <c r="E5218" t="s">
        <v>36</v>
      </c>
      <c r="F5218">
        <v>0.629</v>
      </c>
      <c r="G5218">
        <v>0.312</v>
      </c>
      <c r="H5218" t="s">
        <v>36</v>
      </c>
      <c r="I5218" t="s">
        <v>2819</v>
      </c>
      <c r="J5218" s="4" t="str">
        <f t="shared" si="162"/>
        <v>na</v>
      </c>
      <c r="K5218" s="4">
        <f t="shared" si="163"/>
        <v>0</v>
      </c>
      <c r="L5218" t="s">
        <v>16661</v>
      </c>
    </row>
    <row r="5219" spans="1:12" x14ac:dyDescent="0.25">
      <c r="A5219" t="s">
        <v>10443</v>
      </c>
      <c r="B5219" t="s">
        <v>10444</v>
      </c>
      <c r="C5219" t="s">
        <v>35</v>
      </c>
      <c r="D5219">
        <v>25</v>
      </c>
      <c r="E5219">
        <v>10.46</v>
      </c>
      <c r="F5219">
        <v>0.60899999999999999</v>
      </c>
      <c r="G5219">
        <v>3.2440000000000002</v>
      </c>
      <c r="H5219" t="s">
        <v>36</v>
      </c>
      <c r="I5219" t="s">
        <v>2819</v>
      </c>
      <c r="J5219" s="4" t="str">
        <f t="shared" si="162"/>
        <v>na</v>
      </c>
      <c r="K5219" s="4">
        <f t="shared" si="163"/>
        <v>0</v>
      </c>
      <c r="L5219" t="s">
        <v>16662</v>
      </c>
    </row>
    <row r="5220" spans="1:12" x14ac:dyDescent="0.25">
      <c r="A5220" t="s">
        <v>10445</v>
      </c>
      <c r="B5220" t="s">
        <v>10446</v>
      </c>
      <c r="C5220" t="s">
        <v>30</v>
      </c>
      <c r="D5220">
        <v>25</v>
      </c>
      <c r="E5220" t="s">
        <v>36</v>
      </c>
      <c r="F5220" t="s">
        <v>36</v>
      </c>
      <c r="G5220" t="s">
        <v>36</v>
      </c>
      <c r="H5220" t="s">
        <v>36</v>
      </c>
      <c r="I5220" t="s">
        <v>2819</v>
      </c>
      <c r="J5220" s="4" t="str">
        <f t="shared" si="162"/>
        <v>na</v>
      </c>
      <c r="K5220" s="4">
        <f t="shared" si="163"/>
        <v>0</v>
      </c>
      <c r="L5220" t="s">
        <v>16663</v>
      </c>
    </row>
    <row r="5221" spans="1:12" x14ac:dyDescent="0.25">
      <c r="A5221" t="s">
        <v>10447</v>
      </c>
      <c r="B5221" t="s">
        <v>10448</v>
      </c>
      <c r="C5221" t="s">
        <v>132</v>
      </c>
      <c r="D5221">
        <v>25</v>
      </c>
      <c r="E5221" t="s">
        <v>36</v>
      </c>
      <c r="F5221">
        <v>1.141</v>
      </c>
      <c r="G5221">
        <v>1.1439999999999999</v>
      </c>
      <c r="H5221">
        <v>80.259</v>
      </c>
      <c r="I5221" t="s">
        <v>2819</v>
      </c>
      <c r="J5221" s="4" t="str">
        <f t="shared" si="162"/>
        <v>na</v>
      </c>
      <c r="K5221" s="4">
        <f t="shared" si="163"/>
        <v>0</v>
      </c>
      <c r="L5221" t="s">
        <v>16664</v>
      </c>
    </row>
    <row r="5222" spans="1:12" x14ac:dyDescent="0.25">
      <c r="A5222" t="s">
        <v>10449</v>
      </c>
      <c r="B5222" t="s">
        <v>10450</v>
      </c>
      <c r="C5222" t="s">
        <v>30</v>
      </c>
      <c r="D5222">
        <v>25</v>
      </c>
      <c r="E5222" t="s">
        <v>36</v>
      </c>
      <c r="F5222">
        <v>1.081</v>
      </c>
      <c r="G5222">
        <v>0.56200000000000006</v>
      </c>
      <c r="H5222" t="s">
        <v>36</v>
      </c>
      <c r="I5222" t="s">
        <v>2819</v>
      </c>
      <c r="J5222" s="4" t="str">
        <f t="shared" si="162"/>
        <v>na</v>
      </c>
      <c r="K5222" s="4">
        <f t="shared" si="163"/>
        <v>0</v>
      </c>
      <c r="L5222" t="s">
        <v>16665</v>
      </c>
    </row>
    <row r="5223" spans="1:12" x14ac:dyDescent="0.25">
      <c r="A5223" t="s">
        <v>10451</v>
      </c>
      <c r="B5223" t="s">
        <v>10452</v>
      </c>
      <c r="C5223" t="s">
        <v>30</v>
      </c>
      <c r="D5223">
        <v>24</v>
      </c>
      <c r="E5223" t="s">
        <v>36</v>
      </c>
      <c r="F5223">
        <v>1.198</v>
      </c>
      <c r="G5223" t="s">
        <v>36</v>
      </c>
      <c r="H5223" t="s">
        <v>36</v>
      </c>
      <c r="I5223" t="s">
        <v>2819</v>
      </c>
      <c r="J5223" s="4" t="str">
        <f t="shared" si="162"/>
        <v>na</v>
      </c>
      <c r="K5223" s="4">
        <f t="shared" si="163"/>
        <v>0</v>
      </c>
      <c r="L5223" t="s">
        <v>16666</v>
      </c>
    </row>
    <row r="5224" spans="1:12" x14ac:dyDescent="0.25">
      <c r="A5224" t="s">
        <v>10453</v>
      </c>
      <c r="B5224" t="s">
        <v>10454</v>
      </c>
      <c r="C5224" t="s">
        <v>132</v>
      </c>
      <c r="D5224">
        <v>24</v>
      </c>
      <c r="E5224" t="s">
        <v>36</v>
      </c>
      <c r="F5224">
        <v>0.754</v>
      </c>
      <c r="G5224">
        <v>2.0950000000000002</v>
      </c>
      <c r="H5224" t="s">
        <v>36</v>
      </c>
      <c r="I5224" t="s">
        <v>2819</v>
      </c>
      <c r="J5224" s="4" t="str">
        <f t="shared" si="162"/>
        <v>na</v>
      </c>
      <c r="K5224" s="4">
        <f t="shared" si="163"/>
        <v>0</v>
      </c>
      <c r="L5224" t="s">
        <v>16667</v>
      </c>
    </row>
    <row r="5225" spans="1:12" x14ac:dyDescent="0.25">
      <c r="A5225" t="s">
        <v>10455</v>
      </c>
      <c r="B5225" t="s">
        <v>10456</v>
      </c>
      <c r="C5225" t="s">
        <v>11</v>
      </c>
      <c r="D5225">
        <v>24</v>
      </c>
      <c r="E5225" t="s">
        <v>36</v>
      </c>
      <c r="F5225">
        <v>0.23699999999999999</v>
      </c>
      <c r="G5225">
        <v>0.16700000000000001</v>
      </c>
      <c r="H5225">
        <v>1.278</v>
      </c>
      <c r="I5225" t="s">
        <v>2819</v>
      </c>
      <c r="J5225" s="4" t="str">
        <f t="shared" si="162"/>
        <v>na</v>
      </c>
      <c r="K5225" s="4">
        <f t="shared" si="163"/>
        <v>0</v>
      </c>
      <c r="L5225" t="s">
        <v>16668</v>
      </c>
    </row>
    <row r="5226" spans="1:12" x14ac:dyDescent="0.25">
      <c r="A5226" t="s">
        <v>10457</v>
      </c>
      <c r="B5226" t="s">
        <v>10458</v>
      </c>
      <c r="C5226" t="s">
        <v>58</v>
      </c>
      <c r="D5226">
        <v>24</v>
      </c>
      <c r="E5226" t="s">
        <v>36</v>
      </c>
      <c r="F5226">
        <v>3.2589999999999999</v>
      </c>
      <c r="G5226">
        <v>1.306</v>
      </c>
      <c r="H5226" t="s">
        <v>36</v>
      </c>
      <c r="I5226" t="s">
        <v>2819</v>
      </c>
      <c r="J5226" s="4" t="str">
        <f t="shared" si="162"/>
        <v>na</v>
      </c>
      <c r="K5226" s="4">
        <f t="shared" si="163"/>
        <v>0</v>
      </c>
      <c r="L5226" t="s">
        <v>16669</v>
      </c>
    </row>
    <row r="5227" spans="1:12" x14ac:dyDescent="0.25">
      <c r="A5227" t="s">
        <v>10459</v>
      </c>
      <c r="B5227" t="s">
        <v>10460</v>
      </c>
      <c r="C5227" t="s">
        <v>24</v>
      </c>
      <c r="D5227">
        <v>24</v>
      </c>
      <c r="E5227" t="s">
        <v>36</v>
      </c>
      <c r="F5227">
        <v>5.5730000000000004</v>
      </c>
      <c r="G5227">
        <v>2.738</v>
      </c>
      <c r="H5227" t="s">
        <v>36</v>
      </c>
      <c r="I5227" t="s">
        <v>2819</v>
      </c>
      <c r="J5227" s="4" t="str">
        <f t="shared" si="162"/>
        <v>na</v>
      </c>
      <c r="K5227" s="4">
        <f t="shared" si="163"/>
        <v>0</v>
      </c>
      <c r="L5227" t="s">
        <v>16670</v>
      </c>
    </row>
    <row r="5228" spans="1:12" x14ac:dyDescent="0.25">
      <c r="A5228" t="s">
        <v>10461</v>
      </c>
      <c r="B5228" t="s">
        <v>10462</v>
      </c>
      <c r="C5228" t="s">
        <v>15</v>
      </c>
      <c r="D5228">
        <v>24</v>
      </c>
      <c r="E5228" t="s">
        <v>36</v>
      </c>
      <c r="F5228">
        <v>93.295000000000002</v>
      </c>
      <c r="G5228">
        <v>72.097999999999999</v>
      </c>
      <c r="H5228" t="s">
        <v>36</v>
      </c>
      <c r="I5228" t="s">
        <v>2819</v>
      </c>
      <c r="J5228" s="4" t="str">
        <f t="shared" si="162"/>
        <v>na</v>
      </c>
      <c r="K5228" s="4">
        <f t="shared" si="163"/>
        <v>0</v>
      </c>
      <c r="L5228" t="s">
        <v>16671</v>
      </c>
    </row>
    <row r="5229" spans="1:12" x14ac:dyDescent="0.25">
      <c r="A5229" t="s">
        <v>10463</v>
      </c>
      <c r="B5229" t="s">
        <v>10464</v>
      </c>
      <c r="C5229" t="s">
        <v>30</v>
      </c>
      <c r="D5229">
        <v>24</v>
      </c>
      <c r="E5229" t="s">
        <v>36</v>
      </c>
      <c r="F5229" t="s">
        <v>36</v>
      </c>
      <c r="G5229" t="s">
        <v>36</v>
      </c>
      <c r="H5229" t="s">
        <v>36</v>
      </c>
      <c r="I5229" t="s">
        <v>2819</v>
      </c>
      <c r="J5229" s="4" t="str">
        <f t="shared" si="162"/>
        <v>na</v>
      </c>
      <c r="K5229" s="4">
        <f t="shared" si="163"/>
        <v>0</v>
      </c>
      <c r="L5229" t="s">
        <v>16672</v>
      </c>
    </row>
    <row r="5230" spans="1:12" x14ac:dyDescent="0.25">
      <c r="A5230" t="s">
        <v>10465</v>
      </c>
      <c r="B5230" t="s">
        <v>10466</v>
      </c>
      <c r="C5230" t="s">
        <v>35</v>
      </c>
      <c r="D5230">
        <v>24</v>
      </c>
      <c r="E5230" t="s">
        <v>36</v>
      </c>
      <c r="F5230">
        <v>1.8779999999999999</v>
      </c>
      <c r="G5230" t="s">
        <v>36</v>
      </c>
      <c r="H5230" t="s">
        <v>36</v>
      </c>
      <c r="I5230" t="s">
        <v>2819</v>
      </c>
      <c r="J5230" s="4" t="str">
        <f t="shared" si="162"/>
        <v>na</v>
      </c>
      <c r="K5230" s="4">
        <f t="shared" si="163"/>
        <v>0</v>
      </c>
      <c r="L5230" t="s">
        <v>16673</v>
      </c>
    </row>
    <row r="5231" spans="1:12" x14ac:dyDescent="0.25">
      <c r="A5231" t="s">
        <v>10467</v>
      </c>
      <c r="B5231" t="s">
        <v>10468</v>
      </c>
      <c r="C5231" t="s">
        <v>18</v>
      </c>
      <c r="D5231">
        <v>24</v>
      </c>
      <c r="E5231" t="s">
        <v>36</v>
      </c>
      <c r="F5231">
        <v>0.128</v>
      </c>
      <c r="G5231">
        <v>9.5000000000000001E-2</v>
      </c>
      <c r="H5231">
        <v>9.7070000000000007</v>
      </c>
      <c r="I5231" t="s">
        <v>2819</v>
      </c>
      <c r="J5231" s="4" t="str">
        <f t="shared" si="162"/>
        <v>na</v>
      </c>
      <c r="K5231" s="4">
        <f t="shared" si="163"/>
        <v>0</v>
      </c>
      <c r="L5231" t="s">
        <v>16674</v>
      </c>
    </row>
    <row r="5232" spans="1:12" x14ac:dyDescent="0.25">
      <c r="A5232" t="s">
        <v>10469</v>
      </c>
      <c r="B5232" t="s">
        <v>10470</v>
      </c>
      <c r="C5232" t="s">
        <v>35</v>
      </c>
      <c r="D5232">
        <v>24</v>
      </c>
      <c r="E5232">
        <v>7.9260000000000002</v>
      </c>
      <c r="F5232">
        <v>0.505</v>
      </c>
      <c r="G5232">
        <v>0.92300000000000004</v>
      </c>
      <c r="H5232" t="s">
        <v>36</v>
      </c>
      <c r="I5232" t="s">
        <v>2819</v>
      </c>
      <c r="J5232" s="4" t="str">
        <f t="shared" si="162"/>
        <v>na</v>
      </c>
      <c r="K5232" s="4">
        <f t="shared" si="163"/>
        <v>0</v>
      </c>
      <c r="L5232" t="s">
        <v>16675</v>
      </c>
    </row>
    <row r="5233" spans="1:12" x14ac:dyDescent="0.25">
      <c r="A5233" t="s">
        <v>10471</v>
      </c>
      <c r="B5233" t="s">
        <v>10472</v>
      </c>
      <c r="C5233" t="s">
        <v>30</v>
      </c>
      <c r="D5233">
        <v>24</v>
      </c>
      <c r="E5233" t="s">
        <v>36</v>
      </c>
      <c r="F5233" t="s">
        <v>36</v>
      </c>
      <c r="G5233" t="s">
        <v>36</v>
      </c>
      <c r="H5233" t="s">
        <v>36</v>
      </c>
      <c r="I5233" t="s">
        <v>2819</v>
      </c>
      <c r="J5233" s="4" t="str">
        <f t="shared" si="162"/>
        <v>na</v>
      </c>
      <c r="K5233" s="4">
        <f t="shared" si="163"/>
        <v>0</v>
      </c>
      <c r="L5233" t="s">
        <v>16676</v>
      </c>
    </row>
    <row r="5234" spans="1:12" x14ac:dyDescent="0.25">
      <c r="A5234" t="s">
        <v>10473</v>
      </c>
      <c r="B5234" t="s">
        <v>10474</v>
      </c>
      <c r="C5234" t="s">
        <v>30</v>
      </c>
      <c r="D5234">
        <v>24</v>
      </c>
      <c r="E5234" t="s">
        <v>36</v>
      </c>
      <c r="F5234" t="s">
        <v>36</v>
      </c>
      <c r="G5234">
        <v>3.1280000000000001</v>
      </c>
      <c r="H5234" t="s">
        <v>36</v>
      </c>
      <c r="I5234" t="s">
        <v>2819</v>
      </c>
      <c r="J5234" s="4" t="str">
        <f t="shared" si="162"/>
        <v>na</v>
      </c>
      <c r="K5234" s="4">
        <f t="shared" si="163"/>
        <v>0</v>
      </c>
      <c r="L5234" t="s">
        <v>16677</v>
      </c>
    </row>
    <row r="5235" spans="1:12" x14ac:dyDescent="0.25">
      <c r="A5235" t="s">
        <v>10475</v>
      </c>
      <c r="B5235" t="s">
        <v>10476</v>
      </c>
      <c r="C5235" t="s">
        <v>24</v>
      </c>
      <c r="D5235">
        <v>24</v>
      </c>
      <c r="E5235" t="s">
        <v>36</v>
      </c>
      <c r="F5235" t="s">
        <v>36</v>
      </c>
      <c r="G5235">
        <v>45.418999999999997</v>
      </c>
      <c r="H5235" t="s">
        <v>36</v>
      </c>
      <c r="I5235" t="s">
        <v>2819</v>
      </c>
      <c r="J5235" s="4" t="str">
        <f t="shared" si="162"/>
        <v>na</v>
      </c>
      <c r="K5235" s="4">
        <f t="shared" si="163"/>
        <v>0</v>
      </c>
      <c r="L5235" t="s">
        <v>16678</v>
      </c>
    </row>
    <row r="5236" spans="1:12" x14ac:dyDescent="0.25">
      <c r="A5236" t="s">
        <v>10477</v>
      </c>
      <c r="B5236" t="s">
        <v>10478</v>
      </c>
      <c r="C5236" t="s">
        <v>35</v>
      </c>
      <c r="D5236">
        <v>24</v>
      </c>
      <c r="E5236">
        <v>11.22</v>
      </c>
      <c r="F5236">
        <v>1.1220000000000001</v>
      </c>
      <c r="G5236">
        <v>2.2370000000000001</v>
      </c>
      <c r="H5236" t="s">
        <v>36</v>
      </c>
      <c r="I5236" t="s">
        <v>2819</v>
      </c>
      <c r="J5236" s="4" t="str">
        <f t="shared" si="162"/>
        <v>na</v>
      </c>
      <c r="K5236" s="4">
        <f t="shared" si="163"/>
        <v>0</v>
      </c>
      <c r="L5236" t="s">
        <v>16679</v>
      </c>
    </row>
    <row r="5237" spans="1:12" x14ac:dyDescent="0.25">
      <c r="A5237" t="s">
        <v>10479</v>
      </c>
      <c r="B5237" t="s">
        <v>10480</v>
      </c>
      <c r="C5237" t="s">
        <v>11</v>
      </c>
      <c r="D5237">
        <v>24</v>
      </c>
      <c r="E5237" t="s">
        <v>36</v>
      </c>
      <c r="F5237">
        <v>0.13700000000000001</v>
      </c>
      <c r="G5237">
        <v>0.14199999999999999</v>
      </c>
      <c r="H5237" t="s">
        <v>36</v>
      </c>
      <c r="I5237" t="s">
        <v>2819</v>
      </c>
      <c r="J5237" s="4" t="str">
        <f t="shared" si="162"/>
        <v>na</v>
      </c>
      <c r="K5237" s="4">
        <f t="shared" si="163"/>
        <v>0</v>
      </c>
      <c r="L5237" t="s">
        <v>16680</v>
      </c>
    </row>
    <row r="5238" spans="1:12" x14ac:dyDescent="0.25">
      <c r="A5238" t="s">
        <v>10481</v>
      </c>
      <c r="B5238" t="s">
        <v>10482</v>
      </c>
      <c r="C5238" t="s">
        <v>15</v>
      </c>
      <c r="D5238">
        <v>24</v>
      </c>
      <c r="E5238" t="s">
        <v>36</v>
      </c>
      <c r="F5238" t="s">
        <v>36</v>
      </c>
      <c r="G5238">
        <v>52.392000000000003</v>
      </c>
      <c r="H5238" t="s">
        <v>36</v>
      </c>
      <c r="I5238" t="s">
        <v>2819</v>
      </c>
      <c r="J5238" s="4" t="str">
        <f t="shared" si="162"/>
        <v>na</v>
      </c>
      <c r="K5238" s="4">
        <f t="shared" si="163"/>
        <v>0</v>
      </c>
      <c r="L5238" t="s">
        <v>16681</v>
      </c>
    </row>
    <row r="5239" spans="1:12" x14ac:dyDescent="0.25">
      <c r="A5239" t="s">
        <v>10483</v>
      </c>
      <c r="B5239" t="s">
        <v>10484</v>
      </c>
      <c r="C5239" t="s">
        <v>58</v>
      </c>
      <c r="D5239">
        <v>24</v>
      </c>
      <c r="E5239" t="s">
        <v>36</v>
      </c>
      <c r="F5239">
        <v>101.048</v>
      </c>
      <c r="G5239">
        <v>179.23699999999999</v>
      </c>
      <c r="H5239" t="s">
        <v>36</v>
      </c>
      <c r="I5239" t="s">
        <v>2819</v>
      </c>
      <c r="J5239" s="4" t="str">
        <f t="shared" si="162"/>
        <v>na</v>
      </c>
      <c r="K5239" s="4">
        <f t="shared" si="163"/>
        <v>0</v>
      </c>
      <c r="L5239" t="s">
        <v>16682</v>
      </c>
    </row>
    <row r="5240" spans="1:12" x14ac:dyDescent="0.25">
      <c r="A5240" t="s">
        <v>10485</v>
      </c>
      <c r="B5240" t="s">
        <v>10486</v>
      </c>
      <c r="C5240" t="s">
        <v>18</v>
      </c>
      <c r="D5240">
        <v>24</v>
      </c>
      <c r="E5240" t="s">
        <v>36</v>
      </c>
      <c r="F5240">
        <v>0.92700000000000005</v>
      </c>
      <c r="G5240">
        <v>0.38100000000000001</v>
      </c>
      <c r="H5240">
        <v>24.756</v>
      </c>
      <c r="I5240" t="s">
        <v>2819</v>
      </c>
      <c r="J5240" s="4" t="str">
        <f t="shared" si="162"/>
        <v>na</v>
      </c>
      <c r="K5240" s="4">
        <f t="shared" si="163"/>
        <v>0</v>
      </c>
      <c r="L5240" t="s">
        <v>16683</v>
      </c>
    </row>
    <row r="5241" spans="1:12" x14ac:dyDescent="0.25">
      <c r="A5241" t="s">
        <v>10487</v>
      </c>
      <c r="B5241" t="s">
        <v>9489</v>
      </c>
      <c r="C5241" t="s">
        <v>61</v>
      </c>
      <c r="D5241">
        <v>24</v>
      </c>
      <c r="E5241">
        <v>686.93200000000002</v>
      </c>
      <c r="F5241">
        <v>0.95099999999999996</v>
      </c>
      <c r="G5241">
        <v>8.3409999999999993</v>
      </c>
      <c r="H5241" t="s">
        <v>36</v>
      </c>
      <c r="I5241" t="s">
        <v>2819</v>
      </c>
      <c r="J5241" s="4" t="str">
        <f t="shared" si="162"/>
        <v>na</v>
      </c>
      <c r="K5241" s="4">
        <f t="shared" si="163"/>
        <v>0</v>
      </c>
      <c r="L5241" t="s">
        <v>16684</v>
      </c>
    </row>
    <row r="5242" spans="1:12" x14ac:dyDescent="0.25">
      <c r="A5242" t="s">
        <v>10488</v>
      </c>
      <c r="B5242" t="s">
        <v>10489</v>
      </c>
      <c r="C5242" t="s">
        <v>35</v>
      </c>
      <c r="D5242">
        <v>24</v>
      </c>
      <c r="E5242" t="s">
        <v>36</v>
      </c>
      <c r="F5242" t="s">
        <v>36</v>
      </c>
      <c r="G5242" t="s">
        <v>36</v>
      </c>
      <c r="H5242" t="s">
        <v>36</v>
      </c>
      <c r="I5242" t="s">
        <v>2819</v>
      </c>
      <c r="J5242" s="4" t="str">
        <f t="shared" si="162"/>
        <v>na</v>
      </c>
      <c r="K5242" s="4">
        <f t="shared" si="163"/>
        <v>0</v>
      </c>
      <c r="L5242" t="s">
        <v>16685</v>
      </c>
    </row>
    <row r="5243" spans="1:12" x14ac:dyDescent="0.25">
      <c r="A5243" t="s">
        <v>10490</v>
      </c>
      <c r="B5243" t="s">
        <v>10491</v>
      </c>
      <c r="C5243" t="s">
        <v>61</v>
      </c>
      <c r="D5243">
        <v>24</v>
      </c>
      <c r="E5243" t="s">
        <v>36</v>
      </c>
      <c r="F5243" t="s">
        <v>36</v>
      </c>
      <c r="G5243" t="s">
        <v>36</v>
      </c>
      <c r="H5243" t="s">
        <v>36</v>
      </c>
      <c r="I5243" t="s">
        <v>2819</v>
      </c>
      <c r="J5243" s="4" t="str">
        <f t="shared" si="162"/>
        <v>na</v>
      </c>
      <c r="K5243" s="4">
        <f t="shared" si="163"/>
        <v>0</v>
      </c>
      <c r="L5243" t="s">
        <v>16686</v>
      </c>
    </row>
    <row r="5244" spans="1:12" x14ac:dyDescent="0.25">
      <c r="A5244" t="s">
        <v>10492</v>
      </c>
      <c r="B5244" t="s">
        <v>10493</v>
      </c>
      <c r="C5244" t="s">
        <v>61</v>
      </c>
      <c r="D5244">
        <v>24</v>
      </c>
      <c r="E5244" t="s">
        <v>36</v>
      </c>
      <c r="F5244" t="s">
        <v>36</v>
      </c>
      <c r="G5244" t="s">
        <v>36</v>
      </c>
      <c r="H5244" t="s">
        <v>36</v>
      </c>
      <c r="I5244" t="s">
        <v>2819</v>
      </c>
      <c r="J5244" s="4" t="str">
        <f t="shared" si="162"/>
        <v>na</v>
      </c>
      <c r="K5244" s="4">
        <f t="shared" si="163"/>
        <v>0</v>
      </c>
      <c r="L5244" t="s">
        <v>16687</v>
      </c>
    </row>
    <row r="5245" spans="1:12" x14ac:dyDescent="0.25">
      <c r="A5245" t="s">
        <v>10494</v>
      </c>
      <c r="B5245" t="s">
        <v>10495</v>
      </c>
      <c r="C5245" t="s">
        <v>132</v>
      </c>
      <c r="D5245">
        <v>24</v>
      </c>
      <c r="E5245" t="s">
        <v>36</v>
      </c>
      <c r="F5245" t="s">
        <v>36</v>
      </c>
      <c r="G5245">
        <v>2.3690000000000002</v>
      </c>
      <c r="H5245" t="s">
        <v>36</v>
      </c>
      <c r="I5245" t="s">
        <v>2819</v>
      </c>
      <c r="J5245" s="4" t="str">
        <f t="shared" si="162"/>
        <v>na</v>
      </c>
      <c r="K5245" s="4">
        <f t="shared" si="163"/>
        <v>0</v>
      </c>
      <c r="L5245" t="s">
        <v>16688</v>
      </c>
    </row>
    <row r="5246" spans="1:12" x14ac:dyDescent="0.25">
      <c r="A5246" t="s">
        <v>10496</v>
      </c>
      <c r="B5246" t="s">
        <v>10497</v>
      </c>
      <c r="C5246" t="s">
        <v>30</v>
      </c>
      <c r="D5246">
        <v>24</v>
      </c>
      <c r="E5246" t="s">
        <v>36</v>
      </c>
      <c r="F5246" t="s">
        <v>36</v>
      </c>
      <c r="G5246" t="s">
        <v>36</v>
      </c>
      <c r="H5246" t="s">
        <v>36</v>
      </c>
      <c r="I5246" t="s">
        <v>2819</v>
      </c>
      <c r="J5246" s="4" t="str">
        <f t="shared" si="162"/>
        <v>na</v>
      </c>
      <c r="K5246" s="4">
        <f t="shared" si="163"/>
        <v>0</v>
      </c>
      <c r="L5246" t="s">
        <v>16689</v>
      </c>
    </row>
    <row r="5247" spans="1:12" x14ac:dyDescent="0.25">
      <c r="A5247" t="s">
        <v>10498</v>
      </c>
      <c r="B5247" t="s">
        <v>10499</v>
      </c>
      <c r="C5247" t="s">
        <v>132</v>
      </c>
      <c r="D5247">
        <v>24</v>
      </c>
      <c r="E5247" t="s">
        <v>36</v>
      </c>
      <c r="F5247" t="s">
        <v>36</v>
      </c>
      <c r="G5247">
        <v>1.4259999999999999</v>
      </c>
      <c r="H5247">
        <v>38.091000000000001</v>
      </c>
      <c r="I5247" t="s">
        <v>2819</v>
      </c>
      <c r="J5247" s="4" t="str">
        <f t="shared" si="162"/>
        <v>na</v>
      </c>
      <c r="K5247" s="4">
        <f t="shared" si="163"/>
        <v>0</v>
      </c>
      <c r="L5247" t="s">
        <v>16690</v>
      </c>
    </row>
    <row r="5248" spans="1:12" x14ac:dyDescent="0.25">
      <c r="A5248" t="s">
        <v>10500</v>
      </c>
      <c r="B5248" t="s">
        <v>10501</v>
      </c>
      <c r="C5248" t="s">
        <v>30</v>
      </c>
      <c r="D5248">
        <v>24</v>
      </c>
      <c r="E5248" t="s">
        <v>36</v>
      </c>
      <c r="F5248">
        <v>2.0870000000000002</v>
      </c>
      <c r="G5248">
        <v>2.8580000000000001</v>
      </c>
      <c r="H5248" t="s">
        <v>36</v>
      </c>
      <c r="I5248" t="s">
        <v>2819</v>
      </c>
      <c r="J5248" s="4" t="str">
        <f t="shared" si="162"/>
        <v>na</v>
      </c>
      <c r="K5248" s="4">
        <f t="shared" si="163"/>
        <v>0</v>
      </c>
      <c r="L5248" t="s">
        <v>16691</v>
      </c>
    </row>
    <row r="5249" spans="1:12" x14ac:dyDescent="0.25">
      <c r="A5249" t="s">
        <v>10502</v>
      </c>
      <c r="B5249" t="s">
        <v>10503</v>
      </c>
      <c r="C5249" t="s">
        <v>58</v>
      </c>
      <c r="D5249">
        <v>24</v>
      </c>
      <c r="E5249" t="s">
        <v>36</v>
      </c>
      <c r="F5249">
        <v>0.73899999999999999</v>
      </c>
      <c r="G5249">
        <v>1.9E-2</v>
      </c>
      <c r="H5249">
        <v>7.1369999999999996</v>
      </c>
      <c r="I5249" t="s">
        <v>2819</v>
      </c>
      <c r="J5249" s="4" t="str">
        <f t="shared" si="162"/>
        <v>na</v>
      </c>
      <c r="K5249" s="4">
        <f t="shared" si="163"/>
        <v>0</v>
      </c>
      <c r="L5249" t="s">
        <v>16692</v>
      </c>
    </row>
    <row r="5250" spans="1:12" x14ac:dyDescent="0.25">
      <c r="A5250" t="s">
        <v>10504</v>
      </c>
      <c r="B5250" t="s">
        <v>10505</v>
      </c>
      <c r="C5250" t="s">
        <v>61</v>
      </c>
      <c r="D5250">
        <v>24</v>
      </c>
      <c r="E5250" t="s">
        <v>36</v>
      </c>
      <c r="F5250" t="s">
        <v>36</v>
      </c>
      <c r="G5250" t="s">
        <v>36</v>
      </c>
      <c r="H5250" t="s">
        <v>36</v>
      </c>
      <c r="I5250" t="s">
        <v>2819</v>
      </c>
      <c r="J5250" s="4" t="str">
        <f t="shared" ref="J5250:J5313" si="164">IF(AND(I5250=selected_country_code,C5250= selected_sector_code),D5250,"na")</f>
        <v>na</v>
      </c>
      <c r="K5250" s="4">
        <f t="shared" si="163"/>
        <v>0</v>
      </c>
      <c r="L5250" t="s">
        <v>16693</v>
      </c>
    </row>
    <row r="5251" spans="1:12" x14ac:dyDescent="0.25">
      <c r="A5251" t="s">
        <v>10506</v>
      </c>
      <c r="B5251" t="s">
        <v>10507</v>
      </c>
      <c r="C5251" t="s">
        <v>61</v>
      </c>
      <c r="D5251">
        <v>24</v>
      </c>
      <c r="E5251" t="s">
        <v>36</v>
      </c>
      <c r="F5251" t="s">
        <v>36</v>
      </c>
      <c r="G5251" t="s">
        <v>36</v>
      </c>
      <c r="H5251" t="s">
        <v>36</v>
      </c>
      <c r="I5251" t="s">
        <v>2819</v>
      </c>
      <c r="J5251" s="4" t="str">
        <f t="shared" si="164"/>
        <v>na</v>
      </c>
      <c r="K5251" s="4">
        <f t="shared" ref="K5251:K5314" si="165">IFERROR(RANK(J5251,$J$2:$J$5711,0),0)</f>
        <v>0</v>
      </c>
      <c r="L5251" t="s">
        <v>16694</v>
      </c>
    </row>
    <row r="5252" spans="1:12" x14ac:dyDescent="0.25">
      <c r="A5252" t="s">
        <v>10508</v>
      </c>
      <c r="B5252" t="s">
        <v>10509</v>
      </c>
      <c r="C5252" t="s">
        <v>11</v>
      </c>
      <c r="D5252">
        <v>24</v>
      </c>
      <c r="E5252" t="s">
        <v>36</v>
      </c>
      <c r="F5252">
        <v>0.625</v>
      </c>
      <c r="G5252">
        <v>3.1E-2</v>
      </c>
      <c r="H5252">
        <v>7.0709999999999997</v>
      </c>
      <c r="I5252" t="s">
        <v>2819</v>
      </c>
      <c r="J5252" s="4" t="str">
        <f t="shared" si="164"/>
        <v>na</v>
      </c>
      <c r="K5252" s="4">
        <f t="shared" si="165"/>
        <v>0</v>
      </c>
      <c r="L5252" t="s">
        <v>16695</v>
      </c>
    </row>
    <row r="5253" spans="1:12" x14ac:dyDescent="0.25">
      <c r="A5253" t="s">
        <v>10510</v>
      </c>
      <c r="B5253" t="s">
        <v>10511</v>
      </c>
      <c r="C5253" t="s">
        <v>15</v>
      </c>
      <c r="D5253">
        <v>24</v>
      </c>
      <c r="E5253" t="s">
        <v>36</v>
      </c>
      <c r="F5253">
        <v>0.79500000000000004</v>
      </c>
      <c r="G5253">
        <v>4.2460000000000004</v>
      </c>
      <c r="H5253" t="s">
        <v>36</v>
      </c>
      <c r="I5253" t="s">
        <v>2819</v>
      </c>
      <c r="J5253" s="4" t="str">
        <f t="shared" si="164"/>
        <v>na</v>
      </c>
      <c r="K5253" s="4">
        <f t="shared" si="165"/>
        <v>0</v>
      </c>
      <c r="L5253" t="s">
        <v>16696</v>
      </c>
    </row>
    <row r="5254" spans="1:12" x14ac:dyDescent="0.25">
      <c r="A5254" t="s">
        <v>10512</v>
      </c>
      <c r="B5254" t="s">
        <v>10513</v>
      </c>
      <c r="C5254" t="s">
        <v>30</v>
      </c>
      <c r="D5254">
        <v>24</v>
      </c>
      <c r="E5254" t="s">
        <v>36</v>
      </c>
      <c r="F5254" t="s">
        <v>36</v>
      </c>
      <c r="G5254">
        <v>2.4550000000000001</v>
      </c>
      <c r="H5254">
        <v>288.06900000000002</v>
      </c>
      <c r="I5254" t="s">
        <v>2819</v>
      </c>
      <c r="J5254" s="4" t="str">
        <f t="shared" si="164"/>
        <v>na</v>
      </c>
      <c r="K5254" s="4">
        <f t="shared" si="165"/>
        <v>0</v>
      </c>
      <c r="L5254" t="s">
        <v>16697</v>
      </c>
    </row>
    <row r="5255" spans="1:12" x14ac:dyDescent="0.25">
      <c r="A5255" t="s">
        <v>10514</v>
      </c>
      <c r="B5255" t="s">
        <v>10515</v>
      </c>
      <c r="C5255" t="s">
        <v>35</v>
      </c>
      <c r="D5255">
        <v>24</v>
      </c>
      <c r="E5255" t="s">
        <v>36</v>
      </c>
      <c r="F5255">
        <v>0.193</v>
      </c>
      <c r="G5255">
        <v>2.2189999999999999</v>
      </c>
      <c r="H5255" t="s">
        <v>36</v>
      </c>
      <c r="I5255" t="s">
        <v>2819</v>
      </c>
      <c r="J5255" s="4" t="str">
        <f t="shared" si="164"/>
        <v>na</v>
      </c>
      <c r="K5255" s="4">
        <f t="shared" si="165"/>
        <v>0</v>
      </c>
      <c r="L5255" t="s">
        <v>16698</v>
      </c>
    </row>
    <row r="5256" spans="1:12" x14ac:dyDescent="0.25">
      <c r="A5256" t="s">
        <v>10516</v>
      </c>
      <c r="B5256" t="s">
        <v>10517</v>
      </c>
      <c r="C5256" t="s">
        <v>58</v>
      </c>
      <c r="D5256">
        <v>23</v>
      </c>
      <c r="E5256">
        <v>4.2169999999999996</v>
      </c>
      <c r="F5256">
        <v>0.60899999999999999</v>
      </c>
      <c r="G5256">
        <v>3.4000000000000002E-2</v>
      </c>
      <c r="H5256" t="s">
        <v>36</v>
      </c>
      <c r="I5256" t="s">
        <v>2819</v>
      </c>
      <c r="J5256" s="4" t="str">
        <f t="shared" si="164"/>
        <v>na</v>
      </c>
      <c r="K5256" s="4">
        <f t="shared" si="165"/>
        <v>0</v>
      </c>
      <c r="L5256" t="s">
        <v>16699</v>
      </c>
    </row>
    <row r="5257" spans="1:12" x14ac:dyDescent="0.25">
      <c r="A5257" t="s">
        <v>10518</v>
      </c>
      <c r="B5257" t="s">
        <v>10519</v>
      </c>
      <c r="C5257" t="s">
        <v>30</v>
      </c>
      <c r="D5257">
        <v>23</v>
      </c>
      <c r="E5257" t="s">
        <v>36</v>
      </c>
      <c r="F5257">
        <v>1.5980000000000001</v>
      </c>
      <c r="G5257" t="s">
        <v>36</v>
      </c>
      <c r="H5257" t="s">
        <v>36</v>
      </c>
      <c r="I5257" t="s">
        <v>2819</v>
      </c>
      <c r="J5257" s="4" t="str">
        <f t="shared" si="164"/>
        <v>na</v>
      </c>
      <c r="K5257" s="4">
        <f t="shared" si="165"/>
        <v>0</v>
      </c>
      <c r="L5257" t="s">
        <v>16700</v>
      </c>
    </row>
    <row r="5258" spans="1:12" x14ac:dyDescent="0.25">
      <c r="A5258" t="s">
        <v>10520</v>
      </c>
      <c r="B5258" t="s">
        <v>10521</v>
      </c>
      <c r="C5258" t="s">
        <v>35</v>
      </c>
      <c r="D5258">
        <v>23</v>
      </c>
      <c r="E5258">
        <v>22.951000000000001</v>
      </c>
      <c r="F5258">
        <v>1.536</v>
      </c>
      <c r="G5258">
        <v>3.7519999999999998</v>
      </c>
      <c r="H5258" t="s">
        <v>36</v>
      </c>
      <c r="I5258" t="s">
        <v>2819</v>
      </c>
      <c r="J5258" s="4" t="str">
        <f t="shared" si="164"/>
        <v>na</v>
      </c>
      <c r="K5258" s="4">
        <f t="shared" si="165"/>
        <v>0</v>
      </c>
      <c r="L5258" t="s">
        <v>16701</v>
      </c>
    </row>
    <row r="5259" spans="1:12" x14ac:dyDescent="0.25">
      <c r="A5259" t="s">
        <v>10522</v>
      </c>
      <c r="B5259" t="s">
        <v>10523</v>
      </c>
      <c r="C5259" t="s">
        <v>24</v>
      </c>
      <c r="D5259">
        <v>23</v>
      </c>
      <c r="E5259" t="s">
        <v>36</v>
      </c>
      <c r="F5259" t="s">
        <v>36</v>
      </c>
      <c r="G5259" t="s">
        <v>36</v>
      </c>
      <c r="H5259" t="s">
        <v>36</v>
      </c>
      <c r="I5259" t="s">
        <v>2819</v>
      </c>
      <c r="J5259" s="4" t="str">
        <f t="shared" si="164"/>
        <v>na</v>
      </c>
      <c r="K5259" s="4">
        <f t="shared" si="165"/>
        <v>0</v>
      </c>
      <c r="L5259" t="s">
        <v>16702</v>
      </c>
    </row>
    <row r="5260" spans="1:12" x14ac:dyDescent="0.25">
      <c r="A5260" t="s">
        <v>10524</v>
      </c>
      <c r="B5260" t="s">
        <v>10525</v>
      </c>
      <c r="C5260" t="s">
        <v>30</v>
      </c>
      <c r="D5260">
        <v>23</v>
      </c>
      <c r="E5260" t="s">
        <v>36</v>
      </c>
      <c r="F5260" t="s">
        <v>36</v>
      </c>
      <c r="G5260">
        <v>0.94499999999999995</v>
      </c>
      <c r="H5260" t="s">
        <v>36</v>
      </c>
      <c r="I5260" t="s">
        <v>2819</v>
      </c>
      <c r="J5260" s="4" t="str">
        <f t="shared" si="164"/>
        <v>na</v>
      </c>
      <c r="K5260" s="4">
        <f t="shared" si="165"/>
        <v>0</v>
      </c>
      <c r="L5260" t="s">
        <v>16703</v>
      </c>
    </row>
    <row r="5261" spans="1:12" x14ac:dyDescent="0.25">
      <c r="A5261" t="s">
        <v>10526</v>
      </c>
      <c r="B5261" t="s">
        <v>10527</v>
      </c>
      <c r="C5261" t="s">
        <v>30</v>
      </c>
      <c r="D5261">
        <v>23</v>
      </c>
      <c r="E5261" t="s">
        <v>36</v>
      </c>
      <c r="F5261" t="s">
        <v>36</v>
      </c>
      <c r="G5261" t="s">
        <v>36</v>
      </c>
      <c r="H5261" t="s">
        <v>36</v>
      </c>
      <c r="I5261" t="s">
        <v>2819</v>
      </c>
      <c r="J5261" s="4" t="str">
        <f t="shared" si="164"/>
        <v>na</v>
      </c>
      <c r="K5261" s="4">
        <f t="shared" si="165"/>
        <v>0</v>
      </c>
      <c r="L5261" t="s">
        <v>16704</v>
      </c>
    </row>
    <row r="5262" spans="1:12" x14ac:dyDescent="0.25">
      <c r="A5262" t="s">
        <v>10528</v>
      </c>
      <c r="B5262" t="s">
        <v>10529</v>
      </c>
      <c r="C5262" t="s">
        <v>58</v>
      </c>
      <c r="D5262">
        <v>23</v>
      </c>
      <c r="E5262">
        <v>33.234000000000002</v>
      </c>
      <c r="F5262">
        <v>0.59199999999999997</v>
      </c>
      <c r="G5262">
        <v>0.153</v>
      </c>
      <c r="H5262">
        <v>33.298000000000002</v>
      </c>
      <c r="I5262" t="s">
        <v>2819</v>
      </c>
      <c r="J5262" s="4" t="str">
        <f t="shared" si="164"/>
        <v>na</v>
      </c>
      <c r="K5262" s="4">
        <f t="shared" si="165"/>
        <v>0</v>
      </c>
      <c r="L5262" t="s">
        <v>16705</v>
      </c>
    </row>
    <row r="5263" spans="1:12" x14ac:dyDescent="0.25">
      <c r="A5263" t="s">
        <v>10530</v>
      </c>
      <c r="B5263" t="s">
        <v>10531</v>
      </c>
      <c r="C5263" t="s">
        <v>35</v>
      </c>
      <c r="D5263">
        <v>23</v>
      </c>
      <c r="E5263" t="s">
        <v>36</v>
      </c>
      <c r="F5263" t="s">
        <v>36</v>
      </c>
      <c r="G5263" t="s">
        <v>36</v>
      </c>
      <c r="H5263" t="s">
        <v>36</v>
      </c>
      <c r="I5263" t="s">
        <v>2819</v>
      </c>
      <c r="J5263" s="4" t="str">
        <f t="shared" si="164"/>
        <v>na</v>
      </c>
      <c r="K5263" s="4">
        <f t="shared" si="165"/>
        <v>0</v>
      </c>
      <c r="L5263" t="s">
        <v>16706</v>
      </c>
    </row>
    <row r="5264" spans="1:12" x14ac:dyDescent="0.25">
      <c r="A5264" t="s">
        <v>10532</v>
      </c>
      <c r="B5264" t="s">
        <v>10533</v>
      </c>
      <c r="C5264" t="s">
        <v>21</v>
      </c>
      <c r="D5264">
        <v>23</v>
      </c>
      <c r="E5264" t="s">
        <v>36</v>
      </c>
      <c r="F5264" t="s">
        <v>36</v>
      </c>
      <c r="G5264" t="s">
        <v>36</v>
      </c>
      <c r="H5264" t="s">
        <v>36</v>
      </c>
      <c r="I5264" t="s">
        <v>2819</v>
      </c>
      <c r="J5264" s="4" t="str">
        <f t="shared" si="164"/>
        <v>na</v>
      </c>
      <c r="K5264" s="4">
        <f t="shared" si="165"/>
        <v>0</v>
      </c>
      <c r="L5264" t="s">
        <v>16707</v>
      </c>
    </row>
    <row r="5265" spans="1:12" x14ac:dyDescent="0.25">
      <c r="A5265" t="s">
        <v>10534</v>
      </c>
      <c r="B5265" t="s">
        <v>10535</v>
      </c>
      <c r="C5265" t="s">
        <v>132</v>
      </c>
      <c r="D5265">
        <v>23</v>
      </c>
      <c r="E5265" t="s">
        <v>36</v>
      </c>
      <c r="F5265" t="s">
        <v>36</v>
      </c>
      <c r="G5265" t="s">
        <v>36</v>
      </c>
      <c r="H5265" t="s">
        <v>36</v>
      </c>
      <c r="I5265" t="s">
        <v>2819</v>
      </c>
      <c r="J5265" s="4" t="str">
        <f t="shared" si="164"/>
        <v>na</v>
      </c>
      <c r="K5265" s="4">
        <f t="shared" si="165"/>
        <v>0</v>
      </c>
      <c r="L5265" t="s">
        <v>16708</v>
      </c>
    </row>
    <row r="5266" spans="1:12" x14ac:dyDescent="0.25">
      <c r="A5266" t="s">
        <v>10536</v>
      </c>
      <c r="B5266" t="s">
        <v>10537</v>
      </c>
      <c r="C5266" t="s">
        <v>21</v>
      </c>
      <c r="D5266">
        <v>23</v>
      </c>
      <c r="E5266" t="s">
        <v>36</v>
      </c>
      <c r="F5266" t="s">
        <v>36</v>
      </c>
      <c r="G5266" t="s">
        <v>36</v>
      </c>
      <c r="H5266" t="s">
        <v>36</v>
      </c>
      <c r="I5266" t="s">
        <v>2819</v>
      </c>
      <c r="J5266" s="4" t="str">
        <f t="shared" si="164"/>
        <v>na</v>
      </c>
      <c r="K5266" s="4">
        <f t="shared" si="165"/>
        <v>0</v>
      </c>
      <c r="L5266" t="s">
        <v>16709</v>
      </c>
    </row>
    <row r="5267" spans="1:12" x14ac:dyDescent="0.25">
      <c r="A5267" t="s">
        <v>10538</v>
      </c>
      <c r="B5267" t="s">
        <v>10539</v>
      </c>
      <c r="C5267" t="s">
        <v>61</v>
      </c>
      <c r="D5267">
        <v>23</v>
      </c>
      <c r="E5267" t="s">
        <v>36</v>
      </c>
      <c r="F5267" t="s">
        <v>36</v>
      </c>
      <c r="G5267" t="s">
        <v>36</v>
      </c>
      <c r="H5267" t="s">
        <v>36</v>
      </c>
      <c r="I5267" t="s">
        <v>2819</v>
      </c>
      <c r="J5267" s="4" t="str">
        <f t="shared" si="164"/>
        <v>na</v>
      </c>
      <c r="K5267" s="4">
        <f t="shared" si="165"/>
        <v>0</v>
      </c>
      <c r="L5267" t="s">
        <v>16710</v>
      </c>
    </row>
    <row r="5268" spans="1:12" x14ac:dyDescent="0.25">
      <c r="A5268" t="s">
        <v>10540</v>
      </c>
      <c r="B5268" t="s">
        <v>10541</v>
      </c>
      <c r="C5268" t="s">
        <v>18</v>
      </c>
      <c r="D5268">
        <v>23</v>
      </c>
      <c r="E5268" t="s">
        <v>36</v>
      </c>
      <c r="F5268">
        <v>4.3010000000000002</v>
      </c>
      <c r="G5268">
        <v>37.664999999999999</v>
      </c>
      <c r="H5268" t="s">
        <v>36</v>
      </c>
      <c r="I5268" t="s">
        <v>2819</v>
      </c>
      <c r="J5268" s="4" t="str">
        <f t="shared" si="164"/>
        <v>na</v>
      </c>
      <c r="K5268" s="4">
        <f t="shared" si="165"/>
        <v>0</v>
      </c>
      <c r="L5268" t="s">
        <v>16711</v>
      </c>
    </row>
    <row r="5269" spans="1:12" x14ac:dyDescent="0.25">
      <c r="A5269" t="s">
        <v>10542</v>
      </c>
      <c r="B5269" t="s">
        <v>10543</v>
      </c>
      <c r="C5269" t="s">
        <v>35</v>
      </c>
      <c r="D5269">
        <v>23</v>
      </c>
      <c r="E5269" t="s">
        <v>36</v>
      </c>
      <c r="F5269" t="s">
        <v>36</v>
      </c>
      <c r="G5269" t="s">
        <v>36</v>
      </c>
      <c r="H5269" t="s">
        <v>36</v>
      </c>
      <c r="I5269" t="s">
        <v>2819</v>
      </c>
      <c r="J5269" s="4" t="str">
        <f t="shared" si="164"/>
        <v>na</v>
      </c>
      <c r="K5269" s="4">
        <f t="shared" si="165"/>
        <v>0</v>
      </c>
      <c r="L5269" t="s">
        <v>16712</v>
      </c>
    </row>
    <row r="5270" spans="1:12" x14ac:dyDescent="0.25">
      <c r="A5270" t="s">
        <v>10544</v>
      </c>
      <c r="B5270" t="s">
        <v>10545</v>
      </c>
      <c r="C5270" t="s">
        <v>15</v>
      </c>
      <c r="D5270">
        <v>23</v>
      </c>
      <c r="E5270">
        <v>4.1159999999999997</v>
      </c>
      <c r="F5270">
        <v>0.27100000000000002</v>
      </c>
      <c r="G5270">
        <v>0.1</v>
      </c>
      <c r="H5270">
        <v>2.262</v>
      </c>
      <c r="I5270" t="s">
        <v>2819</v>
      </c>
      <c r="J5270" s="4" t="str">
        <f t="shared" si="164"/>
        <v>na</v>
      </c>
      <c r="K5270" s="4">
        <f t="shared" si="165"/>
        <v>0</v>
      </c>
      <c r="L5270" t="s">
        <v>16713</v>
      </c>
    </row>
    <row r="5271" spans="1:12" x14ac:dyDescent="0.25">
      <c r="A5271" t="s">
        <v>10546</v>
      </c>
      <c r="B5271" t="s">
        <v>10547</v>
      </c>
      <c r="C5271" t="s">
        <v>15</v>
      </c>
      <c r="D5271">
        <v>23</v>
      </c>
      <c r="E5271">
        <v>4.1159999999999997</v>
      </c>
      <c r="F5271">
        <v>0.27100000000000002</v>
      </c>
      <c r="G5271">
        <v>0.1</v>
      </c>
      <c r="H5271">
        <v>2.262</v>
      </c>
      <c r="I5271" t="s">
        <v>2819</v>
      </c>
      <c r="J5271" s="4" t="str">
        <f t="shared" si="164"/>
        <v>na</v>
      </c>
      <c r="K5271" s="4">
        <f t="shared" si="165"/>
        <v>0</v>
      </c>
      <c r="L5271" t="s">
        <v>16714</v>
      </c>
    </row>
    <row r="5272" spans="1:12" x14ac:dyDescent="0.25">
      <c r="A5272" t="s">
        <v>10548</v>
      </c>
      <c r="B5272" t="s">
        <v>10549</v>
      </c>
      <c r="C5272" t="s">
        <v>21</v>
      </c>
      <c r="D5272">
        <v>23</v>
      </c>
      <c r="E5272" t="s">
        <v>36</v>
      </c>
      <c r="F5272">
        <v>11.73</v>
      </c>
      <c r="G5272">
        <v>0.48199999999999998</v>
      </c>
      <c r="H5272" t="s">
        <v>36</v>
      </c>
      <c r="I5272" t="s">
        <v>2819</v>
      </c>
      <c r="J5272" s="4" t="str">
        <f t="shared" si="164"/>
        <v>na</v>
      </c>
      <c r="K5272" s="4">
        <f t="shared" si="165"/>
        <v>0</v>
      </c>
      <c r="L5272" t="s">
        <v>16715</v>
      </c>
    </row>
    <row r="5273" spans="1:12" x14ac:dyDescent="0.25">
      <c r="A5273" t="s">
        <v>10550</v>
      </c>
      <c r="B5273" t="s">
        <v>10551</v>
      </c>
      <c r="C5273" t="s">
        <v>35</v>
      </c>
      <c r="D5273">
        <v>23</v>
      </c>
      <c r="E5273">
        <v>6.9550000000000001</v>
      </c>
      <c r="F5273">
        <v>0.73299999999999998</v>
      </c>
      <c r="G5273">
        <v>1.5629999999999999</v>
      </c>
      <c r="H5273" t="s">
        <v>36</v>
      </c>
      <c r="I5273" t="s">
        <v>2819</v>
      </c>
      <c r="J5273" s="4" t="str">
        <f t="shared" si="164"/>
        <v>na</v>
      </c>
      <c r="K5273" s="4">
        <f t="shared" si="165"/>
        <v>0</v>
      </c>
      <c r="L5273" t="s">
        <v>16716</v>
      </c>
    </row>
    <row r="5274" spans="1:12" x14ac:dyDescent="0.25">
      <c r="A5274" t="s">
        <v>10552</v>
      </c>
      <c r="B5274" t="s">
        <v>10553</v>
      </c>
      <c r="C5274" t="s">
        <v>15</v>
      </c>
      <c r="D5274">
        <v>23</v>
      </c>
      <c r="E5274" t="s">
        <v>36</v>
      </c>
      <c r="F5274" t="s">
        <v>36</v>
      </c>
      <c r="G5274">
        <v>5.0739999999999998</v>
      </c>
      <c r="H5274" t="s">
        <v>36</v>
      </c>
      <c r="I5274" t="s">
        <v>2819</v>
      </c>
      <c r="J5274" s="4" t="str">
        <f t="shared" si="164"/>
        <v>na</v>
      </c>
      <c r="K5274" s="4">
        <f t="shared" si="165"/>
        <v>0</v>
      </c>
      <c r="L5274" t="s">
        <v>16717</v>
      </c>
    </row>
    <row r="5275" spans="1:12" x14ac:dyDescent="0.25">
      <c r="A5275" t="s">
        <v>10554</v>
      </c>
      <c r="B5275" t="s">
        <v>10555</v>
      </c>
      <c r="C5275" t="s">
        <v>11</v>
      </c>
      <c r="D5275">
        <v>23</v>
      </c>
      <c r="E5275" t="s">
        <v>36</v>
      </c>
      <c r="F5275">
        <v>0.33400000000000002</v>
      </c>
      <c r="G5275">
        <v>8.4000000000000005E-2</v>
      </c>
      <c r="H5275">
        <v>7.9550000000000001</v>
      </c>
      <c r="I5275" t="s">
        <v>2819</v>
      </c>
      <c r="J5275" s="4" t="str">
        <f t="shared" si="164"/>
        <v>na</v>
      </c>
      <c r="K5275" s="4">
        <f t="shared" si="165"/>
        <v>0</v>
      </c>
      <c r="L5275" t="s">
        <v>16718</v>
      </c>
    </row>
    <row r="5276" spans="1:12" x14ac:dyDescent="0.25">
      <c r="A5276" t="s">
        <v>10556</v>
      </c>
      <c r="B5276" t="s">
        <v>10557</v>
      </c>
      <c r="C5276" t="s">
        <v>11</v>
      </c>
      <c r="D5276">
        <v>23</v>
      </c>
      <c r="E5276">
        <v>29.478999999999999</v>
      </c>
      <c r="F5276">
        <v>0.68300000000000005</v>
      </c>
      <c r="G5276">
        <v>3.4470000000000001</v>
      </c>
      <c r="H5276">
        <v>7.0000000000000001E-3</v>
      </c>
      <c r="I5276" t="s">
        <v>2819</v>
      </c>
      <c r="J5276" s="4" t="str">
        <f t="shared" si="164"/>
        <v>na</v>
      </c>
      <c r="K5276" s="4">
        <f t="shared" si="165"/>
        <v>0</v>
      </c>
      <c r="L5276" t="s">
        <v>16719</v>
      </c>
    </row>
    <row r="5277" spans="1:12" x14ac:dyDescent="0.25">
      <c r="A5277" t="s">
        <v>10558</v>
      </c>
      <c r="B5277" t="s">
        <v>10559</v>
      </c>
      <c r="C5277" t="s">
        <v>30</v>
      </c>
      <c r="D5277">
        <v>23</v>
      </c>
      <c r="E5277" t="s">
        <v>36</v>
      </c>
      <c r="F5277" t="s">
        <v>36</v>
      </c>
      <c r="G5277">
        <v>38.540999999999997</v>
      </c>
      <c r="H5277" t="s">
        <v>36</v>
      </c>
      <c r="I5277" t="s">
        <v>2819</v>
      </c>
      <c r="J5277" s="4" t="str">
        <f t="shared" si="164"/>
        <v>na</v>
      </c>
      <c r="K5277" s="4">
        <f t="shared" si="165"/>
        <v>0</v>
      </c>
      <c r="L5277" t="s">
        <v>16720</v>
      </c>
    </row>
    <row r="5278" spans="1:12" x14ac:dyDescent="0.25">
      <c r="A5278" t="s">
        <v>10560</v>
      </c>
      <c r="B5278" t="s">
        <v>10561</v>
      </c>
      <c r="C5278" t="s">
        <v>35</v>
      </c>
      <c r="D5278">
        <v>23</v>
      </c>
      <c r="E5278" t="s">
        <v>36</v>
      </c>
      <c r="F5278" t="s">
        <v>36</v>
      </c>
      <c r="G5278" t="s">
        <v>36</v>
      </c>
      <c r="H5278" t="s">
        <v>36</v>
      </c>
      <c r="I5278" t="s">
        <v>2819</v>
      </c>
      <c r="J5278" s="4" t="str">
        <f t="shared" si="164"/>
        <v>na</v>
      </c>
      <c r="K5278" s="4">
        <f t="shared" si="165"/>
        <v>0</v>
      </c>
      <c r="L5278" t="s">
        <v>16721</v>
      </c>
    </row>
    <row r="5279" spans="1:12" x14ac:dyDescent="0.25">
      <c r="A5279" t="s">
        <v>10562</v>
      </c>
      <c r="B5279" t="s">
        <v>10563</v>
      </c>
      <c r="C5279" t="s">
        <v>61</v>
      </c>
      <c r="D5279">
        <v>23</v>
      </c>
      <c r="E5279">
        <v>9.2910000000000004</v>
      </c>
      <c r="F5279">
        <v>0.85599999999999998</v>
      </c>
      <c r="G5279">
        <v>2.278</v>
      </c>
      <c r="H5279" t="s">
        <v>36</v>
      </c>
      <c r="I5279" t="s">
        <v>2819</v>
      </c>
      <c r="J5279" s="4" t="str">
        <f t="shared" si="164"/>
        <v>na</v>
      </c>
      <c r="K5279" s="4">
        <f t="shared" si="165"/>
        <v>0</v>
      </c>
      <c r="L5279" t="s">
        <v>16722</v>
      </c>
    </row>
    <row r="5280" spans="1:12" x14ac:dyDescent="0.25">
      <c r="A5280" t="s">
        <v>10564</v>
      </c>
      <c r="B5280" t="s">
        <v>10565</v>
      </c>
      <c r="C5280" t="s">
        <v>61</v>
      </c>
      <c r="D5280">
        <v>23</v>
      </c>
      <c r="E5280" t="s">
        <v>36</v>
      </c>
      <c r="F5280" t="s">
        <v>36</v>
      </c>
      <c r="G5280" t="s">
        <v>36</v>
      </c>
      <c r="H5280" t="s">
        <v>36</v>
      </c>
      <c r="I5280" t="s">
        <v>2819</v>
      </c>
      <c r="J5280" s="4" t="str">
        <f t="shared" si="164"/>
        <v>na</v>
      </c>
      <c r="K5280" s="4">
        <f t="shared" si="165"/>
        <v>0</v>
      </c>
      <c r="L5280" t="s">
        <v>16723</v>
      </c>
    </row>
    <row r="5281" spans="1:12" x14ac:dyDescent="0.25">
      <c r="A5281" t="s">
        <v>10566</v>
      </c>
      <c r="B5281" t="s">
        <v>10567</v>
      </c>
      <c r="C5281" t="s">
        <v>61</v>
      </c>
      <c r="D5281">
        <v>23</v>
      </c>
      <c r="E5281">
        <v>7.524</v>
      </c>
      <c r="F5281">
        <v>0.73099999999999998</v>
      </c>
      <c r="G5281">
        <v>0.115</v>
      </c>
      <c r="H5281">
        <v>3.8889999999999998</v>
      </c>
      <c r="I5281" t="s">
        <v>2819</v>
      </c>
      <c r="J5281" s="4" t="str">
        <f t="shared" si="164"/>
        <v>na</v>
      </c>
      <c r="K5281" s="4">
        <f t="shared" si="165"/>
        <v>0</v>
      </c>
      <c r="L5281" t="s">
        <v>16724</v>
      </c>
    </row>
    <row r="5282" spans="1:12" x14ac:dyDescent="0.25">
      <c r="A5282" t="s">
        <v>10568</v>
      </c>
      <c r="B5282" t="s">
        <v>10569</v>
      </c>
      <c r="C5282" t="s">
        <v>58</v>
      </c>
      <c r="D5282">
        <v>23</v>
      </c>
      <c r="E5282">
        <v>95.885999999999996</v>
      </c>
      <c r="F5282">
        <v>0.254</v>
      </c>
      <c r="G5282">
        <v>6.4000000000000001E-2</v>
      </c>
      <c r="H5282">
        <v>4.2030000000000003</v>
      </c>
      <c r="I5282" t="s">
        <v>2819</v>
      </c>
      <c r="J5282" s="4" t="str">
        <f t="shared" si="164"/>
        <v>na</v>
      </c>
      <c r="K5282" s="4">
        <f t="shared" si="165"/>
        <v>0</v>
      </c>
      <c r="L5282" t="s">
        <v>16725</v>
      </c>
    </row>
    <row r="5283" spans="1:12" x14ac:dyDescent="0.25">
      <c r="A5283" t="s">
        <v>10570</v>
      </c>
      <c r="B5283" t="s">
        <v>10571</v>
      </c>
      <c r="C5283" t="s">
        <v>18</v>
      </c>
      <c r="D5283">
        <v>23</v>
      </c>
      <c r="E5283">
        <v>1.5740000000000001</v>
      </c>
      <c r="F5283" t="s">
        <v>36</v>
      </c>
      <c r="G5283">
        <v>0.251</v>
      </c>
      <c r="H5283">
        <v>2.2730000000000001</v>
      </c>
      <c r="I5283" t="s">
        <v>2819</v>
      </c>
      <c r="J5283" s="4" t="str">
        <f t="shared" si="164"/>
        <v>na</v>
      </c>
      <c r="K5283" s="4">
        <f t="shared" si="165"/>
        <v>0</v>
      </c>
      <c r="L5283" t="s">
        <v>16726</v>
      </c>
    </row>
    <row r="5284" spans="1:12" x14ac:dyDescent="0.25">
      <c r="A5284" t="s">
        <v>10572</v>
      </c>
      <c r="B5284" t="s">
        <v>10573</v>
      </c>
      <c r="C5284" t="s">
        <v>58</v>
      </c>
      <c r="D5284">
        <v>22</v>
      </c>
      <c r="E5284" t="s">
        <v>36</v>
      </c>
      <c r="F5284" t="s">
        <v>36</v>
      </c>
      <c r="G5284" t="s">
        <v>36</v>
      </c>
      <c r="H5284" t="s">
        <v>36</v>
      </c>
      <c r="I5284" t="s">
        <v>2819</v>
      </c>
      <c r="J5284" s="4" t="str">
        <f t="shared" si="164"/>
        <v>na</v>
      </c>
      <c r="K5284" s="4">
        <f t="shared" si="165"/>
        <v>0</v>
      </c>
      <c r="L5284" t="s">
        <v>16727</v>
      </c>
    </row>
    <row r="5285" spans="1:12" x14ac:dyDescent="0.25">
      <c r="A5285" t="s">
        <v>10574</v>
      </c>
      <c r="B5285" t="s">
        <v>10575</v>
      </c>
      <c r="C5285" t="s">
        <v>11</v>
      </c>
      <c r="D5285">
        <v>22</v>
      </c>
      <c r="E5285" t="s">
        <v>36</v>
      </c>
      <c r="F5285" t="s">
        <v>36</v>
      </c>
      <c r="G5285" t="s">
        <v>36</v>
      </c>
      <c r="H5285" t="s">
        <v>36</v>
      </c>
      <c r="I5285" t="s">
        <v>2819</v>
      </c>
      <c r="J5285" s="4" t="str">
        <f t="shared" si="164"/>
        <v>na</v>
      </c>
      <c r="K5285" s="4">
        <f t="shared" si="165"/>
        <v>0</v>
      </c>
      <c r="L5285" t="s">
        <v>16728</v>
      </c>
    </row>
    <row r="5286" spans="1:12" x14ac:dyDescent="0.25">
      <c r="A5286" t="s">
        <v>10576</v>
      </c>
      <c r="B5286" t="s">
        <v>10577</v>
      </c>
      <c r="C5286" t="s">
        <v>132</v>
      </c>
      <c r="D5286">
        <v>22</v>
      </c>
      <c r="E5286">
        <v>34.5</v>
      </c>
      <c r="F5286">
        <v>2.5470000000000002</v>
      </c>
      <c r="G5286">
        <v>2.4830000000000001</v>
      </c>
      <c r="H5286" t="s">
        <v>36</v>
      </c>
      <c r="I5286" t="s">
        <v>2819</v>
      </c>
      <c r="J5286" s="4" t="str">
        <f t="shared" si="164"/>
        <v>na</v>
      </c>
      <c r="K5286" s="4">
        <f t="shared" si="165"/>
        <v>0</v>
      </c>
      <c r="L5286" t="s">
        <v>16729</v>
      </c>
    </row>
    <row r="5287" spans="1:12" x14ac:dyDescent="0.25">
      <c r="A5287" t="s">
        <v>10578</v>
      </c>
      <c r="B5287" t="s">
        <v>10579</v>
      </c>
      <c r="C5287" t="s">
        <v>24</v>
      </c>
      <c r="D5287">
        <v>22</v>
      </c>
      <c r="E5287" t="s">
        <v>36</v>
      </c>
      <c r="F5287">
        <v>0.23799999999999999</v>
      </c>
      <c r="G5287" t="s">
        <v>36</v>
      </c>
      <c r="H5287" t="s">
        <v>36</v>
      </c>
      <c r="I5287" t="s">
        <v>2819</v>
      </c>
      <c r="J5287" s="4" t="str">
        <f t="shared" si="164"/>
        <v>na</v>
      </c>
      <c r="K5287" s="4">
        <f t="shared" si="165"/>
        <v>0</v>
      </c>
      <c r="L5287" t="s">
        <v>16730</v>
      </c>
    </row>
    <row r="5288" spans="1:12" x14ac:dyDescent="0.25">
      <c r="A5288" t="s">
        <v>10580</v>
      </c>
      <c r="B5288" t="s">
        <v>10581</v>
      </c>
      <c r="C5288" t="s">
        <v>58</v>
      </c>
      <c r="D5288">
        <v>22</v>
      </c>
      <c r="E5288">
        <v>25.497</v>
      </c>
      <c r="F5288">
        <v>0.995</v>
      </c>
      <c r="G5288">
        <v>0.26600000000000001</v>
      </c>
      <c r="H5288">
        <v>26.795999999999999</v>
      </c>
      <c r="I5288" t="s">
        <v>2819</v>
      </c>
      <c r="J5288" s="4" t="str">
        <f t="shared" si="164"/>
        <v>na</v>
      </c>
      <c r="K5288" s="4">
        <f t="shared" si="165"/>
        <v>0</v>
      </c>
      <c r="L5288" t="s">
        <v>16731</v>
      </c>
    </row>
    <row r="5289" spans="1:12" x14ac:dyDescent="0.25">
      <c r="A5289" t="s">
        <v>10582</v>
      </c>
      <c r="B5289" t="s">
        <v>10583</v>
      </c>
      <c r="C5289" t="s">
        <v>11</v>
      </c>
      <c r="D5289">
        <v>22</v>
      </c>
      <c r="E5289" t="s">
        <v>36</v>
      </c>
      <c r="F5289">
        <v>0.19</v>
      </c>
      <c r="G5289">
        <v>3.2000000000000001E-2</v>
      </c>
      <c r="H5289">
        <v>4.6630000000000003</v>
      </c>
      <c r="I5289" t="s">
        <v>2819</v>
      </c>
      <c r="J5289" s="4" t="str">
        <f t="shared" si="164"/>
        <v>na</v>
      </c>
      <c r="K5289" s="4">
        <f t="shared" si="165"/>
        <v>0</v>
      </c>
      <c r="L5289" t="s">
        <v>16732</v>
      </c>
    </row>
    <row r="5290" spans="1:12" x14ac:dyDescent="0.25">
      <c r="A5290" t="s">
        <v>10584</v>
      </c>
      <c r="B5290" t="s">
        <v>10585</v>
      </c>
      <c r="C5290" t="s">
        <v>61</v>
      </c>
      <c r="D5290">
        <v>22</v>
      </c>
      <c r="E5290" t="s">
        <v>36</v>
      </c>
      <c r="F5290" t="s">
        <v>36</v>
      </c>
      <c r="G5290" t="s">
        <v>36</v>
      </c>
      <c r="H5290" t="s">
        <v>36</v>
      </c>
      <c r="I5290" t="s">
        <v>2819</v>
      </c>
      <c r="J5290" s="4" t="str">
        <f t="shared" si="164"/>
        <v>na</v>
      </c>
      <c r="K5290" s="4">
        <f t="shared" si="165"/>
        <v>0</v>
      </c>
      <c r="L5290" t="s">
        <v>16733</v>
      </c>
    </row>
    <row r="5291" spans="1:12" x14ac:dyDescent="0.25">
      <c r="A5291" t="s">
        <v>10586</v>
      </c>
      <c r="B5291" t="s">
        <v>10587</v>
      </c>
      <c r="C5291" t="s">
        <v>35</v>
      </c>
      <c r="D5291">
        <v>22</v>
      </c>
      <c r="E5291" t="s">
        <v>36</v>
      </c>
      <c r="F5291" t="s">
        <v>36</v>
      </c>
      <c r="G5291" t="s">
        <v>36</v>
      </c>
      <c r="H5291" t="s">
        <v>36</v>
      </c>
      <c r="I5291" t="s">
        <v>2819</v>
      </c>
      <c r="J5291" s="4" t="str">
        <f t="shared" si="164"/>
        <v>na</v>
      </c>
      <c r="K5291" s="4">
        <f t="shared" si="165"/>
        <v>0</v>
      </c>
      <c r="L5291" t="s">
        <v>16734</v>
      </c>
    </row>
    <row r="5292" spans="1:12" x14ac:dyDescent="0.25">
      <c r="A5292" t="s">
        <v>10588</v>
      </c>
      <c r="B5292" t="s">
        <v>10589</v>
      </c>
      <c r="C5292" t="s">
        <v>58</v>
      </c>
      <c r="D5292">
        <v>22</v>
      </c>
      <c r="E5292" t="s">
        <v>36</v>
      </c>
      <c r="F5292" t="s">
        <v>36</v>
      </c>
      <c r="G5292">
        <v>2.7530000000000001</v>
      </c>
      <c r="H5292" t="s">
        <v>36</v>
      </c>
      <c r="I5292" t="s">
        <v>2819</v>
      </c>
      <c r="J5292" s="4" t="str">
        <f t="shared" si="164"/>
        <v>na</v>
      </c>
      <c r="K5292" s="4">
        <f t="shared" si="165"/>
        <v>0</v>
      </c>
      <c r="L5292" t="s">
        <v>16735</v>
      </c>
    </row>
    <row r="5293" spans="1:12" x14ac:dyDescent="0.25">
      <c r="A5293" t="s">
        <v>10590</v>
      </c>
      <c r="B5293" t="s">
        <v>10591</v>
      </c>
      <c r="C5293" t="s">
        <v>35</v>
      </c>
      <c r="D5293">
        <v>22</v>
      </c>
      <c r="E5293">
        <v>5.8179999999999996</v>
      </c>
      <c r="F5293">
        <v>1.538</v>
      </c>
      <c r="G5293">
        <v>2.1019999999999999</v>
      </c>
      <c r="H5293" t="s">
        <v>36</v>
      </c>
      <c r="I5293" t="s">
        <v>2819</v>
      </c>
      <c r="J5293" s="4" t="str">
        <f t="shared" si="164"/>
        <v>na</v>
      </c>
      <c r="K5293" s="4">
        <f t="shared" si="165"/>
        <v>0</v>
      </c>
      <c r="L5293" t="s">
        <v>16736</v>
      </c>
    </row>
    <row r="5294" spans="1:12" x14ac:dyDescent="0.25">
      <c r="A5294" t="s">
        <v>10592</v>
      </c>
      <c r="B5294" t="s">
        <v>10593</v>
      </c>
      <c r="C5294" t="s">
        <v>30</v>
      </c>
      <c r="D5294">
        <v>22</v>
      </c>
      <c r="E5294" t="s">
        <v>36</v>
      </c>
      <c r="F5294">
        <v>5.1070000000000002</v>
      </c>
      <c r="G5294">
        <v>39.146000000000001</v>
      </c>
      <c r="H5294" t="s">
        <v>36</v>
      </c>
      <c r="I5294" t="s">
        <v>2819</v>
      </c>
      <c r="J5294" s="4" t="str">
        <f t="shared" si="164"/>
        <v>na</v>
      </c>
      <c r="K5294" s="4">
        <f t="shared" si="165"/>
        <v>0</v>
      </c>
      <c r="L5294" t="s">
        <v>16737</v>
      </c>
    </row>
    <row r="5295" spans="1:12" x14ac:dyDescent="0.25">
      <c r="A5295" t="s">
        <v>10594</v>
      </c>
      <c r="B5295" t="s">
        <v>10595</v>
      </c>
      <c r="C5295" t="s">
        <v>18</v>
      </c>
      <c r="D5295">
        <v>22</v>
      </c>
      <c r="E5295" t="s">
        <v>36</v>
      </c>
      <c r="F5295" t="s">
        <v>36</v>
      </c>
      <c r="G5295" t="s">
        <v>36</v>
      </c>
      <c r="H5295" t="s">
        <v>36</v>
      </c>
      <c r="I5295" t="s">
        <v>2819</v>
      </c>
      <c r="J5295" s="4" t="str">
        <f t="shared" si="164"/>
        <v>na</v>
      </c>
      <c r="K5295" s="4">
        <f t="shared" si="165"/>
        <v>0</v>
      </c>
      <c r="L5295" t="s">
        <v>16738</v>
      </c>
    </row>
    <row r="5296" spans="1:12" x14ac:dyDescent="0.25">
      <c r="A5296" t="s">
        <v>10596</v>
      </c>
      <c r="B5296" t="s">
        <v>10597</v>
      </c>
      <c r="C5296" t="s">
        <v>18</v>
      </c>
      <c r="D5296">
        <v>22</v>
      </c>
      <c r="E5296" t="s">
        <v>36</v>
      </c>
      <c r="F5296">
        <v>4.2290000000000001</v>
      </c>
      <c r="G5296">
        <v>0.65600000000000003</v>
      </c>
      <c r="H5296" t="s">
        <v>36</v>
      </c>
      <c r="I5296" t="s">
        <v>2819</v>
      </c>
      <c r="J5296" s="4" t="str">
        <f t="shared" si="164"/>
        <v>na</v>
      </c>
      <c r="K5296" s="4">
        <f t="shared" si="165"/>
        <v>0</v>
      </c>
      <c r="L5296" t="s">
        <v>16739</v>
      </c>
    </row>
    <row r="5297" spans="1:12" x14ac:dyDescent="0.25">
      <c r="A5297" t="s">
        <v>10598</v>
      </c>
      <c r="B5297" t="s">
        <v>10599</v>
      </c>
      <c r="C5297" t="s">
        <v>58</v>
      </c>
      <c r="D5297">
        <v>22</v>
      </c>
      <c r="E5297" t="s">
        <v>36</v>
      </c>
      <c r="F5297" t="s">
        <v>36</v>
      </c>
      <c r="G5297">
        <v>0.34100000000000003</v>
      </c>
      <c r="H5297" t="s">
        <v>36</v>
      </c>
      <c r="I5297" t="s">
        <v>2819</v>
      </c>
      <c r="J5297" s="4" t="str">
        <f t="shared" si="164"/>
        <v>na</v>
      </c>
      <c r="K5297" s="4">
        <f t="shared" si="165"/>
        <v>0</v>
      </c>
      <c r="L5297" t="s">
        <v>16740</v>
      </c>
    </row>
    <row r="5298" spans="1:12" x14ac:dyDescent="0.25">
      <c r="A5298" t="s">
        <v>10600</v>
      </c>
      <c r="B5298" t="s">
        <v>10601</v>
      </c>
      <c r="C5298" t="s">
        <v>30</v>
      </c>
      <c r="D5298">
        <v>22</v>
      </c>
      <c r="E5298" t="s">
        <v>36</v>
      </c>
      <c r="F5298" t="s">
        <v>36</v>
      </c>
      <c r="G5298">
        <v>32.21</v>
      </c>
      <c r="H5298" t="s">
        <v>36</v>
      </c>
      <c r="I5298" t="s">
        <v>2819</v>
      </c>
      <c r="J5298" s="4" t="str">
        <f t="shared" si="164"/>
        <v>na</v>
      </c>
      <c r="K5298" s="4">
        <f t="shared" si="165"/>
        <v>0</v>
      </c>
      <c r="L5298" t="s">
        <v>16741</v>
      </c>
    </row>
    <row r="5299" spans="1:12" x14ac:dyDescent="0.25">
      <c r="A5299" t="s">
        <v>10602</v>
      </c>
      <c r="B5299" t="s">
        <v>10603</v>
      </c>
      <c r="C5299" t="s">
        <v>11</v>
      </c>
      <c r="D5299">
        <v>22</v>
      </c>
      <c r="E5299" t="s">
        <v>36</v>
      </c>
      <c r="F5299">
        <v>5.0999999999999997E-2</v>
      </c>
      <c r="G5299">
        <v>9.2999999999999999E-2</v>
      </c>
      <c r="H5299" t="s">
        <v>36</v>
      </c>
      <c r="I5299" t="s">
        <v>2819</v>
      </c>
      <c r="J5299" s="4" t="str">
        <f t="shared" si="164"/>
        <v>na</v>
      </c>
      <c r="K5299" s="4">
        <f t="shared" si="165"/>
        <v>0</v>
      </c>
      <c r="L5299" t="s">
        <v>16742</v>
      </c>
    </row>
    <row r="5300" spans="1:12" x14ac:dyDescent="0.25">
      <c r="A5300" t="s">
        <v>10604</v>
      </c>
      <c r="B5300" t="s">
        <v>10605</v>
      </c>
      <c r="C5300" t="s">
        <v>35</v>
      </c>
      <c r="D5300">
        <v>22</v>
      </c>
      <c r="E5300" t="s">
        <v>36</v>
      </c>
      <c r="F5300">
        <v>0.442</v>
      </c>
      <c r="G5300">
        <v>0.10299999999999999</v>
      </c>
      <c r="H5300">
        <v>8.6950000000000003</v>
      </c>
      <c r="I5300" t="s">
        <v>2819</v>
      </c>
      <c r="J5300" s="4" t="str">
        <f t="shared" si="164"/>
        <v>na</v>
      </c>
      <c r="K5300" s="4">
        <f t="shared" si="165"/>
        <v>0</v>
      </c>
      <c r="L5300" t="s">
        <v>16743</v>
      </c>
    </row>
    <row r="5301" spans="1:12" x14ac:dyDescent="0.25">
      <c r="A5301" t="s">
        <v>10606</v>
      </c>
      <c r="B5301" t="s">
        <v>10607</v>
      </c>
      <c r="C5301" t="s">
        <v>11</v>
      </c>
      <c r="D5301">
        <v>22</v>
      </c>
      <c r="E5301" t="s">
        <v>36</v>
      </c>
      <c r="F5301">
        <v>1.5640000000000001</v>
      </c>
      <c r="G5301">
        <v>0.38900000000000001</v>
      </c>
      <c r="H5301">
        <v>7.81</v>
      </c>
      <c r="I5301" t="s">
        <v>2819</v>
      </c>
      <c r="J5301" s="4" t="str">
        <f t="shared" si="164"/>
        <v>na</v>
      </c>
      <c r="K5301" s="4">
        <f t="shared" si="165"/>
        <v>0</v>
      </c>
      <c r="L5301" t="s">
        <v>16744</v>
      </c>
    </row>
    <row r="5302" spans="1:12" x14ac:dyDescent="0.25">
      <c r="A5302" t="s">
        <v>10608</v>
      </c>
      <c r="B5302" t="s">
        <v>10609</v>
      </c>
      <c r="C5302" t="s">
        <v>35</v>
      </c>
      <c r="D5302">
        <v>22</v>
      </c>
      <c r="E5302" t="s">
        <v>36</v>
      </c>
      <c r="F5302" t="s">
        <v>36</v>
      </c>
      <c r="G5302" t="s">
        <v>36</v>
      </c>
      <c r="H5302" t="s">
        <v>36</v>
      </c>
      <c r="I5302" t="s">
        <v>2819</v>
      </c>
      <c r="J5302" s="4" t="str">
        <f t="shared" si="164"/>
        <v>na</v>
      </c>
      <c r="K5302" s="4">
        <f t="shared" si="165"/>
        <v>0</v>
      </c>
      <c r="L5302" t="s">
        <v>16745</v>
      </c>
    </row>
    <row r="5303" spans="1:12" x14ac:dyDescent="0.25">
      <c r="A5303" t="s">
        <v>10610</v>
      </c>
      <c r="B5303" t="s">
        <v>10611</v>
      </c>
      <c r="C5303" t="s">
        <v>30</v>
      </c>
      <c r="D5303">
        <v>22</v>
      </c>
      <c r="E5303" t="s">
        <v>36</v>
      </c>
      <c r="F5303" t="s">
        <v>36</v>
      </c>
      <c r="G5303" t="s">
        <v>36</v>
      </c>
      <c r="H5303" t="s">
        <v>36</v>
      </c>
      <c r="I5303" t="s">
        <v>2819</v>
      </c>
      <c r="J5303" s="4" t="str">
        <f t="shared" si="164"/>
        <v>na</v>
      </c>
      <c r="K5303" s="4">
        <f t="shared" si="165"/>
        <v>0</v>
      </c>
      <c r="L5303" t="s">
        <v>16746</v>
      </c>
    </row>
    <row r="5304" spans="1:12" x14ac:dyDescent="0.25">
      <c r="A5304" t="s">
        <v>10612</v>
      </c>
      <c r="B5304" t="s">
        <v>10613</v>
      </c>
      <c r="C5304" t="s">
        <v>30</v>
      </c>
      <c r="D5304">
        <v>22</v>
      </c>
      <c r="E5304" t="s">
        <v>36</v>
      </c>
      <c r="F5304" t="s">
        <v>36</v>
      </c>
      <c r="G5304">
        <v>0.41599999999999998</v>
      </c>
      <c r="H5304" t="s">
        <v>36</v>
      </c>
      <c r="I5304" t="s">
        <v>2819</v>
      </c>
      <c r="J5304" s="4" t="str">
        <f t="shared" si="164"/>
        <v>na</v>
      </c>
      <c r="K5304" s="4">
        <f t="shared" si="165"/>
        <v>0</v>
      </c>
      <c r="L5304" t="s">
        <v>16747</v>
      </c>
    </row>
    <row r="5305" spans="1:12" x14ac:dyDescent="0.25">
      <c r="A5305" t="s">
        <v>10614</v>
      </c>
      <c r="B5305" t="s">
        <v>10615</v>
      </c>
      <c r="C5305" t="s">
        <v>18</v>
      </c>
      <c r="D5305">
        <v>22</v>
      </c>
      <c r="E5305" t="s">
        <v>36</v>
      </c>
      <c r="F5305" t="s">
        <v>36</v>
      </c>
      <c r="G5305" t="s">
        <v>36</v>
      </c>
      <c r="H5305" t="s">
        <v>36</v>
      </c>
      <c r="I5305" t="s">
        <v>2819</v>
      </c>
      <c r="J5305" s="4" t="str">
        <f t="shared" si="164"/>
        <v>na</v>
      </c>
      <c r="K5305" s="4">
        <f t="shared" si="165"/>
        <v>0</v>
      </c>
      <c r="L5305" t="s">
        <v>16748</v>
      </c>
    </row>
    <row r="5306" spans="1:12" x14ac:dyDescent="0.25">
      <c r="A5306" t="s">
        <v>10616</v>
      </c>
      <c r="B5306" t="s">
        <v>10617</v>
      </c>
      <c r="C5306" t="s">
        <v>30</v>
      </c>
      <c r="D5306">
        <v>22</v>
      </c>
      <c r="E5306" t="s">
        <v>36</v>
      </c>
      <c r="F5306">
        <v>3.1640000000000001</v>
      </c>
      <c r="G5306">
        <v>1.2849999999999999</v>
      </c>
      <c r="H5306" t="s">
        <v>36</v>
      </c>
      <c r="I5306" t="s">
        <v>2819</v>
      </c>
      <c r="J5306" s="4" t="str">
        <f t="shared" si="164"/>
        <v>na</v>
      </c>
      <c r="K5306" s="4">
        <f t="shared" si="165"/>
        <v>0</v>
      </c>
      <c r="L5306" t="s">
        <v>16749</v>
      </c>
    </row>
    <row r="5307" spans="1:12" x14ac:dyDescent="0.25">
      <c r="A5307" t="s">
        <v>10618</v>
      </c>
      <c r="B5307" t="s">
        <v>6921</v>
      </c>
      <c r="C5307" t="s">
        <v>35</v>
      </c>
      <c r="D5307">
        <v>22</v>
      </c>
      <c r="E5307">
        <v>9.859</v>
      </c>
      <c r="F5307">
        <v>0.57599999999999996</v>
      </c>
      <c r="G5307">
        <v>1.9650000000000001</v>
      </c>
      <c r="H5307" t="s">
        <v>36</v>
      </c>
      <c r="I5307" t="s">
        <v>2819</v>
      </c>
      <c r="J5307" s="4" t="str">
        <f t="shared" si="164"/>
        <v>na</v>
      </c>
      <c r="K5307" s="4">
        <f t="shared" si="165"/>
        <v>0</v>
      </c>
      <c r="L5307" t="s">
        <v>16750</v>
      </c>
    </row>
    <row r="5308" spans="1:12" x14ac:dyDescent="0.25">
      <c r="A5308" t="s">
        <v>10619</v>
      </c>
      <c r="B5308" t="s">
        <v>10620</v>
      </c>
      <c r="C5308" t="s">
        <v>61</v>
      </c>
      <c r="D5308">
        <v>22</v>
      </c>
      <c r="E5308" t="s">
        <v>36</v>
      </c>
      <c r="F5308" t="s">
        <v>36</v>
      </c>
      <c r="G5308" t="s">
        <v>36</v>
      </c>
      <c r="H5308" t="s">
        <v>36</v>
      </c>
      <c r="I5308" t="s">
        <v>2819</v>
      </c>
      <c r="J5308" s="4" t="str">
        <f t="shared" si="164"/>
        <v>na</v>
      </c>
      <c r="K5308" s="4">
        <f t="shared" si="165"/>
        <v>0</v>
      </c>
      <c r="L5308" t="s">
        <v>16751</v>
      </c>
    </row>
    <row r="5309" spans="1:12" x14ac:dyDescent="0.25">
      <c r="A5309" t="s">
        <v>10621</v>
      </c>
      <c r="B5309" t="s">
        <v>10622</v>
      </c>
      <c r="C5309" t="s">
        <v>30</v>
      </c>
      <c r="D5309">
        <v>22</v>
      </c>
      <c r="E5309" t="s">
        <v>36</v>
      </c>
      <c r="F5309" t="s">
        <v>36</v>
      </c>
      <c r="G5309" t="s">
        <v>36</v>
      </c>
      <c r="H5309" t="s">
        <v>36</v>
      </c>
      <c r="I5309" t="s">
        <v>2819</v>
      </c>
      <c r="J5309" s="4" t="str">
        <f t="shared" si="164"/>
        <v>na</v>
      </c>
      <c r="K5309" s="4">
        <f t="shared" si="165"/>
        <v>0</v>
      </c>
      <c r="L5309" t="s">
        <v>16752</v>
      </c>
    </row>
    <row r="5310" spans="1:12" x14ac:dyDescent="0.25">
      <c r="A5310" t="s">
        <v>10623</v>
      </c>
      <c r="B5310" t="s">
        <v>10624</v>
      </c>
      <c r="C5310" t="s">
        <v>24</v>
      </c>
      <c r="D5310">
        <v>22</v>
      </c>
      <c r="E5310" t="s">
        <v>36</v>
      </c>
      <c r="F5310" t="s">
        <v>36</v>
      </c>
      <c r="G5310" t="s">
        <v>36</v>
      </c>
      <c r="H5310" t="s">
        <v>36</v>
      </c>
      <c r="I5310" t="s">
        <v>2819</v>
      </c>
      <c r="J5310" s="4" t="str">
        <f t="shared" si="164"/>
        <v>na</v>
      </c>
      <c r="K5310" s="4">
        <f t="shared" si="165"/>
        <v>0</v>
      </c>
      <c r="L5310" t="s">
        <v>16753</v>
      </c>
    </row>
    <row r="5311" spans="1:12" x14ac:dyDescent="0.25">
      <c r="A5311" t="s">
        <v>10625</v>
      </c>
      <c r="B5311" t="s">
        <v>10626</v>
      </c>
      <c r="C5311" t="s">
        <v>15</v>
      </c>
      <c r="D5311">
        <v>22</v>
      </c>
      <c r="E5311" t="s">
        <v>36</v>
      </c>
      <c r="F5311">
        <v>0.52500000000000002</v>
      </c>
      <c r="G5311">
        <v>0.11700000000000001</v>
      </c>
      <c r="H5311">
        <v>7.1239999999999997</v>
      </c>
      <c r="I5311" t="s">
        <v>2819</v>
      </c>
      <c r="J5311" s="4" t="str">
        <f t="shared" si="164"/>
        <v>na</v>
      </c>
      <c r="K5311" s="4">
        <f t="shared" si="165"/>
        <v>0</v>
      </c>
      <c r="L5311" t="s">
        <v>16754</v>
      </c>
    </row>
    <row r="5312" spans="1:12" x14ac:dyDescent="0.25">
      <c r="A5312" t="s">
        <v>10627</v>
      </c>
      <c r="B5312" t="s">
        <v>10628</v>
      </c>
      <c r="C5312" t="s">
        <v>35</v>
      </c>
      <c r="D5312">
        <v>21</v>
      </c>
      <c r="E5312" t="s">
        <v>36</v>
      </c>
      <c r="F5312">
        <v>0.89200000000000002</v>
      </c>
      <c r="G5312" t="s">
        <v>36</v>
      </c>
      <c r="H5312" t="s">
        <v>36</v>
      </c>
      <c r="I5312" t="s">
        <v>2819</v>
      </c>
      <c r="J5312" s="4" t="str">
        <f t="shared" si="164"/>
        <v>na</v>
      </c>
      <c r="K5312" s="4">
        <f t="shared" si="165"/>
        <v>0</v>
      </c>
      <c r="L5312" t="s">
        <v>16755</v>
      </c>
    </row>
    <row r="5313" spans="1:12" x14ac:dyDescent="0.25">
      <c r="A5313" t="s">
        <v>10629</v>
      </c>
      <c r="B5313" t="s">
        <v>10630</v>
      </c>
      <c r="C5313" t="s">
        <v>11</v>
      </c>
      <c r="D5313">
        <v>21</v>
      </c>
      <c r="E5313" t="s">
        <v>36</v>
      </c>
      <c r="F5313">
        <v>5.5E-2</v>
      </c>
      <c r="G5313">
        <v>2.5000000000000001E-2</v>
      </c>
      <c r="H5313" t="s">
        <v>36</v>
      </c>
      <c r="I5313" t="s">
        <v>2819</v>
      </c>
      <c r="J5313" s="4" t="str">
        <f t="shared" si="164"/>
        <v>na</v>
      </c>
      <c r="K5313" s="4">
        <f t="shared" si="165"/>
        <v>0</v>
      </c>
      <c r="L5313" t="s">
        <v>16756</v>
      </c>
    </row>
    <row r="5314" spans="1:12" x14ac:dyDescent="0.25">
      <c r="A5314" t="s">
        <v>10631</v>
      </c>
      <c r="B5314" t="s">
        <v>10632</v>
      </c>
      <c r="C5314" t="s">
        <v>58</v>
      </c>
      <c r="D5314">
        <v>21</v>
      </c>
      <c r="E5314" t="s">
        <v>36</v>
      </c>
      <c r="F5314">
        <v>0.36599999999999999</v>
      </c>
      <c r="G5314">
        <v>4.4999999999999998E-2</v>
      </c>
      <c r="H5314">
        <v>4.91</v>
      </c>
      <c r="I5314" t="s">
        <v>2819</v>
      </c>
      <c r="J5314" s="4" t="str">
        <f t="shared" ref="J5314:J5377" si="166">IF(AND(I5314=selected_country_code,C5314= selected_sector_code),D5314,"na")</f>
        <v>na</v>
      </c>
      <c r="K5314" s="4">
        <f t="shared" si="165"/>
        <v>0</v>
      </c>
      <c r="L5314" t="s">
        <v>16757</v>
      </c>
    </row>
    <row r="5315" spans="1:12" x14ac:dyDescent="0.25">
      <c r="A5315" t="s">
        <v>10633</v>
      </c>
      <c r="B5315" t="s">
        <v>10634</v>
      </c>
      <c r="C5315" t="s">
        <v>35</v>
      </c>
      <c r="D5315">
        <v>21</v>
      </c>
      <c r="E5315" t="s">
        <v>36</v>
      </c>
      <c r="F5315" t="s">
        <v>36</v>
      </c>
      <c r="G5315" t="s">
        <v>36</v>
      </c>
      <c r="H5315" t="s">
        <v>36</v>
      </c>
      <c r="I5315" t="s">
        <v>2819</v>
      </c>
      <c r="J5315" s="4" t="str">
        <f t="shared" si="166"/>
        <v>na</v>
      </c>
      <c r="K5315" s="4">
        <f t="shared" ref="K5315:K5378" si="167">IFERROR(RANK(J5315,$J$2:$J$5711,0),0)</f>
        <v>0</v>
      </c>
      <c r="L5315" t="s">
        <v>16758</v>
      </c>
    </row>
    <row r="5316" spans="1:12" x14ac:dyDescent="0.25">
      <c r="A5316" t="s">
        <v>10635</v>
      </c>
      <c r="B5316" t="s">
        <v>10636</v>
      </c>
      <c r="C5316" t="s">
        <v>30</v>
      </c>
      <c r="D5316">
        <v>21</v>
      </c>
      <c r="E5316" t="s">
        <v>36</v>
      </c>
      <c r="F5316">
        <v>21.821999999999999</v>
      </c>
      <c r="G5316">
        <v>2.4129999999999998</v>
      </c>
      <c r="H5316" t="s">
        <v>36</v>
      </c>
      <c r="I5316" t="s">
        <v>2819</v>
      </c>
      <c r="J5316" s="4" t="str">
        <f t="shared" si="166"/>
        <v>na</v>
      </c>
      <c r="K5316" s="4">
        <f t="shared" si="167"/>
        <v>0</v>
      </c>
      <c r="L5316" t="s">
        <v>16759</v>
      </c>
    </row>
    <row r="5317" spans="1:12" x14ac:dyDescent="0.25">
      <c r="A5317" t="s">
        <v>10637</v>
      </c>
      <c r="B5317" t="s">
        <v>10638</v>
      </c>
      <c r="C5317" t="s">
        <v>61</v>
      </c>
      <c r="D5317">
        <v>21</v>
      </c>
      <c r="E5317" t="s">
        <v>36</v>
      </c>
      <c r="F5317">
        <v>2.601</v>
      </c>
      <c r="G5317">
        <v>89.712000000000003</v>
      </c>
      <c r="H5317" t="s">
        <v>36</v>
      </c>
      <c r="I5317" t="s">
        <v>2819</v>
      </c>
      <c r="J5317" s="4" t="str">
        <f t="shared" si="166"/>
        <v>na</v>
      </c>
      <c r="K5317" s="4">
        <f t="shared" si="167"/>
        <v>0</v>
      </c>
      <c r="L5317" t="s">
        <v>16760</v>
      </c>
    </row>
    <row r="5318" spans="1:12" x14ac:dyDescent="0.25">
      <c r="A5318" t="s">
        <v>10639</v>
      </c>
      <c r="B5318" t="s">
        <v>10640</v>
      </c>
      <c r="C5318" t="s">
        <v>132</v>
      </c>
      <c r="D5318">
        <v>21</v>
      </c>
      <c r="E5318" t="s">
        <v>36</v>
      </c>
      <c r="F5318">
        <v>0.64700000000000002</v>
      </c>
      <c r="G5318">
        <v>6.1159999999999997</v>
      </c>
      <c r="H5318" t="s">
        <v>36</v>
      </c>
      <c r="I5318" t="s">
        <v>2819</v>
      </c>
      <c r="J5318" s="4" t="str">
        <f t="shared" si="166"/>
        <v>na</v>
      </c>
      <c r="K5318" s="4">
        <f t="shared" si="167"/>
        <v>0</v>
      </c>
      <c r="L5318" t="s">
        <v>16761</v>
      </c>
    </row>
    <row r="5319" spans="1:12" x14ac:dyDescent="0.25">
      <c r="A5319" t="s">
        <v>10641</v>
      </c>
      <c r="B5319" t="s">
        <v>10642</v>
      </c>
      <c r="C5319" t="s">
        <v>35</v>
      </c>
      <c r="D5319">
        <v>21</v>
      </c>
      <c r="E5319">
        <v>13.411</v>
      </c>
      <c r="F5319">
        <v>0.59499999999999997</v>
      </c>
      <c r="G5319">
        <v>1.341</v>
      </c>
      <c r="H5319" t="s">
        <v>36</v>
      </c>
      <c r="I5319" t="s">
        <v>2819</v>
      </c>
      <c r="J5319" s="4" t="str">
        <f t="shared" si="166"/>
        <v>na</v>
      </c>
      <c r="K5319" s="4">
        <f t="shared" si="167"/>
        <v>0</v>
      </c>
      <c r="L5319" t="s">
        <v>16762</v>
      </c>
    </row>
    <row r="5320" spans="1:12" x14ac:dyDescent="0.25">
      <c r="A5320" t="s">
        <v>10643</v>
      </c>
      <c r="B5320" t="s">
        <v>10644</v>
      </c>
      <c r="C5320" t="s">
        <v>132</v>
      </c>
      <c r="D5320">
        <v>21</v>
      </c>
      <c r="E5320" t="s">
        <v>36</v>
      </c>
      <c r="F5320">
        <v>0.91500000000000004</v>
      </c>
      <c r="G5320">
        <v>0.53600000000000003</v>
      </c>
      <c r="H5320" t="s">
        <v>36</v>
      </c>
      <c r="I5320" t="s">
        <v>2819</v>
      </c>
      <c r="J5320" s="4" t="str">
        <f t="shared" si="166"/>
        <v>na</v>
      </c>
      <c r="K5320" s="4">
        <f t="shared" si="167"/>
        <v>0</v>
      </c>
      <c r="L5320" t="s">
        <v>16763</v>
      </c>
    </row>
    <row r="5321" spans="1:12" x14ac:dyDescent="0.25">
      <c r="A5321" t="s">
        <v>10645</v>
      </c>
      <c r="B5321" t="s">
        <v>10646</v>
      </c>
      <c r="C5321" t="s">
        <v>132</v>
      </c>
      <c r="D5321">
        <v>21</v>
      </c>
      <c r="E5321">
        <v>11.739000000000001</v>
      </c>
      <c r="F5321">
        <v>0.79900000000000004</v>
      </c>
      <c r="G5321">
        <v>0.23599999999999999</v>
      </c>
      <c r="H5321" t="s">
        <v>36</v>
      </c>
      <c r="I5321" t="s">
        <v>2819</v>
      </c>
      <c r="J5321" s="4" t="str">
        <f t="shared" si="166"/>
        <v>na</v>
      </c>
      <c r="K5321" s="4">
        <f t="shared" si="167"/>
        <v>0</v>
      </c>
      <c r="L5321" t="s">
        <v>16764</v>
      </c>
    </row>
    <row r="5322" spans="1:12" x14ac:dyDescent="0.25">
      <c r="A5322" t="s">
        <v>10647</v>
      </c>
      <c r="B5322" t="s">
        <v>10648</v>
      </c>
      <c r="C5322" t="s">
        <v>30</v>
      </c>
      <c r="D5322">
        <v>21</v>
      </c>
      <c r="E5322" t="s">
        <v>36</v>
      </c>
      <c r="F5322">
        <v>0.86599999999999999</v>
      </c>
      <c r="G5322">
        <v>0.72099999999999997</v>
      </c>
      <c r="H5322" t="s">
        <v>36</v>
      </c>
      <c r="I5322" t="s">
        <v>2819</v>
      </c>
      <c r="J5322" s="4" t="str">
        <f t="shared" si="166"/>
        <v>na</v>
      </c>
      <c r="K5322" s="4">
        <f t="shared" si="167"/>
        <v>0</v>
      </c>
      <c r="L5322" t="s">
        <v>16765</v>
      </c>
    </row>
    <row r="5323" spans="1:12" x14ac:dyDescent="0.25">
      <c r="A5323" t="s">
        <v>10649</v>
      </c>
      <c r="B5323" t="s">
        <v>10650</v>
      </c>
      <c r="C5323" t="s">
        <v>61</v>
      </c>
      <c r="D5323">
        <v>21</v>
      </c>
      <c r="E5323" t="s">
        <v>36</v>
      </c>
      <c r="F5323" t="s">
        <v>36</v>
      </c>
      <c r="G5323" t="s">
        <v>36</v>
      </c>
      <c r="H5323" t="s">
        <v>36</v>
      </c>
      <c r="I5323" t="s">
        <v>2819</v>
      </c>
      <c r="J5323" s="4" t="str">
        <f t="shared" si="166"/>
        <v>na</v>
      </c>
      <c r="K5323" s="4">
        <f t="shared" si="167"/>
        <v>0</v>
      </c>
      <c r="L5323" t="s">
        <v>16766</v>
      </c>
    </row>
    <row r="5324" spans="1:12" x14ac:dyDescent="0.25">
      <c r="A5324" t="s">
        <v>10651</v>
      </c>
      <c r="B5324" t="s">
        <v>10652</v>
      </c>
      <c r="C5324" t="s">
        <v>30</v>
      </c>
      <c r="D5324">
        <v>21</v>
      </c>
      <c r="E5324" t="s">
        <v>36</v>
      </c>
      <c r="F5324">
        <v>0.57799999999999996</v>
      </c>
      <c r="G5324" t="s">
        <v>36</v>
      </c>
      <c r="H5324" t="s">
        <v>36</v>
      </c>
      <c r="I5324" t="s">
        <v>2819</v>
      </c>
      <c r="J5324" s="4" t="str">
        <f t="shared" si="166"/>
        <v>na</v>
      </c>
      <c r="K5324" s="4">
        <f t="shared" si="167"/>
        <v>0</v>
      </c>
      <c r="L5324" t="s">
        <v>16767</v>
      </c>
    </row>
    <row r="5325" spans="1:12" x14ac:dyDescent="0.25">
      <c r="A5325" t="s">
        <v>10653</v>
      </c>
      <c r="B5325" t="s">
        <v>10654</v>
      </c>
      <c r="C5325" t="s">
        <v>24</v>
      </c>
      <c r="D5325">
        <v>21</v>
      </c>
      <c r="E5325" t="s">
        <v>36</v>
      </c>
      <c r="F5325" t="s">
        <v>36</v>
      </c>
      <c r="G5325" t="s">
        <v>36</v>
      </c>
      <c r="H5325" t="s">
        <v>36</v>
      </c>
      <c r="I5325" t="s">
        <v>2819</v>
      </c>
      <c r="J5325" s="4" t="str">
        <f t="shared" si="166"/>
        <v>na</v>
      </c>
      <c r="K5325" s="4">
        <f t="shared" si="167"/>
        <v>0</v>
      </c>
      <c r="L5325" t="s">
        <v>16768</v>
      </c>
    </row>
    <row r="5326" spans="1:12" x14ac:dyDescent="0.25">
      <c r="A5326" t="s">
        <v>10655</v>
      </c>
      <c r="B5326" t="s">
        <v>10656</v>
      </c>
      <c r="C5326" t="s">
        <v>45</v>
      </c>
      <c r="D5326">
        <v>21</v>
      </c>
      <c r="E5326" t="s">
        <v>36</v>
      </c>
      <c r="F5326">
        <v>0.67100000000000004</v>
      </c>
      <c r="G5326" t="s">
        <v>36</v>
      </c>
      <c r="H5326" t="s">
        <v>36</v>
      </c>
      <c r="I5326" t="s">
        <v>2819</v>
      </c>
      <c r="J5326" s="4" t="str">
        <f t="shared" si="166"/>
        <v>na</v>
      </c>
      <c r="K5326" s="4">
        <f t="shared" si="167"/>
        <v>0</v>
      </c>
      <c r="L5326" t="s">
        <v>16769</v>
      </c>
    </row>
    <row r="5327" spans="1:12" x14ac:dyDescent="0.25">
      <c r="A5327" t="s">
        <v>10657</v>
      </c>
      <c r="B5327" t="s">
        <v>10658</v>
      </c>
      <c r="C5327" t="s">
        <v>132</v>
      </c>
      <c r="D5327">
        <v>21</v>
      </c>
      <c r="E5327" t="s">
        <v>36</v>
      </c>
      <c r="F5327" t="s">
        <v>36</v>
      </c>
      <c r="G5327">
        <v>0.54200000000000004</v>
      </c>
      <c r="H5327" t="s">
        <v>36</v>
      </c>
      <c r="I5327" t="s">
        <v>2819</v>
      </c>
      <c r="J5327" s="4" t="str">
        <f t="shared" si="166"/>
        <v>na</v>
      </c>
      <c r="K5327" s="4">
        <f t="shared" si="167"/>
        <v>0</v>
      </c>
      <c r="L5327" t="s">
        <v>16770</v>
      </c>
    </row>
    <row r="5328" spans="1:12" x14ac:dyDescent="0.25">
      <c r="A5328" t="s">
        <v>10659</v>
      </c>
      <c r="B5328" t="s">
        <v>10660</v>
      </c>
      <c r="C5328" t="s">
        <v>27</v>
      </c>
      <c r="D5328">
        <v>21</v>
      </c>
      <c r="E5328" t="s">
        <v>36</v>
      </c>
      <c r="F5328" t="s">
        <v>36</v>
      </c>
      <c r="G5328" t="s">
        <v>36</v>
      </c>
      <c r="H5328" t="s">
        <v>36</v>
      </c>
      <c r="I5328" t="s">
        <v>2819</v>
      </c>
      <c r="J5328" s="4" t="str">
        <f t="shared" si="166"/>
        <v>na</v>
      </c>
      <c r="K5328" s="4">
        <f t="shared" si="167"/>
        <v>0</v>
      </c>
      <c r="L5328" t="s">
        <v>16771</v>
      </c>
    </row>
    <row r="5329" spans="1:12" x14ac:dyDescent="0.25">
      <c r="A5329" t="s">
        <v>10661</v>
      </c>
      <c r="B5329" t="s">
        <v>10662</v>
      </c>
      <c r="C5329" t="s">
        <v>58</v>
      </c>
      <c r="D5329">
        <v>21</v>
      </c>
      <c r="E5329">
        <v>6.0739999999999998</v>
      </c>
      <c r="F5329">
        <v>0.54200000000000004</v>
      </c>
      <c r="G5329">
        <v>0.17599999999999999</v>
      </c>
      <c r="H5329">
        <v>2.6150000000000002</v>
      </c>
      <c r="I5329" t="s">
        <v>2819</v>
      </c>
      <c r="J5329" s="4" t="str">
        <f t="shared" si="166"/>
        <v>na</v>
      </c>
      <c r="K5329" s="4">
        <f t="shared" si="167"/>
        <v>0</v>
      </c>
      <c r="L5329" t="s">
        <v>16772</v>
      </c>
    </row>
    <row r="5330" spans="1:12" x14ac:dyDescent="0.25">
      <c r="A5330" t="s">
        <v>10663</v>
      </c>
      <c r="B5330" t="s">
        <v>10664</v>
      </c>
      <c r="C5330" t="s">
        <v>61</v>
      </c>
      <c r="D5330">
        <v>21</v>
      </c>
      <c r="E5330" t="s">
        <v>36</v>
      </c>
      <c r="F5330" t="s">
        <v>36</v>
      </c>
      <c r="G5330" t="s">
        <v>36</v>
      </c>
      <c r="H5330" t="s">
        <v>36</v>
      </c>
      <c r="I5330" t="s">
        <v>2819</v>
      </c>
      <c r="J5330" s="4" t="str">
        <f t="shared" si="166"/>
        <v>na</v>
      </c>
      <c r="K5330" s="4">
        <f t="shared" si="167"/>
        <v>0</v>
      </c>
      <c r="L5330" t="s">
        <v>16773</v>
      </c>
    </row>
    <row r="5331" spans="1:12" x14ac:dyDescent="0.25">
      <c r="A5331" t="s">
        <v>10665</v>
      </c>
      <c r="B5331" t="s">
        <v>10666</v>
      </c>
      <c r="C5331" t="s">
        <v>11</v>
      </c>
      <c r="D5331">
        <v>21</v>
      </c>
      <c r="E5331" t="s">
        <v>36</v>
      </c>
      <c r="F5331">
        <v>0.39200000000000002</v>
      </c>
      <c r="G5331">
        <v>1.2E-2</v>
      </c>
      <c r="H5331">
        <v>4.0990000000000002</v>
      </c>
      <c r="I5331" t="s">
        <v>2819</v>
      </c>
      <c r="J5331" s="4" t="str">
        <f t="shared" si="166"/>
        <v>na</v>
      </c>
      <c r="K5331" s="4">
        <f t="shared" si="167"/>
        <v>0</v>
      </c>
      <c r="L5331" t="s">
        <v>16774</v>
      </c>
    </row>
    <row r="5332" spans="1:12" x14ac:dyDescent="0.25">
      <c r="A5332" t="s">
        <v>10667</v>
      </c>
      <c r="B5332" t="s">
        <v>10668</v>
      </c>
      <c r="C5332" t="s">
        <v>61</v>
      </c>
      <c r="D5332">
        <v>21</v>
      </c>
      <c r="E5332" t="s">
        <v>36</v>
      </c>
      <c r="F5332" t="s">
        <v>36</v>
      </c>
      <c r="G5332" t="s">
        <v>36</v>
      </c>
      <c r="H5332" t="s">
        <v>36</v>
      </c>
      <c r="I5332" t="s">
        <v>2819</v>
      </c>
      <c r="J5332" s="4" t="str">
        <f t="shared" si="166"/>
        <v>na</v>
      </c>
      <c r="K5332" s="4">
        <f t="shared" si="167"/>
        <v>0</v>
      </c>
      <c r="L5332" t="s">
        <v>16775</v>
      </c>
    </row>
    <row r="5333" spans="1:12" x14ac:dyDescent="0.25">
      <c r="A5333" t="s">
        <v>10669</v>
      </c>
      <c r="B5333" t="s">
        <v>10670</v>
      </c>
      <c r="C5333" t="s">
        <v>45</v>
      </c>
      <c r="D5333">
        <v>21</v>
      </c>
      <c r="E5333" t="s">
        <v>36</v>
      </c>
      <c r="F5333" t="s">
        <v>36</v>
      </c>
      <c r="G5333" t="s">
        <v>36</v>
      </c>
      <c r="H5333" t="s">
        <v>36</v>
      </c>
      <c r="I5333" t="s">
        <v>2819</v>
      </c>
      <c r="J5333" s="4" t="str">
        <f t="shared" si="166"/>
        <v>na</v>
      </c>
      <c r="K5333" s="4">
        <f t="shared" si="167"/>
        <v>0</v>
      </c>
      <c r="L5333" t="s">
        <v>16776</v>
      </c>
    </row>
    <row r="5334" spans="1:12" x14ac:dyDescent="0.25">
      <c r="A5334" t="s">
        <v>10671</v>
      </c>
      <c r="B5334" t="s">
        <v>10672</v>
      </c>
      <c r="C5334" t="s">
        <v>30</v>
      </c>
      <c r="D5334">
        <v>21</v>
      </c>
      <c r="E5334" t="s">
        <v>36</v>
      </c>
      <c r="F5334">
        <v>2.7650000000000001</v>
      </c>
      <c r="G5334">
        <v>4.8769999999999998</v>
      </c>
      <c r="H5334" t="s">
        <v>36</v>
      </c>
      <c r="I5334" t="s">
        <v>2819</v>
      </c>
      <c r="J5334" s="4" t="str">
        <f t="shared" si="166"/>
        <v>na</v>
      </c>
      <c r="K5334" s="4">
        <f t="shared" si="167"/>
        <v>0</v>
      </c>
      <c r="L5334" t="s">
        <v>16777</v>
      </c>
    </row>
    <row r="5335" spans="1:12" x14ac:dyDescent="0.25">
      <c r="A5335" t="s">
        <v>10673</v>
      </c>
      <c r="B5335" t="s">
        <v>10674</v>
      </c>
      <c r="C5335" t="s">
        <v>58</v>
      </c>
      <c r="D5335">
        <v>21</v>
      </c>
      <c r="E5335" t="s">
        <v>36</v>
      </c>
      <c r="F5335">
        <v>0.216</v>
      </c>
      <c r="G5335">
        <v>6.4000000000000001E-2</v>
      </c>
      <c r="H5335">
        <v>23.946999999999999</v>
      </c>
      <c r="I5335" t="s">
        <v>2819</v>
      </c>
      <c r="J5335" s="4" t="str">
        <f t="shared" si="166"/>
        <v>na</v>
      </c>
      <c r="K5335" s="4">
        <f t="shared" si="167"/>
        <v>0</v>
      </c>
      <c r="L5335" t="s">
        <v>16778</v>
      </c>
    </row>
    <row r="5336" spans="1:12" x14ac:dyDescent="0.25">
      <c r="A5336" t="s">
        <v>10675</v>
      </c>
      <c r="B5336" t="s">
        <v>10676</v>
      </c>
      <c r="C5336" t="s">
        <v>30</v>
      </c>
      <c r="D5336">
        <v>21</v>
      </c>
      <c r="E5336" t="s">
        <v>36</v>
      </c>
      <c r="F5336">
        <v>0.48499999999999999</v>
      </c>
      <c r="G5336">
        <v>0.14000000000000001</v>
      </c>
      <c r="H5336">
        <v>19.254999999999999</v>
      </c>
      <c r="I5336" t="s">
        <v>2819</v>
      </c>
      <c r="J5336" s="4" t="str">
        <f t="shared" si="166"/>
        <v>na</v>
      </c>
      <c r="K5336" s="4">
        <f t="shared" si="167"/>
        <v>0</v>
      </c>
      <c r="L5336" t="s">
        <v>16779</v>
      </c>
    </row>
    <row r="5337" spans="1:12" x14ac:dyDescent="0.25">
      <c r="A5337" t="s">
        <v>10677</v>
      </c>
      <c r="B5337" t="s">
        <v>10678</v>
      </c>
      <c r="C5337" t="s">
        <v>15</v>
      </c>
      <c r="D5337">
        <v>21</v>
      </c>
      <c r="E5337">
        <v>3.6739999999999999</v>
      </c>
      <c r="F5337">
        <v>0.46</v>
      </c>
      <c r="G5337">
        <v>3.5999999999999997E-2</v>
      </c>
      <c r="H5337">
        <v>4.0209999999999999</v>
      </c>
      <c r="I5337" t="s">
        <v>2819</v>
      </c>
      <c r="J5337" s="4" t="str">
        <f t="shared" si="166"/>
        <v>na</v>
      </c>
      <c r="K5337" s="4">
        <f t="shared" si="167"/>
        <v>0</v>
      </c>
      <c r="L5337" t="s">
        <v>16780</v>
      </c>
    </row>
    <row r="5338" spans="1:12" x14ac:dyDescent="0.25">
      <c r="A5338" t="s">
        <v>10679</v>
      </c>
      <c r="B5338" t="s">
        <v>10680</v>
      </c>
      <c r="C5338" t="s">
        <v>132</v>
      </c>
      <c r="D5338">
        <v>21</v>
      </c>
      <c r="E5338">
        <v>5.4</v>
      </c>
      <c r="F5338">
        <v>0.62</v>
      </c>
      <c r="G5338">
        <v>0.32400000000000001</v>
      </c>
      <c r="H5338" t="s">
        <v>36</v>
      </c>
      <c r="I5338" t="s">
        <v>2819</v>
      </c>
      <c r="J5338" s="4" t="str">
        <f t="shared" si="166"/>
        <v>na</v>
      </c>
      <c r="K5338" s="4">
        <f t="shared" si="167"/>
        <v>0</v>
      </c>
      <c r="L5338" t="s">
        <v>16781</v>
      </c>
    </row>
    <row r="5339" spans="1:12" x14ac:dyDescent="0.25">
      <c r="A5339" t="s">
        <v>10681</v>
      </c>
      <c r="B5339" t="s">
        <v>10682</v>
      </c>
      <c r="C5339" t="s">
        <v>30</v>
      </c>
      <c r="D5339">
        <v>21</v>
      </c>
      <c r="E5339" t="s">
        <v>36</v>
      </c>
      <c r="F5339">
        <v>1.83</v>
      </c>
      <c r="G5339">
        <v>2.0790000000000002</v>
      </c>
      <c r="H5339" t="s">
        <v>36</v>
      </c>
      <c r="I5339" t="s">
        <v>2819</v>
      </c>
      <c r="J5339" s="4" t="str">
        <f t="shared" si="166"/>
        <v>na</v>
      </c>
      <c r="K5339" s="4">
        <f t="shared" si="167"/>
        <v>0</v>
      </c>
      <c r="L5339" t="s">
        <v>16782</v>
      </c>
    </row>
    <row r="5340" spans="1:12" x14ac:dyDescent="0.25">
      <c r="A5340" t="s">
        <v>10683</v>
      </c>
      <c r="B5340" t="s">
        <v>10684</v>
      </c>
      <c r="C5340" t="s">
        <v>30</v>
      </c>
      <c r="D5340">
        <v>20</v>
      </c>
      <c r="E5340" t="s">
        <v>36</v>
      </c>
      <c r="F5340">
        <v>2.5630000000000002</v>
      </c>
      <c r="G5340">
        <v>64.638000000000005</v>
      </c>
      <c r="H5340" t="s">
        <v>36</v>
      </c>
      <c r="I5340" t="s">
        <v>2819</v>
      </c>
      <c r="J5340" s="4" t="str">
        <f t="shared" si="166"/>
        <v>na</v>
      </c>
      <c r="K5340" s="4">
        <f t="shared" si="167"/>
        <v>0</v>
      </c>
      <c r="L5340" t="s">
        <v>16783</v>
      </c>
    </row>
    <row r="5341" spans="1:12" x14ac:dyDescent="0.25">
      <c r="A5341" t="s">
        <v>10685</v>
      </c>
      <c r="B5341" t="s">
        <v>10686</v>
      </c>
      <c r="C5341" t="s">
        <v>35</v>
      </c>
      <c r="D5341">
        <v>20</v>
      </c>
      <c r="E5341">
        <v>12.933</v>
      </c>
      <c r="F5341" t="s">
        <v>36</v>
      </c>
      <c r="G5341" t="s">
        <v>36</v>
      </c>
      <c r="H5341" t="s">
        <v>36</v>
      </c>
      <c r="I5341" t="s">
        <v>2819</v>
      </c>
      <c r="J5341" s="4" t="str">
        <f t="shared" si="166"/>
        <v>na</v>
      </c>
      <c r="K5341" s="4">
        <f t="shared" si="167"/>
        <v>0</v>
      </c>
      <c r="L5341" t="s">
        <v>16784</v>
      </c>
    </row>
    <row r="5342" spans="1:12" x14ac:dyDescent="0.25">
      <c r="A5342" t="s">
        <v>10687</v>
      </c>
      <c r="B5342" t="s">
        <v>10688</v>
      </c>
      <c r="C5342" t="s">
        <v>30</v>
      </c>
      <c r="D5342">
        <v>20</v>
      </c>
      <c r="E5342" t="s">
        <v>36</v>
      </c>
      <c r="F5342">
        <v>0.82199999999999995</v>
      </c>
      <c r="G5342">
        <v>298.57</v>
      </c>
      <c r="H5342" t="s">
        <v>36</v>
      </c>
      <c r="I5342" t="s">
        <v>2819</v>
      </c>
      <c r="J5342" s="4" t="str">
        <f t="shared" si="166"/>
        <v>na</v>
      </c>
      <c r="K5342" s="4">
        <f t="shared" si="167"/>
        <v>0</v>
      </c>
      <c r="L5342" t="s">
        <v>16785</v>
      </c>
    </row>
    <row r="5343" spans="1:12" x14ac:dyDescent="0.25">
      <c r="A5343" t="s">
        <v>10689</v>
      </c>
      <c r="B5343" t="s">
        <v>10690</v>
      </c>
      <c r="C5343" t="s">
        <v>15</v>
      </c>
      <c r="D5343">
        <v>20</v>
      </c>
      <c r="E5343" t="s">
        <v>36</v>
      </c>
      <c r="F5343">
        <v>0.6</v>
      </c>
      <c r="G5343">
        <v>0.25800000000000001</v>
      </c>
      <c r="H5343" t="s">
        <v>36</v>
      </c>
      <c r="I5343" t="s">
        <v>2819</v>
      </c>
      <c r="J5343" s="4" t="str">
        <f t="shared" si="166"/>
        <v>na</v>
      </c>
      <c r="K5343" s="4">
        <f t="shared" si="167"/>
        <v>0</v>
      </c>
      <c r="L5343" t="s">
        <v>16786</v>
      </c>
    </row>
    <row r="5344" spans="1:12" x14ac:dyDescent="0.25">
      <c r="A5344" t="s">
        <v>10691</v>
      </c>
      <c r="B5344" t="s">
        <v>10692</v>
      </c>
      <c r="C5344" t="s">
        <v>30</v>
      </c>
      <c r="D5344">
        <v>20</v>
      </c>
      <c r="E5344" t="s">
        <v>36</v>
      </c>
      <c r="F5344" t="s">
        <v>36</v>
      </c>
      <c r="G5344" t="s">
        <v>36</v>
      </c>
      <c r="H5344" t="s">
        <v>36</v>
      </c>
      <c r="I5344" t="s">
        <v>2819</v>
      </c>
      <c r="J5344" s="4" t="str">
        <f t="shared" si="166"/>
        <v>na</v>
      </c>
      <c r="K5344" s="4">
        <f t="shared" si="167"/>
        <v>0</v>
      </c>
      <c r="L5344" t="s">
        <v>16787</v>
      </c>
    </row>
    <row r="5345" spans="1:12" x14ac:dyDescent="0.25">
      <c r="A5345" t="s">
        <v>10693</v>
      </c>
      <c r="B5345" t="s">
        <v>10694</v>
      </c>
      <c r="C5345" t="s">
        <v>21</v>
      </c>
      <c r="D5345">
        <v>20</v>
      </c>
      <c r="E5345" t="s">
        <v>36</v>
      </c>
      <c r="F5345" t="s">
        <v>36</v>
      </c>
      <c r="G5345" t="s">
        <v>36</v>
      </c>
      <c r="H5345" t="s">
        <v>36</v>
      </c>
      <c r="I5345" t="s">
        <v>2819</v>
      </c>
      <c r="J5345" s="4" t="str">
        <f t="shared" si="166"/>
        <v>na</v>
      </c>
      <c r="K5345" s="4">
        <f t="shared" si="167"/>
        <v>0</v>
      </c>
      <c r="L5345" t="s">
        <v>16788</v>
      </c>
    </row>
    <row r="5346" spans="1:12" x14ac:dyDescent="0.25">
      <c r="A5346" t="s">
        <v>10695</v>
      </c>
      <c r="B5346" t="s">
        <v>10696</v>
      </c>
      <c r="C5346" t="s">
        <v>35</v>
      </c>
      <c r="D5346">
        <v>20</v>
      </c>
      <c r="E5346" t="s">
        <v>36</v>
      </c>
      <c r="F5346">
        <v>0.81699999999999995</v>
      </c>
      <c r="G5346">
        <v>1.43</v>
      </c>
      <c r="H5346" t="s">
        <v>36</v>
      </c>
      <c r="I5346" t="s">
        <v>2819</v>
      </c>
      <c r="J5346" s="4" t="str">
        <f t="shared" si="166"/>
        <v>na</v>
      </c>
      <c r="K5346" s="4">
        <f t="shared" si="167"/>
        <v>0</v>
      </c>
      <c r="L5346" t="s">
        <v>16789</v>
      </c>
    </row>
    <row r="5347" spans="1:12" x14ac:dyDescent="0.25">
      <c r="A5347" t="s">
        <v>10697</v>
      </c>
      <c r="B5347" t="s">
        <v>10698</v>
      </c>
      <c r="C5347" t="s">
        <v>30</v>
      </c>
      <c r="D5347">
        <v>20</v>
      </c>
      <c r="E5347" t="s">
        <v>36</v>
      </c>
      <c r="F5347" t="s">
        <v>36</v>
      </c>
      <c r="G5347">
        <v>20.632000000000001</v>
      </c>
      <c r="H5347" t="s">
        <v>36</v>
      </c>
      <c r="I5347" t="s">
        <v>2819</v>
      </c>
      <c r="J5347" s="4" t="str">
        <f t="shared" si="166"/>
        <v>na</v>
      </c>
      <c r="K5347" s="4">
        <f t="shared" si="167"/>
        <v>0</v>
      </c>
      <c r="L5347" t="s">
        <v>16790</v>
      </c>
    </row>
    <row r="5348" spans="1:12" x14ac:dyDescent="0.25">
      <c r="A5348" t="s">
        <v>10699</v>
      </c>
      <c r="B5348" t="s">
        <v>10700</v>
      </c>
      <c r="C5348" t="s">
        <v>35</v>
      </c>
      <c r="D5348">
        <v>20</v>
      </c>
      <c r="E5348">
        <v>10.069000000000001</v>
      </c>
      <c r="F5348">
        <v>0.54600000000000004</v>
      </c>
      <c r="G5348">
        <v>1.1870000000000001</v>
      </c>
      <c r="H5348" t="s">
        <v>36</v>
      </c>
      <c r="I5348" t="s">
        <v>2819</v>
      </c>
      <c r="J5348" s="4" t="str">
        <f t="shared" si="166"/>
        <v>na</v>
      </c>
      <c r="K5348" s="4">
        <f t="shared" si="167"/>
        <v>0</v>
      </c>
      <c r="L5348" t="s">
        <v>16791</v>
      </c>
    </row>
    <row r="5349" spans="1:12" x14ac:dyDescent="0.25">
      <c r="A5349" t="s">
        <v>10701</v>
      </c>
      <c r="B5349" t="s">
        <v>10702</v>
      </c>
      <c r="C5349" t="s">
        <v>132</v>
      </c>
      <c r="D5349">
        <v>20</v>
      </c>
      <c r="E5349" t="s">
        <v>36</v>
      </c>
      <c r="F5349">
        <v>0.76200000000000001</v>
      </c>
      <c r="G5349">
        <v>0.378</v>
      </c>
      <c r="H5349">
        <v>3.371</v>
      </c>
      <c r="I5349" t="s">
        <v>2819</v>
      </c>
      <c r="J5349" s="4" t="str">
        <f t="shared" si="166"/>
        <v>na</v>
      </c>
      <c r="K5349" s="4">
        <f t="shared" si="167"/>
        <v>0</v>
      </c>
      <c r="L5349" t="s">
        <v>16792</v>
      </c>
    </row>
    <row r="5350" spans="1:12" x14ac:dyDescent="0.25">
      <c r="A5350" t="s">
        <v>10703</v>
      </c>
      <c r="B5350" t="s">
        <v>10704</v>
      </c>
      <c r="C5350" t="s">
        <v>30</v>
      </c>
      <c r="D5350">
        <v>20</v>
      </c>
      <c r="E5350" t="s">
        <v>36</v>
      </c>
      <c r="F5350">
        <v>0.46300000000000002</v>
      </c>
      <c r="G5350">
        <v>0.69799999999999995</v>
      </c>
      <c r="H5350" t="s">
        <v>36</v>
      </c>
      <c r="I5350" t="s">
        <v>2819</v>
      </c>
      <c r="J5350" s="4" t="str">
        <f t="shared" si="166"/>
        <v>na</v>
      </c>
      <c r="K5350" s="4">
        <f t="shared" si="167"/>
        <v>0</v>
      </c>
      <c r="L5350" t="s">
        <v>16793</v>
      </c>
    </row>
    <row r="5351" spans="1:12" x14ac:dyDescent="0.25">
      <c r="A5351" t="s">
        <v>10705</v>
      </c>
      <c r="B5351" t="s">
        <v>10706</v>
      </c>
      <c r="C5351" t="s">
        <v>61</v>
      </c>
      <c r="D5351">
        <v>20</v>
      </c>
      <c r="E5351" t="s">
        <v>36</v>
      </c>
      <c r="F5351" t="s">
        <v>36</v>
      </c>
      <c r="G5351" t="s">
        <v>36</v>
      </c>
      <c r="H5351" t="s">
        <v>36</v>
      </c>
      <c r="I5351" t="s">
        <v>2819</v>
      </c>
      <c r="J5351" s="4" t="str">
        <f t="shared" si="166"/>
        <v>na</v>
      </c>
      <c r="K5351" s="4">
        <f t="shared" si="167"/>
        <v>0</v>
      </c>
      <c r="L5351" t="s">
        <v>16794</v>
      </c>
    </row>
    <row r="5352" spans="1:12" x14ac:dyDescent="0.25">
      <c r="A5352" t="s">
        <v>10707</v>
      </c>
      <c r="B5352" t="s">
        <v>10708</v>
      </c>
      <c r="C5352" t="s">
        <v>58</v>
      </c>
      <c r="D5352">
        <v>20</v>
      </c>
      <c r="E5352">
        <v>7.6029999999999998</v>
      </c>
      <c r="F5352">
        <v>0.40899999999999997</v>
      </c>
      <c r="G5352">
        <v>0.51200000000000001</v>
      </c>
      <c r="H5352">
        <v>2.7370000000000001</v>
      </c>
      <c r="I5352" t="s">
        <v>2819</v>
      </c>
      <c r="J5352" s="4" t="str">
        <f t="shared" si="166"/>
        <v>na</v>
      </c>
      <c r="K5352" s="4">
        <f t="shared" si="167"/>
        <v>0</v>
      </c>
      <c r="L5352" t="s">
        <v>16795</v>
      </c>
    </row>
    <row r="5353" spans="1:12" x14ac:dyDescent="0.25">
      <c r="A5353" t="s">
        <v>10709</v>
      </c>
      <c r="B5353" t="s">
        <v>10710</v>
      </c>
      <c r="C5353" t="s">
        <v>35</v>
      </c>
      <c r="D5353">
        <v>20</v>
      </c>
      <c r="E5353">
        <v>26.687000000000001</v>
      </c>
      <c r="F5353">
        <v>0.40899999999999997</v>
      </c>
      <c r="G5353">
        <v>0.52200000000000002</v>
      </c>
      <c r="H5353" t="s">
        <v>36</v>
      </c>
      <c r="I5353" t="s">
        <v>2819</v>
      </c>
      <c r="J5353" s="4" t="str">
        <f t="shared" si="166"/>
        <v>na</v>
      </c>
      <c r="K5353" s="4">
        <f t="shared" si="167"/>
        <v>0</v>
      </c>
      <c r="L5353" t="s">
        <v>16796</v>
      </c>
    </row>
    <row r="5354" spans="1:12" x14ac:dyDescent="0.25">
      <c r="A5354" t="s">
        <v>10711</v>
      </c>
      <c r="B5354" t="s">
        <v>10712</v>
      </c>
      <c r="C5354" t="s">
        <v>11</v>
      </c>
      <c r="D5354">
        <v>20</v>
      </c>
      <c r="E5354" t="s">
        <v>36</v>
      </c>
      <c r="F5354">
        <v>6.3E-2</v>
      </c>
      <c r="G5354">
        <v>3.3000000000000002E-2</v>
      </c>
      <c r="H5354" t="s">
        <v>36</v>
      </c>
      <c r="I5354" t="s">
        <v>2819</v>
      </c>
      <c r="J5354" s="4" t="str">
        <f t="shared" si="166"/>
        <v>na</v>
      </c>
      <c r="K5354" s="4">
        <f t="shared" si="167"/>
        <v>0</v>
      </c>
      <c r="L5354" t="s">
        <v>16797</v>
      </c>
    </row>
    <row r="5355" spans="1:12" x14ac:dyDescent="0.25">
      <c r="A5355" t="s">
        <v>10713</v>
      </c>
      <c r="B5355" t="s">
        <v>10714</v>
      </c>
      <c r="C5355" t="s">
        <v>30</v>
      </c>
      <c r="D5355">
        <v>20</v>
      </c>
      <c r="E5355" t="s">
        <v>36</v>
      </c>
      <c r="F5355" t="s">
        <v>36</v>
      </c>
      <c r="G5355">
        <v>0.01</v>
      </c>
      <c r="H5355">
        <v>24.960999999999999</v>
      </c>
      <c r="I5355" t="s">
        <v>2819</v>
      </c>
      <c r="J5355" s="4" t="str">
        <f t="shared" si="166"/>
        <v>na</v>
      </c>
      <c r="K5355" s="4">
        <f t="shared" si="167"/>
        <v>0</v>
      </c>
      <c r="L5355" t="s">
        <v>16798</v>
      </c>
    </row>
    <row r="5356" spans="1:12" x14ac:dyDescent="0.25">
      <c r="A5356" t="s">
        <v>10715</v>
      </c>
      <c r="B5356" t="s">
        <v>10716</v>
      </c>
      <c r="C5356" t="s">
        <v>18</v>
      </c>
      <c r="D5356">
        <v>20</v>
      </c>
      <c r="E5356" t="s">
        <v>36</v>
      </c>
      <c r="F5356">
        <v>1.4670000000000001</v>
      </c>
      <c r="G5356">
        <v>16.488</v>
      </c>
      <c r="H5356" t="s">
        <v>36</v>
      </c>
      <c r="I5356" t="s">
        <v>2819</v>
      </c>
      <c r="J5356" s="4" t="str">
        <f t="shared" si="166"/>
        <v>na</v>
      </c>
      <c r="K5356" s="4">
        <f t="shared" si="167"/>
        <v>0</v>
      </c>
      <c r="L5356" t="s">
        <v>16799</v>
      </c>
    </row>
    <row r="5357" spans="1:12" x14ac:dyDescent="0.25">
      <c r="A5357" t="s">
        <v>10717</v>
      </c>
      <c r="B5357" t="s">
        <v>10718</v>
      </c>
      <c r="C5357" t="s">
        <v>15</v>
      </c>
      <c r="D5357">
        <v>20</v>
      </c>
      <c r="E5357">
        <v>36.920999999999999</v>
      </c>
      <c r="F5357">
        <v>0.67600000000000005</v>
      </c>
      <c r="G5357">
        <v>0.6</v>
      </c>
      <c r="H5357">
        <v>6.2469999999999999</v>
      </c>
      <c r="I5357" t="s">
        <v>2819</v>
      </c>
      <c r="J5357" s="4" t="str">
        <f t="shared" si="166"/>
        <v>na</v>
      </c>
      <c r="K5357" s="4">
        <f t="shared" si="167"/>
        <v>0</v>
      </c>
      <c r="L5357" t="s">
        <v>16800</v>
      </c>
    </row>
    <row r="5358" spans="1:12" x14ac:dyDescent="0.25">
      <c r="A5358" t="s">
        <v>10719</v>
      </c>
      <c r="B5358" t="s">
        <v>10720</v>
      </c>
      <c r="C5358" t="s">
        <v>61</v>
      </c>
      <c r="D5358">
        <v>20</v>
      </c>
      <c r="E5358">
        <v>61.253</v>
      </c>
      <c r="F5358">
        <v>1.1919999999999999</v>
      </c>
      <c r="G5358">
        <v>3.0449999999999999</v>
      </c>
      <c r="H5358" t="s">
        <v>36</v>
      </c>
      <c r="I5358" t="s">
        <v>2819</v>
      </c>
      <c r="J5358" s="4" t="str">
        <f t="shared" si="166"/>
        <v>na</v>
      </c>
      <c r="K5358" s="4">
        <f t="shared" si="167"/>
        <v>0</v>
      </c>
      <c r="L5358" t="s">
        <v>16801</v>
      </c>
    </row>
    <row r="5359" spans="1:12" x14ac:dyDescent="0.25">
      <c r="A5359" t="s">
        <v>10721</v>
      </c>
      <c r="B5359" t="s">
        <v>10722</v>
      </c>
      <c r="C5359" t="s">
        <v>35</v>
      </c>
      <c r="D5359">
        <v>20</v>
      </c>
      <c r="E5359">
        <v>9.625</v>
      </c>
      <c r="F5359">
        <v>0.91500000000000004</v>
      </c>
      <c r="G5359" t="s">
        <v>36</v>
      </c>
      <c r="H5359" t="s">
        <v>36</v>
      </c>
      <c r="I5359" t="s">
        <v>2819</v>
      </c>
      <c r="J5359" s="4" t="str">
        <f t="shared" si="166"/>
        <v>na</v>
      </c>
      <c r="K5359" s="4">
        <f t="shared" si="167"/>
        <v>0</v>
      </c>
      <c r="L5359" t="s">
        <v>16802</v>
      </c>
    </row>
    <row r="5360" spans="1:12" x14ac:dyDescent="0.25">
      <c r="A5360" t="s">
        <v>10723</v>
      </c>
      <c r="B5360" t="s">
        <v>10724</v>
      </c>
      <c r="C5360" t="s">
        <v>30</v>
      </c>
      <c r="D5360">
        <v>20</v>
      </c>
      <c r="E5360" t="s">
        <v>36</v>
      </c>
      <c r="F5360" t="s">
        <v>36</v>
      </c>
      <c r="G5360">
        <v>43.701999999999998</v>
      </c>
      <c r="H5360" t="s">
        <v>36</v>
      </c>
      <c r="I5360" t="s">
        <v>2819</v>
      </c>
      <c r="J5360" s="4" t="str">
        <f t="shared" si="166"/>
        <v>na</v>
      </c>
      <c r="K5360" s="4">
        <f t="shared" si="167"/>
        <v>0</v>
      </c>
      <c r="L5360" t="s">
        <v>16803</v>
      </c>
    </row>
    <row r="5361" spans="1:12" x14ac:dyDescent="0.25">
      <c r="A5361" t="s">
        <v>10725</v>
      </c>
      <c r="B5361" t="s">
        <v>10726</v>
      </c>
      <c r="C5361" t="s">
        <v>11</v>
      </c>
      <c r="D5361">
        <v>20</v>
      </c>
      <c r="E5361" t="s">
        <v>36</v>
      </c>
      <c r="F5361">
        <v>16.401</v>
      </c>
      <c r="G5361">
        <v>18.853000000000002</v>
      </c>
      <c r="H5361" t="s">
        <v>36</v>
      </c>
      <c r="I5361" t="s">
        <v>2819</v>
      </c>
      <c r="J5361" s="4" t="str">
        <f t="shared" si="166"/>
        <v>na</v>
      </c>
      <c r="K5361" s="4">
        <f t="shared" si="167"/>
        <v>0</v>
      </c>
      <c r="L5361" t="s">
        <v>16804</v>
      </c>
    </row>
    <row r="5362" spans="1:12" x14ac:dyDescent="0.25">
      <c r="A5362" t="s">
        <v>10727</v>
      </c>
      <c r="B5362" t="s">
        <v>10728</v>
      </c>
      <c r="C5362" t="s">
        <v>132</v>
      </c>
      <c r="D5362">
        <v>20</v>
      </c>
      <c r="E5362" t="s">
        <v>36</v>
      </c>
      <c r="F5362" t="s">
        <v>36</v>
      </c>
      <c r="G5362">
        <v>14.228999999999999</v>
      </c>
      <c r="H5362" t="s">
        <v>36</v>
      </c>
      <c r="I5362" t="s">
        <v>2819</v>
      </c>
      <c r="J5362" s="4" t="str">
        <f t="shared" si="166"/>
        <v>na</v>
      </c>
      <c r="K5362" s="4">
        <f t="shared" si="167"/>
        <v>0</v>
      </c>
      <c r="L5362" t="s">
        <v>16805</v>
      </c>
    </row>
    <row r="5363" spans="1:12" x14ac:dyDescent="0.25">
      <c r="A5363" t="s">
        <v>10729</v>
      </c>
      <c r="B5363" t="s">
        <v>10730</v>
      </c>
      <c r="C5363" t="s">
        <v>11</v>
      </c>
      <c r="D5363">
        <v>19</v>
      </c>
      <c r="E5363">
        <v>1.643</v>
      </c>
      <c r="F5363">
        <v>0.113</v>
      </c>
      <c r="G5363">
        <v>0.15</v>
      </c>
      <c r="H5363">
        <v>2.843</v>
      </c>
      <c r="I5363" t="s">
        <v>2819</v>
      </c>
      <c r="J5363" s="4" t="str">
        <f t="shared" si="166"/>
        <v>na</v>
      </c>
      <c r="K5363" s="4">
        <f t="shared" si="167"/>
        <v>0</v>
      </c>
      <c r="L5363" t="s">
        <v>16806</v>
      </c>
    </row>
    <row r="5364" spans="1:12" x14ac:dyDescent="0.25">
      <c r="A5364" t="s">
        <v>10731</v>
      </c>
      <c r="B5364" t="s">
        <v>10732</v>
      </c>
      <c r="C5364" t="s">
        <v>132</v>
      </c>
      <c r="D5364">
        <v>19</v>
      </c>
      <c r="E5364" t="s">
        <v>36</v>
      </c>
      <c r="F5364">
        <v>1.6439999999999999</v>
      </c>
      <c r="G5364" t="s">
        <v>36</v>
      </c>
      <c r="H5364" t="s">
        <v>36</v>
      </c>
      <c r="I5364" t="s">
        <v>2819</v>
      </c>
      <c r="J5364" s="4" t="str">
        <f t="shared" si="166"/>
        <v>na</v>
      </c>
      <c r="K5364" s="4">
        <f t="shared" si="167"/>
        <v>0</v>
      </c>
      <c r="L5364" t="s">
        <v>16807</v>
      </c>
    </row>
    <row r="5365" spans="1:12" x14ac:dyDescent="0.25">
      <c r="A5365" t="s">
        <v>10733</v>
      </c>
      <c r="B5365" t="s">
        <v>10734</v>
      </c>
      <c r="C5365" t="s">
        <v>30</v>
      </c>
      <c r="D5365">
        <v>19</v>
      </c>
      <c r="E5365" t="s">
        <v>36</v>
      </c>
      <c r="F5365" t="s">
        <v>36</v>
      </c>
      <c r="G5365" t="s">
        <v>36</v>
      </c>
      <c r="H5365" t="s">
        <v>36</v>
      </c>
      <c r="I5365" t="s">
        <v>2819</v>
      </c>
      <c r="J5365" s="4" t="str">
        <f t="shared" si="166"/>
        <v>na</v>
      </c>
      <c r="K5365" s="4">
        <f t="shared" si="167"/>
        <v>0</v>
      </c>
      <c r="L5365" t="s">
        <v>16808</v>
      </c>
    </row>
    <row r="5366" spans="1:12" x14ac:dyDescent="0.25">
      <c r="A5366" t="s">
        <v>10735</v>
      </c>
      <c r="B5366" t="s">
        <v>10736</v>
      </c>
      <c r="C5366" t="s">
        <v>30</v>
      </c>
      <c r="D5366">
        <v>19</v>
      </c>
      <c r="E5366" t="s">
        <v>36</v>
      </c>
      <c r="F5366" t="s">
        <v>36</v>
      </c>
      <c r="G5366" t="s">
        <v>36</v>
      </c>
      <c r="H5366" t="s">
        <v>36</v>
      </c>
      <c r="I5366" t="s">
        <v>2819</v>
      </c>
      <c r="J5366" s="4" t="str">
        <f t="shared" si="166"/>
        <v>na</v>
      </c>
      <c r="K5366" s="4">
        <f t="shared" si="167"/>
        <v>0</v>
      </c>
      <c r="L5366" t="s">
        <v>16809</v>
      </c>
    </row>
    <row r="5367" spans="1:12" x14ac:dyDescent="0.25">
      <c r="A5367" t="s">
        <v>10737</v>
      </c>
      <c r="B5367" t="s">
        <v>10738</v>
      </c>
      <c r="C5367" t="s">
        <v>30</v>
      </c>
      <c r="D5367">
        <v>19</v>
      </c>
      <c r="E5367" t="s">
        <v>36</v>
      </c>
      <c r="F5367">
        <v>1.7529999999999999</v>
      </c>
      <c r="G5367">
        <v>1.0129999999999999</v>
      </c>
      <c r="H5367" t="s">
        <v>36</v>
      </c>
      <c r="I5367" t="s">
        <v>2819</v>
      </c>
      <c r="J5367" s="4" t="str">
        <f t="shared" si="166"/>
        <v>na</v>
      </c>
      <c r="K5367" s="4">
        <f t="shared" si="167"/>
        <v>0</v>
      </c>
      <c r="L5367" t="s">
        <v>16810</v>
      </c>
    </row>
    <row r="5368" spans="1:12" x14ac:dyDescent="0.25">
      <c r="A5368" t="s">
        <v>10739</v>
      </c>
      <c r="B5368" t="s">
        <v>10740</v>
      </c>
      <c r="C5368" t="s">
        <v>15</v>
      </c>
      <c r="D5368">
        <v>19</v>
      </c>
      <c r="E5368" t="s">
        <v>36</v>
      </c>
      <c r="F5368" t="s">
        <v>36</v>
      </c>
      <c r="G5368" t="s">
        <v>36</v>
      </c>
      <c r="H5368" t="s">
        <v>36</v>
      </c>
      <c r="I5368" t="s">
        <v>2819</v>
      </c>
      <c r="J5368" s="4" t="str">
        <f t="shared" si="166"/>
        <v>na</v>
      </c>
      <c r="K5368" s="4">
        <f t="shared" si="167"/>
        <v>0</v>
      </c>
      <c r="L5368" t="s">
        <v>16811</v>
      </c>
    </row>
    <row r="5369" spans="1:12" x14ac:dyDescent="0.25">
      <c r="A5369" t="s">
        <v>10741</v>
      </c>
      <c r="B5369" t="s">
        <v>10742</v>
      </c>
      <c r="C5369" t="s">
        <v>30</v>
      </c>
      <c r="D5369">
        <v>19</v>
      </c>
      <c r="E5369" t="s">
        <v>36</v>
      </c>
      <c r="F5369">
        <v>6.0540000000000003</v>
      </c>
      <c r="G5369">
        <v>2.052</v>
      </c>
      <c r="H5369" t="s">
        <v>36</v>
      </c>
      <c r="I5369" t="s">
        <v>2819</v>
      </c>
      <c r="J5369" s="4" t="str">
        <f t="shared" si="166"/>
        <v>na</v>
      </c>
      <c r="K5369" s="4">
        <f t="shared" si="167"/>
        <v>0</v>
      </c>
      <c r="L5369" t="s">
        <v>16812</v>
      </c>
    </row>
    <row r="5370" spans="1:12" x14ac:dyDescent="0.25">
      <c r="A5370" t="s">
        <v>10743</v>
      </c>
      <c r="B5370" t="s">
        <v>10744</v>
      </c>
      <c r="C5370" t="s">
        <v>30</v>
      </c>
      <c r="D5370">
        <v>19</v>
      </c>
      <c r="E5370" t="s">
        <v>36</v>
      </c>
      <c r="F5370">
        <v>3.8290000000000002</v>
      </c>
      <c r="G5370" t="s">
        <v>36</v>
      </c>
      <c r="H5370" t="s">
        <v>36</v>
      </c>
      <c r="I5370" t="s">
        <v>2819</v>
      </c>
      <c r="J5370" s="4" t="str">
        <f t="shared" si="166"/>
        <v>na</v>
      </c>
      <c r="K5370" s="4">
        <f t="shared" si="167"/>
        <v>0</v>
      </c>
      <c r="L5370" t="s">
        <v>16813</v>
      </c>
    </row>
    <row r="5371" spans="1:12" x14ac:dyDescent="0.25">
      <c r="A5371" t="s">
        <v>10745</v>
      </c>
      <c r="B5371" t="s">
        <v>10746</v>
      </c>
      <c r="C5371" t="s">
        <v>11</v>
      </c>
      <c r="D5371">
        <v>19</v>
      </c>
      <c r="E5371" t="s">
        <v>36</v>
      </c>
      <c r="F5371">
        <v>0.22800000000000001</v>
      </c>
      <c r="G5371">
        <v>8.5000000000000006E-2</v>
      </c>
      <c r="H5371">
        <v>3.2490000000000001</v>
      </c>
      <c r="I5371" t="s">
        <v>2819</v>
      </c>
      <c r="J5371" s="4" t="str">
        <f t="shared" si="166"/>
        <v>na</v>
      </c>
      <c r="K5371" s="4">
        <f t="shared" si="167"/>
        <v>0</v>
      </c>
      <c r="L5371" t="s">
        <v>16814</v>
      </c>
    </row>
    <row r="5372" spans="1:12" x14ac:dyDescent="0.25">
      <c r="A5372" t="s">
        <v>10747</v>
      </c>
      <c r="B5372" t="s">
        <v>10748</v>
      </c>
      <c r="C5372" t="s">
        <v>21</v>
      </c>
      <c r="D5372">
        <v>19</v>
      </c>
      <c r="E5372" t="s">
        <v>36</v>
      </c>
      <c r="F5372">
        <v>0.53600000000000003</v>
      </c>
      <c r="G5372">
        <v>0.34300000000000003</v>
      </c>
      <c r="H5372">
        <v>4.8230000000000004</v>
      </c>
      <c r="I5372" t="s">
        <v>2819</v>
      </c>
      <c r="J5372" s="4" t="str">
        <f t="shared" si="166"/>
        <v>na</v>
      </c>
      <c r="K5372" s="4">
        <f t="shared" si="167"/>
        <v>0</v>
      </c>
      <c r="L5372" t="s">
        <v>16815</v>
      </c>
    </row>
    <row r="5373" spans="1:12" x14ac:dyDescent="0.25">
      <c r="A5373" t="s">
        <v>10749</v>
      </c>
      <c r="B5373" t="s">
        <v>10750</v>
      </c>
      <c r="C5373" t="s">
        <v>11</v>
      </c>
      <c r="D5373">
        <v>19</v>
      </c>
      <c r="E5373" t="s">
        <v>36</v>
      </c>
      <c r="F5373" t="s">
        <v>36</v>
      </c>
      <c r="G5373">
        <v>0.108</v>
      </c>
      <c r="H5373">
        <v>4.99</v>
      </c>
      <c r="I5373" t="s">
        <v>2819</v>
      </c>
      <c r="J5373" s="4" t="str">
        <f t="shared" si="166"/>
        <v>na</v>
      </c>
      <c r="K5373" s="4">
        <f t="shared" si="167"/>
        <v>0</v>
      </c>
      <c r="L5373" t="s">
        <v>16816</v>
      </c>
    </row>
    <row r="5374" spans="1:12" x14ac:dyDescent="0.25">
      <c r="A5374" t="s">
        <v>10751</v>
      </c>
      <c r="B5374" t="s">
        <v>10752</v>
      </c>
      <c r="C5374" t="s">
        <v>15</v>
      </c>
      <c r="D5374">
        <v>19</v>
      </c>
      <c r="E5374" t="s">
        <v>36</v>
      </c>
      <c r="F5374">
        <v>0.433</v>
      </c>
      <c r="G5374">
        <v>2.1999999999999999E-2</v>
      </c>
      <c r="H5374">
        <v>17.518000000000001</v>
      </c>
      <c r="I5374" t="s">
        <v>2819</v>
      </c>
      <c r="J5374" s="4" t="str">
        <f t="shared" si="166"/>
        <v>na</v>
      </c>
      <c r="K5374" s="4">
        <f t="shared" si="167"/>
        <v>0</v>
      </c>
      <c r="L5374" t="s">
        <v>16817</v>
      </c>
    </row>
    <row r="5375" spans="1:12" x14ac:dyDescent="0.25">
      <c r="A5375" t="s">
        <v>10753</v>
      </c>
      <c r="B5375" t="s">
        <v>10754</v>
      </c>
      <c r="C5375" t="s">
        <v>61</v>
      </c>
      <c r="D5375">
        <v>19</v>
      </c>
      <c r="E5375" t="s">
        <v>36</v>
      </c>
      <c r="F5375" t="s">
        <v>36</v>
      </c>
      <c r="G5375" t="s">
        <v>36</v>
      </c>
      <c r="H5375" t="s">
        <v>36</v>
      </c>
      <c r="I5375" t="s">
        <v>2819</v>
      </c>
      <c r="J5375" s="4" t="str">
        <f t="shared" si="166"/>
        <v>na</v>
      </c>
      <c r="K5375" s="4">
        <f t="shared" si="167"/>
        <v>0</v>
      </c>
      <c r="L5375" t="s">
        <v>16818</v>
      </c>
    </row>
    <row r="5376" spans="1:12" x14ac:dyDescent="0.25">
      <c r="A5376" t="s">
        <v>10755</v>
      </c>
      <c r="B5376" t="s">
        <v>10756</v>
      </c>
      <c r="C5376" t="s">
        <v>30</v>
      </c>
      <c r="D5376">
        <v>19</v>
      </c>
      <c r="E5376" t="s">
        <v>36</v>
      </c>
      <c r="F5376">
        <v>0.89800000000000002</v>
      </c>
      <c r="G5376" t="s">
        <v>36</v>
      </c>
      <c r="H5376" t="s">
        <v>36</v>
      </c>
      <c r="I5376" t="s">
        <v>2819</v>
      </c>
      <c r="J5376" s="4" t="str">
        <f t="shared" si="166"/>
        <v>na</v>
      </c>
      <c r="K5376" s="4">
        <f t="shared" si="167"/>
        <v>0</v>
      </c>
      <c r="L5376" t="s">
        <v>16819</v>
      </c>
    </row>
    <row r="5377" spans="1:12" x14ac:dyDescent="0.25">
      <c r="A5377" t="s">
        <v>10757</v>
      </c>
      <c r="B5377" t="s">
        <v>10758</v>
      </c>
      <c r="C5377" t="s">
        <v>30</v>
      </c>
      <c r="D5377">
        <v>19</v>
      </c>
      <c r="E5377" t="s">
        <v>36</v>
      </c>
      <c r="F5377">
        <v>5.8849999999999998</v>
      </c>
      <c r="G5377">
        <v>0.04</v>
      </c>
      <c r="H5377">
        <v>8.8000000000000007</v>
      </c>
      <c r="I5377" t="s">
        <v>2819</v>
      </c>
      <c r="J5377" s="4" t="str">
        <f t="shared" si="166"/>
        <v>na</v>
      </c>
      <c r="K5377" s="4">
        <f t="shared" si="167"/>
        <v>0</v>
      </c>
      <c r="L5377" t="s">
        <v>16820</v>
      </c>
    </row>
    <row r="5378" spans="1:12" x14ac:dyDescent="0.25">
      <c r="A5378" t="s">
        <v>10759</v>
      </c>
      <c r="B5378" t="s">
        <v>10760</v>
      </c>
      <c r="C5378" t="s">
        <v>35</v>
      </c>
      <c r="D5378">
        <v>19</v>
      </c>
      <c r="E5378">
        <v>8.2370000000000001</v>
      </c>
      <c r="F5378">
        <v>1.3</v>
      </c>
      <c r="G5378" t="s">
        <v>36</v>
      </c>
      <c r="H5378" t="s">
        <v>36</v>
      </c>
      <c r="I5378" t="s">
        <v>2819</v>
      </c>
      <c r="J5378" s="4" t="str">
        <f t="shared" ref="J5378:J5441" si="168">IF(AND(I5378=selected_country_code,C5378= selected_sector_code),D5378,"na")</f>
        <v>na</v>
      </c>
      <c r="K5378" s="4">
        <f t="shared" si="167"/>
        <v>0</v>
      </c>
      <c r="L5378" t="s">
        <v>16821</v>
      </c>
    </row>
    <row r="5379" spans="1:12" x14ac:dyDescent="0.25">
      <c r="A5379" t="s">
        <v>10761</v>
      </c>
      <c r="B5379" t="s">
        <v>10762</v>
      </c>
      <c r="C5379" t="s">
        <v>132</v>
      </c>
      <c r="D5379">
        <v>19</v>
      </c>
      <c r="E5379" t="s">
        <v>36</v>
      </c>
      <c r="F5379">
        <v>1.8460000000000001</v>
      </c>
      <c r="G5379">
        <v>0.56399999999999995</v>
      </c>
      <c r="H5379" t="s">
        <v>36</v>
      </c>
      <c r="I5379" t="s">
        <v>2819</v>
      </c>
      <c r="J5379" s="4" t="str">
        <f t="shared" si="168"/>
        <v>na</v>
      </c>
      <c r="K5379" s="4">
        <f t="shared" ref="K5379:K5442" si="169">IFERROR(RANK(J5379,$J$2:$J$5711,0),0)</f>
        <v>0</v>
      </c>
      <c r="L5379" t="s">
        <v>16822</v>
      </c>
    </row>
    <row r="5380" spans="1:12" x14ac:dyDescent="0.25">
      <c r="A5380" t="s">
        <v>10763</v>
      </c>
      <c r="B5380" t="s">
        <v>10764</v>
      </c>
      <c r="C5380" t="s">
        <v>30</v>
      </c>
      <c r="D5380">
        <v>19</v>
      </c>
      <c r="E5380" t="s">
        <v>36</v>
      </c>
      <c r="F5380">
        <v>3.6269999999999998</v>
      </c>
      <c r="G5380">
        <v>23.312999999999999</v>
      </c>
      <c r="H5380" t="s">
        <v>36</v>
      </c>
      <c r="I5380" t="s">
        <v>2819</v>
      </c>
      <c r="J5380" s="4" t="str">
        <f t="shared" si="168"/>
        <v>na</v>
      </c>
      <c r="K5380" s="4">
        <f t="shared" si="169"/>
        <v>0</v>
      </c>
      <c r="L5380" t="s">
        <v>16823</v>
      </c>
    </row>
    <row r="5381" spans="1:12" x14ac:dyDescent="0.25">
      <c r="A5381" t="s">
        <v>10765</v>
      </c>
      <c r="B5381" t="s">
        <v>10766</v>
      </c>
      <c r="C5381" t="s">
        <v>132</v>
      </c>
      <c r="D5381">
        <v>19</v>
      </c>
      <c r="E5381" t="s">
        <v>36</v>
      </c>
      <c r="F5381">
        <v>1.7569999999999999</v>
      </c>
      <c r="G5381" t="s">
        <v>36</v>
      </c>
      <c r="H5381" t="s">
        <v>36</v>
      </c>
      <c r="I5381" t="s">
        <v>2819</v>
      </c>
      <c r="J5381" s="4" t="str">
        <f t="shared" si="168"/>
        <v>na</v>
      </c>
      <c r="K5381" s="4">
        <f t="shared" si="169"/>
        <v>0</v>
      </c>
      <c r="L5381" t="s">
        <v>16824</v>
      </c>
    </row>
    <row r="5382" spans="1:12" x14ac:dyDescent="0.25">
      <c r="A5382" t="s">
        <v>10767</v>
      </c>
      <c r="B5382" t="s">
        <v>10768</v>
      </c>
      <c r="C5382" t="s">
        <v>132</v>
      </c>
      <c r="D5382">
        <v>19</v>
      </c>
      <c r="E5382" t="s">
        <v>36</v>
      </c>
      <c r="F5382">
        <v>3.6259999999999999</v>
      </c>
      <c r="G5382">
        <v>0.29799999999999999</v>
      </c>
      <c r="H5382">
        <v>109.29300000000001</v>
      </c>
      <c r="I5382" t="s">
        <v>2819</v>
      </c>
      <c r="J5382" s="4" t="str">
        <f t="shared" si="168"/>
        <v>na</v>
      </c>
      <c r="K5382" s="4">
        <f t="shared" si="169"/>
        <v>0</v>
      </c>
      <c r="L5382" t="s">
        <v>16825</v>
      </c>
    </row>
    <row r="5383" spans="1:12" x14ac:dyDescent="0.25">
      <c r="A5383" t="s">
        <v>10769</v>
      </c>
      <c r="B5383" t="s">
        <v>10770</v>
      </c>
      <c r="C5383" t="s">
        <v>132</v>
      </c>
      <c r="D5383">
        <v>19</v>
      </c>
      <c r="E5383" t="s">
        <v>36</v>
      </c>
      <c r="F5383">
        <v>2.1389999999999998</v>
      </c>
      <c r="G5383">
        <v>0.51800000000000002</v>
      </c>
      <c r="H5383" t="s">
        <v>36</v>
      </c>
      <c r="I5383" t="s">
        <v>2819</v>
      </c>
      <c r="J5383" s="4" t="str">
        <f t="shared" si="168"/>
        <v>na</v>
      </c>
      <c r="K5383" s="4">
        <f t="shared" si="169"/>
        <v>0</v>
      </c>
      <c r="L5383" t="s">
        <v>16826</v>
      </c>
    </row>
    <row r="5384" spans="1:12" x14ac:dyDescent="0.25">
      <c r="A5384" t="s">
        <v>10771</v>
      </c>
      <c r="B5384" t="s">
        <v>10772</v>
      </c>
      <c r="C5384" t="s">
        <v>30</v>
      </c>
      <c r="D5384">
        <v>19</v>
      </c>
      <c r="E5384" t="s">
        <v>36</v>
      </c>
      <c r="F5384">
        <v>0.88200000000000001</v>
      </c>
      <c r="G5384" t="s">
        <v>36</v>
      </c>
      <c r="H5384" t="s">
        <v>36</v>
      </c>
      <c r="I5384" t="s">
        <v>2819</v>
      </c>
      <c r="J5384" s="4" t="str">
        <f t="shared" si="168"/>
        <v>na</v>
      </c>
      <c r="K5384" s="4">
        <f t="shared" si="169"/>
        <v>0</v>
      </c>
      <c r="L5384" t="s">
        <v>16827</v>
      </c>
    </row>
    <row r="5385" spans="1:12" x14ac:dyDescent="0.25">
      <c r="A5385" t="s">
        <v>10773</v>
      </c>
      <c r="B5385" t="s">
        <v>10774</v>
      </c>
      <c r="C5385" t="s">
        <v>30</v>
      </c>
      <c r="D5385">
        <v>19</v>
      </c>
      <c r="E5385" t="s">
        <v>36</v>
      </c>
      <c r="F5385">
        <v>0.88800000000000001</v>
      </c>
      <c r="G5385" t="s">
        <v>36</v>
      </c>
      <c r="H5385" t="s">
        <v>36</v>
      </c>
      <c r="I5385" t="s">
        <v>2819</v>
      </c>
      <c r="J5385" s="4" t="str">
        <f t="shared" si="168"/>
        <v>na</v>
      </c>
      <c r="K5385" s="4">
        <f t="shared" si="169"/>
        <v>0</v>
      </c>
      <c r="L5385" t="s">
        <v>16828</v>
      </c>
    </row>
    <row r="5386" spans="1:12" x14ac:dyDescent="0.25">
      <c r="A5386" t="s">
        <v>10775</v>
      </c>
      <c r="B5386" t="s">
        <v>10776</v>
      </c>
      <c r="C5386" t="s">
        <v>30</v>
      </c>
      <c r="D5386">
        <v>19</v>
      </c>
      <c r="E5386" t="s">
        <v>36</v>
      </c>
      <c r="F5386">
        <v>1.0169999999999999</v>
      </c>
      <c r="G5386" t="s">
        <v>36</v>
      </c>
      <c r="H5386" t="s">
        <v>36</v>
      </c>
      <c r="I5386" t="s">
        <v>2819</v>
      </c>
      <c r="J5386" s="4" t="str">
        <f t="shared" si="168"/>
        <v>na</v>
      </c>
      <c r="K5386" s="4">
        <f t="shared" si="169"/>
        <v>0</v>
      </c>
      <c r="L5386" t="s">
        <v>16829</v>
      </c>
    </row>
    <row r="5387" spans="1:12" x14ac:dyDescent="0.25">
      <c r="A5387" t="s">
        <v>10777</v>
      </c>
      <c r="B5387" t="s">
        <v>10778</v>
      </c>
      <c r="C5387" t="s">
        <v>18</v>
      </c>
      <c r="D5387">
        <v>19</v>
      </c>
      <c r="E5387">
        <v>2.4049999999999998</v>
      </c>
      <c r="F5387">
        <v>0.99299999999999999</v>
      </c>
      <c r="G5387">
        <v>0.29699999999999999</v>
      </c>
      <c r="H5387">
        <v>3.0430000000000001</v>
      </c>
      <c r="I5387" t="s">
        <v>2819</v>
      </c>
      <c r="J5387" s="4" t="str">
        <f t="shared" si="168"/>
        <v>na</v>
      </c>
      <c r="K5387" s="4">
        <f t="shared" si="169"/>
        <v>0</v>
      </c>
      <c r="L5387" t="s">
        <v>16830</v>
      </c>
    </row>
    <row r="5388" spans="1:12" x14ac:dyDescent="0.25">
      <c r="A5388" t="s">
        <v>10779</v>
      </c>
      <c r="B5388" t="s">
        <v>10780</v>
      </c>
      <c r="C5388" t="s">
        <v>61</v>
      </c>
      <c r="D5388">
        <v>19</v>
      </c>
      <c r="E5388" t="s">
        <v>36</v>
      </c>
      <c r="F5388" t="s">
        <v>36</v>
      </c>
      <c r="G5388">
        <v>372.61900000000003</v>
      </c>
      <c r="H5388" t="s">
        <v>36</v>
      </c>
      <c r="I5388" t="s">
        <v>2819</v>
      </c>
      <c r="J5388" s="4" t="str">
        <f t="shared" si="168"/>
        <v>na</v>
      </c>
      <c r="K5388" s="4">
        <f t="shared" si="169"/>
        <v>0</v>
      </c>
      <c r="L5388" t="s">
        <v>16831</v>
      </c>
    </row>
    <row r="5389" spans="1:12" x14ac:dyDescent="0.25">
      <c r="A5389" t="s">
        <v>10781</v>
      </c>
      <c r="B5389" t="s">
        <v>10782</v>
      </c>
      <c r="C5389" t="s">
        <v>61</v>
      </c>
      <c r="D5389">
        <v>19</v>
      </c>
      <c r="E5389">
        <v>10.881</v>
      </c>
      <c r="F5389">
        <v>0.67200000000000004</v>
      </c>
      <c r="G5389">
        <v>1.073</v>
      </c>
      <c r="H5389" t="s">
        <v>36</v>
      </c>
      <c r="I5389" t="s">
        <v>2819</v>
      </c>
      <c r="J5389" s="4" t="str">
        <f t="shared" si="168"/>
        <v>na</v>
      </c>
      <c r="K5389" s="4">
        <f t="shared" si="169"/>
        <v>0</v>
      </c>
      <c r="L5389" t="s">
        <v>16832</v>
      </c>
    </row>
    <row r="5390" spans="1:12" x14ac:dyDescent="0.25">
      <c r="A5390" t="s">
        <v>10783</v>
      </c>
      <c r="B5390" t="s">
        <v>10784</v>
      </c>
      <c r="C5390" t="s">
        <v>132</v>
      </c>
      <c r="D5390">
        <v>18</v>
      </c>
      <c r="E5390">
        <v>42.866</v>
      </c>
      <c r="F5390">
        <v>0.55600000000000005</v>
      </c>
      <c r="G5390">
        <v>0.36599999999999999</v>
      </c>
      <c r="H5390">
        <v>13.417999999999999</v>
      </c>
      <c r="I5390" t="s">
        <v>2819</v>
      </c>
      <c r="J5390" s="4" t="str">
        <f t="shared" si="168"/>
        <v>na</v>
      </c>
      <c r="K5390" s="4">
        <f t="shared" si="169"/>
        <v>0</v>
      </c>
      <c r="L5390" t="s">
        <v>16833</v>
      </c>
    </row>
    <row r="5391" spans="1:12" x14ac:dyDescent="0.25">
      <c r="A5391" t="s">
        <v>10785</v>
      </c>
      <c r="B5391" t="s">
        <v>10786</v>
      </c>
      <c r="C5391" t="s">
        <v>24</v>
      </c>
      <c r="D5391">
        <v>18</v>
      </c>
      <c r="E5391" t="s">
        <v>36</v>
      </c>
      <c r="F5391">
        <v>3.2629999999999999</v>
      </c>
      <c r="G5391">
        <v>3.0049999999999999</v>
      </c>
      <c r="H5391" t="s">
        <v>36</v>
      </c>
      <c r="I5391" t="s">
        <v>2819</v>
      </c>
      <c r="J5391" s="4" t="str">
        <f t="shared" si="168"/>
        <v>na</v>
      </c>
      <c r="K5391" s="4">
        <f t="shared" si="169"/>
        <v>0</v>
      </c>
      <c r="L5391" t="s">
        <v>16834</v>
      </c>
    </row>
    <row r="5392" spans="1:12" x14ac:dyDescent="0.25">
      <c r="A5392" t="s">
        <v>10787</v>
      </c>
      <c r="B5392" t="s">
        <v>10788</v>
      </c>
      <c r="C5392" t="s">
        <v>15</v>
      </c>
      <c r="D5392">
        <v>18</v>
      </c>
      <c r="E5392" t="s">
        <v>36</v>
      </c>
      <c r="F5392">
        <v>0.29899999999999999</v>
      </c>
      <c r="G5392">
        <v>0.186</v>
      </c>
      <c r="H5392">
        <v>8.7200000000000006</v>
      </c>
      <c r="I5392" t="s">
        <v>2819</v>
      </c>
      <c r="J5392" s="4" t="str">
        <f t="shared" si="168"/>
        <v>na</v>
      </c>
      <c r="K5392" s="4">
        <f t="shared" si="169"/>
        <v>0</v>
      </c>
      <c r="L5392" t="s">
        <v>16835</v>
      </c>
    </row>
    <row r="5393" spans="1:12" x14ac:dyDescent="0.25">
      <c r="A5393" t="s">
        <v>10789</v>
      </c>
      <c r="B5393" t="s">
        <v>10790</v>
      </c>
      <c r="C5393" t="s">
        <v>61</v>
      </c>
      <c r="D5393">
        <v>18</v>
      </c>
      <c r="E5393" t="s">
        <v>36</v>
      </c>
      <c r="F5393" t="s">
        <v>36</v>
      </c>
      <c r="G5393" t="s">
        <v>36</v>
      </c>
      <c r="H5393" t="s">
        <v>36</v>
      </c>
      <c r="I5393" t="s">
        <v>2819</v>
      </c>
      <c r="J5393" s="4" t="str">
        <f t="shared" si="168"/>
        <v>na</v>
      </c>
      <c r="K5393" s="4">
        <f t="shared" si="169"/>
        <v>0</v>
      </c>
      <c r="L5393" t="s">
        <v>16836</v>
      </c>
    </row>
    <row r="5394" spans="1:12" x14ac:dyDescent="0.25">
      <c r="A5394" t="s">
        <v>10791</v>
      </c>
      <c r="B5394" t="s">
        <v>10792</v>
      </c>
      <c r="C5394" t="s">
        <v>15</v>
      </c>
      <c r="D5394">
        <v>18</v>
      </c>
      <c r="E5394">
        <v>13.241</v>
      </c>
      <c r="F5394">
        <v>1.0269999999999999</v>
      </c>
      <c r="G5394">
        <v>0.505</v>
      </c>
      <c r="H5394">
        <v>3.8620000000000001</v>
      </c>
      <c r="I5394" t="s">
        <v>2819</v>
      </c>
      <c r="J5394" s="4" t="str">
        <f t="shared" si="168"/>
        <v>na</v>
      </c>
      <c r="K5394" s="4">
        <f t="shared" si="169"/>
        <v>0</v>
      </c>
      <c r="L5394" t="s">
        <v>16837</v>
      </c>
    </row>
    <row r="5395" spans="1:12" x14ac:dyDescent="0.25">
      <c r="A5395" t="s">
        <v>10793</v>
      </c>
      <c r="B5395" t="s">
        <v>10794</v>
      </c>
      <c r="C5395" t="s">
        <v>132</v>
      </c>
      <c r="D5395">
        <v>18</v>
      </c>
      <c r="E5395">
        <v>2.6150000000000002</v>
      </c>
      <c r="F5395">
        <v>1.024</v>
      </c>
      <c r="G5395">
        <v>1.228</v>
      </c>
      <c r="H5395">
        <v>4.8680000000000003</v>
      </c>
      <c r="I5395" t="s">
        <v>2819</v>
      </c>
      <c r="J5395" s="4" t="str">
        <f t="shared" si="168"/>
        <v>na</v>
      </c>
      <c r="K5395" s="4">
        <f t="shared" si="169"/>
        <v>0</v>
      </c>
      <c r="L5395" t="s">
        <v>16838</v>
      </c>
    </row>
    <row r="5396" spans="1:12" x14ac:dyDescent="0.25">
      <c r="A5396" t="s">
        <v>10795</v>
      </c>
      <c r="B5396" t="s">
        <v>10796</v>
      </c>
      <c r="C5396" t="s">
        <v>132</v>
      </c>
      <c r="D5396">
        <v>18</v>
      </c>
      <c r="E5396" t="s">
        <v>36</v>
      </c>
      <c r="F5396" t="s">
        <v>36</v>
      </c>
      <c r="G5396" t="s">
        <v>36</v>
      </c>
      <c r="H5396" t="s">
        <v>36</v>
      </c>
      <c r="I5396" t="s">
        <v>2819</v>
      </c>
      <c r="J5396" s="4" t="str">
        <f t="shared" si="168"/>
        <v>na</v>
      </c>
      <c r="K5396" s="4">
        <f t="shared" si="169"/>
        <v>0</v>
      </c>
      <c r="L5396" t="s">
        <v>16839</v>
      </c>
    </row>
    <row r="5397" spans="1:12" x14ac:dyDescent="0.25">
      <c r="A5397" t="s">
        <v>10797</v>
      </c>
      <c r="B5397" t="s">
        <v>10798</v>
      </c>
      <c r="C5397" t="s">
        <v>24</v>
      </c>
      <c r="D5397">
        <v>18</v>
      </c>
      <c r="E5397" t="s">
        <v>36</v>
      </c>
      <c r="F5397">
        <v>0.40500000000000003</v>
      </c>
      <c r="G5397">
        <v>32.213999999999999</v>
      </c>
      <c r="H5397" t="s">
        <v>36</v>
      </c>
      <c r="I5397" t="s">
        <v>2819</v>
      </c>
      <c r="J5397" s="4" t="str">
        <f t="shared" si="168"/>
        <v>na</v>
      </c>
      <c r="K5397" s="4">
        <f t="shared" si="169"/>
        <v>0</v>
      </c>
      <c r="L5397" t="s">
        <v>16840</v>
      </c>
    </row>
    <row r="5398" spans="1:12" x14ac:dyDescent="0.25">
      <c r="A5398" t="s">
        <v>10799</v>
      </c>
      <c r="B5398" t="s">
        <v>10800</v>
      </c>
      <c r="C5398" t="s">
        <v>35</v>
      </c>
      <c r="D5398">
        <v>18</v>
      </c>
      <c r="E5398" t="s">
        <v>36</v>
      </c>
      <c r="F5398">
        <v>1.0629999999999999</v>
      </c>
      <c r="G5398">
        <v>1.7789999999999999</v>
      </c>
      <c r="H5398" t="s">
        <v>36</v>
      </c>
      <c r="I5398" t="s">
        <v>2819</v>
      </c>
      <c r="J5398" s="4" t="str">
        <f t="shared" si="168"/>
        <v>na</v>
      </c>
      <c r="K5398" s="4">
        <f t="shared" si="169"/>
        <v>0</v>
      </c>
      <c r="L5398" t="s">
        <v>16841</v>
      </c>
    </row>
    <row r="5399" spans="1:12" x14ac:dyDescent="0.25">
      <c r="A5399" t="s">
        <v>10801</v>
      </c>
      <c r="B5399" t="s">
        <v>10802</v>
      </c>
      <c r="C5399" t="s">
        <v>15</v>
      </c>
      <c r="D5399">
        <v>18</v>
      </c>
      <c r="E5399">
        <v>24.027999999999999</v>
      </c>
      <c r="F5399">
        <v>0.98099999999999998</v>
      </c>
      <c r="G5399">
        <v>0.45600000000000002</v>
      </c>
      <c r="H5399">
        <v>7.0140000000000002</v>
      </c>
      <c r="I5399" t="s">
        <v>2819</v>
      </c>
      <c r="J5399" s="4" t="str">
        <f t="shared" si="168"/>
        <v>na</v>
      </c>
      <c r="K5399" s="4">
        <f t="shared" si="169"/>
        <v>0</v>
      </c>
      <c r="L5399" t="s">
        <v>16842</v>
      </c>
    </row>
    <row r="5400" spans="1:12" x14ac:dyDescent="0.25">
      <c r="A5400" t="s">
        <v>10803</v>
      </c>
      <c r="B5400" t="s">
        <v>10804</v>
      </c>
      <c r="C5400" t="s">
        <v>35</v>
      </c>
      <c r="D5400">
        <v>18</v>
      </c>
      <c r="E5400">
        <v>10.185</v>
      </c>
      <c r="F5400">
        <v>1.0049999999999999</v>
      </c>
      <c r="G5400">
        <v>2.415</v>
      </c>
      <c r="H5400" t="s">
        <v>36</v>
      </c>
      <c r="I5400" t="s">
        <v>2819</v>
      </c>
      <c r="J5400" s="4" t="str">
        <f t="shared" si="168"/>
        <v>na</v>
      </c>
      <c r="K5400" s="4">
        <f t="shared" si="169"/>
        <v>0</v>
      </c>
      <c r="L5400" t="s">
        <v>16843</v>
      </c>
    </row>
    <row r="5401" spans="1:12" x14ac:dyDescent="0.25">
      <c r="A5401" t="s">
        <v>10805</v>
      </c>
      <c r="B5401" t="s">
        <v>10806</v>
      </c>
      <c r="C5401" t="s">
        <v>15</v>
      </c>
      <c r="D5401">
        <v>18</v>
      </c>
      <c r="E5401" t="s">
        <v>36</v>
      </c>
      <c r="F5401" t="s">
        <v>36</v>
      </c>
      <c r="G5401">
        <v>319.72800000000001</v>
      </c>
      <c r="H5401" t="s">
        <v>36</v>
      </c>
      <c r="I5401" t="s">
        <v>2819</v>
      </c>
      <c r="J5401" s="4" t="str">
        <f t="shared" si="168"/>
        <v>na</v>
      </c>
      <c r="K5401" s="4">
        <f t="shared" si="169"/>
        <v>0</v>
      </c>
      <c r="L5401" t="s">
        <v>16844</v>
      </c>
    </row>
    <row r="5402" spans="1:12" x14ac:dyDescent="0.25">
      <c r="A5402" t="s">
        <v>10807</v>
      </c>
      <c r="B5402" t="s">
        <v>10808</v>
      </c>
      <c r="C5402" t="s">
        <v>15</v>
      </c>
      <c r="D5402">
        <v>18</v>
      </c>
      <c r="E5402" t="s">
        <v>36</v>
      </c>
      <c r="F5402">
        <v>6.2439999999999998</v>
      </c>
      <c r="G5402">
        <v>0.54600000000000004</v>
      </c>
      <c r="H5402">
        <v>8.1470000000000002</v>
      </c>
      <c r="I5402" t="s">
        <v>2819</v>
      </c>
      <c r="J5402" s="4" t="str">
        <f t="shared" si="168"/>
        <v>na</v>
      </c>
      <c r="K5402" s="4">
        <f t="shared" si="169"/>
        <v>0</v>
      </c>
      <c r="L5402" t="s">
        <v>16845</v>
      </c>
    </row>
    <row r="5403" spans="1:12" x14ac:dyDescent="0.25">
      <c r="A5403" t="s">
        <v>10809</v>
      </c>
      <c r="B5403" t="s">
        <v>10810</v>
      </c>
      <c r="C5403" t="s">
        <v>15</v>
      </c>
      <c r="D5403">
        <v>18</v>
      </c>
      <c r="E5403" t="s">
        <v>36</v>
      </c>
      <c r="F5403">
        <v>0.375</v>
      </c>
      <c r="G5403">
        <v>1.9E-2</v>
      </c>
      <c r="H5403" t="s">
        <v>36</v>
      </c>
      <c r="I5403" t="s">
        <v>2819</v>
      </c>
      <c r="J5403" s="4" t="str">
        <f t="shared" si="168"/>
        <v>na</v>
      </c>
      <c r="K5403" s="4">
        <f t="shared" si="169"/>
        <v>0</v>
      </c>
      <c r="L5403" t="s">
        <v>16846</v>
      </c>
    </row>
    <row r="5404" spans="1:12" x14ac:dyDescent="0.25">
      <c r="A5404" t="s">
        <v>10811</v>
      </c>
      <c r="B5404" t="s">
        <v>10812</v>
      </c>
      <c r="C5404" t="s">
        <v>30</v>
      </c>
      <c r="D5404">
        <v>18</v>
      </c>
      <c r="E5404" t="s">
        <v>36</v>
      </c>
      <c r="F5404">
        <v>27.532</v>
      </c>
      <c r="G5404">
        <v>1.9770000000000001</v>
      </c>
      <c r="H5404">
        <v>47.786999999999999</v>
      </c>
      <c r="I5404" t="s">
        <v>2819</v>
      </c>
      <c r="J5404" s="4" t="str">
        <f t="shared" si="168"/>
        <v>na</v>
      </c>
      <c r="K5404" s="4">
        <f t="shared" si="169"/>
        <v>0</v>
      </c>
      <c r="L5404" t="s">
        <v>16847</v>
      </c>
    </row>
    <row r="5405" spans="1:12" x14ac:dyDescent="0.25">
      <c r="A5405" t="s">
        <v>10813</v>
      </c>
      <c r="B5405" t="s">
        <v>10814</v>
      </c>
      <c r="C5405" t="s">
        <v>18</v>
      </c>
      <c r="D5405">
        <v>18</v>
      </c>
      <c r="E5405" t="s">
        <v>36</v>
      </c>
      <c r="F5405">
        <v>5.6000000000000001E-2</v>
      </c>
      <c r="G5405">
        <v>3.6070000000000002</v>
      </c>
      <c r="H5405" t="s">
        <v>36</v>
      </c>
      <c r="I5405" t="s">
        <v>2819</v>
      </c>
      <c r="J5405" s="4" t="str">
        <f t="shared" si="168"/>
        <v>na</v>
      </c>
      <c r="K5405" s="4">
        <f t="shared" si="169"/>
        <v>0</v>
      </c>
      <c r="L5405" t="s">
        <v>16848</v>
      </c>
    </row>
    <row r="5406" spans="1:12" x14ac:dyDescent="0.25">
      <c r="A5406" t="s">
        <v>10815</v>
      </c>
      <c r="B5406" t="s">
        <v>10816</v>
      </c>
      <c r="C5406" t="s">
        <v>35</v>
      </c>
      <c r="D5406">
        <v>18</v>
      </c>
      <c r="E5406" t="s">
        <v>36</v>
      </c>
      <c r="F5406" t="s">
        <v>36</v>
      </c>
      <c r="G5406" t="s">
        <v>36</v>
      </c>
      <c r="H5406" t="s">
        <v>36</v>
      </c>
      <c r="I5406" t="s">
        <v>2819</v>
      </c>
      <c r="J5406" s="4" t="str">
        <f t="shared" si="168"/>
        <v>na</v>
      </c>
      <c r="K5406" s="4">
        <f t="shared" si="169"/>
        <v>0</v>
      </c>
      <c r="L5406" t="s">
        <v>16849</v>
      </c>
    </row>
    <row r="5407" spans="1:12" x14ac:dyDescent="0.25">
      <c r="A5407" t="s">
        <v>10817</v>
      </c>
      <c r="B5407" t="s">
        <v>10818</v>
      </c>
      <c r="C5407" t="s">
        <v>35</v>
      </c>
      <c r="D5407">
        <v>18</v>
      </c>
      <c r="E5407">
        <v>22.414000000000001</v>
      </c>
      <c r="F5407">
        <v>1.115</v>
      </c>
      <c r="G5407">
        <v>3.089</v>
      </c>
      <c r="H5407" t="s">
        <v>36</v>
      </c>
      <c r="I5407" t="s">
        <v>2819</v>
      </c>
      <c r="J5407" s="4" t="str">
        <f t="shared" si="168"/>
        <v>na</v>
      </c>
      <c r="K5407" s="4">
        <f t="shared" si="169"/>
        <v>0</v>
      </c>
      <c r="L5407" t="s">
        <v>16850</v>
      </c>
    </row>
    <row r="5408" spans="1:12" x14ac:dyDescent="0.25">
      <c r="A5408" t="s">
        <v>10819</v>
      </c>
      <c r="B5408" t="s">
        <v>10820</v>
      </c>
      <c r="C5408" t="s">
        <v>35</v>
      </c>
      <c r="D5408">
        <v>18</v>
      </c>
      <c r="E5408" t="s">
        <v>36</v>
      </c>
      <c r="F5408">
        <v>0.43099999999999999</v>
      </c>
      <c r="G5408">
        <v>6.6000000000000003E-2</v>
      </c>
      <c r="H5408">
        <v>19.911999999999999</v>
      </c>
      <c r="I5408" t="s">
        <v>2819</v>
      </c>
      <c r="J5408" s="4" t="str">
        <f t="shared" si="168"/>
        <v>na</v>
      </c>
      <c r="K5408" s="4">
        <f t="shared" si="169"/>
        <v>0</v>
      </c>
      <c r="L5408" t="s">
        <v>16851</v>
      </c>
    </row>
    <row r="5409" spans="1:12" x14ac:dyDescent="0.25">
      <c r="A5409" t="s">
        <v>10821</v>
      </c>
      <c r="B5409" t="s">
        <v>10822</v>
      </c>
      <c r="C5409" t="s">
        <v>61</v>
      </c>
      <c r="D5409">
        <v>18</v>
      </c>
      <c r="E5409" t="s">
        <v>36</v>
      </c>
      <c r="F5409">
        <v>15.272</v>
      </c>
      <c r="G5409" t="s">
        <v>36</v>
      </c>
      <c r="H5409" t="s">
        <v>36</v>
      </c>
      <c r="I5409" t="s">
        <v>2819</v>
      </c>
      <c r="J5409" s="4" t="str">
        <f t="shared" si="168"/>
        <v>na</v>
      </c>
      <c r="K5409" s="4">
        <f t="shared" si="169"/>
        <v>0</v>
      </c>
      <c r="L5409" t="s">
        <v>16852</v>
      </c>
    </row>
    <row r="5410" spans="1:12" x14ac:dyDescent="0.25">
      <c r="A5410" t="s">
        <v>10823</v>
      </c>
      <c r="B5410" t="s">
        <v>10824</v>
      </c>
      <c r="C5410" t="s">
        <v>11</v>
      </c>
      <c r="D5410">
        <v>18</v>
      </c>
      <c r="E5410" t="s">
        <v>36</v>
      </c>
      <c r="F5410">
        <v>3.5999999999999997E-2</v>
      </c>
      <c r="G5410">
        <v>1.7999999999999999E-2</v>
      </c>
      <c r="H5410" t="s">
        <v>36</v>
      </c>
      <c r="I5410" t="s">
        <v>2819</v>
      </c>
      <c r="J5410" s="4" t="str">
        <f t="shared" si="168"/>
        <v>na</v>
      </c>
      <c r="K5410" s="4">
        <f t="shared" si="169"/>
        <v>0</v>
      </c>
      <c r="L5410" t="s">
        <v>16853</v>
      </c>
    </row>
    <row r="5411" spans="1:12" x14ac:dyDescent="0.25">
      <c r="A5411" t="s">
        <v>10825</v>
      </c>
      <c r="B5411" t="s">
        <v>10826</v>
      </c>
      <c r="C5411" t="s">
        <v>30</v>
      </c>
      <c r="D5411">
        <v>18</v>
      </c>
      <c r="E5411" t="s">
        <v>36</v>
      </c>
      <c r="F5411" t="s">
        <v>36</v>
      </c>
      <c r="G5411">
        <v>51.353999999999999</v>
      </c>
      <c r="H5411" t="s">
        <v>36</v>
      </c>
      <c r="I5411" t="s">
        <v>2819</v>
      </c>
      <c r="J5411" s="4" t="str">
        <f t="shared" si="168"/>
        <v>na</v>
      </c>
      <c r="K5411" s="4">
        <f t="shared" si="169"/>
        <v>0</v>
      </c>
      <c r="L5411" t="s">
        <v>16854</v>
      </c>
    </row>
    <row r="5412" spans="1:12" x14ac:dyDescent="0.25">
      <c r="A5412" t="s">
        <v>10827</v>
      </c>
      <c r="B5412" t="s">
        <v>10828</v>
      </c>
      <c r="C5412" t="s">
        <v>61</v>
      </c>
      <c r="D5412">
        <v>18</v>
      </c>
      <c r="E5412" t="s">
        <v>36</v>
      </c>
      <c r="F5412" t="s">
        <v>36</v>
      </c>
      <c r="G5412" t="s">
        <v>36</v>
      </c>
      <c r="H5412" t="s">
        <v>36</v>
      </c>
      <c r="I5412" t="s">
        <v>2819</v>
      </c>
      <c r="J5412" s="4" t="str">
        <f t="shared" si="168"/>
        <v>na</v>
      </c>
      <c r="K5412" s="4">
        <f t="shared" si="169"/>
        <v>0</v>
      </c>
      <c r="L5412" t="s">
        <v>16855</v>
      </c>
    </row>
    <row r="5413" spans="1:12" x14ac:dyDescent="0.25">
      <c r="A5413" t="s">
        <v>10829</v>
      </c>
      <c r="B5413" t="s">
        <v>10830</v>
      </c>
      <c r="C5413" t="s">
        <v>30</v>
      </c>
      <c r="D5413">
        <v>18</v>
      </c>
      <c r="E5413" t="s">
        <v>36</v>
      </c>
      <c r="F5413">
        <v>0.14399999999999999</v>
      </c>
      <c r="G5413">
        <v>0.77500000000000002</v>
      </c>
      <c r="H5413" t="s">
        <v>36</v>
      </c>
      <c r="I5413" t="s">
        <v>2819</v>
      </c>
      <c r="J5413" s="4" t="str">
        <f t="shared" si="168"/>
        <v>na</v>
      </c>
      <c r="K5413" s="4">
        <f t="shared" si="169"/>
        <v>0</v>
      </c>
      <c r="L5413" t="s">
        <v>16856</v>
      </c>
    </row>
    <row r="5414" spans="1:12" x14ac:dyDescent="0.25">
      <c r="A5414" t="s">
        <v>10831</v>
      </c>
      <c r="B5414" t="s">
        <v>10832</v>
      </c>
      <c r="C5414" t="s">
        <v>132</v>
      </c>
      <c r="D5414">
        <v>17</v>
      </c>
      <c r="E5414">
        <v>12.997</v>
      </c>
      <c r="F5414">
        <v>1.776</v>
      </c>
      <c r="G5414">
        <v>1.875</v>
      </c>
      <c r="H5414" t="s">
        <v>36</v>
      </c>
      <c r="I5414" t="s">
        <v>2819</v>
      </c>
      <c r="J5414" s="4" t="str">
        <f t="shared" si="168"/>
        <v>na</v>
      </c>
      <c r="K5414" s="4">
        <f t="shared" si="169"/>
        <v>0</v>
      </c>
      <c r="L5414" t="s">
        <v>16857</v>
      </c>
    </row>
    <row r="5415" spans="1:12" x14ac:dyDescent="0.25">
      <c r="A5415" t="s">
        <v>10833</v>
      </c>
      <c r="B5415" t="s">
        <v>10834</v>
      </c>
      <c r="C5415" t="s">
        <v>61</v>
      </c>
      <c r="D5415">
        <v>17</v>
      </c>
      <c r="E5415" t="s">
        <v>36</v>
      </c>
      <c r="F5415" t="s">
        <v>36</v>
      </c>
      <c r="G5415">
        <v>7.3529999999999998</v>
      </c>
      <c r="H5415" t="s">
        <v>36</v>
      </c>
      <c r="I5415" t="s">
        <v>2819</v>
      </c>
      <c r="J5415" s="4" t="str">
        <f t="shared" si="168"/>
        <v>na</v>
      </c>
      <c r="K5415" s="4">
        <f t="shared" si="169"/>
        <v>0</v>
      </c>
      <c r="L5415" t="s">
        <v>16858</v>
      </c>
    </row>
    <row r="5416" spans="1:12" x14ac:dyDescent="0.25">
      <c r="A5416" t="s">
        <v>10835</v>
      </c>
      <c r="B5416" t="s">
        <v>10836</v>
      </c>
      <c r="C5416" t="s">
        <v>61</v>
      </c>
      <c r="D5416">
        <v>17</v>
      </c>
      <c r="E5416" t="s">
        <v>36</v>
      </c>
      <c r="F5416" t="s">
        <v>36</v>
      </c>
      <c r="G5416" t="s">
        <v>36</v>
      </c>
      <c r="H5416" t="s">
        <v>36</v>
      </c>
      <c r="I5416" t="s">
        <v>2819</v>
      </c>
      <c r="J5416" s="4" t="str">
        <f t="shared" si="168"/>
        <v>na</v>
      </c>
      <c r="K5416" s="4">
        <f t="shared" si="169"/>
        <v>0</v>
      </c>
      <c r="L5416" t="s">
        <v>16859</v>
      </c>
    </row>
    <row r="5417" spans="1:12" x14ac:dyDescent="0.25">
      <c r="A5417" t="s">
        <v>10837</v>
      </c>
      <c r="B5417" t="s">
        <v>10838</v>
      </c>
      <c r="C5417" t="s">
        <v>132</v>
      </c>
      <c r="D5417">
        <v>17</v>
      </c>
      <c r="E5417" t="s">
        <v>36</v>
      </c>
      <c r="F5417">
        <v>0.93400000000000005</v>
      </c>
      <c r="G5417">
        <v>0.254</v>
      </c>
      <c r="H5417" t="s">
        <v>36</v>
      </c>
      <c r="I5417" t="s">
        <v>2819</v>
      </c>
      <c r="J5417" s="4" t="str">
        <f t="shared" si="168"/>
        <v>na</v>
      </c>
      <c r="K5417" s="4">
        <f t="shared" si="169"/>
        <v>0</v>
      </c>
      <c r="L5417" t="s">
        <v>16860</v>
      </c>
    </row>
    <row r="5418" spans="1:12" x14ac:dyDescent="0.25">
      <c r="A5418" t="s">
        <v>10839</v>
      </c>
      <c r="B5418" t="s">
        <v>10840</v>
      </c>
      <c r="C5418" t="s">
        <v>132</v>
      </c>
      <c r="D5418">
        <v>17</v>
      </c>
      <c r="E5418" t="s">
        <v>36</v>
      </c>
      <c r="F5418" t="s">
        <v>36</v>
      </c>
      <c r="G5418" t="s">
        <v>36</v>
      </c>
      <c r="H5418" t="s">
        <v>36</v>
      </c>
      <c r="I5418" t="s">
        <v>2819</v>
      </c>
      <c r="J5418" s="4" t="str">
        <f t="shared" si="168"/>
        <v>na</v>
      </c>
      <c r="K5418" s="4">
        <f t="shared" si="169"/>
        <v>0</v>
      </c>
      <c r="L5418" t="s">
        <v>16861</v>
      </c>
    </row>
    <row r="5419" spans="1:12" x14ac:dyDescent="0.25">
      <c r="A5419" t="s">
        <v>10841</v>
      </c>
      <c r="B5419" t="s">
        <v>10842</v>
      </c>
      <c r="C5419" t="s">
        <v>15</v>
      </c>
      <c r="D5419">
        <v>17</v>
      </c>
      <c r="E5419" t="s">
        <v>36</v>
      </c>
      <c r="F5419" t="s">
        <v>36</v>
      </c>
      <c r="G5419" t="s">
        <v>36</v>
      </c>
      <c r="H5419" t="s">
        <v>36</v>
      </c>
      <c r="I5419" t="s">
        <v>2819</v>
      </c>
      <c r="J5419" s="4" t="str">
        <f t="shared" si="168"/>
        <v>na</v>
      </c>
      <c r="K5419" s="4">
        <f t="shared" si="169"/>
        <v>0</v>
      </c>
      <c r="L5419" t="s">
        <v>16862</v>
      </c>
    </row>
    <row r="5420" spans="1:12" x14ac:dyDescent="0.25">
      <c r="A5420" t="s">
        <v>10843</v>
      </c>
      <c r="B5420" t="s">
        <v>10844</v>
      </c>
      <c r="C5420" t="s">
        <v>61</v>
      </c>
      <c r="D5420">
        <v>17</v>
      </c>
      <c r="E5420">
        <v>22.279</v>
      </c>
      <c r="F5420">
        <v>1.375</v>
      </c>
      <c r="G5420">
        <v>4.2489999999999997</v>
      </c>
      <c r="H5420" t="s">
        <v>36</v>
      </c>
      <c r="I5420" t="s">
        <v>2819</v>
      </c>
      <c r="J5420" s="4" t="str">
        <f t="shared" si="168"/>
        <v>na</v>
      </c>
      <c r="K5420" s="4">
        <f t="shared" si="169"/>
        <v>0</v>
      </c>
      <c r="L5420" t="s">
        <v>16863</v>
      </c>
    </row>
    <row r="5421" spans="1:12" x14ac:dyDescent="0.25">
      <c r="A5421" t="s">
        <v>10845</v>
      </c>
      <c r="B5421" t="s">
        <v>10846</v>
      </c>
      <c r="C5421" t="s">
        <v>11</v>
      </c>
      <c r="D5421">
        <v>17</v>
      </c>
      <c r="E5421" t="s">
        <v>36</v>
      </c>
      <c r="F5421" t="s">
        <v>36</v>
      </c>
      <c r="G5421">
        <v>0.217</v>
      </c>
      <c r="H5421" t="s">
        <v>36</v>
      </c>
      <c r="I5421" t="s">
        <v>2819</v>
      </c>
      <c r="J5421" s="4" t="str">
        <f t="shared" si="168"/>
        <v>na</v>
      </c>
      <c r="K5421" s="4">
        <f t="shared" si="169"/>
        <v>0</v>
      </c>
      <c r="L5421" t="s">
        <v>16864</v>
      </c>
    </row>
    <row r="5422" spans="1:12" x14ac:dyDescent="0.25">
      <c r="A5422" t="s">
        <v>10847</v>
      </c>
      <c r="B5422" t="s">
        <v>10848</v>
      </c>
      <c r="C5422" t="s">
        <v>61</v>
      </c>
      <c r="D5422">
        <v>17</v>
      </c>
      <c r="E5422" t="s">
        <v>36</v>
      </c>
      <c r="F5422" t="s">
        <v>36</v>
      </c>
      <c r="G5422" t="s">
        <v>36</v>
      </c>
      <c r="H5422" t="s">
        <v>36</v>
      </c>
      <c r="I5422" t="s">
        <v>2819</v>
      </c>
      <c r="J5422" s="4" t="str">
        <f t="shared" si="168"/>
        <v>na</v>
      </c>
      <c r="K5422" s="4">
        <f t="shared" si="169"/>
        <v>0</v>
      </c>
      <c r="L5422" t="s">
        <v>16865</v>
      </c>
    </row>
    <row r="5423" spans="1:12" x14ac:dyDescent="0.25">
      <c r="A5423" t="s">
        <v>10849</v>
      </c>
      <c r="B5423" t="s">
        <v>10850</v>
      </c>
      <c r="C5423" t="s">
        <v>15</v>
      </c>
      <c r="D5423">
        <v>17</v>
      </c>
      <c r="E5423">
        <v>119.628</v>
      </c>
      <c r="F5423">
        <v>1.6890000000000001</v>
      </c>
      <c r="G5423">
        <v>0.91900000000000004</v>
      </c>
      <c r="H5423">
        <v>14.154999999999999</v>
      </c>
      <c r="I5423" t="s">
        <v>2819</v>
      </c>
      <c r="J5423" s="4" t="str">
        <f t="shared" si="168"/>
        <v>na</v>
      </c>
      <c r="K5423" s="4">
        <f t="shared" si="169"/>
        <v>0</v>
      </c>
      <c r="L5423" t="s">
        <v>16866</v>
      </c>
    </row>
    <row r="5424" spans="1:12" x14ac:dyDescent="0.25">
      <c r="A5424" t="s">
        <v>10851</v>
      </c>
      <c r="B5424" t="s">
        <v>10852</v>
      </c>
      <c r="C5424" t="s">
        <v>11</v>
      </c>
      <c r="D5424">
        <v>17</v>
      </c>
      <c r="E5424" t="s">
        <v>36</v>
      </c>
      <c r="F5424">
        <v>1.6379999999999999</v>
      </c>
      <c r="G5424" t="s">
        <v>36</v>
      </c>
      <c r="H5424" t="s">
        <v>36</v>
      </c>
      <c r="I5424" t="s">
        <v>2819</v>
      </c>
      <c r="J5424" s="4" t="str">
        <f t="shared" si="168"/>
        <v>na</v>
      </c>
      <c r="K5424" s="4">
        <f t="shared" si="169"/>
        <v>0</v>
      </c>
      <c r="L5424" t="s">
        <v>16867</v>
      </c>
    </row>
    <row r="5425" spans="1:12" x14ac:dyDescent="0.25">
      <c r="A5425" t="s">
        <v>10853</v>
      </c>
      <c r="B5425" t="s">
        <v>10854</v>
      </c>
      <c r="C5425" t="s">
        <v>61</v>
      </c>
      <c r="D5425">
        <v>17</v>
      </c>
      <c r="E5425" t="s">
        <v>36</v>
      </c>
      <c r="F5425" t="s">
        <v>36</v>
      </c>
      <c r="G5425">
        <v>2.2050000000000001</v>
      </c>
      <c r="H5425" t="s">
        <v>36</v>
      </c>
      <c r="I5425" t="s">
        <v>2819</v>
      </c>
      <c r="J5425" s="4" t="str">
        <f t="shared" si="168"/>
        <v>na</v>
      </c>
      <c r="K5425" s="4">
        <f t="shared" si="169"/>
        <v>0</v>
      </c>
      <c r="L5425" t="s">
        <v>16868</v>
      </c>
    </row>
    <row r="5426" spans="1:12" x14ac:dyDescent="0.25">
      <c r="A5426" t="s">
        <v>10855</v>
      </c>
      <c r="B5426" t="s">
        <v>10856</v>
      </c>
      <c r="C5426" t="s">
        <v>132</v>
      </c>
      <c r="D5426">
        <v>17</v>
      </c>
      <c r="E5426" t="s">
        <v>36</v>
      </c>
      <c r="F5426">
        <v>0.67300000000000004</v>
      </c>
      <c r="G5426">
        <v>0.13200000000000001</v>
      </c>
      <c r="H5426" t="s">
        <v>36</v>
      </c>
      <c r="I5426" t="s">
        <v>2819</v>
      </c>
      <c r="J5426" s="4" t="str">
        <f t="shared" si="168"/>
        <v>na</v>
      </c>
      <c r="K5426" s="4">
        <f t="shared" si="169"/>
        <v>0</v>
      </c>
      <c r="L5426" t="s">
        <v>16869</v>
      </c>
    </row>
    <row r="5427" spans="1:12" x14ac:dyDescent="0.25">
      <c r="A5427" t="s">
        <v>10857</v>
      </c>
      <c r="B5427" t="s">
        <v>10858</v>
      </c>
      <c r="C5427" t="s">
        <v>11</v>
      </c>
      <c r="D5427">
        <v>17</v>
      </c>
      <c r="E5427" t="s">
        <v>36</v>
      </c>
      <c r="F5427" t="s">
        <v>36</v>
      </c>
      <c r="G5427" t="s">
        <v>36</v>
      </c>
      <c r="H5427" t="s">
        <v>36</v>
      </c>
      <c r="I5427" t="s">
        <v>2819</v>
      </c>
      <c r="J5427" s="4" t="str">
        <f t="shared" si="168"/>
        <v>na</v>
      </c>
      <c r="K5427" s="4">
        <f t="shared" si="169"/>
        <v>0</v>
      </c>
      <c r="L5427" t="s">
        <v>16870</v>
      </c>
    </row>
    <row r="5428" spans="1:12" x14ac:dyDescent="0.25">
      <c r="A5428" t="s">
        <v>10859</v>
      </c>
      <c r="B5428" t="s">
        <v>10860</v>
      </c>
      <c r="C5428" t="s">
        <v>58</v>
      </c>
      <c r="D5428">
        <v>17</v>
      </c>
      <c r="E5428" t="s">
        <v>36</v>
      </c>
      <c r="F5428" t="s">
        <v>36</v>
      </c>
      <c r="G5428">
        <v>3.3000000000000002E-2</v>
      </c>
      <c r="H5428">
        <v>5.3739999999999997</v>
      </c>
      <c r="I5428" t="s">
        <v>2819</v>
      </c>
      <c r="J5428" s="4" t="str">
        <f t="shared" si="168"/>
        <v>na</v>
      </c>
      <c r="K5428" s="4">
        <f t="shared" si="169"/>
        <v>0</v>
      </c>
      <c r="L5428" t="s">
        <v>16871</v>
      </c>
    </row>
    <row r="5429" spans="1:12" x14ac:dyDescent="0.25">
      <c r="A5429" t="s">
        <v>10861</v>
      </c>
      <c r="B5429" t="s">
        <v>10862</v>
      </c>
      <c r="C5429" t="s">
        <v>24</v>
      </c>
      <c r="D5429">
        <v>17</v>
      </c>
      <c r="E5429" t="s">
        <v>36</v>
      </c>
      <c r="F5429">
        <v>2.2429999999999999</v>
      </c>
      <c r="G5429" t="s">
        <v>36</v>
      </c>
      <c r="H5429" t="s">
        <v>36</v>
      </c>
      <c r="I5429" t="s">
        <v>2819</v>
      </c>
      <c r="J5429" s="4" t="str">
        <f t="shared" si="168"/>
        <v>na</v>
      </c>
      <c r="K5429" s="4">
        <f t="shared" si="169"/>
        <v>0</v>
      </c>
      <c r="L5429" t="s">
        <v>16872</v>
      </c>
    </row>
    <row r="5430" spans="1:12" x14ac:dyDescent="0.25">
      <c r="A5430" t="s">
        <v>10863</v>
      </c>
      <c r="B5430" t="s">
        <v>10010</v>
      </c>
      <c r="C5430" t="s">
        <v>21</v>
      </c>
      <c r="D5430">
        <v>17</v>
      </c>
      <c r="E5430" t="s">
        <v>36</v>
      </c>
      <c r="F5430" t="s">
        <v>36</v>
      </c>
      <c r="G5430">
        <v>33.99</v>
      </c>
      <c r="H5430" t="s">
        <v>36</v>
      </c>
      <c r="I5430" t="s">
        <v>2819</v>
      </c>
      <c r="J5430" s="4" t="str">
        <f t="shared" si="168"/>
        <v>na</v>
      </c>
      <c r="K5430" s="4">
        <f t="shared" si="169"/>
        <v>0</v>
      </c>
      <c r="L5430" t="s">
        <v>16873</v>
      </c>
    </row>
    <row r="5431" spans="1:12" x14ac:dyDescent="0.25">
      <c r="A5431" t="s">
        <v>10864</v>
      </c>
      <c r="B5431" t="s">
        <v>10865</v>
      </c>
      <c r="C5431" t="s">
        <v>132</v>
      </c>
      <c r="D5431">
        <v>17</v>
      </c>
      <c r="E5431" t="s">
        <v>36</v>
      </c>
      <c r="F5431">
        <v>6.2380000000000004</v>
      </c>
      <c r="G5431">
        <v>4.2770000000000001</v>
      </c>
      <c r="H5431" t="s">
        <v>36</v>
      </c>
      <c r="I5431" t="s">
        <v>2819</v>
      </c>
      <c r="J5431" s="4" t="str">
        <f t="shared" si="168"/>
        <v>na</v>
      </c>
      <c r="K5431" s="4">
        <f t="shared" si="169"/>
        <v>0</v>
      </c>
      <c r="L5431" t="s">
        <v>16874</v>
      </c>
    </row>
    <row r="5432" spans="1:12" x14ac:dyDescent="0.25">
      <c r="A5432" t="s">
        <v>10866</v>
      </c>
      <c r="B5432" t="s">
        <v>10867</v>
      </c>
      <c r="C5432" t="s">
        <v>35</v>
      </c>
      <c r="D5432">
        <v>17</v>
      </c>
      <c r="E5432">
        <v>12.964</v>
      </c>
      <c r="F5432">
        <v>0.97</v>
      </c>
      <c r="G5432">
        <v>1.5369999999999999</v>
      </c>
      <c r="H5432" t="s">
        <v>36</v>
      </c>
      <c r="I5432" t="s">
        <v>2819</v>
      </c>
      <c r="J5432" s="4" t="str">
        <f t="shared" si="168"/>
        <v>na</v>
      </c>
      <c r="K5432" s="4">
        <f t="shared" si="169"/>
        <v>0</v>
      </c>
      <c r="L5432" t="s">
        <v>16875</v>
      </c>
    </row>
    <row r="5433" spans="1:12" x14ac:dyDescent="0.25">
      <c r="A5433" t="s">
        <v>10868</v>
      </c>
      <c r="B5433" t="s">
        <v>10869</v>
      </c>
      <c r="C5433" t="s">
        <v>132</v>
      </c>
      <c r="D5433">
        <v>17</v>
      </c>
      <c r="E5433" t="s">
        <v>36</v>
      </c>
      <c r="F5433">
        <v>8.1579999999999995</v>
      </c>
      <c r="G5433">
        <v>1.587</v>
      </c>
      <c r="H5433">
        <v>115.194</v>
      </c>
      <c r="I5433" t="s">
        <v>2819</v>
      </c>
      <c r="J5433" s="4" t="str">
        <f t="shared" si="168"/>
        <v>na</v>
      </c>
      <c r="K5433" s="4">
        <f t="shared" si="169"/>
        <v>0</v>
      </c>
      <c r="L5433" t="s">
        <v>16876</v>
      </c>
    </row>
    <row r="5434" spans="1:12" x14ac:dyDescent="0.25">
      <c r="A5434" t="s">
        <v>10870</v>
      </c>
      <c r="B5434" t="s">
        <v>10871</v>
      </c>
      <c r="C5434" t="s">
        <v>24</v>
      </c>
      <c r="D5434">
        <v>17</v>
      </c>
      <c r="E5434" t="s">
        <v>36</v>
      </c>
      <c r="F5434">
        <v>0.193</v>
      </c>
      <c r="G5434">
        <v>5.7000000000000002E-2</v>
      </c>
      <c r="H5434">
        <v>108.72</v>
      </c>
      <c r="I5434" t="s">
        <v>2819</v>
      </c>
      <c r="J5434" s="4" t="str">
        <f t="shared" si="168"/>
        <v>na</v>
      </c>
      <c r="K5434" s="4">
        <f t="shared" si="169"/>
        <v>0</v>
      </c>
      <c r="L5434" t="s">
        <v>16877</v>
      </c>
    </row>
    <row r="5435" spans="1:12" x14ac:dyDescent="0.25">
      <c r="A5435" t="s">
        <v>10872</v>
      </c>
      <c r="B5435" t="s">
        <v>10873</v>
      </c>
      <c r="C5435" t="s">
        <v>58</v>
      </c>
      <c r="D5435">
        <v>17</v>
      </c>
      <c r="E5435">
        <v>8.3390000000000004</v>
      </c>
      <c r="F5435">
        <v>0.23899999999999999</v>
      </c>
      <c r="G5435">
        <v>0.03</v>
      </c>
      <c r="H5435">
        <v>12.228999999999999</v>
      </c>
      <c r="I5435" t="s">
        <v>2819</v>
      </c>
      <c r="J5435" s="4" t="str">
        <f t="shared" si="168"/>
        <v>na</v>
      </c>
      <c r="K5435" s="4">
        <f t="shared" si="169"/>
        <v>0</v>
      </c>
      <c r="L5435" t="s">
        <v>16878</v>
      </c>
    </row>
    <row r="5436" spans="1:12" x14ac:dyDescent="0.25">
      <c r="A5436" t="s">
        <v>10874</v>
      </c>
      <c r="B5436" t="s">
        <v>10875</v>
      </c>
      <c r="C5436" t="s">
        <v>132</v>
      </c>
      <c r="D5436">
        <v>17</v>
      </c>
      <c r="E5436" t="s">
        <v>36</v>
      </c>
      <c r="F5436">
        <v>0.51300000000000001</v>
      </c>
      <c r="G5436">
        <v>0.90200000000000002</v>
      </c>
      <c r="H5436" t="s">
        <v>36</v>
      </c>
      <c r="I5436" t="s">
        <v>2819</v>
      </c>
      <c r="J5436" s="4" t="str">
        <f t="shared" si="168"/>
        <v>na</v>
      </c>
      <c r="K5436" s="4">
        <f t="shared" si="169"/>
        <v>0</v>
      </c>
      <c r="L5436" t="s">
        <v>16879</v>
      </c>
    </row>
    <row r="5437" spans="1:12" x14ac:dyDescent="0.25">
      <c r="A5437" t="s">
        <v>10876</v>
      </c>
      <c r="B5437" t="s">
        <v>10877</v>
      </c>
      <c r="C5437" t="s">
        <v>15</v>
      </c>
      <c r="D5437">
        <v>17</v>
      </c>
      <c r="E5437">
        <v>4.0469999999999997</v>
      </c>
      <c r="F5437">
        <v>0.52</v>
      </c>
      <c r="G5437">
        <v>8.6999999999999994E-2</v>
      </c>
      <c r="H5437">
        <v>5.3940000000000001</v>
      </c>
      <c r="I5437" t="s">
        <v>2819</v>
      </c>
      <c r="J5437" s="4" t="str">
        <f t="shared" si="168"/>
        <v>na</v>
      </c>
      <c r="K5437" s="4">
        <f t="shared" si="169"/>
        <v>0</v>
      </c>
      <c r="L5437" t="s">
        <v>16880</v>
      </c>
    </row>
    <row r="5438" spans="1:12" x14ac:dyDescent="0.25">
      <c r="A5438" t="s">
        <v>10878</v>
      </c>
      <c r="B5438" t="s">
        <v>10879</v>
      </c>
      <c r="C5438" t="s">
        <v>30</v>
      </c>
      <c r="D5438">
        <v>17</v>
      </c>
      <c r="E5438" t="s">
        <v>36</v>
      </c>
      <c r="F5438">
        <v>0.64500000000000002</v>
      </c>
      <c r="G5438" t="s">
        <v>36</v>
      </c>
      <c r="H5438" t="s">
        <v>36</v>
      </c>
      <c r="I5438" t="s">
        <v>2819</v>
      </c>
      <c r="J5438" s="4" t="str">
        <f t="shared" si="168"/>
        <v>na</v>
      </c>
      <c r="K5438" s="4">
        <f t="shared" si="169"/>
        <v>0</v>
      </c>
      <c r="L5438" t="s">
        <v>16881</v>
      </c>
    </row>
    <row r="5439" spans="1:12" x14ac:dyDescent="0.25">
      <c r="A5439" t="s">
        <v>10880</v>
      </c>
      <c r="B5439" t="s">
        <v>10881</v>
      </c>
      <c r="C5439" t="s">
        <v>11</v>
      </c>
      <c r="D5439">
        <v>17</v>
      </c>
      <c r="E5439">
        <v>4.6139999999999999</v>
      </c>
      <c r="F5439">
        <v>0.749</v>
      </c>
      <c r="G5439">
        <v>6.4249999999999998</v>
      </c>
      <c r="H5439" t="s">
        <v>36</v>
      </c>
      <c r="I5439" t="s">
        <v>2819</v>
      </c>
      <c r="J5439" s="4" t="str">
        <f t="shared" si="168"/>
        <v>na</v>
      </c>
      <c r="K5439" s="4">
        <f t="shared" si="169"/>
        <v>0</v>
      </c>
      <c r="L5439" t="s">
        <v>16882</v>
      </c>
    </row>
    <row r="5440" spans="1:12" x14ac:dyDescent="0.25">
      <c r="A5440" t="s">
        <v>10882</v>
      </c>
      <c r="B5440" t="s">
        <v>10883</v>
      </c>
      <c r="C5440" t="s">
        <v>61</v>
      </c>
      <c r="D5440">
        <v>17</v>
      </c>
      <c r="E5440" t="s">
        <v>36</v>
      </c>
      <c r="F5440" t="s">
        <v>36</v>
      </c>
      <c r="G5440" t="s">
        <v>36</v>
      </c>
      <c r="H5440" t="s">
        <v>36</v>
      </c>
      <c r="I5440" t="s">
        <v>2819</v>
      </c>
      <c r="J5440" s="4" t="str">
        <f t="shared" si="168"/>
        <v>na</v>
      </c>
      <c r="K5440" s="4">
        <f t="shared" si="169"/>
        <v>0</v>
      </c>
      <c r="L5440" t="s">
        <v>16883</v>
      </c>
    </row>
    <row r="5441" spans="1:12" x14ac:dyDescent="0.25">
      <c r="A5441" t="s">
        <v>10884</v>
      </c>
      <c r="B5441" t="s">
        <v>10885</v>
      </c>
      <c r="C5441" t="s">
        <v>30</v>
      </c>
      <c r="D5441">
        <v>17</v>
      </c>
      <c r="E5441" t="s">
        <v>36</v>
      </c>
      <c r="F5441">
        <v>22.395</v>
      </c>
      <c r="G5441">
        <v>0.64</v>
      </c>
      <c r="H5441" t="s">
        <v>36</v>
      </c>
      <c r="I5441" t="s">
        <v>2819</v>
      </c>
      <c r="J5441" s="4" t="str">
        <f t="shared" si="168"/>
        <v>na</v>
      </c>
      <c r="K5441" s="4">
        <f t="shared" si="169"/>
        <v>0</v>
      </c>
      <c r="L5441" t="s">
        <v>16884</v>
      </c>
    </row>
    <row r="5442" spans="1:12" x14ac:dyDescent="0.25">
      <c r="A5442" t="s">
        <v>10886</v>
      </c>
      <c r="B5442" t="s">
        <v>10887</v>
      </c>
      <c r="C5442" t="s">
        <v>30</v>
      </c>
      <c r="D5442">
        <v>17</v>
      </c>
      <c r="E5442" t="s">
        <v>36</v>
      </c>
      <c r="F5442">
        <v>3.3220000000000001</v>
      </c>
      <c r="G5442">
        <v>0.56599999999999995</v>
      </c>
      <c r="H5442" t="s">
        <v>36</v>
      </c>
      <c r="I5442" t="s">
        <v>2819</v>
      </c>
      <c r="J5442" s="4" t="str">
        <f t="shared" ref="J5442:J5505" si="170">IF(AND(I5442=selected_country_code,C5442= selected_sector_code),D5442,"na")</f>
        <v>na</v>
      </c>
      <c r="K5442" s="4">
        <f t="shared" si="169"/>
        <v>0</v>
      </c>
      <c r="L5442" t="s">
        <v>16885</v>
      </c>
    </row>
    <row r="5443" spans="1:12" x14ac:dyDescent="0.25">
      <c r="A5443" t="s">
        <v>10888</v>
      </c>
      <c r="B5443" t="s">
        <v>10889</v>
      </c>
      <c r="C5443" t="s">
        <v>58</v>
      </c>
      <c r="D5443">
        <v>17</v>
      </c>
      <c r="E5443">
        <v>14.375</v>
      </c>
      <c r="F5443">
        <v>0.23499999999999999</v>
      </c>
      <c r="G5443">
        <v>3.0000000000000001E-3</v>
      </c>
      <c r="H5443">
        <v>33.744</v>
      </c>
      <c r="I5443" t="s">
        <v>2819</v>
      </c>
      <c r="J5443" s="4" t="str">
        <f t="shared" si="170"/>
        <v>na</v>
      </c>
      <c r="K5443" s="4">
        <f t="shared" ref="K5443:K5506" si="171">IFERROR(RANK(J5443,$J$2:$J$5711,0),0)</f>
        <v>0</v>
      </c>
      <c r="L5443" t="s">
        <v>16886</v>
      </c>
    </row>
    <row r="5444" spans="1:12" x14ac:dyDescent="0.25">
      <c r="A5444" t="s">
        <v>10890</v>
      </c>
      <c r="B5444" t="s">
        <v>10891</v>
      </c>
      <c r="C5444" t="s">
        <v>61</v>
      </c>
      <c r="D5444">
        <v>17</v>
      </c>
      <c r="E5444" t="s">
        <v>36</v>
      </c>
      <c r="F5444" t="s">
        <v>36</v>
      </c>
      <c r="G5444" t="s">
        <v>36</v>
      </c>
      <c r="H5444" t="s">
        <v>36</v>
      </c>
      <c r="I5444" t="s">
        <v>2819</v>
      </c>
      <c r="J5444" s="4" t="str">
        <f t="shared" si="170"/>
        <v>na</v>
      </c>
      <c r="K5444" s="4">
        <f t="shared" si="171"/>
        <v>0</v>
      </c>
      <c r="L5444" t="s">
        <v>16887</v>
      </c>
    </row>
    <row r="5445" spans="1:12" x14ac:dyDescent="0.25">
      <c r="A5445" t="s">
        <v>10892</v>
      </c>
      <c r="B5445" t="s">
        <v>10893</v>
      </c>
      <c r="C5445" t="s">
        <v>35</v>
      </c>
      <c r="D5445">
        <v>17</v>
      </c>
      <c r="E5445">
        <v>38.838999999999999</v>
      </c>
      <c r="F5445">
        <v>1.1659999999999999</v>
      </c>
      <c r="G5445">
        <v>1.909</v>
      </c>
      <c r="H5445" t="s">
        <v>36</v>
      </c>
      <c r="I5445" t="s">
        <v>2819</v>
      </c>
      <c r="J5445" s="4" t="str">
        <f t="shared" si="170"/>
        <v>na</v>
      </c>
      <c r="K5445" s="4">
        <f t="shared" si="171"/>
        <v>0</v>
      </c>
      <c r="L5445" t="s">
        <v>16888</v>
      </c>
    </row>
    <row r="5446" spans="1:12" x14ac:dyDescent="0.25">
      <c r="A5446" t="s">
        <v>10894</v>
      </c>
      <c r="B5446" t="s">
        <v>10895</v>
      </c>
      <c r="C5446" t="s">
        <v>35</v>
      </c>
      <c r="D5446">
        <v>17</v>
      </c>
      <c r="E5446">
        <v>6.1669999999999998</v>
      </c>
      <c r="F5446">
        <v>0.78700000000000003</v>
      </c>
      <c r="G5446">
        <v>1.3280000000000001</v>
      </c>
      <c r="H5446" t="s">
        <v>36</v>
      </c>
      <c r="I5446" t="s">
        <v>2819</v>
      </c>
      <c r="J5446" s="4" t="str">
        <f t="shared" si="170"/>
        <v>na</v>
      </c>
      <c r="K5446" s="4">
        <f t="shared" si="171"/>
        <v>0</v>
      </c>
      <c r="L5446" t="s">
        <v>16889</v>
      </c>
    </row>
    <row r="5447" spans="1:12" x14ac:dyDescent="0.25">
      <c r="A5447" t="s">
        <v>10896</v>
      </c>
      <c r="B5447" t="s">
        <v>10897</v>
      </c>
      <c r="C5447" t="s">
        <v>35</v>
      </c>
      <c r="D5447">
        <v>17</v>
      </c>
      <c r="E5447">
        <v>20.713999999999999</v>
      </c>
      <c r="F5447">
        <v>0.81699999999999995</v>
      </c>
      <c r="G5447">
        <v>2.3690000000000002</v>
      </c>
      <c r="H5447" t="s">
        <v>36</v>
      </c>
      <c r="I5447" t="s">
        <v>2819</v>
      </c>
      <c r="J5447" s="4" t="str">
        <f t="shared" si="170"/>
        <v>na</v>
      </c>
      <c r="K5447" s="4">
        <f t="shared" si="171"/>
        <v>0</v>
      </c>
      <c r="L5447" t="s">
        <v>16890</v>
      </c>
    </row>
    <row r="5448" spans="1:12" x14ac:dyDescent="0.25">
      <c r="A5448" t="s">
        <v>10898</v>
      </c>
      <c r="B5448" t="s">
        <v>10899</v>
      </c>
      <c r="C5448" t="s">
        <v>30</v>
      </c>
      <c r="D5448">
        <v>17</v>
      </c>
      <c r="E5448" t="s">
        <v>36</v>
      </c>
      <c r="F5448">
        <v>10.318</v>
      </c>
      <c r="G5448">
        <v>20.364000000000001</v>
      </c>
      <c r="H5448" t="s">
        <v>36</v>
      </c>
      <c r="I5448" t="s">
        <v>2819</v>
      </c>
      <c r="J5448" s="4" t="str">
        <f t="shared" si="170"/>
        <v>na</v>
      </c>
      <c r="K5448" s="4">
        <f t="shared" si="171"/>
        <v>0</v>
      </c>
      <c r="L5448" t="s">
        <v>16891</v>
      </c>
    </row>
    <row r="5449" spans="1:12" x14ac:dyDescent="0.25">
      <c r="A5449" t="s">
        <v>10900</v>
      </c>
      <c r="B5449" t="s">
        <v>10901</v>
      </c>
      <c r="C5449" t="s">
        <v>15</v>
      </c>
      <c r="D5449">
        <v>17</v>
      </c>
      <c r="E5449" t="s">
        <v>36</v>
      </c>
      <c r="F5449">
        <v>0.753</v>
      </c>
      <c r="G5449">
        <v>0.28100000000000003</v>
      </c>
      <c r="H5449" t="s">
        <v>36</v>
      </c>
      <c r="I5449" t="s">
        <v>2819</v>
      </c>
      <c r="J5449" s="4" t="str">
        <f t="shared" si="170"/>
        <v>na</v>
      </c>
      <c r="K5449" s="4">
        <f t="shared" si="171"/>
        <v>0</v>
      </c>
      <c r="L5449" t="s">
        <v>16892</v>
      </c>
    </row>
    <row r="5450" spans="1:12" x14ac:dyDescent="0.25">
      <c r="A5450" t="s">
        <v>10902</v>
      </c>
      <c r="B5450" t="s">
        <v>10903</v>
      </c>
      <c r="C5450" t="s">
        <v>61</v>
      </c>
      <c r="D5450">
        <v>17</v>
      </c>
      <c r="E5450">
        <v>9.6329999999999991</v>
      </c>
      <c r="F5450">
        <v>0.624</v>
      </c>
      <c r="G5450">
        <v>0.755</v>
      </c>
      <c r="H5450" t="s">
        <v>36</v>
      </c>
      <c r="I5450" t="s">
        <v>2819</v>
      </c>
      <c r="J5450" s="4" t="str">
        <f t="shared" si="170"/>
        <v>na</v>
      </c>
      <c r="K5450" s="4">
        <f t="shared" si="171"/>
        <v>0</v>
      </c>
      <c r="L5450" t="s">
        <v>16893</v>
      </c>
    </row>
    <row r="5451" spans="1:12" x14ac:dyDescent="0.25">
      <c r="A5451" t="s">
        <v>10904</v>
      </c>
      <c r="B5451" t="s">
        <v>10905</v>
      </c>
      <c r="C5451" t="s">
        <v>132</v>
      </c>
      <c r="D5451">
        <v>17</v>
      </c>
      <c r="E5451" t="s">
        <v>36</v>
      </c>
      <c r="F5451" t="s">
        <v>36</v>
      </c>
      <c r="G5451" t="s">
        <v>36</v>
      </c>
      <c r="H5451" t="s">
        <v>36</v>
      </c>
      <c r="I5451" t="s">
        <v>2819</v>
      </c>
      <c r="J5451" s="4" t="str">
        <f t="shared" si="170"/>
        <v>na</v>
      </c>
      <c r="K5451" s="4">
        <f t="shared" si="171"/>
        <v>0</v>
      </c>
      <c r="L5451" t="s">
        <v>16894</v>
      </c>
    </row>
    <row r="5452" spans="1:12" x14ac:dyDescent="0.25">
      <c r="A5452" t="s">
        <v>10906</v>
      </c>
      <c r="B5452" t="s">
        <v>10907</v>
      </c>
      <c r="C5452" t="s">
        <v>18</v>
      </c>
      <c r="D5452">
        <v>17</v>
      </c>
      <c r="E5452" t="s">
        <v>36</v>
      </c>
      <c r="F5452" t="s">
        <v>36</v>
      </c>
      <c r="G5452" t="s">
        <v>36</v>
      </c>
      <c r="H5452" t="s">
        <v>36</v>
      </c>
      <c r="I5452" t="s">
        <v>2819</v>
      </c>
      <c r="J5452" s="4" t="str">
        <f t="shared" si="170"/>
        <v>na</v>
      </c>
      <c r="K5452" s="4">
        <f t="shared" si="171"/>
        <v>0</v>
      </c>
      <c r="L5452" t="s">
        <v>16895</v>
      </c>
    </row>
    <row r="5453" spans="1:12" x14ac:dyDescent="0.25">
      <c r="A5453" t="s">
        <v>10908</v>
      </c>
      <c r="B5453" t="s">
        <v>10909</v>
      </c>
      <c r="C5453" t="s">
        <v>61</v>
      </c>
      <c r="D5453">
        <v>17</v>
      </c>
      <c r="E5453" t="s">
        <v>36</v>
      </c>
      <c r="F5453" t="s">
        <v>36</v>
      </c>
      <c r="G5453" t="s">
        <v>36</v>
      </c>
      <c r="H5453" t="s">
        <v>36</v>
      </c>
      <c r="I5453" t="s">
        <v>2819</v>
      </c>
      <c r="J5453" s="4" t="str">
        <f t="shared" si="170"/>
        <v>na</v>
      </c>
      <c r="K5453" s="4">
        <f t="shared" si="171"/>
        <v>0</v>
      </c>
      <c r="L5453" t="s">
        <v>16896</v>
      </c>
    </row>
    <row r="5454" spans="1:12" x14ac:dyDescent="0.25">
      <c r="A5454" t="s">
        <v>10910</v>
      </c>
      <c r="B5454" t="s">
        <v>10911</v>
      </c>
      <c r="C5454" t="s">
        <v>30</v>
      </c>
      <c r="D5454">
        <v>17</v>
      </c>
      <c r="E5454" t="s">
        <v>36</v>
      </c>
      <c r="F5454" t="s">
        <v>36</v>
      </c>
      <c r="G5454">
        <v>0.65600000000000003</v>
      </c>
      <c r="H5454" t="s">
        <v>36</v>
      </c>
      <c r="I5454" t="s">
        <v>2819</v>
      </c>
      <c r="J5454" s="4" t="str">
        <f t="shared" si="170"/>
        <v>na</v>
      </c>
      <c r="K5454" s="4">
        <f t="shared" si="171"/>
        <v>0</v>
      </c>
      <c r="L5454" t="s">
        <v>16897</v>
      </c>
    </row>
    <row r="5455" spans="1:12" x14ac:dyDescent="0.25">
      <c r="A5455" t="s">
        <v>10912</v>
      </c>
      <c r="B5455" t="s">
        <v>10913</v>
      </c>
      <c r="C5455" t="s">
        <v>15</v>
      </c>
      <c r="D5455">
        <v>17</v>
      </c>
      <c r="E5455" t="s">
        <v>36</v>
      </c>
      <c r="F5455" t="s">
        <v>36</v>
      </c>
      <c r="G5455">
        <v>2.7480000000000002</v>
      </c>
      <c r="H5455" t="s">
        <v>36</v>
      </c>
      <c r="I5455" t="s">
        <v>2819</v>
      </c>
      <c r="J5455" s="4" t="str">
        <f t="shared" si="170"/>
        <v>na</v>
      </c>
      <c r="K5455" s="4">
        <f t="shared" si="171"/>
        <v>0</v>
      </c>
      <c r="L5455" t="s">
        <v>16898</v>
      </c>
    </row>
    <row r="5456" spans="1:12" x14ac:dyDescent="0.25">
      <c r="A5456" t="s">
        <v>10914</v>
      </c>
      <c r="B5456" t="s">
        <v>10915</v>
      </c>
      <c r="C5456" t="s">
        <v>61</v>
      </c>
      <c r="D5456">
        <v>17</v>
      </c>
      <c r="E5456" t="s">
        <v>36</v>
      </c>
      <c r="F5456" t="s">
        <v>36</v>
      </c>
      <c r="G5456" t="s">
        <v>36</v>
      </c>
      <c r="H5456" t="s">
        <v>36</v>
      </c>
      <c r="I5456" t="s">
        <v>2819</v>
      </c>
      <c r="J5456" s="4" t="str">
        <f t="shared" si="170"/>
        <v>na</v>
      </c>
      <c r="K5456" s="4">
        <f t="shared" si="171"/>
        <v>0</v>
      </c>
      <c r="L5456" t="s">
        <v>16899</v>
      </c>
    </row>
    <row r="5457" spans="1:12" x14ac:dyDescent="0.25">
      <c r="A5457" t="s">
        <v>10916</v>
      </c>
      <c r="B5457" t="s">
        <v>10917</v>
      </c>
      <c r="C5457" t="s">
        <v>35</v>
      </c>
      <c r="D5457">
        <v>17</v>
      </c>
      <c r="E5457">
        <v>8.6590000000000007</v>
      </c>
      <c r="F5457">
        <v>0.62</v>
      </c>
      <c r="G5457" t="s">
        <v>36</v>
      </c>
      <c r="H5457" t="s">
        <v>36</v>
      </c>
      <c r="I5457" t="s">
        <v>2819</v>
      </c>
      <c r="J5457" s="4" t="str">
        <f t="shared" si="170"/>
        <v>na</v>
      </c>
      <c r="K5457" s="4">
        <f t="shared" si="171"/>
        <v>0</v>
      </c>
      <c r="L5457" t="s">
        <v>16900</v>
      </c>
    </row>
    <row r="5458" spans="1:12" x14ac:dyDescent="0.25">
      <c r="A5458" t="s">
        <v>10918</v>
      </c>
      <c r="B5458" t="s">
        <v>10919</v>
      </c>
      <c r="C5458" t="s">
        <v>30</v>
      </c>
      <c r="D5458">
        <v>17</v>
      </c>
      <c r="E5458" t="s">
        <v>36</v>
      </c>
      <c r="F5458">
        <v>0.46500000000000002</v>
      </c>
      <c r="G5458" t="s">
        <v>36</v>
      </c>
      <c r="H5458" t="s">
        <v>36</v>
      </c>
      <c r="I5458" t="s">
        <v>2819</v>
      </c>
      <c r="J5458" s="4" t="str">
        <f t="shared" si="170"/>
        <v>na</v>
      </c>
      <c r="K5458" s="4">
        <f t="shared" si="171"/>
        <v>0</v>
      </c>
      <c r="L5458" t="s">
        <v>16901</v>
      </c>
    </row>
    <row r="5459" spans="1:12" x14ac:dyDescent="0.25">
      <c r="A5459" t="s">
        <v>10920</v>
      </c>
      <c r="B5459" t="s">
        <v>10921</v>
      </c>
      <c r="C5459" t="s">
        <v>45</v>
      </c>
      <c r="D5459">
        <v>17</v>
      </c>
      <c r="E5459">
        <v>105.587</v>
      </c>
      <c r="F5459">
        <v>1.069</v>
      </c>
      <c r="G5459">
        <v>20.352</v>
      </c>
      <c r="H5459">
        <v>68.212000000000003</v>
      </c>
      <c r="I5459" t="s">
        <v>2819</v>
      </c>
      <c r="J5459" s="4" t="str">
        <f t="shared" si="170"/>
        <v>na</v>
      </c>
      <c r="K5459" s="4">
        <f t="shared" si="171"/>
        <v>0</v>
      </c>
      <c r="L5459" t="s">
        <v>16902</v>
      </c>
    </row>
    <row r="5460" spans="1:12" x14ac:dyDescent="0.25">
      <c r="A5460" t="s">
        <v>10922</v>
      </c>
      <c r="B5460" t="s">
        <v>10923</v>
      </c>
      <c r="C5460" t="s">
        <v>30</v>
      </c>
      <c r="D5460">
        <v>16</v>
      </c>
      <c r="E5460" t="s">
        <v>36</v>
      </c>
      <c r="F5460" t="s">
        <v>36</v>
      </c>
      <c r="G5460">
        <v>14.208</v>
      </c>
      <c r="H5460" t="s">
        <v>36</v>
      </c>
      <c r="I5460" t="s">
        <v>2819</v>
      </c>
      <c r="J5460" s="4" t="str">
        <f t="shared" si="170"/>
        <v>na</v>
      </c>
      <c r="K5460" s="4">
        <f t="shared" si="171"/>
        <v>0</v>
      </c>
      <c r="L5460" t="s">
        <v>16903</v>
      </c>
    </row>
    <row r="5461" spans="1:12" x14ac:dyDescent="0.25">
      <c r="A5461" t="s">
        <v>10924</v>
      </c>
      <c r="B5461" t="s">
        <v>10925</v>
      </c>
      <c r="C5461" t="s">
        <v>30</v>
      </c>
      <c r="D5461">
        <v>16</v>
      </c>
      <c r="E5461" t="s">
        <v>36</v>
      </c>
      <c r="F5461">
        <v>0.42599999999999999</v>
      </c>
      <c r="G5461">
        <v>0.45</v>
      </c>
      <c r="H5461">
        <v>13.422000000000001</v>
      </c>
      <c r="I5461" t="s">
        <v>2819</v>
      </c>
      <c r="J5461" s="4" t="str">
        <f t="shared" si="170"/>
        <v>na</v>
      </c>
      <c r="K5461" s="4">
        <f t="shared" si="171"/>
        <v>0</v>
      </c>
      <c r="L5461" t="s">
        <v>16904</v>
      </c>
    </row>
    <row r="5462" spans="1:12" x14ac:dyDescent="0.25">
      <c r="A5462" t="s">
        <v>10926</v>
      </c>
      <c r="B5462" t="s">
        <v>10927</v>
      </c>
      <c r="C5462" t="s">
        <v>132</v>
      </c>
      <c r="D5462">
        <v>16</v>
      </c>
      <c r="E5462" t="s">
        <v>36</v>
      </c>
      <c r="F5462" t="s">
        <v>36</v>
      </c>
      <c r="G5462">
        <v>4.0449999999999999</v>
      </c>
      <c r="H5462" t="s">
        <v>36</v>
      </c>
      <c r="I5462" t="s">
        <v>2819</v>
      </c>
      <c r="J5462" s="4" t="str">
        <f t="shared" si="170"/>
        <v>na</v>
      </c>
      <c r="K5462" s="4">
        <f t="shared" si="171"/>
        <v>0</v>
      </c>
      <c r="L5462" t="s">
        <v>16905</v>
      </c>
    </row>
    <row r="5463" spans="1:12" x14ac:dyDescent="0.25">
      <c r="A5463" t="s">
        <v>10928</v>
      </c>
      <c r="B5463" t="s">
        <v>10929</v>
      </c>
      <c r="C5463" t="s">
        <v>61</v>
      </c>
      <c r="D5463">
        <v>16</v>
      </c>
      <c r="E5463" t="s">
        <v>36</v>
      </c>
      <c r="F5463" t="s">
        <v>36</v>
      </c>
      <c r="G5463" t="s">
        <v>36</v>
      </c>
      <c r="H5463" t="s">
        <v>36</v>
      </c>
      <c r="I5463" t="s">
        <v>2819</v>
      </c>
      <c r="J5463" s="4" t="str">
        <f t="shared" si="170"/>
        <v>na</v>
      </c>
      <c r="K5463" s="4">
        <f t="shared" si="171"/>
        <v>0</v>
      </c>
      <c r="L5463" t="s">
        <v>16906</v>
      </c>
    </row>
    <row r="5464" spans="1:12" x14ac:dyDescent="0.25">
      <c r="A5464" t="s">
        <v>10930</v>
      </c>
      <c r="B5464" t="s">
        <v>10931</v>
      </c>
      <c r="C5464" t="s">
        <v>35</v>
      </c>
      <c r="D5464">
        <v>16</v>
      </c>
      <c r="E5464">
        <v>9.25</v>
      </c>
      <c r="F5464">
        <v>0.625</v>
      </c>
      <c r="G5464">
        <v>1.37</v>
      </c>
      <c r="H5464" t="s">
        <v>36</v>
      </c>
      <c r="I5464" t="s">
        <v>2819</v>
      </c>
      <c r="J5464" s="4" t="str">
        <f t="shared" si="170"/>
        <v>na</v>
      </c>
      <c r="K5464" s="4">
        <f t="shared" si="171"/>
        <v>0</v>
      </c>
      <c r="L5464" t="s">
        <v>16907</v>
      </c>
    </row>
    <row r="5465" spans="1:12" x14ac:dyDescent="0.25">
      <c r="A5465" t="s">
        <v>10932</v>
      </c>
      <c r="B5465" t="s">
        <v>10933</v>
      </c>
      <c r="C5465" t="s">
        <v>58</v>
      </c>
      <c r="D5465">
        <v>16</v>
      </c>
      <c r="E5465" t="s">
        <v>36</v>
      </c>
      <c r="F5465">
        <v>0.21199999999999999</v>
      </c>
      <c r="G5465">
        <v>3.0000000000000001E-3</v>
      </c>
      <c r="H5465" t="s">
        <v>36</v>
      </c>
      <c r="I5465" t="s">
        <v>2819</v>
      </c>
      <c r="J5465" s="4" t="str">
        <f t="shared" si="170"/>
        <v>na</v>
      </c>
      <c r="K5465" s="4">
        <f t="shared" si="171"/>
        <v>0</v>
      </c>
      <c r="L5465" t="s">
        <v>16908</v>
      </c>
    </row>
    <row r="5466" spans="1:12" x14ac:dyDescent="0.25">
      <c r="A5466" t="s">
        <v>10934</v>
      </c>
      <c r="B5466" t="s">
        <v>10935</v>
      </c>
      <c r="C5466" t="s">
        <v>58</v>
      </c>
      <c r="D5466">
        <v>16</v>
      </c>
      <c r="E5466">
        <v>7.7359999999999998</v>
      </c>
      <c r="F5466" t="s">
        <v>36</v>
      </c>
      <c r="G5466">
        <v>1.181</v>
      </c>
      <c r="H5466">
        <v>9.0380000000000003</v>
      </c>
      <c r="I5466" t="s">
        <v>2819</v>
      </c>
      <c r="J5466" s="4" t="str">
        <f t="shared" si="170"/>
        <v>na</v>
      </c>
      <c r="K5466" s="4">
        <f t="shared" si="171"/>
        <v>0</v>
      </c>
      <c r="L5466" t="s">
        <v>16909</v>
      </c>
    </row>
    <row r="5467" spans="1:12" x14ac:dyDescent="0.25">
      <c r="A5467" t="s">
        <v>10936</v>
      </c>
      <c r="B5467" t="s">
        <v>10937</v>
      </c>
      <c r="C5467" t="s">
        <v>21</v>
      </c>
      <c r="D5467">
        <v>16</v>
      </c>
      <c r="E5467" t="s">
        <v>36</v>
      </c>
      <c r="F5467">
        <v>0.68600000000000005</v>
      </c>
      <c r="G5467">
        <v>0.56899999999999995</v>
      </c>
      <c r="H5467">
        <v>64.38</v>
      </c>
      <c r="I5467" t="s">
        <v>2819</v>
      </c>
      <c r="J5467" s="4" t="str">
        <f t="shared" si="170"/>
        <v>na</v>
      </c>
      <c r="K5467" s="4">
        <f t="shared" si="171"/>
        <v>0</v>
      </c>
      <c r="L5467" t="s">
        <v>16910</v>
      </c>
    </row>
    <row r="5468" spans="1:12" x14ac:dyDescent="0.25">
      <c r="A5468" t="s">
        <v>10938</v>
      </c>
      <c r="B5468" t="s">
        <v>10939</v>
      </c>
      <c r="C5468" t="s">
        <v>30</v>
      </c>
      <c r="D5468">
        <v>16</v>
      </c>
      <c r="E5468" t="s">
        <v>36</v>
      </c>
      <c r="F5468" t="s">
        <v>36</v>
      </c>
      <c r="G5468" t="s">
        <v>36</v>
      </c>
      <c r="H5468" t="s">
        <v>36</v>
      </c>
      <c r="I5468" t="s">
        <v>2819</v>
      </c>
      <c r="J5468" s="4" t="str">
        <f t="shared" si="170"/>
        <v>na</v>
      </c>
      <c r="K5468" s="4">
        <f t="shared" si="171"/>
        <v>0</v>
      </c>
      <c r="L5468" t="s">
        <v>16911</v>
      </c>
    </row>
    <row r="5469" spans="1:12" x14ac:dyDescent="0.25">
      <c r="A5469" t="s">
        <v>10940</v>
      </c>
      <c r="B5469" t="s">
        <v>10941</v>
      </c>
      <c r="C5469" t="s">
        <v>61</v>
      </c>
      <c r="D5469">
        <v>16</v>
      </c>
      <c r="E5469" t="s">
        <v>36</v>
      </c>
      <c r="F5469" t="s">
        <v>36</v>
      </c>
      <c r="G5469">
        <v>2.3E-2</v>
      </c>
      <c r="H5469" t="s">
        <v>36</v>
      </c>
      <c r="I5469" t="s">
        <v>2819</v>
      </c>
      <c r="J5469" s="4" t="str">
        <f t="shared" si="170"/>
        <v>na</v>
      </c>
      <c r="K5469" s="4">
        <f t="shared" si="171"/>
        <v>0</v>
      </c>
      <c r="L5469" t="s">
        <v>16912</v>
      </c>
    </row>
    <row r="5470" spans="1:12" x14ac:dyDescent="0.25">
      <c r="A5470" t="s">
        <v>10942</v>
      </c>
      <c r="B5470" t="s">
        <v>10943</v>
      </c>
      <c r="C5470" t="s">
        <v>11</v>
      </c>
      <c r="D5470">
        <v>16</v>
      </c>
      <c r="E5470" t="s">
        <v>36</v>
      </c>
      <c r="F5470">
        <v>7.2999999999999995E-2</v>
      </c>
      <c r="G5470">
        <v>0.01</v>
      </c>
      <c r="H5470" t="s">
        <v>36</v>
      </c>
      <c r="I5470" t="s">
        <v>2819</v>
      </c>
      <c r="J5470" s="4" t="str">
        <f t="shared" si="170"/>
        <v>na</v>
      </c>
      <c r="K5470" s="4">
        <f t="shared" si="171"/>
        <v>0</v>
      </c>
      <c r="L5470" t="s">
        <v>16913</v>
      </c>
    </row>
    <row r="5471" spans="1:12" x14ac:dyDescent="0.25">
      <c r="A5471" t="s">
        <v>10944</v>
      </c>
      <c r="B5471" t="s">
        <v>10945</v>
      </c>
      <c r="C5471" t="s">
        <v>35</v>
      </c>
      <c r="D5471">
        <v>16</v>
      </c>
      <c r="E5471" t="s">
        <v>36</v>
      </c>
      <c r="F5471">
        <v>0.57199999999999995</v>
      </c>
      <c r="G5471">
        <v>2.903</v>
      </c>
      <c r="H5471" t="s">
        <v>36</v>
      </c>
      <c r="I5471" t="s">
        <v>2819</v>
      </c>
      <c r="J5471" s="4" t="str">
        <f t="shared" si="170"/>
        <v>na</v>
      </c>
      <c r="K5471" s="4">
        <f t="shared" si="171"/>
        <v>0</v>
      </c>
      <c r="L5471" t="s">
        <v>16914</v>
      </c>
    </row>
    <row r="5472" spans="1:12" x14ac:dyDescent="0.25">
      <c r="A5472" t="s">
        <v>10946</v>
      </c>
      <c r="B5472" t="s">
        <v>10947</v>
      </c>
      <c r="C5472" t="s">
        <v>30</v>
      </c>
      <c r="D5472">
        <v>16</v>
      </c>
      <c r="E5472" t="s">
        <v>36</v>
      </c>
      <c r="F5472" t="s">
        <v>36</v>
      </c>
      <c r="G5472">
        <v>0.24</v>
      </c>
      <c r="H5472" t="s">
        <v>36</v>
      </c>
      <c r="I5472" t="s">
        <v>2819</v>
      </c>
      <c r="J5472" s="4" t="str">
        <f t="shared" si="170"/>
        <v>na</v>
      </c>
      <c r="K5472" s="4">
        <f t="shared" si="171"/>
        <v>0</v>
      </c>
      <c r="L5472" t="s">
        <v>16915</v>
      </c>
    </row>
    <row r="5473" spans="1:12" x14ac:dyDescent="0.25">
      <c r="A5473" t="s">
        <v>10948</v>
      </c>
      <c r="B5473" t="s">
        <v>10949</v>
      </c>
      <c r="C5473" t="s">
        <v>61</v>
      </c>
      <c r="D5473">
        <v>16</v>
      </c>
      <c r="E5473" t="s">
        <v>36</v>
      </c>
      <c r="F5473" t="s">
        <v>36</v>
      </c>
      <c r="G5473" t="s">
        <v>36</v>
      </c>
      <c r="H5473" t="s">
        <v>36</v>
      </c>
      <c r="I5473" t="s">
        <v>2819</v>
      </c>
      <c r="J5473" s="4" t="str">
        <f t="shared" si="170"/>
        <v>na</v>
      </c>
      <c r="K5473" s="4">
        <f t="shared" si="171"/>
        <v>0</v>
      </c>
      <c r="L5473" t="s">
        <v>16916</v>
      </c>
    </row>
    <row r="5474" spans="1:12" x14ac:dyDescent="0.25">
      <c r="A5474" t="s">
        <v>10950</v>
      </c>
      <c r="B5474" t="s">
        <v>10951</v>
      </c>
      <c r="C5474" t="s">
        <v>15</v>
      </c>
      <c r="D5474">
        <v>16</v>
      </c>
      <c r="E5474" t="s">
        <v>36</v>
      </c>
      <c r="F5474" t="s">
        <v>36</v>
      </c>
      <c r="G5474" t="s">
        <v>36</v>
      </c>
      <c r="H5474" t="s">
        <v>36</v>
      </c>
      <c r="I5474" t="s">
        <v>2819</v>
      </c>
      <c r="J5474" s="4" t="str">
        <f t="shared" si="170"/>
        <v>na</v>
      </c>
      <c r="K5474" s="4">
        <f t="shared" si="171"/>
        <v>0</v>
      </c>
      <c r="L5474" t="s">
        <v>16917</v>
      </c>
    </row>
    <row r="5475" spans="1:12" x14ac:dyDescent="0.25">
      <c r="A5475" t="s">
        <v>10952</v>
      </c>
      <c r="B5475" t="s">
        <v>10953</v>
      </c>
      <c r="C5475" t="s">
        <v>45</v>
      </c>
      <c r="D5475">
        <v>16</v>
      </c>
      <c r="E5475" t="s">
        <v>36</v>
      </c>
      <c r="F5475" t="s">
        <v>36</v>
      </c>
      <c r="G5475">
        <v>28.399000000000001</v>
      </c>
      <c r="H5475" t="s">
        <v>36</v>
      </c>
      <c r="I5475" t="s">
        <v>2819</v>
      </c>
      <c r="J5475" s="4" t="str">
        <f t="shared" si="170"/>
        <v>na</v>
      </c>
      <c r="K5475" s="4">
        <f t="shared" si="171"/>
        <v>0</v>
      </c>
      <c r="L5475" t="s">
        <v>16918</v>
      </c>
    </row>
    <row r="5476" spans="1:12" x14ac:dyDescent="0.25">
      <c r="A5476" t="s">
        <v>10954</v>
      </c>
      <c r="B5476" t="s">
        <v>10955</v>
      </c>
      <c r="C5476" t="s">
        <v>30</v>
      </c>
      <c r="D5476">
        <v>16</v>
      </c>
      <c r="E5476" t="s">
        <v>36</v>
      </c>
      <c r="F5476" t="s">
        <v>36</v>
      </c>
      <c r="G5476" t="s">
        <v>36</v>
      </c>
      <c r="H5476" t="s">
        <v>36</v>
      </c>
      <c r="I5476" t="s">
        <v>2819</v>
      </c>
      <c r="J5476" s="4" t="str">
        <f t="shared" si="170"/>
        <v>na</v>
      </c>
      <c r="K5476" s="4">
        <f t="shared" si="171"/>
        <v>0</v>
      </c>
      <c r="L5476" t="s">
        <v>16919</v>
      </c>
    </row>
    <row r="5477" spans="1:12" x14ac:dyDescent="0.25">
      <c r="A5477" t="s">
        <v>10956</v>
      </c>
      <c r="B5477" t="s">
        <v>10957</v>
      </c>
      <c r="C5477" t="s">
        <v>61</v>
      </c>
      <c r="D5477">
        <v>16</v>
      </c>
      <c r="E5477" t="s">
        <v>36</v>
      </c>
      <c r="F5477">
        <v>329.245</v>
      </c>
      <c r="G5477">
        <v>15.085000000000001</v>
      </c>
      <c r="H5477" t="s">
        <v>36</v>
      </c>
      <c r="I5477" t="s">
        <v>2819</v>
      </c>
      <c r="J5477" s="4" t="str">
        <f t="shared" si="170"/>
        <v>na</v>
      </c>
      <c r="K5477" s="4">
        <f t="shared" si="171"/>
        <v>0</v>
      </c>
      <c r="L5477" t="s">
        <v>16920</v>
      </c>
    </row>
    <row r="5478" spans="1:12" x14ac:dyDescent="0.25">
      <c r="A5478" t="s">
        <v>10958</v>
      </c>
      <c r="B5478" t="s">
        <v>10959</v>
      </c>
      <c r="C5478" t="s">
        <v>35</v>
      </c>
      <c r="D5478">
        <v>16</v>
      </c>
      <c r="E5478">
        <v>7.8029999999999999</v>
      </c>
      <c r="F5478">
        <v>0.82399999999999995</v>
      </c>
      <c r="G5478">
        <v>1.746</v>
      </c>
      <c r="H5478" t="s">
        <v>36</v>
      </c>
      <c r="I5478" t="s">
        <v>2819</v>
      </c>
      <c r="J5478" s="4" t="str">
        <f t="shared" si="170"/>
        <v>na</v>
      </c>
      <c r="K5478" s="4">
        <f t="shared" si="171"/>
        <v>0</v>
      </c>
      <c r="L5478" t="s">
        <v>16921</v>
      </c>
    </row>
    <row r="5479" spans="1:12" x14ac:dyDescent="0.25">
      <c r="A5479" t="s">
        <v>10960</v>
      </c>
      <c r="B5479" t="s">
        <v>10961</v>
      </c>
      <c r="C5479" t="s">
        <v>35</v>
      </c>
      <c r="D5479">
        <v>16</v>
      </c>
      <c r="E5479" t="s">
        <v>36</v>
      </c>
      <c r="F5479" t="s">
        <v>36</v>
      </c>
      <c r="G5479" t="s">
        <v>36</v>
      </c>
      <c r="H5479" t="s">
        <v>36</v>
      </c>
      <c r="I5479" t="s">
        <v>2819</v>
      </c>
      <c r="J5479" s="4" t="str">
        <f t="shared" si="170"/>
        <v>na</v>
      </c>
      <c r="K5479" s="4">
        <f t="shared" si="171"/>
        <v>0</v>
      </c>
      <c r="L5479" t="s">
        <v>16922</v>
      </c>
    </row>
    <row r="5480" spans="1:12" x14ac:dyDescent="0.25">
      <c r="A5480" t="s">
        <v>10962</v>
      </c>
      <c r="B5480" t="s">
        <v>10963</v>
      </c>
      <c r="C5480" t="s">
        <v>11</v>
      </c>
      <c r="D5480">
        <v>16</v>
      </c>
      <c r="E5480" t="s">
        <v>36</v>
      </c>
      <c r="F5480" t="s">
        <v>36</v>
      </c>
      <c r="G5480" t="s">
        <v>36</v>
      </c>
      <c r="H5480" t="s">
        <v>36</v>
      </c>
      <c r="I5480" t="s">
        <v>2819</v>
      </c>
      <c r="J5480" s="4" t="str">
        <f t="shared" si="170"/>
        <v>na</v>
      </c>
      <c r="K5480" s="4">
        <f t="shared" si="171"/>
        <v>0</v>
      </c>
      <c r="L5480" t="s">
        <v>16923</v>
      </c>
    </row>
    <row r="5481" spans="1:12" x14ac:dyDescent="0.25">
      <c r="A5481" t="s">
        <v>10964</v>
      </c>
      <c r="B5481" t="s">
        <v>10965</v>
      </c>
      <c r="C5481" t="s">
        <v>132</v>
      </c>
      <c r="D5481">
        <v>16</v>
      </c>
      <c r="E5481" t="s">
        <v>36</v>
      </c>
      <c r="F5481" t="s">
        <v>36</v>
      </c>
      <c r="G5481">
        <v>0.69299999999999995</v>
      </c>
      <c r="H5481" t="s">
        <v>36</v>
      </c>
      <c r="I5481" t="s">
        <v>2819</v>
      </c>
      <c r="J5481" s="4" t="str">
        <f t="shared" si="170"/>
        <v>na</v>
      </c>
      <c r="K5481" s="4">
        <f t="shared" si="171"/>
        <v>0</v>
      </c>
      <c r="L5481" t="s">
        <v>16924</v>
      </c>
    </row>
    <row r="5482" spans="1:12" x14ac:dyDescent="0.25">
      <c r="A5482" t="s">
        <v>10966</v>
      </c>
      <c r="B5482" t="s">
        <v>10967</v>
      </c>
      <c r="C5482" t="s">
        <v>30</v>
      </c>
      <c r="D5482">
        <v>16</v>
      </c>
      <c r="E5482" t="s">
        <v>36</v>
      </c>
      <c r="F5482">
        <v>1.4319999999999999</v>
      </c>
      <c r="G5482" t="s">
        <v>36</v>
      </c>
      <c r="H5482" t="s">
        <v>36</v>
      </c>
      <c r="I5482" t="s">
        <v>2819</v>
      </c>
      <c r="J5482" s="4" t="str">
        <f t="shared" si="170"/>
        <v>na</v>
      </c>
      <c r="K5482" s="4">
        <f t="shared" si="171"/>
        <v>0</v>
      </c>
      <c r="L5482" t="s">
        <v>16925</v>
      </c>
    </row>
    <row r="5483" spans="1:12" x14ac:dyDescent="0.25">
      <c r="A5483" t="s">
        <v>10968</v>
      </c>
      <c r="B5483" t="s">
        <v>10969</v>
      </c>
      <c r="C5483" t="s">
        <v>35</v>
      </c>
      <c r="D5483">
        <v>16</v>
      </c>
      <c r="E5483">
        <v>3.9569999999999999</v>
      </c>
      <c r="F5483">
        <v>0.67800000000000005</v>
      </c>
      <c r="G5483" t="s">
        <v>36</v>
      </c>
      <c r="H5483" t="s">
        <v>36</v>
      </c>
      <c r="I5483" t="s">
        <v>2819</v>
      </c>
      <c r="J5483" s="4" t="str">
        <f t="shared" si="170"/>
        <v>na</v>
      </c>
      <c r="K5483" s="4">
        <f t="shared" si="171"/>
        <v>0</v>
      </c>
      <c r="L5483" t="s">
        <v>16926</v>
      </c>
    </row>
    <row r="5484" spans="1:12" x14ac:dyDescent="0.25">
      <c r="A5484" t="s">
        <v>10970</v>
      </c>
      <c r="B5484" t="s">
        <v>10971</v>
      </c>
      <c r="C5484" t="s">
        <v>24</v>
      </c>
      <c r="D5484">
        <v>16</v>
      </c>
      <c r="E5484">
        <v>7.3730000000000002</v>
      </c>
      <c r="F5484">
        <v>2.1120000000000001</v>
      </c>
      <c r="G5484">
        <v>0.34499999999999997</v>
      </c>
      <c r="H5484">
        <v>5.8739999999999997</v>
      </c>
      <c r="I5484" t="s">
        <v>2819</v>
      </c>
      <c r="J5484" s="4" t="str">
        <f t="shared" si="170"/>
        <v>na</v>
      </c>
      <c r="K5484" s="4">
        <f t="shared" si="171"/>
        <v>0</v>
      </c>
      <c r="L5484" t="s">
        <v>16927</v>
      </c>
    </row>
    <row r="5485" spans="1:12" x14ac:dyDescent="0.25">
      <c r="A5485" t="s">
        <v>10972</v>
      </c>
      <c r="B5485" t="s">
        <v>10973</v>
      </c>
      <c r="C5485" t="s">
        <v>35</v>
      </c>
      <c r="D5485">
        <v>16</v>
      </c>
      <c r="E5485">
        <v>18.145</v>
      </c>
      <c r="F5485">
        <v>0.99</v>
      </c>
      <c r="G5485">
        <v>1.639</v>
      </c>
      <c r="H5485" t="s">
        <v>36</v>
      </c>
      <c r="I5485" t="s">
        <v>2819</v>
      </c>
      <c r="J5485" s="4" t="str">
        <f t="shared" si="170"/>
        <v>na</v>
      </c>
      <c r="K5485" s="4">
        <f t="shared" si="171"/>
        <v>0</v>
      </c>
      <c r="L5485" t="s">
        <v>16928</v>
      </c>
    </row>
    <row r="5486" spans="1:12" x14ac:dyDescent="0.25">
      <c r="A5486" t="s">
        <v>10974</v>
      </c>
      <c r="B5486" t="s">
        <v>10975</v>
      </c>
      <c r="C5486" t="s">
        <v>35</v>
      </c>
      <c r="D5486">
        <v>16</v>
      </c>
      <c r="E5486" t="s">
        <v>36</v>
      </c>
      <c r="F5486" t="s">
        <v>36</v>
      </c>
      <c r="G5486" t="s">
        <v>36</v>
      </c>
      <c r="H5486" t="s">
        <v>36</v>
      </c>
      <c r="I5486" t="s">
        <v>2819</v>
      </c>
      <c r="J5486" s="4" t="str">
        <f t="shared" si="170"/>
        <v>na</v>
      </c>
      <c r="K5486" s="4">
        <f t="shared" si="171"/>
        <v>0</v>
      </c>
      <c r="L5486" t="s">
        <v>16929</v>
      </c>
    </row>
    <row r="5487" spans="1:12" x14ac:dyDescent="0.25">
      <c r="A5487" t="s">
        <v>10976</v>
      </c>
      <c r="B5487" t="s">
        <v>10977</v>
      </c>
      <c r="C5487" t="s">
        <v>35</v>
      </c>
      <c r="D5487">
        <v>16</v>
      </c>
      <c r="E5487">
        <v>57.795999999999999</v>
      </c>
      <c r="F5487">
        <v>5.7729999999999997</v>
      </c>
      <c r="G5487">
        <v>1.073</v>
      </c>
      <c r="H5487">
        <v>24.652000000000001</v>
      </c>
      <c r="I5487" t="s">
        <v>2819</v>
      </c>
      <c r="J5487" s="4" t="str">
        <f t="shared" si="170"/>
        <v>na</v>
      </c>
      <c r="K5487" s="4">
        <f t="shared" si="171"/>
        <v>0</v>
      </c>
      <c r="L5487" t="s">
        <v>16930</v>
      </c>
    </row>
    <row r="5488" spans="1:12" x14ac:dyDescent="0.25">
      <c r="A5488" t="s">
        <v>10978</v>
      </c>
      <c r="B5488" t="s">
        <v>10979</v>
      </c>
      <c r="C5488" t="s">
        <v>58</v>
      </c>
      <c r="D5488">
        <v>16</v>
      </c>
      <c r="E5488" t="s">
        <v>36</v>
      </c>
      <c r="F5488">
        <v>1.143</v>
      </c>
      <c r="G5488">
        <v>0.56599999999999995</v>
      </c>
      <c r="H5488" t="s">
        <v>36</v>
      </c>
      <c r="I5488" t="s">
        <v>2819</v>
      </c>
      <c r="J5488" s="4" t="str">
        <f t="shared" si="170"/>
        <v>na</v>
      </c>
      <c r="K5488" s="4">
        <f t="shared" si="171"/>
        <v>0</v>
      </c>
      <c r="L5488" t="s">
        <v>16931</v>
      </c>
    </row>
    <row r="5489" spans="1:12" x14ac:dyDescent="0.25">
      <c r="A5489" t="s">
        <v>10980</v>
      </c>
      <c r="B5489" t="s">
        <v>10981</v>
      </c>
      <c r="C5489" t="s">
        <v>15</v>
      </c>
      <c r="D5489">
        <v>16</v>
      </c>
      <c r="E5489">
        <v>60</v>
      </c>
      <c r="F5489">
        <v>0.59399999999999997</v>
      </c>
      <c r="G5489">
        <v>0.20599999999999999</v>
      </c>
      <c r="H5489">
        <v>5.8049999999999997</v>
      </c>
      <c r="I5489" t="s">
        <v>2819</v>
      </c>
      <c r="J5489" s="4" t="str">
        <f t="shared" si="170"/>
        <v>na</v>
      </c>
      <c r="K5489" s="4">
        <f t="shared" si="171"/>
        <v>0</v>
      </c>
      <c r="L5489" t="s">
        <v>16932</v>
      </c>
    </row>
    <row r="5490" spans="1:12" x14ac:dyDescent="0.25">
      <c r="A5490" t="s">
        <v>10982</v>
      </c>
      <c r="B5490" t="s">
        <v>10983</v>
      </c>
      <c r="C5490" t="s">
        <v>21</v>
      </c>
      <c r="D5490">
        <v>16</v>
      </c>
      <c r="E5490">
        <v>28.869</v>
      </c>
      <c r="F5490">
        <v>1.714</v>
      </c>
      <c r="G5490">
        <v>0.90600000000000003</v>
      </c>
      <c r="H5490">
        <v>9.1240000000000006</v>
      </c>
      <c r="I5490" t="s">
        <v>2819</v>
      </c>
      <c r="J5490" s="4" t="str">
        <f t="shared" si="170"/>
        <v>na</v>
      </c>
      <c r="K5490" s="4">
        <f t="shared" si="171"/>
        <v>0</v>
      </c>
      <c r="L5490" t="s">
        <v>16933</v>
      </c>
    </row>
    <row r="5491" spans="1:12" x14ac:dyDescent="0.25">
      <c r="A5491" t="s">
        <v>10984</v>
      </c>
      <c r="B5491" t="s">
        <v>10985</v>
      </c>
      <c r="C5491" t="s">
        <v>58</v>
      </c>
      <c r="D5491">
        <v>15</v>
      </c>
      <c r="E5491" t="s">
        <v>36</v>
      </c>
      <c r="F5491" t="s">
        <v>36</v>
      </c>
      <c r="G5491">
        <v>1E-3</v>
      </c>
      <c r="H5491" t="s">
        <v>36</v>
      </c>
      <c r="I5491" t="s">
        <v>2819</v>
      </c>
      <c r="J5491" s="4" t="str">
        <f t="shared" si="170"/>
        <v>na</v>
      </c>
      <c r="K5491" s="4">
        <f t="shared" si="171"/>
        <v>0</v>
      </c>
      <c r="L5491" t="s">
        <v>16934</v>
      </c>
    </row>
    <row r="5492" spans="1:12" x14ac:dyDescent="0.25">
      <c r="A5492" t="s">
        <v>10986</v>
      </c>
      <c r="B5492" t="s">
        <v>10987</v>
      </c>
      <c r="C5492" t="s">
        <v>30</v>
      </c>
      <c r="D5492">
        <v>15</v>
      </c>
      <c r="E5492" t="s">
        <v>36</v>
      </c>
      <c r="F5492">
        <v>2.0049999999999999</v>
      </c>
      <c r="G5492">
        <v>7.1660000000000004</v>
      </c>
      <c r="H5492" t="s">
        <v>36</v>
      </c>
      <c r="I5492" t="s">
        <v>2819</v>
      </c>
      <c r="J5492" s="4" t="str">
        <f t="shared" si="170"/>
        <v>na</v>
      </c>
      <c r="K5492" s="4">
        <f t="shared" si="171"/>
        <v>0</v>
      </c>
      <c r="L5492" t="s">
        <v>16935</v>
      </c>
    </row>
    <row r="5493" spans="1:12" x14ac:dyDescent="0.25">
      <c r="A5493" t="s">
        <v>10988</v>
      </c>
      <c r="B5493" t="s">
        <v>10989</v>
      </c>
      <c r="C5493" t="s">
        <v>35</v>
      </c>
      <c r="D5493">
        <v>15</v>
      </c>
      <c r="E5493">
        <v>11.475</v>
      </c>
      <c r="F5493">
        <v>0.89</v>
      </c>
      <c r="G5493">
        <v>1.4359999999999999</v>
      </c>
      <c r="H5493" t="s">
        <v>36</v>
      </c>
      <c r="I5493" t="s">
        <v>2819</v>
      </c>
      <c r="J5493" s="4" t="str">
        <f t="shared" si="170"/>
        <v>na</v>
      </c>
      <c r="K5493" s="4">
        <f t="shared" si="171"/>
        <v>0</v>
      </c>
      <c r="L5493" t="s">
        <v>16936</v>
      </c>
    </row>
    <row r="5494" spans="1:12" x14ac:dyDescent="0.25">
      <c r="A5494" t="s">
        <v>10990</v>
      </c>
      <c r="B5494" t="s">
        <v>10991</v>
      </c>
      <c r="C5494" t="s">
        <v>35</v>
      </c>
      <c r="D5494">
        <v>15</v>
      </c>
      <c r="E5494" t="s">
        <v>36</v>
      </c>
      <c r="F5494">
        <v>0.91300000000000003</v>
      </c>
      <c r="G5494">
        <v>4.1870000000000003</v>
      </c>
      <c r="H5494" t="s">
        <v>36</v>
      </c>
      <c r="I5494" t="s">
        <v>2819</v>
      </c>
      <c r="J5494" s="4" t="str">
        <f t="shared" si="170"/>
        <v>na</v>
      </c>
      <c r="K5494" s="4">
        <f t="shared" si="171"/>
        <v>0</v>
      </c>
      <c r="L5494" t="s">
        <v>16937</v>
      </c>
    </row>
    <row r="5495" spans="1:12" x14ac:dyDescent="0.25">
      <c r="A5495" t="s">
        <v>10992</v>
      </c>
      <c r="B5495" t="s">
        <v>10993</v>
      </c>
      <c r="C5495" t="s">
        <v>61</v>
      </c>
      <c r="D5495">
        <v>15</v>
      </c>
      <c r="E5495">
        <v>34.423999999999999</v>
      </c>
      <c r="F5495">
        <v>0.96899999999999997</v>
      </c>
      <c r="G5495">
        <v>2.2080000000000002</v>
      </c>
      <c r="H5495" t="s">
        <v>36</v>
      </c>
      <c r="I5495" t="s">
        <v>2819</v>
      </c>
      <c r="J5495" s="4" t="str">
        <f t="shared" si="170"/>
        <v>na</v>
      </c>
      <c r="K5495" s="4">
        <f t="shared" si="171"/>
        <v>0</v>
      </c>
      <c r="L5495" t="s">
        <v>16938</v>
      </c>
    </row>
    <row r="5496" spans="1:12" x14ac:dyDescent="0.25">
      <c r="A5496" t="s">
        <v>10994</v>
      </c>
      <c r="B5496" t="s">
        <v>10995</v>
      </c>
      <c r="C5496" t="s">
        <v>30</v>
      </c>
      <c r="D5496">
        <v>15</v>
      </c>
      <c r="E5496" t="s">
        <v>36</v>
      </c>
      <c r="F5496">
        <v>8.48</v>
      </c>
      <c r="G5496" t="s">
        <v>36</v>
      </c>
      <c r="H5496" t="s">
        <v>36</v>
      </c>
      <c r="I5496" t="s">
        <v>2819</v>
      </c>
      <c r="J5496" s="4" t="str">
        <f t="shared" si="170"/>
        <v>na</v>
      </c>
      <c r="K5496" s="4">
        <f t="shared" si="171"/>
        <v>0</v>
      </c>
      <c r="L5496" t="s">
        <v>16939</v>
      </c>
    </row>
    <row r="5497" spans="1:12" x14ac:dyDescent="0.25">
      <c r="A5497" t="s">
        <v>10996</v>
      </c>
      <c r="B5497" t="s">
        <v>10997</v>
      </c>
      <c r="C5497" t="s">
        <v>24</v>
      </c>
      <c r="D5497">
        <v>15</v>
      </c>
      <c r="E5497" t="s">
        <v>36</v>
      </c>
      <c r="F5497" t="s">
        <v>36</v>
      </c>
      <c r="G5497">
        <v>3.12</v>
      </c>
      <c r="H5497" t="s">
        <v>36</v>
      </c>
      <c r="I5497" t="s">
        <v>2819</v>
      </c>
      <c r="J5497" s="4" t="str">
        <f t="shared" si="170"/>
        <v>na</v>
      </c>
      <c r="K5497" s="4">
        <f t="shared" si="171"/>
        <v>0</v>
      </c>
      <c r="L5497" t="s">
        <v>16940</v>
      </c>
    </row>
    <row r="5498" spans="1:12" x14ac:dyDescent="0.25">
      <c r="A5498" t="s">
        <v>10998</v>
      </c>
      <c r="B5498" t="s">
        <v>10999</v>
      </c>
      <c r="C5498" t="s">
        <v>30</v>
      </c>
      <c r="D5498">
        <v>15</v>
      </c>
      <c r="E5498" t="s">
        <v>36</v>
      </c>
      <c r="F5498" t="s">
        <v>36</v>
      </c>
      <c r="G5498" t="s">
        <v>36</v>
      </c>
      <c r="H5498" t="s">
        <v>36</v>
      </c>
      <c r="I5498" t="s">
        <v>2819</v>
      </c>
      <c r="J5498" s="4" t="str">
        <f t="shared" si="170"/>
        <v>na</v>
      </c>
      <c r="K5498" s="4">
        <f t="shared" si="171"/>
        <v>0</v>
      </c>
      <c r="L5498" t="s">
        <v>16941</v>
      </c>
    </row>
    <row r="5499" spans="1:12" x14ac:dyDescent="0.25">
      <c r="A5499" t="s">
        <v>11000</v>
      </c>
      <c r="B5499" t="s">
        <v>11001</v>
      </c>
      <c r="C5499" t="s">
        <v>15</v>
      </c>
      <c r="D5499">
        <v>15</v>
      </c>
      <c r="E5499" t="s">
        <v>36</v>
      </c>
      <c r="F5499">
        <v>9.6000000000000002E-2</v>
      </c>
      <c r="G5499" t="s">
        <v>36</v>
      </c>
      <c r="H5499" t="s">
        <v>36</v>
      </c>
      <c r="I5499" t="s">
        <v>2819</v>
      </c>
      <c r="J5499" s="4" t="str">
        <f t="shared" si="170"/>
        <v>na</v>
      </c>
      <c r="K5499" s="4">
        <f t="shared" si="171"/>
        <v>0</v>
      </c>
      <c r="L5499" t="s">
        <v>16942</v>
      </c>
    </row>
    <row r="5500" spans="1:12" x14ac:dyDescent="0.25">
      <c r="A5500" t="s">
        <v>11002</v>
      </c>
      <c r="B5500" t="s">
        <v>11003</v>
      </c>
      <c r="C5500" t="s">
        <v>35</v>
      </c>
      <c r="D5500">
        <v>15</v>
      </c>
      <c r="E5500">
        <v>37.5</v>
      </c>
      <c r="F5500">
        <v>0.747</v>
      </c>
      <c r="G5500">
        <v>1.952</v>
      </c>
      <c r="H5500" t="s">
        <v>36</v>
      </c>
      <c r="I5500" t="s">
        <v>2819</v>
      </c>
      <c r="J5500" s="4" t="str">
        <f t="shared" si="170"/>
        <v>na</v>
      </c>
      <c r="K5500" s="4">
        <f t="shared" si="171"/>
        <v>0</v>
      </c>
      <c r="L5500" t="s">
        <v>16943</v>
      </c>
    </row>
    <row r="5501" spans="1:12" x14ac:dyDescent="0.25">
      <c r="A5501" t="s">
        <v>11004</v>
      </c>
      <c r="B5501" t="s">
        <v>11005</v>
      </c>
      <c r="C5501" t="s">
        <v>30</v>
      </c>
      <c r="D5501">
        <v>15</v>
      </c>
      <c r="E5501" t="s">
        <v>36</v>
      </c>
      <c r="F5501">
        <v>4.6360000000000001</v>
      </c>
      <c r="G5501" t="s">
        <v>36</v>
      </c>
      <c r="H5501" t="s">
        <v>36</v>
      </c>
      <c r="I5501" t="s">
        <v>2819</v>
      </c>
      <c r="J5501" s="4" t="str">
        <f t="shared" si="170"/>
        <v>na</v>
      </c>
      <c r="K5501" s="4">
        <f t="shared" si="171"/>
        <v>0</v>
      </c>
      <c r="L5501" t="s">
        <v>16944</v>
      </c>
    </row>
    <row r="5502" spans="1:12" x14ac:dyDescent="0.25">
      <c r="A5502" t="s">
        <v>11006</v>
      </c>
      <c r="B5502" t="s">
        <v>11007</v>
      </c>
      <c r="C5502" t="s">
        <v>15</v>
      </c>
      <c r="D5502">
        <v>15</v>
      </c>
      <c r="E5502">
        <v>10.709</v>
      </c>
      <c r="F5502">
        <v>3.379</v>
      </c>
      <c r="G5502">
        <v>7.8520000000000003</v>
      </c>
      <c r="H5502" t="s">
        <v>36</v>
      </c>
      <c r="I5502" t="s">
        <v>2819</v>
      </c>
      <c r="J5502" s="4" t="str">
        <f t="shared" si="170"/>
        <v>na</v>
      </c>
      <c r="K5502" s="4">
        <f t="shared" si="171"/>
        <v>0</v>
      </c>
      <c r="L5502" t="s">
        <v>16945</v>
      </c>
    </row>
    <row r="5503" spans="1:12" x14ac:dyDescent="0.25">
      <c r="A5503" t="s">
        <v>11008</v>
      </c>
      <c r="B5503" t="s">
        <v>11009</v>
      </c>
      <c r="C5503" t="s">
        <v>61</v>
      </c>
      <c r="D5503">
        <v>15</v>
      </c>
      <c r="E5503">
        <v>72.5</v>
      </c>
      <c r="F5503">
        <v>0.86299999999999999</v>
      </c>
      <c r="G5503">
        <v>2.1549999999999998</v>
      </c>
      <c r="H5503" t="s">
        <v>36</v>
      </c>
      <c r="I5503" t="s">
        <v>2819</v>
      </c>
      <c r="J5503" s="4" t="str">
        <f t="shared" si="170"/>
        <v>na</v>
      </c>
      <c r="K5503" s="4">
        <f t="shared" si="171"/>
        <v>0</v>
      </c>
      <c r="L5503" t="s">
        <v>16946</v>
      </c>
    </row>
    <row r="5504" spans="1:12" x14ac:dyDescent="0.25">
      <c r="A5504" t="s">
        <v>11010</v>
      </c>
      <c r="B5504" t="s">
        <v>11011</v>
      </c>
      <c r="C5504" t="s">
        <v>30</v>
      </c>
      <c r="D5504">
        <v>15</v>
      </c>
      <c r="E5504" t="s">
        <v>36</v>
      </c>
      <c r="F5504">
        <v>40.289000000000001</v>
      </c>
      <c r="G5504">
        <v>0.29799999999999999</v>
      </c>
      <c r="H5504" t="s">
        <v>36</v>
      </c>
      <c r="I5504" t="s">
        <v>2819</v>
      </c>
      <c r="J5504" s="4" t="str">
        <f t="shared" si="170"/>
        <v>na</v>
      </c>
      <c r="K5504" s="4">
        <f t="shared" si="171"/>
        <v>0</v>
      </c>
      <c r="L5504" t="s">
        <v>16947</v>
      </c>
    </row>
    <row r="5505" spans="1:12" x14ac:dyDescent="0.25">
      <c r="A5505" t="s">
        <v>11012</v>
      </c>
      <c r="B5505" t="s">
        <v>11013</v>
      </c>
      <c r="C5505" t="s">
        <v>30</v>
      </c>
      <c r="D5505">
        <v>15</v>
      </c>
      <c r="E5505" t="s">
        <v>36</v>
      </c>
      <c r="F5505">
        <v>0.45700000000000002</v>
      </c>
      <c r="G5505">
        <v>2.004</v>
      </c>
      <c r="H5505" t="s">
        <v>36</v>
      </c>
      <c r="I5505" t="s">
        <v>2819</v>
      </c>
      <c r="J5505" s="4" t="str">
        <f t="shared" si="170"/>
        <v>na</v>
      </c>
      <c r="K5505" s="4">
        <f t="shared" si="171"/>
        <v>0</v>
      </c>
      <c r="L5505" t="s">
        <v>16948</v>
      </c>
    </row>
    <row r="5506" spans="1:12" x14ac:dyDescent="0.25">
      <c r="A5506" t="s">
        <v>11014</v>
      </c>
      <c r="B5506" t="s">
        <v>11015</v>
      </c>
      <c r="C5506" t="s">
        <v>132</v>
      </c>
      <c r="D5506">
        <v>15</v>
      </c>
      <c r="E5506" t="s">
        <v>36</v>
      </c>
      <c r="F5506">
        <v>2.1240000000000001</v>
      </c>
      <c r="G5506">
        <v>4.2850000000000001</v>
      </c>
      <c r="H5506" t="s">
        <v>36</v>
      </c>
      <c r="I5506" t="s">
        <v>2819</v>
      </c>
      <c r="J5506" s="4" t="str">
        <f t="shared" ref="J5506:J5569" si="172">IF(AND(I5506=selected_country_code,C5506= selected_sector_code),D5506,"na")</f>
        <v>na</v>
      </c>
      <c r="K5506" s="4">
        <f t="shared" si="171"/>
        <v>0</v>
      </c>
      <c r="L5506" t="s">
        <v>16949</v>
      </c>
    </row>
    <row r="5507" spans="1:12" x14ac:dyDescent="0.25">
      <c r="A5507" t="s">
        <v>11016</v>
      </c>
      <c r="B5507" t="s">
        <v>11017</v>
      </c>
      <c r="C5507" t="s">
        <v>132</v>
      </c>
      <c r="D5507">
        <v>15</v>
      </c>
      <c r="E5507" t="s">
        <v>36</v>
      </c>
      <c r="F5507">
        <v>2.0920000000000001</v>
      </c>
      <c r="G5507">
        <v>0.9</v>
      </c>
      <c r="H5507" t="s">
        <v>36</v>
      </c>
      <c r="I5507" t="s">
        <v>2819</v>
      </c>
      <c r="J5507" s="4" t="str">
        <f t="shared" si="172"/>
        <v>na</v>
      </c>
      <c r="K5507" s="4">
        <f t="shared" ref="K5507:K5570" si="173">IFERROR(RANK(J5507,$J$2:$J$5711,0),0)</f>
        <v>0</v>
      </c>
      <c r="L5507" t="s">
        <v>16950</v>
      </c>
    </row>
    <row r="5508" spans="1:12" x14ac:dyDescent="0.25">
      <c r="A5508" t="s">
        <v>11018</v>
      </c>
      <c r="B5508" t="s">
        <v>11019</v>
      </c>
      <c r="C5508" t="s">
        <v>30</v>
      </c>
      <c r="D5508">
        <v>15</v>
      </c>
      <c r="E5508" t="s">
        <v>36</v>
      </c>
      <c r="F5508">
        <v>1.8169999999999999</v>
      </c>
      <c r="G5508" t="s">
        <v>36</v>
      </c>
      <c r="H5508" t="s">
        <v>36</v>
      </c>
      <c r="I5508" t="s">
        <v>2819</v>
      </c>
      <c r="J5508" s="4" t="str">
        <f t="shared" si="172"/>
        <v>na</v>
      </c>
      <c r="K5508" s="4">
        <f t="shared" si="173"/>
        <v>0</v>
      </c>
      <c r="L5508" t="s">
        <v>16951</v>
      </c>
    </row>
    <row r="5509" spans="1:12" x14ac:dyDescent="0.25">
      <c r="A5509" t="s">
        <v>11020</v>
      </c>
      <c r="B5509" t="s">
        <v>11021</v>
      </c>
      <c r="C5509" t="s">
        <v>18</v>
      </c>
      <c r="D5509">
        <v>15</v>
      </c>
      <c r="E5509" t="s">
        <v>36</v>
      </c>
      <c r="F5509" t="s">
        <v>36</v>
      </c>
      <c r="G5509" t="s">
        <v>36</v>
      </c>
      <c r="H5509" t="s">
        <v>36</v>
      </c>
      <c r="I5509" t="s">
        <v>2819</v>
      </c>
      <c r="J5509" s="4" t="str">
        <f t="shared" si="172"/>
        <v>na</v>
      </c>
      <c r="K5509" s="4">
        <f t="shared" si="173"/>
        <v>0</v>
      </c>
      <c r="L5509" t="s">
        <v>16952</v>
      </c>
    </row>
    <row r="5510" spans="1:12" x14ac:dyDescent="0.25">
      <c r="A5510" t="s">
        <v>11022</v>
      </c>
      <c r="B5510" t="s">
        <v>11023</v>
      </c>
      <c r="C5510" t="s">
        <v>11</v>
      </c>
      <c r="D5510">
        <v>15</v>
      </c>
      <c r="E5510" t="s">
        <v>36</v>
      </c>
      <c r="F5510">
        <v>1.7999999999999999E-2</v>
      </c>
      <c r="G5510">
        <v>2.1000000000000001E-2</v>
      </c>
      <c r="H5510" t="s">
        <v>36</v>
      </c>
      <c r="I5510" t="s">
        <v>2819</v>
      </c>
      <c r="J5510" s="4" t="str">
        <f t="shared" si="172"/>
        <v>na</v>
      </c>
      <c r="K5510" s="4">
        <f t="shared" si="173"/>
        <v>0</v>
      </c>
      <c r="L5510" t="s">
        <v>16953</v>
      </c>
    </row>
    <row r="5511" spans="1:12" x14ac:dyDescent="0.25">
      <c r="A5511" t="s">
        <v>11024</v>
      </c>
      <c r="B5511" t="s">
        <v>11025</v>
      </c>
      <c r="C5511" t="s">
        <v>15</v>
      </c>
      <c r="D5511">
        <v>15</v>
      </c>
      <c r="E5511" t="s">
        <v>36</v>
      </c>
      <c r="F5511">
        <v>0.439</v>
      </c>
      <c r="G5511">
        <v>0.13600000000000001</v>
      </c>
      <c r="H5511" t="s">
        <v>36</v>
      </c>
      <c r="I5511" t="s">
        <v>2819</v>
      </c>
      <c r="J5511" s="4" t="str">
        <f t="shared" si="172"/>
        <v>na</v>
      </c>
      <c r="K5511" s="4">
        <f t="shared" si="173"/>
        <v>0</v>
      </c>
      <c r="L5511" t="s">
        <v>16954</v>
      </c>
    </row>
    <row r="5512" spans="1:12" x14ac:dyDescent="0.25">
      <c r="A5512" t="s">
        <v>11026</v>
      </c>
      <c r="B5512" t="s">
        <v>11027</v>
      </c>
      <c r="C5512" t="s">
        <v>132</v>
      </c>
      <c r="D5512">
        <v>15</v>
      </c>
      <c r="E5512" t="s">
        <v>36</v>
      </c>
      <c r="F5512">
        <v>0.84499999999999997</v>
      </c>
      <c r="G5512">
        <v>0.39</v>
      </c>
      <c r="H5512">
        <v>15.387</v>
      </c>
      <c r="I5512" t="s">
        <v>2819</v>
      </c>
      <c r="J5512" s="4" t="str">
        <f t="shared" si="172"/>
        <v>na</v>
      </c>
      <c r="K5512" s="4">
        <f t="shared" si="173"/>
        <v>0</v>
      </c>
      <c r="L5512" t="s">
        <v>16955</v>
      </c>
    </row>
    <row r="5513" spans="1:12" x14ac:dyDescent="0.25">
      <c r="A5513" t="s">
        <v>11028</v>
      </c>
      <c r="B5513" t="s">
        <v>11029</v>
      </c>
      <c r="C5513" t="s">
        <v>11</v>
      </c>
      <c r="D5513">
        <v>15</v>
      </c>
      <c r="E5513" t="s">
        <v>36</v>
      </c>
      <c r="F5513" t="s">
        <v>36</v>
      </c>
      <c r="G5513" t="s">
        <v>36</v>
      </c>
      <c r="H5513" t="s">
        <v>36</v>
      </c>
      <c r="I5513" t="s">
        <v>2819</v>
      </c>
      <c r="J5513" s="4" t="str">
        <f t="shared" si="172"/>
        <v>na</v>
      </c>
      <c r="K5513" s="4">
        <f t="shared" si="173"/>
        <v>0</v>
      </c>
      <c r="L5513" t="s">
        <v>16956</v>
      </c>
    </row>
    <row r="5514" spans="1:12" x14ac:dyDescent="0.25">
      <c r="A5514" t="s">
        <v>11030</v>
      </c>
      <c r="B5514" t="s">
        <v>11031</v>
      </c>
      <c r="C5514" t="s">
        <v>18</v>
      </c>
      <c r="D5514">
        <v>15</v>
      </c>
      <c r="E5514" t="s">
        <v>36</v>
      </c>
      <c r="F5514" t="s">
        <v>36</v>
      </c>
      <c r="G5514">
        <v>2.3E-2</v>
      </c>
      <c r="H5514">
        <v>23.56</v>
      </c>
      <c r="I5514" t="s">
        <v>2819</v>
      </c>
      <c r="J5514" s="4" t="str">
        <f t="shared" si="172"/>
        <v>na</v>
      </c>
      <c r="K5514" s="4">
        <f t="shared" si="173"/>
        <v>0</v>
      </c>
      <c r="L5514" t="s">
        <v>16957</v>
      </c>
    </row>
    <row r="5515" spans="1:12" x14ac:dyDescent="0.25">
      <c r="A5515" t="s">
        <v>11032</v>
      </c>
      <c r="B5515" t="s">
        <v>11033</v>
      </c>
      <c r="C5515" t="s">
        <v>30</v>
      </c>
      <c r="D5515">
        <v>15</v>
      </c>
      <c r="E5515" t="s">
        <v>36</v>
      </c>
      <c r="F5515">
        <v>0.34699999999999998</v>
      </c>
      <c r="G5515">
        <v>0.43099999999999999</v>
      </c>
      <c r="H5515" t="s">
        <v>36</v>
      </c>
      <c r="I5515" t="s">
        <v>2819</v>
      </c>
      <c r="J5515" s="4" t="str">
        <f t="shared" si="172"/>
        <v>na</v>
      </c>
      <c r="K5515" s="4">
        <f t="shared" si="173"/>
        <v>0</v>
      </c>
      <c r="L5515" t="s">
        <v>16958</v>
      </c>
    </row>
    <row r="5516" spans="1:12" x14ac:dyDescent="0.25">
      <c r="A5516" t="s">
        <v>11034</v>
      </c>
      <c r="B5516" t="s">
        <v>11035</v>
      </c>
      <c r="C5516" t="s">
        <v>15</v>
      </c>
      <c r="D5516">
        <v>15</v>
      </c>
      <c r="E5516">
        <v>4.8520000000000003</v>
      </c>
      <c r="F5516">
        <v>0.44800000000000001</v>
      </c>
      <c r="G5516">
        <v>0.26900000000000002</v>
      </c>
      <c r="H5516">
        <v>3.76</v>
      </c>
      <c r="I5516" t="s">
        <v>2819</v>
      </c>
      <c r="J5516" s="4" t="str">
        <f t="shared" si="172"/>
        <v>na</v>
      </c>
      <c r="K5516" s="4">
        <f t="shared" si="173"/>
        <v>0</v>
      </c>
      <c r="L5516" t="s">
        <v>16959</v>
      </c>
    </row>
    <row r="5517" spans="1:12" x14ac:dyDescent="0.25">
      <c r="A5517" t="s">
        <v>11036</v>
      </c>
      <c r="B5517" t="s">
        <v>11037</v>
      </c>
      <c r="C5517" t="s">
        <v>15</v>
      </c>
      <c r="D5517">
        <v>15</v>
      </c>
      <c r="E5517" t="s">
        <v>36</v>
      </c>
      <c r="F5517" t="s">
        <v>36</v>
      </c>
      <c r="G5517" t="s">
        <v>36</v>
      </c>
      <c r="H5517" t="s">
        <v>36</v>
      </c>
      <c r="I5517" t="s">
        <v>2819</v>
      </c>
      <c r="J5517" s="4" t="str">
        <f t="shared" si="172"/>
        <v>na</v>
      </c>
      <c r="K5517" s="4">
        <f t="shared" si="173"/>
        <v>0</v>
      </c>
      <c r="L5517" t="s">
        <v>16960</v>
      </c>
    </row>
    <row r="5518" spans="1:12" x14ac:dyDescent="0.25">
      <c r="A5518" t="s">
        <v>11038</v>
      </c>
      <c r="B5518" t="s">
        <v>11039</v>
      </c>
      <c r="C5518" t="s">
        <v>30</v>
      </c>
      <c r="D5518">
        <v>15</v>
      </c>
      <c r="E5518" t="s">
        <v>36</v>
      </c>
      <c r="F5518">
        <v>0.13500000000000001</v>
      </c>
      <c r="G5518">
        <v>0.29899999999999999</v>
      </c>
      <c r="H5518" t="s">
        <v>36</v>
      </c>
      <c r="I5518" t="s">
        <v>2819</v>
      </c>
      <c r="J5518" s="4" t="str">
        <f t="shared" si="172"/>
        <v>na</v>
      </c>
      <c r="K5518" s="4">
        <f t="shared" si="173"/>
        <v>0</v>
      </c>
      <c r="L5518" t="s">
        <v>16961</v>
      </c>
    </row>
    <row r="5519" spans="1:12" x14ac:dyDescent="0.25">
      <c r="A5519" t="s">
        <v>11040</v>
      </c>
      <c r="B5519" t="s">
        <v>11041</v>
      </c>
      <c r="C5519" t="s">
        <v>15</v>
      </c>
      <c r="D5519">
        <v>15</v>
      </c>
      <c r="E5519" t="s">
        <v>36</v>
      </c>
      <c r="F5519" t="s">
        <v>36</v>
      </c>
      <c r="G5519" t="s">
        <v>36</v>
      </c>
      <c r="H5519" t="s">
        <v>36</v>
      </c>
      <c r="I5519" t="s">
        <v>2819</v>
      </c>
      <c r="J5519" s="4" t="str">
        <f t="shared" si="172"/>
        <v>na</v>
      </c>
      <c r="K5519" s="4">
        <f t="shared" si="173"/>
        <v>0</v>
      </c>
      <c r="L5519" t="s">
        <v>16962</v>
      </c>
    </row>
    <row r="5520" spans="1:12" x14ac:dyDescent="0.25">
      <c r="A5520" t="s">
        <v>11042</v>
      </c>
      <c r="B5520" t="s">
        <v>11043</v>
      </c>
      <c r="C5520" t="s">
        <v>35</v>
      </c>
      <c r="D5520">
        <v>15</v>
      </c>
      <c r="E5520" t="s">
        <v>36</v>
      </c>
      <c r="F5520" t="s">
        <v>36</v>
      </c>
      <c r="G5520" t="s">
        <v>36</v>
      </c>
      <c r="H5520" t="s">
        <v>36</v>
      </c>
      <c r="I5520" t="s">
        <v>2819</v>
      </c>
      <c r="J5520" s="4" t="str">
        <f t="shared" si="172"/>
        <v>na</v>
      </c>
      <c r="K5520" s="4">
        <f t="shared" si="173"/>
        <v>0</v>
      </c>
      <c r="L5520" t="s">
        <v>16963</v>
      </c>
    </row>
    <row r="5521" spans="1:12" x14ac:dyDescent="0.25">
      <c r="A5521" t="s">
        <v>11044</v>
      </c>
      <c r="B5521" t="s">
        <v>11045</v>
      </c>
      <c r="C5521" t="s">
        <v>15</v>
      </c>
      <c r="D5521">
        <v>15</v>
      </c>
      <c r="E5521" t="s">
        <v>36</v>
      </c>
      <c r="F5521">
        <v>1.0149999999999999</v>
      </c>
      <c r="G5521">
        <v>0.23699999999999999</v>
      </c>
      <c r="H5521" t="s">
        <v>36</v>
      </c>
      <c r="I5521" t="s">
        <v>2819</v>
      </c>
      <c r="J5521" s="4" t="str">
        <f t="shared" si="172"/>
        <v>na</v>
      </c>
      <c r="K5521" s="4">
        <f t="shared" si="173"/>
        <v>0</v>
      </c>
      <c r="L5521" t="s">
        <v>16964</v>
      </c>
    </row>
    <row r="5522" spans="1:12" x14ac:dyDescent="0.25">
      <c r="A5522" t="s">
        <v>11046</v>
      </c>
      <c r="B5522" t="s">
        <v>11047</v>
      </c>
      <c r="C5522" t="s">
        <v>58</v>
      </c>
      <c r="D5522">
        <v>15</v>
      </c>
      <c r="E5522" t="s">
        <v>36</v>
      </c>
      <c r="F5522">
        <v>0.31</v>
      </c>
      <c r="G5522">
        <v>0.26200000000000001</v>
      </c>
      <c r="H5522">
        <v>7.4989999999999997</v>
      </c>
      <c r="I5522" t="s">
        <v>2819</v>
      </c>
      <c r="J5522" s="4" t="str">
        <f t="shared" si="172"/>
        <v>na</v>
      </c>
      <c r="K5522" s="4">
        <f t="shared" si="173"/>
        <v>0</v>
      </c>
      <c r="L5522" t="s">
        <v>16965</v>
      </c>
    </row>
    <row r="5523" spans="1:12" x14ac:dyDescent="0.25">
      <c r="A5523" t="s">
        <v>11048</v>
      </c>
      <c r="B5523" t="s">
        <v>11049</v>
      </c>
      <c r="C5523" t="s">
        <v>21</v>
      </c>
      <c r="D5523">
        <v>15</v>
      </c>
      <c r="E5523" t="s">
        <v>36</v>
      </c>
      <c r="F5523">
        <v>0.58899999999999997</v>
      </c>
      <c r="G5523">
        <v>0.17899999999999999</v>
      </c>
      <c r="H5523">
        <v>91.55</v>
      </c>
      <c r="I5523" t="s">
        <v>2819</v>
      </c>
      <c r="J5523" s="4" t="str">
        <f t="shared" si="172"/>
        <v>na</v>
      </c>
      <c r="K5523" s="4">
        <f t="shared" si="173"/>
        <v>0</v>
      </c>
      <c r="L5523" t="s">
        <v>16966</v>
      </c>
    </row>
    <row r="5524" spans="1:12" x14ac:dyDescent="0.25">
      <c r="A5524" t="s">
        <v>11050</v>
      </c>
      <c r="B5524" t="s">
        <v>11051</v>
      </c>
      <c r="C5524" t="s">
        <v>132</v>
      </c>
      <c r="D5524">
        <v>15</v>
      </c>
      <c r="E5524" t="s">
        <v>36</v>
      </c>
      <c r="F5524" t="s">
        <v>36</v>
      </c>
      <c r="G5524" t="s">
        <v>36</v>
      </c>
      <c r="H5524" t="s">
        <v>36</v>
      </c>
      <c r="I5524" t="s">
        <v>2819</v>
      </c>
      <c r="J5524" s="4" t="str">
        <f t="shared" si="172"/>
        <v>na</v>
      </c>
      <c r="K5524" s="4">
        <f t="shared" si="173"/>
        <v>0</v>
      </c>
      <c r="L5524" t="s">
        <v>16967</v>
      </c>
    </row>
    <row r="5525" spans="1:12" x14ac:dyDescent="0.25">
      <c r="A5525" t="s">
        <v>11052</v>
      </c>
      <c r="B5525" t="s">
        <v>11053</v>
      </c>
      <c r="C5525" t="s">
        <v>30</v>
      </c>
      <c r="D5525">
        <v>15</v>
      </c>
      <c r="E5525" t="s">
        <v>36</v>
      </c>
      <c r="F5525">
        <v>0.84399999999999997</v>
      </c>
      <c r="G5525">
        <v>0.749</v>
      </c>
      <c r="H5525" t="s">
        <v>36</v>
      </c>
      <c r="I5525" t="s">
        <v>2819</v>
      </c>
      <c r="J5525" s="4" t="str">
        <f t="shared" si="172"/>
        <v>na</v>
      </c>
      <c r="K5525" s="4">
        <f t="shared" si="173"/>
        <v>0</v>
      </c>
      <c r="L5525" t="s">
        <v>16968</v>
      </c>
    </row>
    <row r="5526" spans="1:12" x14ac:dyDescent="0.25">
      <c r="A5526" t="s">
        <v>11054</v>
      </c>
      <c r="B5526" t="s">
        <v>11055</v>
      </c>
      <c r="C5526" t="s">
        <v>11</v>
      </c>
      <c r="D5526">
        <v>15</v>
      </c>
      <c r="E5526">
        <v>82.593999999999994</v>
      </c>
      <c r="F5526">
        <v>3.9830000000000001</v>
      </c>
      <c r="G5526">
        <v>6.8630000000000004</v>
      </c>
      <c r="H5526">
        <v>3.6259999999999999</v>
      </c>
      <c r="I5526" t="s">
        <v>2819</v>
      </c>
      <c r="J5526" s="4" t="str">
        <f t="shared" si="172"/>
        <v>na</v>
      </c>
      <c r="K5526" s="4">
        <f t="shared" si="173"/>
        <v>0</v>
      </c>
      <c r="L5526" t="s">
        <v>16969</v>
      </c>
    </row>
    <row r="5527" spans="1:12" x14ac:dyDescent="0.25">
      <c r="A5527" t="s">
        <v>11056</v>
      </c>
      <c r="B5527" t="s">
        <v>11057</v>
      </c>
      <c r="C5527" t="s">
        <v>30</v>
      </c>
      <c r="D5527">
        <v>15</v>
      </c>
      <c r="E5527" t="s">
        <v>36</v>
      </c>
      <c r="F5527">
        <v>0.45900000000000002</v>
      </c>
      <c r="G5527">
        <v>0.64500000000000002</v>
      </c>
      <c r="H5527" t="s">
        <v>36</v>
      </c>
      <c r="I5527" t="s">
        <v>2819</v>
      </c>
      <c r="J5527" s="4" t="str">
        <f t="shared" si="172"/>
        <v>na</v>
      </c>
      <c r="K5527" s="4">
        <f t="shared" si="173"/>
        <v>0</v>
      </c>
      <c r="L5527" t="s">
        <v>16970</v>
      </c>
    </row>
    <row r="5528" spans="1:12" x14ac:dyDescent="0.25">
      <c r="A5528" t="s">
        <v>11058</v>
      </c>
      <c r="B5528" t="s">
        <v>11059</v>
      </c>
      <c r="C5528" t="s">
        <v>30</v>
      </c>
      <c r="D5528">
        <v>14</v>
      </c>
      <c r="E5528" t="s">
        <v>36</v>
      </c>
      <c r="F5528">
        <v>2.004</v>
      </c>
      <c r="G5528" t="s">
        <v>36</v>
      </c>
      <c r="H5528" t="s">
        <v>36</v>
      </c>
      <c r="I5528" t="s">
        <v>2819</v>
      </c>
      <c r="J5528" s="4" t="str">
        <f t="shared" si="172"/>
        <v>na</v>
      </c>
      <c r="K5528" s="4">
        <f t="shared" si="173"/>
        <v>0</v>
      </c>
      <c r="L5528" t="s">
        <v>16971</v>
      </c>
    </row>
    <row r="5529" spans="1:12" x14ac:dyDescent="0.25">
      <c r="A5529" t="s">
        <v>11060</v>
      </c>
      <c r="B5529" t="s">
        <v>11061</v>
      </c>
      <c r="C5529" t="s">
        <v>61</v>
      </c>
      <c r="D5529">
        <v>14</v>
      </c>
      <c r="E5529">
        <v>17.696999999999999</v>
      </c>
      <c r="F5529">
        <v>1.0509999999999999</v>
      </c>
      <c r="G5529">
        <v>2.3660000000000001</v>
      </c>
      <c r="H5529" t="s">
        <v>36</v>
      </c>
      <c r="I5529" t="s">
        <v>2819</v>
      </c>
      <c r="J5529" s="4" t="str">
        <f t="shared" si="172"/>
        <v>na</v>
      </c>
      <c r="K5529" s="4">
        <f t="shared" si="173"/>
        <v>0</v>
      </c>
      <c r="L5529" t="s">
        <v>16972</v>
      </c>
    </row>
    <row r="5530" spans="1:12" x14ac:dyDescent="0.25">
      <c r="A5530" t="s">
        <v>11062</v>
      </c>
      <c r="B5530" t="s">
        <v>11063</v>
      </c>
      <c r="C5530" t="s">
        <v>132</v>
      </c>
      <c r="D5530">
        <v>14</v>
      </c>
      <c r="E5530" t="s">
        <v>36</v>
      </c>
      <c r="F5530">
        <v>2.2519999999999998</v>
      </c>
      <c r="G5530">
        <v>2.089</v>
      </c>
      <c r="H5530" t="s">
        <v>36</v>
      </c>
      <c r="I5530" t="s">
        <v>2819</v>
      </c>
      <c r="J5530" s="4" t="str">
        <f t="shared" si="172"/>
        <v>na</v>
      </c>
      <c r="K5530" s="4">
        <f t="shared" si="173"/>
        <v>0</v>
      </c>
      <c r="L5530" t="s">
        <v>16973</v>
      </c>
    </row>
    <row r="5531" spans="1:12" x14ac:dyDescent="0.25">
      <c r="A5531" t="s">
        <v>11064</v>
      </c>
      <c r="B5531" t="s">
        <v>11065</v>
      </c>
      <c r="C5531" t="s">
        <v>132</v>
      </c>
      <c r="D5531">
        <v>14</v>
      </c>
      <c r="E5531" t="s">
        <v>36</v>
      </c>
      <c r="F5531" t="s">
        <v>36</v>
      </c>
      <c r="G5531">
        <v>0.95599999999999996</v>
      </c>
      <c r="H5531" t="s">
        <v>36</v>
      </c>
      <c r="I5531" t="s">
        <v>2819</v>
      </c>
      <c r="J5531" s="4" t="str">
        <f t="shared" si="172"/>
        <v>na</v>
      </c>
      <c r="K5531" s="4">
        <f t="shared" si="173"/>
        <v>0</v>
      </c>
      <c r="L5531" t="s">
        <v>16974</v>
      </c>
    </row>
    <row r="5532" spans="1:12" x14ac:dyDescent="0.25">
      <c r="A5532" t="s">
        <v>11066</v>
      </c>
      <c r="B5532" t="s">
        <v>11067</v>
      </c>
      <c r="C5532" t="s">
        <v>15</v>
      </c>
      <c r="D5532">
        <v>14</v>
      </c>
      <c r="E5532" t="s">
        <v>36</v>
      </c>
      <c r="F5532" t="s">
        <v>36</v>
      </c>
      <c r="G5532">
        <v>0.58099999999999996</v>
      </c>
      <c r="H5532" t="s">
        <v>36</v>
      </c>
      <c r="I5532" t="s">
        <v>2819</v>
      </c>
      <c r="J5532" s="4" t="str">
        <f t="shared" si="172"/>
        <v>na</v>
      </c>
      <c r="K5532" s="4">
        <f t="shared" si="173"/>
        <v>0</v>
      </c>
      <c r="L5532" t="s">
        <v>16975</v>
      </c>
    </row>
    <row r="5533" spans="1:12" x14ac:dyDescent="0.25">
      <c r="A5533" t="s">
        <v>11068</v>
      </c>
      <c r="B5533" t="s">
        <v>11069</v>
      </c>
      <c r="C5533" t="s">
        <v>61</v>
      </c>
      <c r="D5533">
        <v>14</v>
      </c>
      <c r="E5533" t="s">
        <v>36</v>
      </c>
      <c r="F5533" t="s">
        <v>36</v>
      </c>
      <c r="G5533" t="s">
        <v>36</v>
      </c>
      <c r="H5533" t="s">
        <v>36</v>
      </c>
      <c r="I5533" t="s">
        <v>2819</v>
      </c>
      <c r="J5533" s="4" t="str">
        <f t="shared" si="172"/>
        <v>na</v>
      </c>
      <c r="K5533" s="4">
        <f t="shared" si="173"/>
        <v>0</v>
      </c>
      <c r="L5533" t="s">
        <v>16976</v>
      </c>
    </row>
    <row r="5534" spans="1:12" x14ac:dyDescent="0.25">
      <c r="A5534" t="s">
        <v>11070</v>
      </c>
      <c r="B5534" t="s">
        <v>11071</v>
      </c>
      <c r="C5534" t="s">
        <v>132</v>
      </c>
      <c r="D5534">
        <v>14</v>
      </c>
      <c r="E5534">
        <v>2.9790000000000001</v>
      </c>
      <c r="F5534">
        <v>3.9E-2</v>
      </c>
      <c r="G5534">
        <v>8.2000000000000003E-2</v>
      </c>
      <c r="H5534">
        <v>2.8479999999999999</v>
      </c>
      <c r="I5534" t="s">
        <v>2819</v>
      </c>
      <c r="J5534" s="4" t="str">
        <f t="shared" si="172"/>
        <v>na</v>
      </c>
      <c r="K5534" s="4">
        <f t="shared" si="173"/>
        <v>0</v>
      </c>
      <c r="L5534" t="s">
        <v>16977</v>
      </c>
    </row>
    <row r="5535" spans="1:12" x14ac:dyDescent="0.25">
      <c r="A5535" t="s">
        <v>11072</v>
      </c>
      <c r="B5535" t="s">
        <v>11073</v>
      </c>
      <c r="C5535" t="s">
        <v>21</v>
      </c>
      <c r="D5535">
        <v>14</v>
      </c>
      <c r="E5535" t="s">
        <v>36</v>
      </c>
      <c r="F5535">
        <v>1.9870000000000001</v>
      </c>
      <c r="G5535">
        <v>0.97</v>
      </c>
      <c r="H5535" t="s">
        <v>36</v>
      </c>
      <c r="I5535" t="s">
        <v>2819</v>
      </c>
      <c r="J5535" s="4" t="str">
        <f t="shared" si="172"/>
        <v>na</v>
      </c>
      <c r="K5535" s="4">
        <f t="shared" si="173"/>
        <v>0</v>
      </c>
      <c r="L5535" t="s">
        <v>16978</v>
      </c>
    </row>
    <row r="5536" spans="1:12" x14ac:dyDescent="0.25">
      <c r="A5536" t="s">
        <v>11074</v>
      </c>
      <c r="B5536" t="s">
        <v>11075</v>
      </c>
      <c r="C5536" t="s">
        <v>58</v>
      </c>
      <c r="D5536">
        <v>14</v>
      </c>
      <c r="E5536" t="s">
        <v>36</v>
      </c>
      <c r="F5536">
        <v>0.38</v>
      </c>
      <c r="G5536">
        <v>2.3E-2</v>
      </c>
      <c r="H5536" t="s">
        <v>36</v>
      </c>
      <c r="I5536" t="s">
        <v>2819</v>
      </c>
      <c r="J5536" s="4" t="str">
        <f t="shared" si="172"/>
        <v>na</v>
      </c>
      <c r="K5536" s="4">
        <f t="shared" si="173"/>
        <v>0</v>
      </c>
      <c r="L5536" t="s">
        <v>16979</v>
      </c>
    </row>
    <row r="5537" spans="1:12" x14ac:dyDescent="0.25">
      <c r="A5537" t="s">
        <v>11076</v>
      </c>
      <c r="B5537" t="s">
        <v>11077</v>
      </c>
      <c r="C5537" t="s">
        <v>15</v>
      </c>
      <c r="D5537">
        <v>14</v>
      </c>
      <c r="E5537">
        <v>19.856999999999999</v>
      </c>
      <c r="F5537">
        <v>0.60499999999999998</v>
      </c>
      <c r="G5537">
        <v>0.438</v>
      </c>
      <c r="H5537">
        <v>6.4630000000000001</v>
      </c>
      <c r="I5537" t="s">
        <v>2819</v>
      </c>
      <c r="J5537" s="4" t="str">
        <f t="shared" si="172"/>
        <v>na</v>
      </c>
      <c r="K5537" s="4">
        <f t="shared" si="173"/>
        <v>0</v>
      </c>
      <c r="L5537" t="s">
        <v>16980</v>
      </c>
    </row>
    <row r="5538" spans="1:12" x14ac:dyDescent="0.25">
      <c r="A5538" t="s">
        <v>11078</v>
      </c>
      <c r="B5538" t="s">
        <v>11079</v>
      </c>
      <c r="C5538" t="s">
        <v>58</v>
      </c>
      <c r="D5538">
        <v>14</v>
      </c>
      <c r="E5538" t="s">
        <v>36</v>
      </c>
      <c r="F5538">
        <v>0.438</v>
      </c>
      <c r="G5538">
        <v>2.0939999999999999</v>
      </c>
      <c r="H5538" t="s">
        <v>36</v>
      </c>
      <c r="I5538" t="s">
        <v>2819</v>
      </c>
      <c r="J5538" s="4" t="str">
        <f t="shared" si="172"/>
        <v>na</v>
      </c>
      <c r="K5538" s="4">
        <f t="shared" si="173"/>
        <v>0</v>
      </c>
      <c r="L5538" t="s">
        <v>16981</v>
      </c>
    </row>
    <row r="5539" spans="1:12" x14ac:dyDescent="0.25">
      <c r="A5539" t="s">
        <v>11080</v>
      </c>
      <c r="B5539" t="s">
        <v>11081</v>
      </c>
      <c r="C5539" t="s">
        <v>15</v>
      </c>
      <c r="D5539">
        <v>14</v>
      </c>
      <c r="E5539">
        <v>8.16</v>
      </c>
      <c r="F5539">
        <v>1.2190000000000001</v>
      </c>
      <c r="G5539">
        <v>0.57299999999999995</v>
      </c>
      <c r="H5539">
        <v>4.1840000000000002</v>
      </c>
      <c r="I5539" t="s">
        <v>2819</v>
      </c>
      <c r="J5539" s="4" t="str">
        <f t="shared" si="172"/>
        <v>na</v>
      </c>
      <c r="K5539" s="4">
        <f t="shared" si="173"/>
        <v>0</v>
      </c>
      <c r="L5539" t="s">
        <v>16982</v>
      </c>
    </row>
    <row r="5540" spans="1:12" x14ac:dyDescent="0.25">
      <c r="A5540" t="s">
        <v>11082</v>
      </c>
      <c r="B5540" t="s">
        <v>11083</v>
      </c>
      <c r="C5540" t="s">
        <v>30</v>
      </c>
      <c r="D5540">
        <v>14</v>
      </c>
      <c r="E5540" t="s">
        <v>36</v>
      </c>
      <c r="F5540">
        <v>0.20899999999999999</v>
      </c>
      <c r="G5540">
        <v>8.1000000000000003E-2</v>
      </c>
      <c r="H5540" t="s">
        <v>36</v>
      </c>
      <c r="I5540" t="s">
        <v>2819</v>
      </c>
      <c r="J5540" s="4" t="str">
        <f t="shared" si="172"/>
        <v>na</v>
      </c>
      <c r="K5540" s="4">
        <f t="shared" si="173"/>
        <v>0</v>
      </c>
      <c r="L5540" t="s">
        <v>16983</v>
      </c>
    </row>
    <row r="5541" spans="1:12" x14ac:dyDescent="0.25">
      <c r="A5541" t="s">
        <v>11084</v>
      </c>
      <c r="B5541" t="s">
        <v>11085</v>
      </c>
      <c r="C5541" t="s">
        <v>30</v>
      </c>
      <c r="D5541">
        <v>14</v>
      </c>
      <c r="E5541" t="s">
        <v>36</v>
      </c>
      <c r="F5541">
        <v>2.94</v>
      </c>
      <c r="G5541" t="s">
        <v>36</v>
      </c>
      <c r="H5541" t="s">
        <v>36</v>
      </c>
      <c r="I5541" t="s">
        <v>2819</v>
      </c>
      <c r="J5541" s="4" t="str">
        <f t="shared" si="172"/>
        <v>na</v>
      </c>
      <c r="K5541" s="4">
        <f t="shared" si="173"/>
        <v>0</v>
      </c>
      <c r="L5541" t="s">
        <v>16984</v>
      </c>
    </row>
    <row r="5542" spans="1:12" x14ac:dyDescent="0.25">
      <c r="A5542" t="s">
        <v>11086</v>
      </c>
      <c r="B5542" t="s">
        <v>11087</v>
      </c>
      <c r="C5542" t="s">
        <v>61</v>
      </c>
      <c r="D5542">
        <v>14</v>
      </c>
      <c r="E5542" t="s">
        <v>36</v>
      </c>
      <c r="F5542">
        <v>6.3390000000000004</v>
      </c>
      <c r="G5542">
        <v>3.5019999999999998</v>
      </c>
      <c r="H5542" t="s">
        <v>36</v>
      </c>
      <c r="I5542" t="s">
        <v>2819</v>
      </c>
      <c r="J5542" s="4" t="str">
        <f t="shared" si="172"/>
        <v>na</v>
      </c>
      <c r="K5542" s="4">
        <f t="shared" si="173"/>
        <v>0</v>
      </c>
      <c r="L5542" t="s">
        <v>16985</v>
      </c>
    </row>
    <row r="5543" spans="1:12" x14ac:dyDescent="0.25">
      <c r="A5543" t="s">
        <v>11088</v>
      </c>
      <c r="B5543" t="s">
        <v>11089</v>
      </c>
      <c r="C5543" t="s">
        <v>15</v>
      </c>
      <c r="D5543">
        <v>14</v>
      </c>
      <c r="E5543" t="s">
        <v>36</v>
      </c>
      <c r="F5543" t="s">
        <v>36</v>
      </c>
      <c r="G5543" t="s">
        <v>36</v>
      </c>
      <c r="H5543" t="s">
        <v>36</v>
      </c>
      <c r="I5543" t="s">
        <v>2819</v>
      </c>
      <c r="J5543" s="4" t="str">
        <f t="shared" si="172"/>
        <v>na</v>
      </c>
      <c r="K5543" s="4">
        <f t="shared" si="173"/>
        <v>0</v>
      </c>
      <c r="L5543" t="s">
        <v>16986</v>
      </c>
    </row>
    <row r="5544" spans="1:12" x14ac:dyDescent="0.25">
      <c r="A5544" t="s">
        <v>11090</v>
      </c>
      <c r="B5544" t="s">
        <v>11091</v>
      </c>
      <c r="C5544" t="s">
        <v>18</v>
      </c>
      <c r="D5544">
        <v>14</v>
      </c>
      <c r="E5544">
        <v>90.225999999999999</v>
      </c>
      <c r="F5544" t="s">
        <v>36</v>
      </c>
      <c r="G5544">
        <v>4.734</v>
      </c>
      <c r="H5544" t="s">
        <v>36</v>
      </c>
      <c r="I5544" t="s">
        <v>2819</v>
      </c>
      <c r="J5544" s="4" t="str">
        <f t="shared" si="172"/>
        <v>na</v>
      </c>
      <c r="K5544" s="4">
        <f t="shared" si="173"/>
        <v>0</v>
      </c>
      <c r="L5544" t="s">
        <v>16987</v>
      </c>
    </row>
    <row r="5545" spans="1:12" x14ac:dyDescent="0.25">
      <c r="A5545" t="s">
        <v>11092</v>
      </c>
      <c r="B5545" t="s">
        <v>11093</v>
      </c>
      <c r="C5545" t="s">
        <v>61</v>
      </c>
      <c r="D5545">
        <v>14</v>
      </c>
      <c r="E5545" t="s">
        <v>36</v>
      </c>
      <c r="F5545" t="s">
        <v>36</v>
      </c>
      <c r="G5545" t="s">
        <v>36</v>
      </c>
      <c r="H5545" t="s">
        <v>36</v>
      </c>
      <c r="I5545" t="s">
        <v>2819</v>
      </c>
      <c r="J5545" s="4" t="str">
        <f t="shared" si="172"/>
        <v>na</v>
      </c>
      <c r="K5545" s="4">
        <f t="shared" si="173"/>
        <v>0</v>
      </c>
      <c r="L5545" t="s">
        <v>16988</v>
      </c>
    </row>
    <row r="5546" spans="1:12" x14ac:dyDescent="0.25">
      <c r="A5546" t="s">
        <v>11094</v>
      </c>
      <c r="B5546" t="s">
        <v>11095</v>
      </c>
      <c r="C5546" t="s">
        <v>35</v>
      </c>
      <c r="D5546">
        <v>14</v>
      </c>
      <c r="E5546" t="s">
        <v>36</v>
      </c>
      <c r="F5546">
        <v>1.0509999999999999</v>
      </c>
      <c r="G5546">
        <v>1.3089999999999999</v>
      </c>
      <c r="H5546" t="s">
        <v>36</v>
      </c>
      <c r="I5546" t="s">
        <v>2819</v>
      </c>
      <c r="J5546" s="4" t="str">
        <f t="shared" si="172"/>
        <v>na</v>
      </c>
      <c r="K5546" s="4">
        <f t="shared" si="173"/>
        <v>0</v>
      </c>
      <c r="L5546" t="s">
        <v>16989</v>
      </c>
    </row>
    <row r="5547" spans="1:12" x14ac:dyDescent="0.25">
      <c r="A5547" t="s">
        <v>11096</v>
      </c>
      <c r="B5547" t="s">
        <v>11097</v>
      </c>
      <c r="C5547" t="s">
        <v>61</v>
      </c>
      <c r="D5547">
        <v>14</v>
      </c>
      <c r="E5547" t="s">
        <v>36</v>
      </c>
      <c r="F5547" t="s">
        <v>36</v>
      </c>
      <c r="G5547">
        <v>2.573</v>
      </c>
      <c r="H5547" t="s">
        <v>36</v>
      </c>
      <c r="I5547" t="s">
        <v>2819</v>
      </c>
      <c r="J5547" s="4" t="str">
        <f t="shared" si="172"/>
        <v>na</v>
      </c>
      <c r="K5547" s="4">
        <f t="shared" si="173"/>
        <v>0</v>
      </c>
      <c r="L5547" t="s">
        <v>16990</v>
      </c>
    </row>
    <row r="5548" spans="1:12" x14ac:dyDescent="0.25">
      <c r="A5548" t="s">
        <v>11098</v>
      </c>
      <c r="B5548" t="s">
        <v>11099</v>
      </c>
      <c r="C5548" t="s">
        <v>30</v>
      </c>
      <c r="D5548">
        <v>14</v>
      </c>
      <c r="E5548" t="s">
        <v>36</v>
      </c>
      <c r="F5548" t="s">
        <v>36</v>
      </c>
      <c r="G5548">
        <v>4.5250000000000004</v>
      </c>
      <c r="H5548" t="s">
        <v>36</v>
      </c>
      <c r="I5548" t="s">
        <v>2819</v>
      </c>
      <c r="J5548" s="4" t="str">
        <f t="shared" si="172"/>
        <v>na</v>
      </c>
      <c r="K5548" s="4">
        <f t="shared" si="173"/>
        <v>0</v>
      </c>
      <c r="L5548" t="s">
        <v>16991</v>
      </c>
    </row>
    <row r="5549" spans="1:12" x14ac:dyDescent="0.25">
      <c r="A5549" t="s">
        <v>11100</v>
      </c>
      <c r="B5549" t="s">
        <v>11101</v>
      </c>
      <c r="C5549" t="s">
        <v>18</v>
      </c>
      <c r="D5549">
        <v>14</v>
      </c>
      <c r="E5549" t="s">
        <v>36</v>
      </c>
      <c r="F5549" t="s">
        <v>36</v>
      </c>
      <c r="G5549">
        <v>0.312</v>
      </c>
      <c r="H5549">
        <v>12.109</v>
      </c>
      <c r="I5549" t="s">
        <v>2819</v>
      </c>
      <c r="J5549" s="4" t="str">
        <f t="shared" si="172"/>
        <v>na</v>
      </c>
      <c r="K5549" s="4">
        <f t="shared" si="173"/>
        <v>0</v>
      </c>
      <c r="L5549" t="s">
        <v>16992</v>
      </c>
    </row>
    <row r="5550" spans="1:12" x14ac:dyDescent="0.25">
      <c r="A5550" t="s">
        <v>11102</v>
      </c>
      <c r="B5550" t="s">
        <v>11103</v>
      </c>
      <c r="C5550" t="s">
        <v>61</v>
      </c>
      <c r="D5550">
        <v>14</v>
      </c>
      <c r="E5550" t="s">
        <v>36</v>
      </c>
      <c r="F5550" t="s">
        <v>36</v>
      </c>
      <c r="G5550" t="s">
        <v>36</v>
      </c>
      <c r="H5550" t="s">
        <v>36</v>
      </c>
      <c r="I5550" t="s">
        <v>2819</v>
      </c>
      <c r="J5550" s="4" t="str">
        <f t="shared" si="172"/>
        <v>na</v>
      </c>
      <c r="K5550" s="4">
        <f t="shared" si="173"/>
        <v>0</v>
      </c>
      <c r="L5550" t="s">
        <v>16993</v>
      </c>
    </row>
    <row r="5551" spans="1:12" x14ac:dyDescent="0.25">
      <c r="A5551" t="s">
        <v>11104</v>
      </c>
      <c r="B5551" t="s">
        <v>11105</v>
      </c>
      <c r="C5551" t="s">
        <v>132</v>
      </c>
      <c r="D5551">
        <v>14</v>
      </c>
      <c r="E5551" t="s">
        <v>36</v>
      </c>
      <c r="F5551">
        <v>1.8919999999999999</v>
      </c>
      <c r="G5551">
        <v>0.46200000000000002</v>
      </c>
      <c r="H5551">
        <v>826.51400000000001</v>
      </c>
      <c r="I5551" t="s">
        <v>2819</v>
      </c>
      <c r="J5551" s="4" t="str">
        <f t="shared" si="172"/>
        <v>na</v>
      </c>
      <c r="K5551" s="4">
        <f t="shared" si="173"/>
        <v>0</v>
      </c>
      <c r="L5551" t="s">
        <v>16994</v>
      </c>
    </row>
    <row r="5552" spans="1:12" x14ac:dyDescent="0.25">
      <c r="A5552" t="s">
        <v>11106</v>
      </c>
      <c r="B5552" t="s">
        <v>11107</v>
      </c>
      <c r="C5552" t="s">
        <v>21</v>
      </c>
      <c r="D5552">
        <v>14</v>
      </c>
      <c r="E5552" t="s">
        <v>36</v>
      </c>
      <c r="F5552" t="s">
        <v>36</v>
      </c>
      <c r="G5552" t="s">
        <v>36</v>
      </c>
      <c r="H5552" t="s">
        <v>36</v>
      </c>
      <c r="I5552" t="s">
        <v>2819</v>
      </c>
      <c r="J5552" s="4" t="str">
        <f t="shared" si="172"/>
        <v>na</v>
      </c>
      <c r="K5552" s="4">
        <f t="shared" si="173"/>
        <v>0</v>
      </c>
      <c r="L5552" t="s">
        <v>16995</v>
      </c>
    </row>
    <row r="5553" spans="1:12" x14ac:dyDescent="0.25">
      <c r="A5553" t="s">
        <v>11108</v>
      </c>
      <c r="B5553" t="s">
        <v>11109</v>
      </c>
      <c r="C5553" t="s">
        <v>58</v>
      </c>
      <c r="D5553">
        <v>14</v>
      </c>
      <c r="E5553" t="s">
        <v>36</v>
      </c>
      <c r="F5553" t="s">
        <v>36</v>
      </c>
      <c r="G5553">
        <v>0.49199999999999999</v>
      </c>
      <c r="H5553">
        <v>24.934000000000001</v>
      </c>
      <c r="I5553" t="s">
        <v>2819</v>
      </c>
      <c r="J5553" s="4" t="str">
        <f t="shared" si="172"/>
        <v>na</v>
      </c>
      <c r="K5553" s="4">
        <f t="shared" si="173"/>
        <v>0</v>
      </c>
      <c r="L5553" t="s">
        <v>16996</v>
      </c>
    </row>
    <row r="5554" spans="1:12" x14ac:dyDescent="0.25">
      <c r="A5554" t="s">
        <v>11110</v>
      </c>
      <c r="B5554" t="s">
        <v>11111</v>
      </c>
      <c r="C5554" t="s">
        <v>61</v>
      </c>
      <c r="D5554">
        <v>14</v>
      </c>
      <c r="E5554">
        <v>52.344000000000001</v>
      </c>
      <c r="F5554">
        <v>0.98199999999999998</v>
      </c>
      <c r="G5554">
        <v>2.86</v>
      </c>
      <c r="H5554" t="s">
        <v>36</v>
      </c>
      <c r="I5554" t="s">
        <v>2819</v>
      </c>
      <c r="J5554" s="4" t="str">
        <f t="shared" si="172"/>
        <v>na</v>
      </c>
      <c r="K5554" s="4">
        <f t="shared" si="173"/>
        <v>0</v>
      </c>
      <c r="L5554" t="s">
        <v>16997</v>
      </c>
    </row>
    <row r="5555" spans="1:12" x14ac:dyDescent="0.25">
      <c r="A5555" t="s">
        <v>11112</v>
      </c>
      <c r="B5555" t="s">
        <v>11113</v>
      </c>
      <c r="C5555" t="s">
        <v>35</v>
      </c>
      <c r="D5555">
        <v>14</v>
      </c>
      <c r="E5555">
        <v>6.5460000000000003</v>
      </c>
      <c r="F5555">
        <v>0.27600000000000002</v>
      </c>
      <c r="G5555" t="s">
        <v>36</v>
      </c>
      <c r="H5555" t="s">
        <v>36</v>
      </c>
      <c r="I5555" t="s">
        <v>2819</v>
      </c>
      <c r="J5555" s="4" t="str">
        <f t="shared" si="172"/>
        <v>na</v>
      </c>
      <c r="K5555" s="4">
        <f t="shared" si="173"/>
        <v>0</v>
      </c>
      <c r="L5555" t="s">
        <v>16998</v>
      </c>
    </row>
    <row r="5556" spans="1:12" x14ac:dyDescent="0.25">
      <c r="A5556" t="s">
        <v>11114</v>
      </c>
      <c r="B5556" t="s">
        <v>11115</v>
      </c>
      <c r="C5556" t="s">
        <v>21</v>
      </c>
      <c r="D5556">
        <v>13</v>
      </c>
      <c r="E5556" t="s">
        <v>36</v>
      </c>
      <c r="F5556">
        <v>0.95899999999999996</v>
      </c>
      <c r="G5556">
        <v>0.91</v>
      </c>
      <c r="H5556" t="s">
        <v>36</v>
      </c>
      <c r="I5556" t="s">
        <v>2819</v>
      </c>
      <c r="J5556" s="4" t="str">
        <f t="shared" si="172"/>
        <v>na</v>
      </c>
      <c r="K5556" s="4">
        <f t="shared" si="173"/>
        <v>0</v>
      </c>
      <c r="L5556" t="s">
        <v>16999</v>
      </c>
    </row>
    <row r="5557" spans="1:12" x14ac:dyDescent="0.25">
      <c r="A5557" t="s">
        <v>11116</v>
      </c>
      <c r="B5557" t="s">
        <v>11117</v>
      </c>
      <c r="C5557" t="s">
        <v>30</v>
      </c>
      <c r="D5557">
        <v>13</v>
      </c>
      <c r="E5557" t="s">
        <v>36</v>
      </c>
      <c r="F5557">
        <v>1.556</v>
      </c>
      <c r="G5557">
        <v>2.8559999999999999</v>
      </c>
      <c r="H5557" t="s">
        <v>36</v>
      </c>
      <c r="I5557" t="s">
        <v>2819</v>
      </c>
      <c r="J5557" s="4" t="str">
        <f t="shared" si="172"/>
        <v>na</v>
      </c>
      <c r="K5557" s="4">
        <f t="shared" si="173"/>
        <v>0</v>
      </c>
      <c r="L5557" t="s">
        <v>17000</v>
      </c>
    </row>
    <row r="5558" spans="1:12" x14ac:dyDescent="0.25">
      <c r="A5558" t="s">
        <v>11118</v>
      </c>
      <c r="B5558" t="s">
        <v>11119</v>
      </c>
      <c r="C5558" t="s">
        <v>30</v>
      </c>
      <c r="D5558">
        <v>13</v>
      </c>
      <c r="E5558">
        <v>11.398999999999999</v>
      </c>
      <c r="F5558">
        <v>5.7930000000000001</v>
      </c>
      <c r="G5558">
        <v>1.833</v>
      </c>
      <c r="H5558">
        <v>2.4910000000000001</v>
      </c>
      <c r="I5558" t="s">
        <v>2819</v>
      </c>
      <c r="J5558" s="4" t="str">
        <f t="shared" si="172"/>
        <v>na</v>
      </c>
      <c r="K5558" s="4">
        <f t="shared" si="173"/>
        <v>0</v>
      </c>
      <c r="L5558" t="s">
        <v>17001</v>
      </c>
    </row>
    <row r="5559" spans="1:12" x14ac:dyDescent="0.25">
      <c r="A5559" t="s">
        <v>11120</v>
      </c>
      <c r="B5559" t="s">
        <v>11121</v>
      </c>
      <c r="C5559" t="s">
        <v>18</v>
      </c>
      <c r="D5559">
        <v>13</v>
      </c>
      <c r="E5559" t="s">
        <v>36</v>
      </c>
      <c r="F5559">
        <v>0.63600000000000001</v>
      </c>
      <c r="G5559">
        <v>0.11700000000000001</v>
      </c>
      <c r="H5559" t="s">
        <v>36</v>
      </c>
      <c r="I5559" t="s">
        <v>2819</v>
      </c>
      <c r="J5559" s="4" t="str">
        <f t="shared" si="172"/>
        <v>na</v>
      </c>
      <c r="K5559" s="4">
        <f t="shared" si="173"/>
        <v>0</v>
      </c>
      <c r="L5559" t="s">
        <v>17002</v>
      </c>
    </row>
    <row r="5560" spans="1:12" x14ac:dyDescent="0.25">
      <c r="A5560" t="s">
        <v>11122</v>
      </c>
      <c r="B5560" t="s">
        <v>11123</v>
      </c>
      <c r="C5560" t="s">
        <v>30</v>
      </c>
      <c r="D5560">
        <v>13</v>
      </c>
      <c r="E5560" t="s">
        <v>36</v>
      </c>
      <c r="F5560">
        <v>3.5750000000000002</v>
      </c>
      <c r="G5560">
        <v>289.48700000000002</v>
      </c>
      <c r="H5560" t="s">
        <v>36</v>
      </c>
      <c r="I5560" t="s">
        <v>2819</v>
      </c>
      <c r="J5560" s="4" t="str">
        <f t="shared" si="172"/>
        <v>na</v>
      </c>
      <c r="K5560" s="4">
        <f t="shared" si="173"/>
        <v>0</v>
      </c>
      <c r="L5560" t="s">
        <v>17003</v>
      </c>
    </row>
    <row r="5561" spans="1:12" x14ac:dyDescent="0.25">
      <c r="A5561" t="s">
        <v>11124</v>
      </c>
      <c r="B5561" t="s">
        <v>11125</v>
      </c>
      <c r="C5561" t="s">
        <v>15</v>
      </c>
      <c r="D5561">
        <v>13</v>
      </c>
      <c r="E5561" t="s">
        <v>36</v>
      </c>
      <c r="F5561">
        <v>0.20100000000000001</v>
      </c>
      <c r="G5561">
        <v>0.76600000000000001</v>
      </c>
      <c r="H5561" t="s">
        <v>36</v>
      </c>
      <c r="I5561" t="s">
        <v>2819</v>
      </c>
      <c r="J5561" s="4" t="str">
        <f t="shared" si="172"/>
        <v>na</v>
      </c>
      <c r="K5561" s="4">
        <f t="shared" si="173"/>
        <v>0</v>
      </c>
      <c r="L5561" t="s">
        <v>17004</v>
      </c>
    </row>
    <row r="5562" spans="1:12" x14ac:dyDescent="0.25">
      <c r="A5562" t="s">
        <v>11126</v>
      </c>
      <c r="B5562" t="s">
        <v>11127</v>
      </c>
      <c r="C5562" t="s">
        <v>15</v>
      </c>
      <c r="D5562">
        <v>13</v>
      </c>
      <c r="E5562">
        <v>8.7439999999999998</v>
      </c>
      <c r="F5562">
        <v>0.878</v>
      </c>
      <c r="G5562">
        <v>1.7090000000000001</v>
      </c>
      <c r="H5562">
        <v>0.49</v>
      </c>
      <c r="I5562" t="s">
        <v>2819</v>
      </c>
      <c r="J5562" s="4" t="str">
        <f t="shared" si="172"/>
        <v>na</v>
      </c>
      <c r="K5562" s="4">
        <f t="shared" si="173"/>
        <v>0</v>
      </c>
      <c r="L5562" t="s">
        <v>17005</v>
      </c>
    </row>
    <row r="5563" spans="1:12" x14ac:dyDescent="0.25">
      <c r="A5563" t="s">
        <v>11128</v>
      </c>
      <c r="B5563" t="s">
        <v>11129</v>
      </c>
      <c r="C5563" t="s">
        <v>61</v>
      </c>
      <c r="D5563">
        <v>13</v>
      </c>
      <c r="E5563" t="s">
        <v>36</v>
      </c>
      <c r="F5563" t="s">
        <v>36</v>
      </c>
      <c r="G5563" t="s">
        <v>36</v>
      </c>
      <c r="H5563" t="s">
        <v>36</v>
      </c>
      <c r="I5563" t="s">
        <v>2819</v>
      </c>
      <c r="J5563" s="4" t="str">
        <f t="shared" si="172"/>
        <v>na</v>
      </c>
      <c r="K5563" s="4">
        <f t="shared" si="173"/>
        <v>0</v>
      </c>
      <c r="L5563" t="s">
        <v>17006</v>
      </c>
    </row>
    <row r="5564" spans="1:12" x14ac:dyDescent="0.25">
      <c r="A5564" t="s">
        <v>11130</v>
      </c>
      <c r="B5564" t="s">
        <v>11131</v>
      </c>
      <c r="C5564" t="s">
        <v>132</v>
      </c>
      <c r="D5564">
        <v>13</v>
      </c>
      <c r="E5564">
        <v>8.907</v>
      </c>
      <c r="F5564">
        <v>1.022</v>
      </c>
      <c r="G5564">
        <v>1.802</v>
      </c>
      <c r="H5564">
        <v>5.8390000000000004</v>
      </c>
      <c r="I5564" t="s">
        <v>2819</v>
      </c>
      <c r="J5564" s="4" t="str">
        <f t="shared" si="172"/>
        <v>na</v>
      </c>
      <c r="K5564" s="4">
        <f t="shared" si="173"/>
        <v>0</v>
      </c>
      <c r="L5564" t="s">
        <v>17007</v>
      </c>
    </row>
    <row r="5565" spans="1:12" x14ac:dyDescent="0.25">
      <c r="A5565" t="s">
        <v>11132</v>
      </c>
      <c r="B5565" t="s">
        <v>11133</v>
      </c>
      <c r="C5565" t="s">
        <v>18</v>
      </c>
      <c r="D5565">
        <v>13</v>
      </c>
      <c r="E5565">
        <v>5.7270000000000003</v>
      </c>
      <c r="F5565">
        <v>0.70099999999999996</v>
      </c>
      <c r="G5565">
        <v>5.1999999999999998E-2</v>
      </c>
      <c r="H5565">
        <v>2.2709999999999999</v>
      </c>
      <c r="I5565" t="s">
        <v>2819</v>
      </c>
      <c r="J5565" s="4" t="str">
        <f t="shared" si="172"/>
        <v>na</v>
      </c>
      <c r="K5565" s="4">
        <f t="shared" si="173"/>
        <v>0</v>
      </c>
      <c r="L5565" t="s">
        <v>17008</v>
      </c>
    </row>
    <row r="5566" spans="1:12" x14ac:dyDescent="0.25">
      <c r="A5566" t="s">
        <v>11134</v>
      </c>
      <c r="B5566" t="s">
        <v>11135</v>
      </c>
      <c r="C5566" t="s">
        <v>15</v>
      </c>
      <c r="D5566">
        <v>13</v>
      </c>
      <c r="E5566">
        <v>4.1879999999999997</v>
      </c>
      <c r="F5566">
        <v>0.94</v>
      </c>
      <c r="G5566">
        <v>0.11700000000000001</v>
      </c>
      <c r="H5566">
        <v>15.462999999999999</v>
      </c>
      <c r="I5566" t="s">
        <v>2819</v>
      </c>
      <c r="J5566" s="4" t="str">
        <f t="shared" si="172"/>
        <v>na</v>
      </c>
      <c r="K5566" s="4">
        <f t="shared" si="173"/>
        <v>0</v>
      </c>
      <c r="L5566" t="s">
        <v>17009</v>
      </c>
    </row>
    <row r="5567" spans="1:12" x14ac:dyDescent="0.25">
      <c r="A5567" t="s">
        <v>11136</v>
      </c>
      <c r="B5567" t="s">
        <v>11137</v>
      </c>
      <c r="C5567" t="s">
        <v>30</v>
      </c>
      <c r="D5567">
        <v>13</v>
      </c>
      <c r="E5567" t="s">
        <v>36</v>
      </c>
      <c r="F5567">
        <v>0.873</v>
      </c>
      <c r="G5567" t="s">
        <v>36</v>
      </c>
      <c r="H5567" t="s">
        <v>36</v>
      </c>
      <c r="I5567" t="s">
        <v>2819</v>
      </c>
      <c r="J5567" s="4" t="str">
        <f t="shared" si="172"/>
        <v>na</v>
      </c>
      <c r="K5567" s="4">
        <f t="shared" si="173"/>
        <v>0</v>
      </c>
      <c r="L5567" t="s">
        <v>17010</v>
      </c>
    </row>
    <row r="5568" spans="1:12" x14ac:dyDescent="0.25">
      <c r="A5568" t="s">
        <v>11138</v>
      </c>
      <c r="B5568" t="s">
        <v>11139</v>
      </c>
      <c r="C5568" t="s">
        <v>61</v>
      </c>
      <c r="D5568">
        <v>13</v>
      </c>
      <c r="E5568" t="s">
        <v>36</v>
      </c>
      <c r="F5568" t="s">
        <v>36</v>
      </c>
      <c r="G5568" t="s">
        <v>36</v>
      </c>
      <c r="H5568" t="s">
        <v>36</v>
      </c>
      <c r="I5568" t="s">
        <v>2819</v>
      </c>
      <c r="J5568" s="4" t="str">
        <f t="shared" si="172"/>
        <v>na</v>
      </c>
      <c r="K5568" s="4">
        <f t="shared" si="173"/>
        <v>0</v>
      </c>
      <c r="L5568" t="s">
        <v>17011</v>
      </c>
    </row>
    <row r="5569" spans="1:12" x14ac:dyDescent="0.25">
      <c r="A5569" t="s">
        <v>11140</v>
      </c>
      <c r="B5569" t="s">
        <v>11141</v>
      </c>
      <c r="C5569" t="s">
        <v>61</v>
      </c>
      <c r="D5569">
        <v>13</v>
      </c>
      <c r="E5569" t="s">
        <v>36</v>
      </c>
      <c r="F5569" t="s">
        <v>36</v>
      </c>
      <c r="G5569">
        <v>19.765999999999998</v>
      </c>
      <c r="H5569" t="s">
        <v>36</v>
      </c>
      <c r="I5569" t="s">
        <v>2819</v>
      </c>
      <c r="J5569" s="4" t="str">
        <f t="shared" si="172"/>
        <v>na</v>
      </c>
      <c r="K5569" s="4">
        <f t="shared" si="173"/>
        <v>0</v>
      </c>
      <c r="L5569" t="s">
        <v>17012</v>
      </c>
    </row>
    <row r="5570" spans="1:12" x14ac:dyDescent="0.25">
      <c r="A5570" t="s">
        <v>11142</v>
      </c>
      <c r="B5570" t="s">
        <v>11143</v>
      </c>
      <c r="C5570" t="s">
        <v>15</v>
      </c>
      <c r="D5570">
        <v>13</v>
      </c>
      <c r="E5570" t="s">
        <v>36</v>
      </c>
      <c r="F5570">
        <v>0.374</v>
      </c>
      <c r="G5570">
        <v>0.115</v>
      </c>
      <c r="H5570">
        <v>46.667999999999999</v>
      </c>
      <c r="I5570" t="s">
        <v>2819</v>
      </c>
      <c r="J5570" s="4" t="str">
        <f t="shared" ref="J5570:J5633" si="174">IF(AND(I5570=selected_country_code,C5570= selected_sector_code),D5570,"na")</f>
        <v>na</v>
      </c>
      <c r="K5570" s="4">
        <f t="shared" si="173"/>
        <v>0</v>
      </c>
      <c r="L5570" t="s">
        <v>17013</v>
      </c>
    </row>
    <row r="5571" spans="1:12" x14ac:dyDescent="0.25">
      <c r="A5571" t="s">
        <v>11144</v>
      </c>
      <c r="B5571" t="s">
        <v>11145</v>
      </c>
      <c r="C5571" t="s">
        <v>61</v>
      </c>
      <c r="D5571">
        <v>13</v>
      </c>
      <c r="E5571" t="s">
        <v>36</v>
      </c>
      <c r="F5571">
        <v>23.391999999999999</v>
      </c>
      <c r="G5571" t="s">
        <v>36</v>
      </c>
      <c r="H5571" t="s">
        <v>36</v>
      </c>
      <c r="I5571" t="s">
        <v>2819</v>
      </c>
      <c r="J5571" s="4" t="str">
        <f t="shared" si="174"/>
        <v>na</v>
      </c>
      <c r="K5571" s="4">
        <f t="shared" ref="K5571:K5634" si="175">IFERROR(RANK(J5571,$J$2:$J$5711,0),0)</f>
        <v>0</v>
      </c>
      <c r="L5571" t="s">
        <v>17014</v>
      </c>
    </row>
    <row r="5572" spans="1:12" x14ac:dyDescent="0.25">
      <c r="A5572" t="s">
        <v>11146</v>
      </c>
      <c r="B5572" t="s">
        <v>11147</v>
      </c>
      <c r="C5572" t="s">
        <v>15</v>
      </c>
      <c r="D5572">
        <v>13</v>
      </c>
      <c r="E5572">
        <v>7.8840000000000003</v>
      </c>
      <c r="F5572" t="s">
        <v>36</v>
      </c>
      <c r="G5572">
        <v>0.81899999999999995</v>
      </c>
      <c r="H5572">
        <v>5.8129999999999997</v>
      </c>
      <c r="I5572" t="s">
        <v>2819</v>
      </c>
      <c r="J5572" s="4" t="str">
        <f t="shared" si="174"/>
        <v>na</v>
      </c>
      <c r="K5572" s="4">
        <f t="shared" si="175"/>
        <v>0</v>
      </c>
      <c r="L5572" t="s">
        <v>17015</v>
      </c>
    </row>
    <row r="5573" spans="1:12" x14ac:dyDescent="0.25">
      <c r="A5573" t="s">
        <v>11148</v>
      </c>
      <c r="B5573" t="s">
        <v>11149</v>
      </c>
      <c r="C5573" t="s">
        <v>11</v>
      </c>
      <c r="D5573">
        <v>13</v>
      </c>
      <c r="E5573" t="s">
        <v>36</v>
      </c>
      <c r="F5573">
        <v>0.44500000000000001</v>
      </c>
      <c r="G5573">
        <v>0.314</v>
      </c>
      <c r="H5573" t="s">
        <v>36</v>
      </c>
      <c r="I5573" t="s">
        <v>2819</v>
      </c>
      <c r="J5573" s="4" t="str">
        <f t="shared" si="174"/>
        <v>na</v>
      </c>
      <c r="K5573" s="4">
        <f t="shared" si="175"/>
        <v>0</v>
      </c>
      <c r="L5573" t="s">
        <v>17016</v>
      </c>
    </row>
    <row r="5574" spans="1:12" x14ac:dyDescent="0.25">
      <c r="A5574" t="s">
        <v>11150</v>
      </c>
      <c r="B5574" t="s">
        <v>11151</v>
      </c>
      <c r="C5574" t="s">
        <v>35</v>
      </c>
      <c r="D5574">
        <v>13</v>
      </c>
      <c r="E5574" t="s">
        <v>36</v>
      </c>
      <c r="F5574">
        <v>4.681</v>
      </c>
      <c r="G5574">
        <v>580.19600000000003</v>
      </c>
      <c r="H5574" t="s">
        <v>36</v>
      </c>
      <c r="I5574" t="s">
        <v>2819</v>
      </c>
      <c r="J5574" s="4" t="str">
        <f t="shared" si="174"/>
        <v>na</v>
      </c>
      <c r="K5574" s="4">
        <f t="shared" si="175"/>
        <v>0</v>
      </c>
      <c r="L5574" t="s">
        <v>17017</v>
      </c>
    </row>
    <row r="5575" spans="1:12" x14ac:dyDescent="0.25">
      <c r="A5575" t="s">
        <v>11152</v>
      </c>
      <c r="B5575" t="s">
        <v>11153</v>
      </c>
      <c r="C5575" t="s">
        <v>132</v>
      </c>
      <c r="D5575">
        <v>13</v>
      </c>
      <c r="E5575" t="s">
        <v>36</v>
      </c>
      <c r="F5575">
        <v>2.4529999999999998</v>
      </c>
      <c r="G5575">
        <v>0.60899999999999999</v>
      </c>
      <c r="H5575">
        <v>337.255</v>
      </c>
      <c r="I5575" t="s">
        <v>2819</v>
      </c>
      <c r="J5575" s="4" t="str">
        <f t="shared" si="174"/>
        <v>na</v>
      </c>
      <c r="K5575" s="4">
        <f t="shared" si="175"/>
        <v>0</v>
      </c>
      <c r="L5575" t="s">
        <v>17018</v>
      </c>
    </row>
    <row r="5576" spans="1:12" x14ac:dyDescent="0.25">
      <c r="A5576" t="s">
        <v>11154</v>
      </c>
      <c r="B5576" t="s">
        <v>11155</v>
      </c>
      <c r="C5576" t="s">
        <v>61</v>
      </c>
      <c r="D5576">
        <v>13</v>
      </c>
      <c r="E5576" t="s">
        <v>36</v>
      </c>
      <c r="F5576" t="s">
        <v>36</v>
      </c>
      <c r="G5576" t="s">
        <v>36</v>
      </c>
      <c r="H5576" t="s">
        <v>36</v>
      </c>
      <c r="I5576" t="s">
        <v>2819</v>
      </c>
      <c r="J5576" s="4" t="str">
        <f t="shared" si="174"/>
        <v>na</v>
      </c>
      <c r="K5576" s="4">
        <f t="shared" si="175"/>
        <v>0</v>
      </c>
      <c r="L5576" t="s">
        <v>17019</v>
      </c>
    </row>
    <row r="5577" spans="1:12" x14ac:dyDescent="0.25">
      <c r="A5577" t="s">
        <v>11156</v>
      </c>
      <c r="B5577" t="s">
        <v>11157</v>
      </c>
      <c r="C5577" t="s">
        <v>11</v>
      </c>
      <c r="D5577">
        <v>13</v>
      </c>
      <c r="E5577">
        <v>0.27900000000000003</v>
      </c>
      <c r="F5577" t="s">
        <v>36</v>
      </c>
      <c r="G5577">
        <v>1.7999999999999999E-2</v>
      </c>
      <c r="H5577">
        <v>4.9290000000000003</v>
      </c>
      <c r="I5577" t="s">
        <v>2819</v>
      </c>
      <c r="J5577" s="4" t="str">
        <f t="shared" si="174"/>
        <v>na</v>
      </c>
      <c r="K5577" s="4">
        <f t="shared" si="175"/>
        <v>0</v>
      </c>
      <c r="L5577" t="s">
        <v>17020</v>
      </c>
    </row>
    <row r="5578" spans="1:12" x14ac:dyDescent="0.25">
      <c r="A5578" t="s">
        <v>11158</v>
      </c>
      <c r="B5578" t="s">
        <v>11159</v>
      </c>
      <c r="C5578" t="s">
        <v>132</v>
      </c>
      <c r="D5578">
        <v>13</v>
      </c>
      <c r="E5578" t="s">
        <v>36</v>
      </c>
      <c r="F5578">
        <v>2.5489999999999999</v>
      </c>
      <c r="G5578">
        <v>199.75</v>
      </c>
      <c r="H5578" t="s">
        <v>36</v>
      </c>
      <c r="I5578" t="s">
        <v>2819</v>
      </c>
      <c r="J5578" s="4" t="str">
        <f t="shared" si="174"/>
        <v>na</v>
      </c>
      <c r="K5578" s="4">
        <f t="shared" si="175"/>
        <v>0</v>
      </c>
      <c r="L5578" t="s">
        <v>17021</v>
      </c>
    </row>
    <row r="5579" spans="1:12" x14ac:dyDescent="0.25">
      <c r="A5579" t="s">
        <v>11160</v>
      </c>
      <c r="B5579" t="s">
        <v>11161</v>
      </c>
      <c r="C5579" t="s">
        <v>15</v>
      </c>
      <c r="D5579">
        <v>13</v>
      </c>
      <c r="E5579">
        <v>23.047999999999998</v>
      </c>
      <c r="F5579">
        <v>0.76100000000000001</v>
      </c>
      <c r="G5579">
        <v>0.49199999999999999</v>
      </c>
      <c r="H5579">
        <v>18.388999999999999</v>
      </c>
      <c r="I5579" t="s">
        <v>2819</v>
      </c>
      <c r="J5579" s="4" t="str">
        <f t="shared" si="174"/>
        <v>na</v>
      </c>
      <c r="K5579" s="4">
        <f t="shared" si="175"/>
        <v>0</v>
      </c>
      <c r="L5579" t="s">
        <v>17022</v>
      </c>
    </row>
    <row r="5580" spans="1:12" x14ac:dyDescent="0.25">
      <c r="A5580" t="s">
        <v>11162</v>
      </c>
      <c r="B5580" t="s">
        <v>11163</v>
      </c>
      <c r="C5580" t="s">
        <v>35</v>
      </c>
      <c r="D5580">
        <v>13</v>
      </c>
      <c r="E5580" t="s">
        <v>36</v>
      </c>
      <c r="F5580">
        <v>0.96099999999999997</v>
      </c>
      <c r="G5580" t="s">
        <v>36</v>
      </c>
      <c r="H5580" t="s">
        <v>36</v>
      </c>
      <c r="I5580" t="s">
        <v>2819</v>
      </c>
      <c r="J5580" s="4" t="str">
        <f t="shared" si="174"/>
        <v>na</v>
      </c>
      <c r="K5580" s="4">
        <f t="shared" si="175"/>
        <v>0</v>
      </c>
      <c r="L5580" t="s">
        <v>17023</v>
      </c>
    </row>
    <row r="5581" spans="1:12" x14ac:dyDescent="0.25">
      <c r="A5581" t="s">
        <v>11164</v>
      </c>
      <c r="B5581" t="s">
        <v>11165</v>
      </c>
      <c r="C5581" t="s">
        <v>30</v>
      </c>
      <c r="D5581">
        <v>13</v>
      </c>
      <c r="E5581" t="s">
        <v>36</v>
      </c>
      <c r="F5581">
        <v>23.69</v>
      </c>
      <c r="G5581" t="s">
        <v>36</v>
      </c>
      <c r="H5581" t="s">
        <v>36</v>
      </c>
      <c r="I5581" t="s">
        <v>2819</v>
      </c>
      <c r="J5581" s="4" t="str">
        <f t="shared" si="174"/>
        <v>na</v>
      </c>
      <c r="K5581" s="4">
        <f t="shared" si="175"/>
        <v>0</v>
      </c>
      <c r="L5581" t="s">
        <v>17024</v>
      </c>
    </row>
    <row r="5582" spans="1:12" x14ac:dyDescent="0.25">
      <c r="A5582" t="s">
        <v>11166</v>
      </c>
      <c r="B5582" t="s">
        <v>11167</v>
      </c>
      <c r="C5582" t="s">
        <v>61</v>
      </c>
      <c r="D5582">
        <v>13</v>
      </c>
      <c r="E5582">
        <v>12.206</v>
      </c>
      <c r="F5582">
        <v>1.0169999999999999</v>
      </c>
      <c r="G5582" t="s">
        <v>36</v>
      </c>
      <c r="H5582" t="s">
        <v>36</v>
      </c>
      <c r="I5582" t="s">
        <v>2819</v>
      </c>
      <c r="J5582" s="4" t="str">
        <f t="shared" si="174"/>
        <v>na</v>
      </c>
      <c r="K5582" s="4">
        <f t="shared" si="175"/>
        <v>0</v>
      </c>
      <c r="L5582" t="s">
        <v>17025</v>
      </c>
    </row>
    <row r="5583" spans="1:12" x14ac:dyDescent="0.25">
      <c r="A5583" t="s">
        <v>11168</v>
      </c>
      <c r="B5583" t="s">
        <v>11169</v>
      </c>
      <c r="C5583" t="s">
        <v>30</v>
      </c>
      <c r="D5583">
        <v>13</v>
      </c>
      <c r="E5583" t="s">
        <v>36</v>
      </c>
      <c r="F5583">
        <v>1.7889999999999999</v>
      </c>
      <c r="G5583">
        <v>5.9119999999999999</v>
      </c>
      <c r="H5583" t="s">
        <v>36</v>
      </c>
      <c r="I5583" t="s">
        <v>2819</v>
      </c>
      <c r="J5583" s="4" t="str">
        <f t="shared" si="174"/>
        <v>na</v>
      </c>
      <c r="K5583" s="4">
        <f t="shared" si="175"/>
        <v>0</v>
      </c>
      <c r="L5583" t="s">
        <v>17026</v>
      </c>
    </row>
    <row r="5584" spans="1:12" x14ac:dyDescent="0.25">
      <c r="A5584" t="s">
        <v>11170</v>
      </c>
      <c r="B5584" t="s">
        <v>11171</v>
      </c>
      <c r="C5584" t="s">
        <v>11</v>
      </c>
      <c r="D5584">
        <v>13</v>
      </c>
      <c r="E5584" t="s">
        <v>36</v>
      </c>
      <c r="F5584">
        <v>0.17199999999999999</v>
      </c>
      <c r="G5584">
        <v>0.435</v>
      </c>
      <c r="H5584" t="s">
        <v>36</v>
      </c>
      <c r="I5584" t="s">
        <v>2819</v>
      </c>
      <c r="J5584" s="4" t="str">
        <f t="shared" si="174"/>
        <v>na</v>
      </c>
      <c r="K5584" s="4">
        <f t="shared" si="175"/>
        <v>0</v>
      </c>
      <c r="L5584" t="s">
        <v>17027</v>
      </c>
    </row>
    <row r="5585" spans="1:12" x14ac:dyDescent="0.25">
      <c r="A5585" t="s">
        <v>11172</v>
      </c>
      <c r="B5585" t="s">
        <v>11173</v>
      </c>
      <c r="C5585" t="s">
        <v>24</v>
      </c>
      <c r="D5585">
        <v>13</v>
      </c>
      <c r="E5585" t="s">
        <v>36</v>
      </c>
      <c r="F5585" t="s">
        <v>36</v>
      </c>
      <c r="G5585" t="s">
        <v>36</v>
      </c>
      <c r="H5585" t="s">
        <v>36</v>
      </c>
      <c r="I5585" t="s">
        <v>2819</v>
      </c>
      <c r="J5585" s="4" t="str">
        <f t="shared" si="174"/>
        <v>na</v>
      </c>
      <c r="K5585" s="4">
        <f t="shared" si="175"/>
        <v>0</v>
      </c>
      <c r="L5585" t="s">
        <v>17028</v>
      </c>
    </row>
    <row r="5586" spans="1:12" x14ac:dyDescent="0.25">
      <c r="A5586" t="s">
        <v>11174</v>
      </c>
      <c r="B5586" t="s">
        <v>11175</v>
      </c>
      <c r="C5586" t="s">
        <v>30</v>
      </c>
      <c r="D5586">
        <v>13</v>
      </c>
      <c r="E5586" t="s">
        <v>36</v>
      </c>
      <c r="F5586">
        <v>1.0900000000000001</v>
      </c>
      <c r="G5586">
        <v>0.34899999999999998</v>
      </c>
      <c r="H5586" t="s">
        <v>36</v>
      </c>
      <c r="I5586" t="s">
        <v>2819</v>
      </c>
      <c r="J5586" s="4" t="str">
        <f t="shared" si="174"/>
        <v>na</v>
      </c>
      <c r="K5586" s="4">
        <f t="shared" si="175"/>
        <v>0</v>
      </c>
      <c r="L5586" t="s">
        <v>17029</v>
      </c>
    </row>
    <row r="5587" spans="1:12" x14ac:dyDescent="0.25">
      <c r="A5587" t="s">
        <v>11176</v>
      </c>
      <c r="B5587" t="s">
        <v>11177</v>
      </c>
      <c r="C5587" t="s">
        <v>11</v>
      </c>
      <c r="D5587">
        <v>13</v>
      </c>
      <c r="E5587" t="s">
        <v>36</v>
      </c>
      <c r="F5587">
        <v>0.245</v>
      </c>
      <c r="G5587">
        <v>1.4E-2</v>
      </c>
      <c r="H5587">
        <v>3.4350000000000001</v>
      </c>
      <c r="I5587" t="s">
        <v>2819</v>
      </c>
      <c r="J5587" s="4" t="str">
        <f t="shared" si="174"/>
        <v>na</v>
      </c>
      <c r="K5587" s="4">
        <f t="shared" si="175"/>
        <v>0</v>
      </c>
      <c r="L5587" t="s">
        <v>17030</v>
      </c>
    </row>
    <row r="5588" spans="1:12" x14ac:dyDescent="0.25">
      <c r="A5588" t="s">
        <v>11178</v>
      </c>
      <c r="B5588" t="s">
        <v>11179</v>
      </c>
      <c r="C5588" t="s">
        <v>30</v>
      </c>
      <c r="D5588">
        <v>13</v>
      </c>
      <c r="E5588" t="s">
        <v>36</v>
      </c>
      <c r="F5588" t="s">
        <v>36</v>
      </c>
      <c r="G5588" t="s">
        <v>36</v>
      </c>
      <c r="H5588" t="s">
        <v>36</v>
      </c>
      <c r="I5588" t="s">
        <v>2819</v>
      </c>
      <c r="J5588" s="4" t="str">
        <f t="shared" si="174"/>
        <v>na</v>
      </c>
      <c r="K5588" s="4">
        <f t="shared" si="175"/>
        <v>0</v>
      </c>
      <c r="L5588" t="s">
        <v>17031</v>
      </c>
    </row>
    <row r="5589" spans="1:12" x14ac:dyDescent="0.25">
      <c r="A5589" t="s">
        <v>11180</v>
      </c>
      <c r="B5589" t="s">
        <v>11181</v>
      </c>
      <c r="C5589" t="s">
        <v>132</v>
      </c>
      <c r="D5589">
        <v>13</v>
      </c>
      <c r="E5589" t="s">
        <v>36</v>
      </c>
      <c r="F5589" t="s">
        <v>36</v>
      </c>
      <c r="G5589">
        <v>4.5590000000000002</v>
      </c>
      <c r="H5589" t="s">
        <v>36</v>
      </c>
      <c r="I5589" t="s">
        <v>2819</v>
      </c>
      <c r="J5589" s="4" t="str">
        <f t="shared" si="174"/>
        <v>na</v>
      </c>
      <c r="K5589" s="4">
        <f t="shared" si="175"/>
        <v>0</v>
      </c>
      <c r="L5589" t="s">
        <v>17032</v>
      </c>
    </row>
    <row r="5590" spans="1:12" x14ac:dyDescent="0.25">
      <c r="A5590" t="s">
        <v>11182</v>
      </c>
      <c r="B5590" t="s">
        <v>11183</v>
      </c>
      <c r="C5590" t="s">
        <v>30</v>
      </c>
      <c r="D5590">
        <v>13</v>
      </c>
      <c r="E5590" t="s">
        <v>36</v>
      </c>
      <c r="F5590">
        <v>0.97799999999999998</v>
      </c>
      <c r="G5590" t="s">
        <v>36</v>
      </c>
      <c r="H5590" t="s">
        <v>36</v>
      </c>
      <c r="I5590" t="s">
        <v>2819</v>
      </c>
      <c r="J5590" s="4" t="str">
        <f t="shared" si="174"/>
        <v>na</v>
      </c>
      <c r="K5590" s="4">
        <f t="shared" si="175"/>
        <v>0</v>
      </c>
      <c r="L5590" t="s">
        <v>17033</v>
      </c>
    </row>
    <row r="5591" spans="1:12" x14ac:dyDescent="0.25">
      <c r="A5591" t="s">
        <v>11184</v>
      </c>
      <c r="B5591" t="s">
        <v>11185</v>
      </c>
      <c r="C5591" t="s">
        <v>61</v>
      </c>
      <c r="D5591">
        <v>13</v>
      </c>
      <c r="E5591">
        <v>10.896000000000001</v>
      </c>
      <c r="F5591">
        <v>0.63</v>
      </c>
      <c r="G5591">
        <v>1.3440000000000001</v>
      </c>
      <c r="H5591" t="s">
        <v>36</v>
      </c>
      <c r="I5591" t="s">
        <v>2819</v>
      </c>
      <c r="J5591" s="4" t="str">
        <f t="shared" si="174"/>
        <v>na</v>
      </c>
      <c r="K5591" s="4">
        <f t="shared" si="175"/>
        <v>0</v>
      </c>
      <c r="L5591" t="s">
        <v>17034</v>
      </c>
    </row>
    <row r="5592" spans="1:12" x14ac:dyDescent="0.25">
      <c r="A5592" t="s">
        <v>11186</v>
      </c>
      <c r="B5592" t="s">
        <v>11187</v>
      </c>
      <c r="C5592" t="s">
        <v>132</v>
      </c>
      <c r="D5592">
        <v>13</v>
      </c>
      <c r="E5592" t="s">
        <v>36</v>
      </c>
      <c r="F5592" t="s">
        <v>36</v>
      </c>
      <c r="G5592" t="s">
        <v>36</v>
      </c>
      <c r="H5592" t="s">
        <v>36</v>
      </c>
      <c r="I5592" t="s">
        <v>2819</v>
      </c>
      <c r="J5592" s="4" t="str">
        <f t="shared" si="174"/>
        <v>na</v>
      </c>
      <c r="K5592" s="4">
        <f t="shared" si="175"/>
        <v>0</v>
      </c>
      <c r="L5592" t="s">
        <v>17035</v>
      </c>
    </row>
    <row r="5593" spans="1:12" x14ac:dyDescent="0.25">
      <c r="A5593" t="s">
        <v>11188</v>
      </c>
      <c r="B5593" t="s">
        <v>11189</v>
      </c>
      <c r="C5593" t="s">
        <v>61</v>
      </c>
      <c r="D5593">
        <v>13</v>
      </c>
      <c r="E5593" t="s">
        <v>36</v>
      </c>
      <c r="F5593" t="s">
        <v>36</v>
      </c>
      <c r="G5593" t="s">
        <v>36</v>
      </c>
      <c r="H5593" t="s">
        <v>36</v>
      </c>
      <c r="I5593" t="s">
        <v>2819</v>
      </c>
      <c r="J5593" s="4" t="str">
        <f t="shared" si="174"/>
        <v>na</v>
      </c>
      <c r="K5593" s="4">
        <f t="shared" si="175"/>
        <v>0</v>
      </c>
      <c r="L5593" t="s">
        <v>17036</v>
      </c>
    </row>
    <row r="5594" spans="1:12" x14ac:dyDescent="0.25">
      <c r="A5594" t="s">
        <v>11190</v>
      </c>
      <c r="B5594" t="s">
        <v>11191</v>
      </c>
      <c r="C5594" t="s">
        <v>30</v>
      </c>
      <c r="D5594">
        <v>13</v>
      </c>
      <c r="E5594">
        <v>39.417000000000002</v>
      </c>
      <c r="F5594">
        <v>2.0179999999999998</v>
      </c>
      <c r="G5594">
        <v>1.2370000000000001</v>
      </c>
      <c r="H5594">
        <v>17.943000000000001</v>
      </c>
      <c r="I5594" t="s">
        <v>2819</v>
      </c>
      <c r="J5594" s="4" t="str">
        <f t="shared" si="174"/>
        <v>na</v>
      </c>
      <c r="K5594" s="4">
        <f t="shared" si="175"/>
        <v>0</v>
      </c>
      <c r="L5594" t="s">
        <v>17037</v>
      </c>
    </row>
    <row r="5595" spans="1:12" x14ac:dyDescent="0.25">
      <c r="A5595" t="s">
        <v>11192</v>
      </c>
      <c r="B5595" t="s">
        <v>11193</v>
      </c>
      <c r="C5595" t="s">
        <v>61</v>
      </c>
      <c r="D5595">
        <v>13</v>
      </c>
      <c r="E5595" t="s">
        <v>36</v>
      </c>
      <c r="F5595" t="s">
        <v>36</v>
      </c>
      <c r="G5595" t="s">
        <v>36</v>
      </c>
      <c r="H5595" t="s">
        <v>36</v>
      </c>
      <c r="I5595" t="s">
        <v>2819</v>
      </c>
      <c r="J5595" s="4" t="str">
        <f t="shared" si="174"/>
        <v>na</v>
      </c>
      <c r="K5595" s="4">
        <f t="shared" si="175"/>
        <v>0</v>
      </c>
      <c r="L5595" t="s">
        <v>17038</v>
      </c>
    </row>
    <row r="5596" spans="1:12" x14ac:dyDescent="0.25">
      <c r="A5596" t="s">
        <v>11194</v>
      </c>
      <c r="B5596" t="s">
        <v>11195</v>
      </c>
      <c r="C5596" t="s">
        <v>15</v>
      </c>
      <c r="D5596">
        <v>13</v>
      </c>
      <c r="E5596" t="s">
        <v>36</v>
      </c>
      <c r="F5596">
        <v>0.104</v>
      </c>
      <c r="G5596">
        <v>5.1999999999999998E-2</v>
      </c>
      <c r="H5596" t="s">
        <v>36</v>
      </c>
      <c r="I5596" t="s">
        <v>2819</v>
      </c>
      <c r="J5596" s="4" t="str">
        <f t="shared" si="174"/>
        <v>na</v>
      </c>
      <c r="K5596" s="4">
        <f t="shared" si="175"/>
        <v>0</v>
      </c>
      <c r="L5596" t="s">
        <v>17039</v>
      </c>
    </row>
    <row r="5597" spans="1:12" x14ac:dyDescent="0.25">
      <c r="A5597" t="s">
        <v>11196</v>
      </c>
      <c r="B5597" t="s">
        <v>11197</v>
      </c>
      <c r="C5597" t="s">
        <v>58</v>
      </c>
      <c r="D5597">
        <v>13</v>
      </c>
      <c r="E5597" t="s">
        <v>36</v>
      </c>
      <c r="F5597" t="s">
        <v>36</v>
      </c>
      <c r="G5597" t="s">
        <v>36</v>
      </c>
      <c r="H5597" t="s">
        <v>36</v>
      </c>
      <c r="I5597" t="s">
        <v>2819</v>
      </c>
      <c r="J5597" s="4" t="str">
        <f t="shared" si="174"/>
        <v>na</v>
      </c>
      <c r="K5597" s="4">
        <f t="shared" si="175"/>
        <v>0</v>
      </c>
      <c r="L5597" t="s">
        <v>17040</v>
      </c>
    </row>
    <row r="5598" spans="1:12" x14ac:dyDescent="0.25">
      <c r="A5598" t="s">
        <v>11198</v>
      </c>
      <c r="B5598" t="s">
        <v>11199</v>
      </c>
      <c r="C5598" t="s">
        <v>30</v>
      </c>
      <c r="D5598">
        <v>13</v>
      </c>
      <c r="E5598" t="s">
        <v>36</v>
      </c>
      <c r="F5598">
        <v>1.6020000000000001</v>
      </c>
      <c r="G5598" t="s">
        <v>36</v>
      </c>
      <c r="H5598" t="s">
        <v>36</v>
      </c>
      <c r="I5598" t="s">
        <v>2819</v>
      </c>
      <c r="J5598" s="4" t="str">
        <f t="shared" si="174"/>
        <v>na</v>
      </c>
      <c r="K5598" s="4">
        <f t="shared" si="175"/>
        <v>0</v>
      </c>
      <c r="L5598" t="s">
        <v>17041</v>
      </c>
    </row>
    <row r="5599" spans="1:12" x14ac:dyDescent="0.25">
      <c r="A5599" t="s">
        <v>11200</v>
      </c>
      <c r="B5599" t="s">
        <v>11201</v>
      </c>
      <c r="C5599" t="s">
        <v>58</v>
      </c>
      <c r="D5599">
        <v>13</v>
      </c>
      <c r="E5599" t="s">
        <v>36</v>
      </c>
      <c r="F5599">
        <v>0.94199999999999995</v>
      </c>
      <c r="G5599">
        <v>0.14099999999999999</v>
      </c>
      <c r="H5599">
        <v>25.266999999999999</v>
      </c>
      <c r="I5599" t="s">
        <v>2819</v>
      </c>
      <c r="J5599" s="4" t="str">
        <f t="shared" si="174"/>
        <v>na</v>
      </c>
      <c r="K5599" s="4">
        <f t="shared" si="175"/>
        <v>0</v>
      </c>
      <c r="L5599" t="s">
        <v>17042</v>
      </c>
    </row>
    <row r="5600" spans="1:12" x14ac:dyDescent="0.25">
      <c r="A5600" t="s">
        <v>11202</v>
      </c>
      <c r="B5600" t="s">
        <v>11203</v>
      </c>
      <c r="C5600" t="s">
        <v>61</v>
      </c>
      <c r="D5600">
        <v>13</v>
      </c>
      <c r="E5600" t="s">
        <v>36</v>
      </c>
      <c r="F5600" t="s">
        <v>36</v>
      </c>
      <c r="G5600" t="s">
        <v>36</v>
      </c>
      <c r="H5600" t="s">
        <v>36</v>
      </c>
      <c r="I5600" t="s">
        <v>2819</v>
      </c>
      <c r="J5600" s="4" t="str">
        <f t="shared" si="174"/>
        <v>na</v>
      </c>
      <c r="K5600" s="4">
        <f t="shared" si="175"/>
        <v>0</v>
      </c>
      <c r="L5600" t="s">
        <v>17043</v>
      </c>
    </row>
    <row r="5601" spans="1:12" x14ac:dyDescent="0.25">
      <c r="A5601" t="s">
        <v>11204</v>
      </c>
      <c r="B5601" t="s">
        <v>11205</v>
      </c>
      <c r="C5601" t="s">
        <v>30</v>
      </c>
      <c r="D5601">
        <v>13</v>
      </c>
      <c r="E5601" t="s">
        <v>36</v>
      </c>
      <c r="F5601" t="s">
        <v>36</v>
      </c>
      <c r="G5601" t="s">
        <v>36</v>
      </c>
      <c r="H5601" t="s">
        <v>36</v>
      </c>
      <c r="I5601" t="s">
        <v>2819</v>
      </c>
      <c r="J5601" s="4" t="str">
        <f t="shared" si="174"/>
        <v>na</v>
      </c>
      <c r="K5601" s="4">
        <f t="shared" si="175"/>
        <v>0</v>
      </c>
      <c r="L5601" t="s">
        <v>17044</v>
      </c>
    </row>
    <row r="5602" spans="1:12" x14ac:dyDescent="0.25">
      <c r="A5602" t="s">
        <v>11206</v>
      </c>
      <c r="B5602" t="s">
        <v>11207</v>
      </c>
      <c r="C5602" t="s">
        <v>30</v>
      </c>
      <c r="D5602">
        <v>13</v>
      </c>
      <c r="E5602" t="s">
        <v>36</v>
      </c>
      <c r="F5602">
        <v>1.5669999999999999</v>
      </c>
      <c r="G5602" t="s">
        <v>36</v>
      </c>
      <c r="H5602" t="s">
        <v>36</v>
      </c>
      <c r="I5602" t="s">
        <v>2819</v>
      </c>
      <c r="J5602" s="4" t="str">
        <f t="shared" si="174"/>
        <v>na</v>
      </c>
      <c r="K5602" s="4">
        <f t="shared" si="175"/>
        <v>0</v>
      </c>
      <c r="L5602" t="s">
        <v>17045</v>
      </c>
    </row>
    <row r="5603" spans="1:12" x14ac:dyDescent="0.25">
      <c r="A5603" t="s">
        <v>11208</v>
      </c>
      <c r="B5603" t="s">
        <v>11209</v>
      </c>
      <c r="C5603" t="s">
        <v>132</v>
      </c>
      <c r="D5603">
        <v>13</v>
      </c>
      <c r="E5603">
        <v>7.0880000000000001</v>
      </c>
      <c r="F5603">
        <v>0.21199999999999999</v>
      </c>
      <c r="G5603">
        <v>4.2999999999999997E-2</v>
      </c>
      <c r="H5603">
        <v>4.5259999999999998</v>
      </c>
      <c r="I5603" t="s">
        <v>2819</v>
      </c>
      <c r="J5603" s="4" t="str">
        <f t="shared" si="174"/>
        <v>na</v>
      </c>
      <c r="K5603" s="4">
        <f t="shared" si="175"/>
        <v>0</v>
      </c>
      <c r="L5603" t="s">
        <v>17046</v>
      </c>
    </row>
    <row r="5604" spans="1:12" x14ac:dyDescent="0.25">
      <c r="A5604" t="s">
        <v>11210</v>
      </c>
      <c r="B5604" t="s">
        <v>11211</v>
      </c>
      <c r="C5604" t="s">
        <v>58</v>
      </c>
      <c r="D5604">
        <v>13</v>
      </c>
      <c r="E5604" t="s">
        <v>36</v>
      </c>
      <c r="F5604" t="s">
        <v>36</v>
      </c>
      <c r="G5604">
        <v>0.17100000000000001</v>
      </c>
      <c r="H5604">
        <v>250.89500000000001</v>
      </c>
      <c r="I5604" t="s">
        <v>2819</v>
      </c>
      <c r="J5604" s="4" t="str">
        <f t="shared" si="174"/>
        <v>na</v>
      </c>
      <c r="K5604" s="4">
        <f t="shared" si="175"/>
        <v>0</v>
      </c>
      <c r="L5604" t="s">
        <v>17047</v>
      </c>
    </row>
    <row r="5605" spans="1:12" x14ac:dyDescent="0.25">
      <c r="A5605" t="s">
        <v>11212</v>
      </c>
      <c r="B5605" t="s">
        <v>11213</v>
      </c>
      <c r="C5605" t="s">
        <v>35</v>
      </c>
      <c r="D5605">
        <v>12</v>
      </c>
      <c r="E5605" t="s">
        <v>36</v>
      </c>
      <c r="F5605">
        <v>0.71799999999999997</v>
      </c>
      <c r="G5605">
        <v>1.0309999999999999</v>
      </c>
      <c r="H5605" t="s">
        <v>36</v>
      </c>
      <c r="I5605" t="s">
        <v>2819</v>
      </c>
      <c r="J5605" s="4" t="str">
        <f t="shared" si="174"/>
        <v>na</v>
      </c>
      <c r="K5605" s="4">
        <f t="shared" si="175"/>
        <v>0</v>
      </c>
      <c r="L5605" t="s">
        <v>17048</v>
      </c>
    </row>
    <row r="5606" spans="1:12" x14ac:dyDescent="0.25">
      <c r="A5606" t="s">
        <v>11214</v>
      </c>
      <c r="B5606" t="s">
        <v>11215</v>
      </c>
      <c r="C5606" t="s">
        <v>45</v>
      </c>
      <c r="D5606">
        <v>12</v>
      </c>
      <c r="E5606">
        <v>33.695999999999998</v>
      </c>
      <c r="F5606">
        <v>4.3440000000000003</v>
      </c>
      <c r="G5606">
        <v>5.9720000000000004</v>
      </c>
      <c r="H5606">
        <v>12.39</v>
      </c>
      <c r="I5606" t="s">
        <v>2819</v>
      </c>
      <c r="J5606" s="4" t="str">
        <f t="shared" si="174"/>
        <v>na</v>
      </c>
      <c r="K5606" s="4">
        <f t="shared" si="175"/>
        <v>0</v>
      </c>
      <c r="L5606" t="s">
        <v>17049</v>
      </c>
    </row>
    <row r="5607" spans="1:12" x14ac:dyDescent="0.25">
      <c r="A5607" t="s">
        <v>11216</v>
      </c>
      <c r="B5607" t="s">
        <v>11217</v>
      </c>
      <c r="C5607" t="s">
        <v>58</v>
      </c>
      <c r="D5607">
        <v>12</v>
      </c>
      <c r="E5607" t="s">
        <v>36</v>
      </c>
      <c r="F5607" t="s">
        <v>36</v>
      </c>
      <c r="G5607">
        <v>1.6E-2</v>
      </c>
      <c r="H5607">
        <v>30.611999999999998</v>
      </c>
      <c r="I5607" t="s">
        <v>2819</v>
      </c>
      <c r="J5607" s="4" t="str">
        <f t="shared" si="174"/>
        <v>na</v>
      </c>
      <c r="K5607" s="4">
        <f t="shared" si="175"/>
        <v>0</v>
      </c>
      <c r="L5607" t="s">
        <v>17050</v>
      </c>
    </row>
    <row r="5608" spans="1:12" x14ac:dyDescent="0.25">
      <c r="A5608" t="s">
        <v>11218</v>
      </c>
      <c r="B5608" t="s">
        <v>11219</v>
      </c>
      <c r="C5608" t="s">
        <v>30</v>
      </c>
      <c r="D5608">
        <v>12</v>
      </c>
      <c r="E5608" t="s">
        <v>36</v>
      </c>
      <c r="F5608" t="s">
        <v>36</v>
      </c>
      <c r="G5608" t="s">
        <v>36</v>
      </c>
      <c r="H5608" t="s">
        <v>36</v>
      </c>
      <c r="I5608" t="s">
        <v>2819</v>
      </c>
      <c r="J5608" s="4" t="str">
        <f t="shared" si="174"/>
        <v>na</v>
      </c>
      <c r="K5608" s="4">
        <f t="shared" si="175"/>
        <v>0</v>
      </c>
      <c r="L5608" t="s">
        <v>17051</v>
      </c>
    </row>
    <row r="5609" spans="1:12" x14ac:dyDescent="0.25">
      <c r="A5609" t="s">
        <v>11220</v>
      </c>
      <c r="B5609" t="s">
        <v>11221</v>
      </c>
      <c r="C5609" t="s">
        <v>24</v>
      </c>
      <c r="D5609">
        <v>12</v>
      </c>
      <c r="E5609" t="s">
        <v>36</v>
      </c>
      <c r="F5609" t="s">
        <v>36</v>
      </c>
      <c r="G5609" t="s">
        <v>36</v>
      </c>
      <c r="H5609" t="s">
        <v>36</v>
      </c>
      <c r="I5609" t="s">
        <v>2819</v>
      </c>
      <c r="J5609" s="4" t="str">
        <f t="shared" si="174"/>
        <v>na</v>
      </c>
      <c r="K5609" s="4">
        <f t="shared" si="175"/>
        <v>0</v>
      </c>
      <c r="L5609" t="s">
        <v>17052</v>
      </c>
    </row>
    <row r="5610" spans="1:12" x14ac:dyDescent="0.25">
      <c r="A5610" t="s">
        <v>11222</v>
      </c>
      <c r="B5610" t="s">
        <v>11223</v>
      </c>
      <c r="C5610" t="s">
        <v>24</v>
      </c>
      <c r="D5610">
        <v>12</v>
      </c>
      <c r="E5610" t="s">
        <v>36</v>
      </c>
      <c r="F5610">
        <v>1.2749999999999999</v>
      </c>
      <c r="G5610">
        <v>41.183</v>
      </c>
      <c r="H5610" t="s">
        <v>36</v>
      </c>
      <c r="I5610" t="s">
        <v>2819</v>
      </c>
      <c r="J5610" s="4" t="str">
        <f t="shared" si="174"/>
        <v>na</v>
      </c>
      <c r="K5610" s="4">
        <f t="shared" si="175"/>
        <v>0</v>
      </c>
      <c r="L5610" t="s">
        <v>17053</v>
      </c>
    </row>
    <row r="5611" spans="1:12" x14ac:dyDescent="0.25">
      <c r="A5611" t="s">
        <v>11224</v>
      </c>
      <c r="B5611" t="s">
        <v>11225</v>
      </c>
      <c r="C5611" t="s">
        <v>132</v>
      </c>
      <c r="D5611">
        <v>12</v>
      </c>
      <c r="E5611" t="s">
        <v>36</v>
      </c>
      <c r="F5611">
        <v>26.622</v>
      </c>
      <c r="G5611">
        <v>2.0950000000000002</v>
      </c>
      <c r="H5611" t="s">
        <v>36</v>
      </c>
      <c r="I5611" t="s">
        <v>2819</v>
      </c>
      <c r="J5611" s="4" t="str">
        <f t="shared" si="174"/>
        <v>na</v>
      </c>
      <c r="K5611" s="4">
        <f t="shared" si="175"/>
        <v>0</v>
      </c>
      <c r="L5611" t="s">
        <v>17054</v>
      </c>
    </row>
    <row r="5612" spans="1:12" x14ac:dyDescent="0.25">
      <c r="A5612" t="s">
        <v>11226</v>
      </c>
      <c r="B5612" t="s">
        <v>11227</v>
      </c>
      <c r="C5612" t="s">
        <v>18</v>
      </c>
      <c r="D5612">
        <v>12</v>
      </c>
      <c r="E5612" t="s">
        <v>36</v>
      </c>
      <c r="F5612" t="s">
        <v>36</v>
      </c>
      <c r="G5612" t="s">
        <v>36</v>
      </c>
      <c r="H5612" t="s">
        <v>36</v>
      </c>
      <c r="I5612" t="s">
        <v>2819</v>
      </c>
      <c r="J5612" s="4" t="str">
        <f t="shared" si="174"/>
        <v>na</v>
      </c>
      <c r="K5612" s="4">
        <f t="shared" si="175"/>
        <v>0</v>
      </c>
      <c r="L5612" t="s">
        <v>17055</v>
      </c>
    </row>
    <row r="5613" spans="1:12" x14ac:dyDescent="0.25">
      <c r="A5613" t="s">
        <v>11228</v>
      </c>
      <c r="B5613" t="s">
        <v>11229</v>
      </c>
      <c r="C5613" t="s">
        <v>35</v>
      </c>
      <c r="D5613">
        <v>12</v>
      </c>
      <c r="E5613" t="s">
        <v>36</v>
      </c>
      <c r="F5613" t="s">
        <v>36</v>
      </c>
      <c r="G5613">
        <v>0.39300000000000002</v>
      </c>
      <c r="H5613" t="s">
        <v>36</v>
      </c>
      <c r="I5613" t="s">
        <v>2819</v>
      </c>
      <c r="J5613" s="4" t="str">
        <f t="shared" si="174"/>
        <v>na</v>
      </c>
      <c r="K5613" s="4">
        <f t="shared" si="175"/>
        <v>0</v>
      </c>
      <c r="L5613" t="s">
        <v>17056</v>
      </c>
    </row>
    <row r="5614" spans="1:12" x14ac:dyDescent="0.25">
      <c r="A5614" t="s">
        <v>11230</v>
      </c>
      <c r="B5614" t="s">
        <v>11231</v>
      </c>
      <c r="C5614" t="s">
        <v>61</v>
      </c>
      <c r="D5614">
        <v>12</v>
      </c>
      <c r="E5614" t="s">
        <v>36</v>
      </c>
      <c r="F5614">
        <v>1.3129999999999999</v>
      </c>
      <c r="G5614">
        <v>0.47799999999999998</v>
      </c>
      <c r="H5614">
        <v>15.340999999999999</v>
      </c>
      <c r="I5614" t="s">
        <v>2819</v>
      </c>
      <c r="J5614" s="4" t="str">
        <f t="shared" si="174"/>
        <v>na</v>
      </c>
      <c r="K5614" s="4">
        <f t="shared" si="175"/>
        <v>0</v>
      </c>
      <c r="L5614" t="s">
        <v>17057</v>
      </c>
    </row>
    <row r="5615" spans="1:12" x14ac:dyDescent="0.25">
      <c r="A5615" t="s">
        <v>11232</v>
      </c>
      <c r="B5615" t="s">
        <v>11233</v>
      </c>
      <c r="C5615" t="s">
        <v>132</v>
      </c>
      <c r="D5615">
        <v>12</v>
      </c>
      <c r="E5615" t="s">
        <v>36</v>
      </c>
      <c r="F5615">
        <v>1.2649999999999999</v>
      </c>
      <c r="G5615">
        <v>0.20399999999999999</v>
      </c>
      <c r="H5615" t="s">
        <v>36</v>
      </c>
      <c r="I5615" t="s">
        <v>2819</v>
      </c>
      <c r="J5615" s="4" t="str">
        <f t="shared" si="174"/>
        <v>na</v>
      </c>
      <c r="K5615" s="4">
        <f t="shared" si="175"/>
        <v>0</v>
      </c>
      <c r="L5615" t="s">
        <v>17058</v>
      </c>
    </row>
    <row r="5616" spans="1:12" x14ac:dyDescent="0.25">
      <c r="A5616" t="s">
        <v>11234</v>
      </c>
      <c r="B5616" t="s">
        <v>11235</v>
      </c>
      <c r="C5616" t="s">
        <v>58</v>
      </c>
      <c r="D5616">
        <v>12</v>
      </c>
      <c r="E5616">
        <v>25.497</v>
      </c>
      <c r="F5616">
        <v>2.601</v>
      </c>
      <c r="G5616">
        <v>1.022</v>
      </c>
      <c r="H5616" t="s">
        <v>36</v>
      </c>
      <c r="I5616" t="s">
        <v>2819</v>
      </c>
      <c r="J5616" s="4" t="str">
        <f t="shared" si="174"/>
        <v>na</v>
      </c>
      <c r="K5616" s="4">
        <f t="shared" si="175"/>
        <v>0</v>
      </c>
      <c r="L5616" t="s">
        <v>17059</v>
      </c>
    </row>
    <row r="5617" spans="1:12" x14ac:dyDescent="0.25">
      <c r="A5617" t="s">
        <v>11236</v>
      </c>
      <c r="B5617" t="s">
        <v>11237</v>
      </c>
      <c r="C5617" t="s">
        <v>61</v>
      </c>
      <c r="D5617">
        <v>12</v>
      </c>
      <c r="E5617" t="s">
        <v>36</v>
      </c>
      <c r="F5617" t="s">
        <v>36</v>
      </c>
      <c r="G5617" t="s">
        <v>36</v>
      </c>
      <c r="H5617" t="s">
        <v>36</v>
      </c>
      <c r="I5617" t="s">
        <v>2819</v>
      </c>
      <c r="J5617" s="4" t="str">
        <f t="shared" si="174"/>
        <v>na</v>
      </c>
      <c r="K5617" s="4">
        <f t="shared" si="175"/>
        <v>0</v>
      </c>
      <c r="L5617" t="s">
        <v>17060</v>
      </c>
    </row>
    <row r="5618" spans="1:12" x14ac:dyDescent="0.25">
      <c r="A5618" t="s">
        <v>11238</v>
      </c>
      <c r="B5618" t="s">
        <v>11239</v>
      </c>
      <c r="C5618" t="s">
        <v>18</v>
      </c>
      <c r="D5618">
        <v>12</v>
      </c>
      <c r="E5618" t="s">
        <v>36</v>
      </c>
      <c r="F5618" t="s">
        <v>36</v>
      </c>
      <c r="G5618" t="s">
        <v>36</v>
      </c>
      <c r="H5618" t="s">
        <v>36</v>
      </c>
      <c r="I5618" t="s">
        <v>2819</v>
      </c>
      <c r="J5618" s="4" t="str">
        <f t="shared" si="174"/>
        <v>na</v>
      </c>
      <c r="K5618" s="4">
        <f t="shared" si="175"/>
        <v>0</v>
      </c>
      <c r="L5618" t="s">
        <v>17061</v>
      </c>
    </row>
    <row r="5619" spans="1:12" x14ac:dyDescent="0.25">
      <c r="A5619" t="s">
        <v>11240</v>
      </c>
      <c r="B5619" t="s">
        <v>11241</v>
      </c>
      <c r="C5619" t="s">
        <v>21</v>
      </c>
      <c r="D5619">
        <v>12</v>
      </c>
      <c r="E5619" t="s">
        <v>36</v>
      </c>
      <c r="F5619" t="s">
        <v>36</v>
      </c>
      <c r="G5619" t="s">
        <v>36</v>
      </c>
      <c r="H5619" t="s">
        <v>36</v>
      </c>
      <c r="I5619" t="s">
        <v>2819</v>
      </c>
      <c r="J5619" s="4" t="str">
        <f t="shared" si="174"/>
        <v>na</v>
      </c>
      <c r="K5619" s="4">
        <f t="shared" si="175"/>
        <v>0</v>
      </c>
      <c r="L5619" t="s">
        <v>17062</v>
      </c>
    </row>
    <row r="5620" spans="1:12" x14ac:dyDescent="0.25">
      <c r="A5620" t="s">
        <v>11242</v>
      </c>
      <c r="B5620" t="s">
        <v>11243</v>
      </c>
      <c r="C5620" t="s">
        <v>132</v>
      </c>
      <c r="D5620">
        <v>12</v>
      </c>
      <c r="E5620" t="s">
        <v>36</v>
      </c>
      <c r="F5620" t="s">
        <v>36</v>
      </c>
      <c r="G5620">
        <v>29.103999999999999</v>
      </c>
      <c r="H5620" t="s">
        <v>36</v>
      </c>
      <c r="I5620" t="s">
        <v>2819</v>
      </c>
      <c r="J5620" s="4" t="str">
        <f t="shared" si="174"/>
        <v>na</v>
      </c>
      <c r="K5620" s="4">
        <f t="shared" si="175"/>
        <v>0</v>
      </c>
      <c r="L5620" t="s">
        <v>17063</v>
      </c>
    </row>
    <row r="5621" spans="1:12" x14ac:dyDescent="0.25">
      <c r="A5621" t="s">
        <v>11244</v>
      </c>
      <c r="B5621" t="s">
        <v>11245</v>
      </c>
      <c r="C5621" t="s">
        <v>61</v>
      </c>
      <c r="D5621">
        <v>12</v>
      </c>
      <c r="E5621" t="s">
        <v>36</v>
      </c>
      <c r="F5621" t="s">
        <v>36</v>
      </c>
      <c r="G5621" t="s">
        <v>36</v>
      </c>
      <c r="H5621" t="s">
        <v>36</v>
      </c>
      <c r="I5621" t="s">
        <v>2819</v>
      </c>
      <c r="J5621" s="4" t="str">
        <f t="shared" si="174"/>
        <v>na</v>
      </c>
      <c r="K5621" s="4">
        <f t="shared" si="175"/>
        <v>0</v>
      </c>
      <c r="L5621" t="s">
        <v>17064</v>
      </c>
    </row>
    <row r="5622" spans="1:12" x14ac:dyDescent="0.25">
      <c r="A5622" t="s">
        <v>11246</v>
      </c>
      <c r="B5622" t="s">
        <v>11247</v>
      </c>
      <c r="C5622" t="s">
        <v>30</v>
      </c>
      <c r="D5622">
        <v>12</v>
      </c>
      <c r="E5622" t="s">
        <v>36</v>
      </c>
      <c r="F5622" t="s">
        <v>36</v>
      </c>
      <c r="G5622" t="s">
        <v>36</v>
      </c>
      <c r="H5622" t="s">
        <v>36</v>
      </c>
      <c r="I5622" t="s">
        <v>2819</v>
      </c>
      <c r="J5622" s="4" t="str">
        <f t="shared" si="174"/>
        <v>na</v>
      </c>
      <c r="K5622" s="4">
        <f t="shared" si="175"/>
        <v>0</v>
      </c>
      <c r="L5622" t="s">
        <v>17065</v>
      </c>
    </row>
    <row r="5623" spans="1:12" x14ac:dyDescent="0.25">
      <c r="A5623" t="s">
        <v>11248</v>
      </c>
      <c r="B5623" t="s">
        <v>11249</v>
      </c>
      <c r="C5623" t="s">
        <v>61</v>
      </c>
      <c r="D5623">
        <v>12</v>
      </c>
      <c r="E5623" t="s">
        <v>36</v>
      </c>
      <c r="F5623" t="s">
        <v>36</v>
      </c>
      <c r="G5623" t="s">
        <v>36</v>
      </c>
      <c r="H5623" t="s">
        <v>36</v>
      </c>
      <c r="I5623" t="s">
        <v>2819</v>
      </c>
      <c r="J5623" s="4" t="str">
        <f t="shared" si="174"/>
        <v>na</v>
      </c>
      <c r="K5623" s="4">
        <f t="shared" si="175"/>
        <v>0</v>
      </c>
      <c r="L5623" t="s">
        <v>17066</v>
      </c>
    </row>
    <row r="5624" spans="1:12" x14ac:dyDescent="0.25">
      <c r="A5624" t="s">
        <v>11250</v>
      </c>
      <c r="B5624" t="s">
        <v>11251</v>
      </c>
      <c r="C5624" t="s">
        <v>58</v>
      </c>
      <c r="D5624">
        <v>12</v>
      </c>
      <c r="E5624" t="s">
        <v>36</v>
      </c>
      <c r="F5624">
        <v>0.748</v>
      </c>
      <c r="G5624">
        <v>1.4E-2</v>
      </c>
      <c r="H5624">
        <v>8.7840000000000007</v>
      </c>
      <c r="I5624" t="s">
        <v>2819</v>
      </c>
      <c r="J5624" s="4" t="str">
        <f t="shared" si="174"/>
        <v>na</v>
      </c>
      <c r="K5624" s="4">
        <f t="shared" si="175"/>
        <v>0</v>
      </c>
      <c r="L5624" t="s">
        <v>17067</v>
      </c>
    </row>
    <row r="5625" spans="1:12" x14ac:dyDescent="0.25">
      <c r="A5625" t="s">
        <v>11252</v>
      </c>
      <c r="B5625" t="s">
        <v>11253</v>
      </c>
      <c r="C5625" t="s">
        <v>58</v>
      </c>
      <c r="D5625">
        <v>12</v>
      </c>
      <c r="E5625" t="s">
        <v>36</v>
      </c>
      <c r="F5625" t="s">
        <v>36</v>
      </c>
      <c r="G5625">
        <v>4.3999999999999997E-2</v>
      </c>
      <c r="H5625" t="s">
        <v>36</v>
      </c>
      <c r="I5625" t="s">
        <v>2819</v>
      </c>
      <c r="J5625" s="4" t="str">
        <f t="shared" si="174"/>
        <v>na</v>
      </c>
      <c r="K5625" s="4">
        <f t="shared" si="175"/>
        <v>0</v>
      </c>
      <c r="L5625" t="s">
        <v>17068</v>
      </c>
    </row>
    <row r="5626" spans="1:12" x14ac:dyDescent="0.25">
      <c r="A5626" t="s">
        <v>11254</v>
      </c>
      <c r="B5626" t="s">
        <v>11255</v>
      </c>
      <c r="C5626" t="s">
        <v>132</v>
      </c>
      <c r="D5626">
        <v>12</v>
      </c>
      <c r="E5626" t="s">
        <v>36</v>
      </c>
      <c r="F5626">
        <v>0.99199999999999999</v>
      </c>
      <c r="G5626">
        <v>0.25800000000000001</v>
      </c>
      <c r="H5626" t="s">
        <v>36</v>
      </c>
      <c r="I5626" t="s">
        <v>2819</v>
      </c>
      <c r="J5626" s="4" t="str">
        <f t="shared" si="174"/>
        <v>na</v>
      </c>
      <c r="K5626" s="4">
        <f t="shared" si="175"/>
        <v>0</v>
      </c>
      <c r="L5626" t="s">
        <v>17069</v>
      </c>
    </row>
    <row r="5627" spans="1:12" x14ac:dyDescent="0.25">
      <c r="A5627" t="s">
        <v>11256</v>
      </c>
      <c r="B5627" t="s">
        <v>11257</v>
      </c>
      <c r="C5627" t="s">
        <v>30</v>
      </c>
      <c r="D5627">
        <v>12</v>
      </c>
      <c r="E5627" t="s">
        <v>36</v>
      </c>
      <c r="F5627">
        <v>0.47799999999999998</v>
      </c>
      <c r="G5627">
        <v>4.9630000000000001</v>
      </c>
      <c r="H5627" t="s">
        <v>36</v>
      </c>
      <c r="I5627" t="s">
        <v>2819</v>
      </c>
      <c r="J5627" s="4" t="str">
        <f t="shared" si="174"/>
        <v>na</v>
      </c>
      <c r="K5627" s="4">
        <f t="shared" si="175"/>
        <v>0</v>
      </c>
      <c r="L5627" t="s">
        <v>17070</v>
      </c>
    </row>
    <row r="5628" spans="1:12" x14ac:dyDescent="0.25">
      <c r="A5628" t="s">
        <v>11258</v>
      </c>
      <c r="B5628" t="s">
        <v>11259</v>
      </c>
      <c r="C5628" t="s">
        <v>30</v>
      </c>
      <c r="D5628">
        <v>12</v>
      </c>
      <c r="E5628" t="s">
        <v>36</v>
      </c>
      <c r="F5628" t="s">
        <v>36</v>
      </c>
      <c r="G5628" t="s">
        <v>36</v>
      </c>
      <c r="H5628" t="s">
        <v>36</v>
      </c>
      <c r="I5628" t="s">
        <v>2819</v>
      </c>
      <c r="J5628" s="4" t="str">
        <f t="shared" si="174"/>
        <v>na</v>
      </c>
      <c r="K5628" s="4">
        <f t="shared" si="175"/>
        <v>0</v>
      </c>
      <c r="L5628" t="s">
        <v>17071</v>
      </c>
    </row>
    <row r="5629" spans="1:12" x14ac:dyDescent="0.25">
      <c r="A5629" t="s">
        <v>11260</v>
      </c>
      <c r="B5629" t="s">
        <v>11261</v>
      </c>
      <c r="C5629" t="s">
        <v>21</v>
      </c>
      <c r="D5629">
        <v>12</v>
      </c>
      <c r="E5629" t="s">
        <v>36</v>
      </c>
      <c r="F5629">
        <v>0.75900000000000001</v>
      </c>
      <c r="G5629">
        <v>0.40200000000000002</v>
      </c>
      <c r="H5629">
        <v>15.856999999999999</v>
      </c>
      <c r="I5629" t="s">
        <v>2819</v>
      </c>
      <c r="J5629" s="4" t="str">
        <f t="shared" si="174"/>
        <v>na</v>
      </c>
      <c r="K5629" s="4">
        <f t="shared" si="175"/>
        <v>0</v>
      </c>
      <c r="L5629" t="s">
        <v>17072</v>
      </c>
    </row>
    <row r="5630" spans="1:12" x14ac:dyDescent="0.25">
      <c r="A5630" t="s">
        <v>11262</v>
      </c>
      <c r="B5630" t="s">
        <v>11263</v>
      </c>
      <c r="C5630" t="s">
        <v>15</v>
      </c>
      <c r="D5630">
        <v>12</v>
      </c>
      <c r="E5630" t="s">
        <v>36</v>
      </c>
      <c r="F5630" t="s">
        <v>36</v>
      </c>
      <c r="G5630" t="s">
        <v>36</v>
      </c>
      <c r="H5630" t="s">
        <v>36</v>
      </c>
      <c r="I5630" t="s">
        <v>2819</v>
      </c>
      <c r="J5630" s="4" t="str">
        <f t="shared" si="174"/>
        <v>na</v>
      </c>
      <c r="K5630" s="4">
        <f t="shared" si="175"/>
        <v>0</v>
      </c>
      <c r="L5630" t="s">
        <v>17073</v>
      </c>
    </row>
    <row r="5631" spans="1:12" x14ac:dyDescent="0.25">
      <c r="A5631" t="s">
        <v>11264</v>
      </c>
      <c r="B5631" t="s">
        <v>11265</v>
      </c>
      <c r="C5631" t="s">
        <v>132</v>
      </c>
      <c r="D5631">
        <v>12</v>
      </c>
      <c r="E5631" t="s">
        <v>36</v>
      </c>
      <c r="F5631" t="s">
        <v>36</v>
      </c>
      <c r="G5631">
        <v>139.88800000000001</v>
      </c>
      <c r="H5631" t="s">
        <v>36</v>
      </c>
      <c r="I5631" t="s">
        <v>2819</v>
      </c>
      <c r="J5631" s="4" t="str">
        <f t="shared" si="174"/>
        <v>na</v>
      </c>
      <c r="K5631" s="4">
        <f t="shared" si="175"/>
        <v>0</v>
      </c>
      <c r="L5631" t="s">
        <v>17074</v>
      </c>
    </row>
    <row r="5632" spans="1:12" x14ac:dyDescent="0.25">
      <c r="A5632" t="s">
        <v>11266</v>
      </c>
      <c r="B5632" t="s">
        <v>11267</v>
      </c>
      <c r="C5632" t="s">
        <v>61</v>
      </c>
      <c r="D5632">
        <v>12</v>
      </c>
      <c r="E5632" t="s">
        <v>36</v>
      </c>
      <c r="F5632" t="s">
        <v>36</v>
      </c>
      <c r="G5632" t="s">
        <v>36</v>
      </c>
      <c r="H5632" t="s">
        <v>36</v>
      </c>
      <c r="I5632" t="s">
        <v>2819</v>
      </c>
      <c r="J5632" s="4" t="str">
        <f t="shared" si="174"/>
        <v>na</v>
      </c>
      <c r="K5632" s="4">
        <f t="shared" si="175"/>
        <v>0</v>
      </c>
      <c r="L5632" t="s">
        <v>17075</v>
      </c>
    </row>
    <row r="5633" spans="1:12" x14ac:dyDescent="0.25">
      <c r="A5633" t="s">
        <v>11268</v>
      </c>
      <c r="B5633" t="s">
        <v>11269</v>
      </c>
      <c r="C5633" t="s">
        <v>30</v>
      </c>
      <c r="D5633">
        <v>12</v>
      </c>
      <c r="E5633" t="s">
        <v>36</v>
      </c>
      <c r="F5633">
        <v>1.1040000000000001</v>
      </c>
      <c r="G5633">
        <v>0.154</v>
      </c>
      <c r="H5633" t="s">
        <v>36</v>
      </c>
      <c r="I5633" t="s">
        <v>2819</v>
      </c>
      <c r="J5633" s="4" t="str">
        <f t="shared" si="174"/>
        <v>na</v>
      </c>
      <c r="K5633" s="4">
        <f t="shared" si="175"/>
        <v>0</v>
      </c>
      <c r="L5633" t="s">
        <v>17076</v>
      </c>
    </row>
    <row r="5634" spans="1:12" x14ac:dyDescent="0.25">
      <c r="A5634" t="s">
        <v>11270</v>
      </c>
      <c r="B5634" t="s">
        <v>11271</v>
      </c>
      <c r="C5634" t="s">
        <v>45</v>
      </c>
      <c r="D5634">
        <v>12</v>
      </c>
      <c r="E5634" t="s">
        <v>36</v>
      </c>
      <c r="F5634" t="s">
        <v>36</v>
      </c>
      <c r="G5634" t="s">
        <v>36</v>
      </c>
      <c r="H5634" t="s">
        <v>36</v>
      </c>
      <c r="I5634" t="s">
        <v>2819</v>
      </c>
      <c r="J5634" s="4" t="str">
        <f t="shared" ref="J5634:J5697" si="176">IF(AND(I5634=selected_country_code,C5634= selected_sector_code),D5634,"na")</f>
        <v>na</v>
      </c>
      <c r="K5634" s="4">
        <f t="shared" si="175"/>
        <v>0</v>
      </c>
      <c r="L5634" t="s">
        <v>17077</v>
      </c>
    </row>
    <row r="5635" spans="1:12" x14ac:dyDescent="0.25">
      <c r="A5635" t="s">
        <v>11272</v>
      </c>
      <c r="B5635" t="s">
        <v>11273</v>
      </c>
      <c r="C5635" t="s">
        <v>11</v>
      </c>
      <c r="D5635">
        <v>12</v>
      </c>
      <c r="E5635" t="s">
        <v>36</v>
      </c>
      <c r="F5635">
        <v>5.8239999999999998</v>
      </c>
      <c r="G5635" t="s">
        <v>36</v>
      </c>
      <c r="H5635" t="s">
        <v>36</v>
      </c>
      <c r="I5635" t="s">
        <v>2819</v>
      </c>
      <c r="J5635" s="4" t="str">
        <f t="shared" si="176"/>
        <v>na</v>
      </c>
      <c r="K5635" s="4">
        <f t="shared" ref="K5635:K5698" si="177">IFERROR(RANK(J5635,$J$2:$J$5711,0),0)</f>
        <v>0</v>
      </c>
      <c r="L5635" t="s">
        <v>17078</v>
      </c>
    </row>
    <row r="5636" spans="1:12" x14ac:dyDescent="0.25">
      <c r="A5636" t="s">
        <v>11274</v>
      </c>
      <c r="B5636" t="s">
        <v>11275</v>
      </c>
      <c r="C5636" t="s">
        <v>61</v>
      </c>
      <c r="D5636">
        <v>12</v>
      </c>
      <c r="E5636" t="s">
        <v>36</v>
      </c>
      <c r="F5636" t="s">
        <v>36</v>
      </c>
      <c r="G5636" t="s">
        <v>36</v>
      </c>
      <c r="H5636" t="s">
        <v>36</v>
      </c>
      <c r="I5636" t="s">
        <v>2819</v>
      </c>
      <c r="J5636" s="4" t="str">
        <f t="shared" si="176"/>
        <v>na</v>
      </c>
      <c r="K5636" s="4">
        <f t="shared" si="177"/>
        <v>0</v>
      </c>
      <c r="L5636" t="s">
        <v>17079</v>
      </c>
    </row>
    <row r="5637" spans="1:12" x14ac:dyDescent="0.25">
      <c r="A5637" t="s">
        <v>11276</v>
      </c>
      <c r="B5637" t="s">
        <v>11277</v>
      </c>
      <c r="C5637" t="s">
        <v>61</v>
      </c>
      <c r="D5637">
        <v>12</v>
      </c>
      <c r="E5637" t="s">
        <v>36</v>
      </c>
      <c r="F5637" t="s">
        <v>36</v>
      </c>
      <c r="G5637" t="s">
        <v>36</v>
      </c>
      <c r="H5637" t="s">
        <v>36</v>
      </c>
      <c r="I5637" t="s">
        <v>2819</v>
      </c>
      <c r="J5637" s="4" t="str">
        <f t="shared" si="176"/>
        <v>na</v>
      </c>
      <c r="K5637" s="4">
        <f t="shared" si="177"/>
        <v>0</v>
      </c>
      <c r="L5637" t="s">
        <v>17080</v>
      </c>
    </row>
    <row r="5638" spans="1:12" x14ac:dyDescent="0.25">
      <c r="A5638" t="s">
        <v>11278</v>
      </c>
      <c r="B5638" t="s">
        <v>11279</v>
      </c>
      <c r="C5638" t="s">
        <v>58</v>
      </c>
      <c r="D5638">
        <v>12</v>
      </c>
      <c r="E5638" t="s">
        <v>36</v>
      </c>
      <c r="F5638">
        <v>7.0999999999999994E-2</v>
      </c>
      <c r="G5638">
        <v>7.0000000000000001E-3</v>
      </c>
      <c r="H5638">
        <v>11.993</v>
      </c>
      <c r="I5638" t="s">
        <v>2819</v>
      </c>
      <c r="J5638" s="4" t="str">
        <f t="shared" si="176"/>
        <v>na</v>
      </c>
      <c r="K5638" s="4">
        <f t="shared" si="177"/>
        <v>0</v>
      </c>
      <c r="L5638" t="s">
        <v>17081</v>
      </c>
    </row>
    <row r="5639" spans="1:12" x14ac:dyDescent="0.25">
      <c r="A5639" t="s">
        <v>11280</v>
      </c>
      <c r="B5639" t="s">
        <v>11281</v>
      </c>
      <c r="C5639" t="s">
        <v>30</v>
      </c>
      <c r="D5639">
        <v>12</v>
      </c>
      <c r="E5639" t="s">
        <v>36</v>
      </c>
      <c r="F5639" t="s">
        <v>36</v>
      </c>
      <c r="G5639">
        <v>0.54100000000000004</v>
      </c>
      <c r="H5639" t="s">
        <v>36</v>
      </c>
      <c r="I5639" t="s">
        <v>2819</v>
      </c>
      <c r="J5639" s="4" t="str">
        <f t="shared" si="176"/>
        <v>na</v>
      </c>
      <c r="K5639" s="4">
        <f t="shared" si="177"/>
        <v>0</v>
      </c>
      <c r="L5639" t="s">
        <v>17082</v>
      </c>
    </row>
    <row r="5640" spans="1:12" x14ac:dyDescent="0.25">
      <c r="A5640" t="s">
        <v>11282</v>
      </c>
      <c r="B5640" t="s">
        <v>11283</v>
      </c>
      <c r="C5640" t="s">
        <v>58</v>
      </c>
      <c r="D5640">
        <v>12</v>
      </c>
      <c r="E5640" t="s">
        <v>36</v>
      </c>
      <c r="F5640">
        <v>1.7130000000000001</v>
      </c>
      <c r="G5640">
        <v>24.172000000000001</v>
      </c>
      <c r="H5640" t="s">
        <v>36</v>
      </c>
      <c r="I5640" t="s">
        <v>2819</v>
      </c>
      <c r="J5640" s="4" t="str">
        <f t="shared" si="176"/>
        <v>na</v>
      </c>
      <c r="K5640" s="4">
        <f t="shared" si="177"/>
        <v>0</v>
      </c>
      <c r="L5640" t="s">
        <v>17083</v>
      </c>
    </row>
    <row r="5641" spans="1:12" x14ac:dyDescent="0.25">
      <c r="A5641" t="s">
        <v>11284</v>
      </c>
      <c r="B5641" t="s">
        <v>11285</v>
      </c>
      <c r="C5641" t="s">
        <v>58</v>
      </c>
      <c r="D5641">
        <v>12</v>
      </c>
      <c r="E5641" t="s">
        <v>36</v>
      </c>
      <c r="F5641">
        <v>0.10100000000000001</v>
      </c>
      <c r="G5641">
        <v>0.1</v>
      </c>
      <c r="H5641" t="s">
        <v>36</v>
      </c>
      <c r="I5641" t="s">
        <v>2819</v>
      </c>
      <c r="J5641" s="4" t="str">
        <f t="shared" si="176"/>
        <v>na</v>
      </c>
      <c r="K5641" s="4">
        <f t="shared" si="177"/>
        <v>0</v>
      </c>
      <c r="L5641" t="s">
        <v>17084</v>
      </c>
    </row>
    <row r="5642" spans="1:12" x14ac:dyDescent="0.25">
      <c r="A5642" t="s">
        <v>11286</v>
      </c>
      <c r="B5642" t="s">
        <v>11287</v>
      </c>
      <c r="C5642" t="s">
        <v>30</v>
      </c>
      <c r="D5642">
        <v>11</v>
      </c>
      <c r="E5642" t="s">
        <v>36</v>
      </c>
      <c r="F5642">
        <v>0.98599999999999999</v>
      </c>
      <c r="G5642">
        <v>4.6429999999999998</v>
      </c>
      <c r="H5642" t="s">
        <v>36</v>
      </c>
      <c r="I5642" t="s">
        <v>2819</v>
      </c>
      <c r="J5642" s="4" t="str">
        <f t="shared" si="176"/>
        <v>na</v>
      </c>
      <c r="K5642" s="4">
        <f t="shared" si="177"/>
        <v>0</v>
      </c>
      <c r="L5642" t="s">
        <v>17085</v>
      </c>
    </row>
    <row r="5643" spans="1:12" x14ac:dyDescent="0.25">
      <c r="A5643" t="s">
        <v>11288</v>
      </c>
      <c r="B5643" t="s">
        <v>11289</v>
      </c>
      <c r="C5643" t="s">
        <v>24</v>
      </c>
      <c r="D5643">
        <v>11</v>
      </c>
      <c r="E5643" t="s">
        <v>36</v>
      </c>
      <c r="F5643">
        <v>0.47599999999999998</v>
      </c>
      <c r="G5643">
        <v>28.155000000000001</v>
      </c>
      <c r="H5643" t="s">
        <v>36</v>
      </c>
      <c r="I5643" t="s">
        <v>2819</v>
      </c>
      <c r="J5643" s="4" t="str">
        <f t="shared" si="176"/>
        <v>na</v>
      </c>
      <c r="K5643" s="4">
        <f t="shared" si="177"/>
        <v>0</v>
      </c>
      <c r="L5643" t="s">
        <v>17086</v>
      </c>
    </row>
    <row r="5644" spans="1:12" x14ac:dyDescent="0.25">
      <c r="A5644" t="s">
        <v>11290</v>
      </c>
      <c r="B5644" t="s">
        <v>11291</v>
      </c>
      <c r="C5644" t="s">
        <v>15</v>
      </c>
      <c r="D5644">
        <v>11</v>
      </c>
      <c r="E5644" t="s">
        <v>36</v>
      </c>
      <c r="F5644" t="s">
        <v>36</v>
      </c>
      <c r="G5644" t="s">
        <v>36</v>
      </c>
      <c r="H5644" t="s">
        <v>36</v>
      </c>
      <c r="I5644" t="s">
        <v>2819</v>
      </c>
      <c r="J5644" s="4" t="str">
        <f t="shared" si="176"/>
        <v>na</v>
      </c>
      <c r="K5644" s="4">
        <f t="shared" si="177"/>
        <v>0</v>
      </c>
      <c r="L5644" t="s">
        <v>17087</v>
      </c>
    </row>
    <row r="5645" spans="1:12" x14ac:dyDescent="0.25">
      <c r="A5645" t="s">
        <v>11292</v>
      </c>
      <c r="B5645" t="s">
        <v>11293</v>
      </c>
      <c r="C5645" t="s">
        <v>61</v>
      </c>
      <c r="D5645">
        <v>11</v>
      </c>
      <c r="E5645" t="s">
        <v>36</v>
      </c>
      <c r="F5645">
        <v>2.6989999999999998</v>
      </c>
      <c r="G5645">
        <v>214.5</v>
      </c>
      <c r="H5645" t="s">
        <v>36</v>
      </c>
      <c r="I5645" t="s">
        <v>2819</v>
      </c>
      <c r="J5645" s="4" t="str">
        <f t="shared" si="176"/>
        <v>na</v>
      </c>
      <c r="K5645" s="4">
        <f t="shared" si="177"/>
        <v>0</v>
      </c>
      <c r="L5645" t="s">
        <v>17088</v>
      </c>
    </row>
    <row r="5646" spans="1:12" x14ac:dyDescent="0.25">
      <c r="A5646" t="s">
        <v>11294</v>
      </c>
      <c r="B5646" t="s">
        <v>11295</v>
      </c>
      <c r="C5646" t="s">
        <v>11</v>
      </c>
      <c r="D5646">
        <v>11</v>
      </c>
      <c r="E5646" t="s">
        <v>36</v>
      </c>
      <c r="F5646" t="s">
        <v>36</v>
      </c>
      <c r="G5646">
        <v>1E-3</v>
      </c>
      <c r="H5646" t="s">
        <v>36</v>
      </c>
      <c r="I5646" t="s">
        <v>2819</v>
      </c>
      <c r="J5646" s="4" t="str">
        <f t="shared" si="176"/>
        <v>na</v>
      </c>
      <c r="K5646" s="4">
        <f t="shared" si="177"/>
        <v>0</v>
      </c>
      <c r="L5646" t="s">
        <v>17089</v>
      </c>
    </row>
    <row r="5647" spans="1:12" x14ac:dyDescent="0.25">
      <c r="A5647" t="s">
        <v>11296</v>
      </c>
      <c r="B5647" t="s">
        <v>11297</v>
      </c>
      <c r="C5647" t="s">
        <v>58</v>
      </c>
      <c r="D5647">
        <v>11</v>
      </c>
      <c r="E5647" t="s">
        <v>36</v>
      </c>
      <c r="F5647">
        <v>0.22900000000000001</v>
      </c>
      <c r="G5647">
        <v>7.0000000000000001E-3</v>
      </c>
      <c r="H5647" t="s">
        <v>36</v>
      </c>
      <c r="I5647" t="s">
        <v>2819</v>
      </c>
      <c r="J5647" s="4" t="str">
        <f t="shared" si="176"/>
        <v>na</v>
      </c>
      <c r="K5647" s="4">
        <f t="shared" si="177"/>
        <v>0</v>
      </c>
      <c r="L5647" t="s">
        <v>17090</v>
      </c>
    </row>
    <row r="5648" spans="1:12" x14ac:dyDescent="0.25">
      <c r="A5648" t="s">
        <v>11298</v>
      </c>
      <c r="B5648" t="s">
        <v>11299</v>
      </c>
      <c r="C5648" t="s">
        <v>24</v>
      </c>
      <c r="D5648">
        <v>11</v>
      </c>
      <c r="E5648" t="s">
        <v>36</v>
      </c>
      <c r="F5648">
        <v>3.4169999999999998</v>
      </c>
      <c r="G5648">
        <v>3.5009999999999999</v>
      </c>
      <c r="H5648" t="s">
        <v>36</v>
      </c>
      <c r="I5648" t="s">
        <v>2819</v>
      </c>
      <c r="J5648" s="4" t="str">
        <f t="shared" si="176"/>
        <v>na</v>
      </c>
      <c r="K5648" s="4">
        <f t="shared" si="177"/>
        <v>0</v>
      </c>
      <c r="L5648" t="s">
        <v>17091</v>
      </c>
    </row>
    <row r="5649" spans="1:12" x14ac:dyDescent="0.25">
      <c r="A5649" t="s">
        <v>11300</v>
      </c>
      <c r="B5649" t="s">
        <v>11301</v>
      </c>
      <c r="C5649" t="s">
        <v>58</v>
      </c>
      <c r="D5649">
        <v>11</v>
      </c>
      <c r="E5649" t="s">
        <v>36</v>
      </c>
      <c r="F5649" t="s">
        <v>36</v>
      </c>
      <c r="G5649" t="s">
        <v>36</v>
      </c>
      <c r="H5649" t="s">
        <v>36</v>
      </c>
      <c r="I5649" t="s">
        <v>2819</v>
      </c>
      <c r="J5649" s="4" t="str">
        <f t="shared" si="176"/>
        <v>na</v>
      </c>
      <c r="K5649" s="4">
        <f t="shared" si="177"/>
        <v>0</v>
      </c>
      <c r="L5649" t="s">
        <v>17092</v>
      </c>
    </row>
    <row r="5650" spans="1:12" x14ac:dyDescent="0.25">
      <c r="A5650" t="s">
        <v>11302</v>
      </c>
      <c r="B5650" t="s">
        <v>11303</v>
      </c>
      <c r="C5650" t="s">
        <v>18</v>
      </c>
      <c r="D5650">
        <v>11</v>
      </c>
      <c r="E5650" t="s">
        <v>36</v>
      </c>
      <c r="F5650">
        <v>1.81</v>
      </c>
      <c r="G5650">
        <v>1.0840000000000001</v>
      </c>
      <c r="H5650" t="s">
        <v>36</v>
      </c>
      <c r="I5650" t="s">
        <v>2819</v>
      </c>
      <c r="J5650" s="4" t="str">
        <f t="shared" si="176"/>
        <v>na</v>
      </c>
      <c r="K5650" s="4">
        <f t="shared" si="177"/>
        <v>0</v>
      </c>
      <c r="L5650" t="s">
        <v>17093</v>
      </c>
    </row>
    <row r="5651" spans="1:12" x14ac:dyDescent="0.25">
      <c r="A5651" t="s">
        <v>11304</v>
      </c>
      <c r="B5651" t="s">
        <v>11305</v>
      </c>
      <c r="C5651" t="s">
        <v>30</v>
      </c>
      <c r="D5651">
        <v>11</v>
      </c>
      <c r="E5651" t="s">
        <v>36</v>
      </c>
      <c r="F5651" t="s">
        <v>36</v>
      </c>
      <c r="G5651" t="s">
        <v>36</v>
      </c>
      <c r="H5651" t="s">
        <v>36</v>
      </c>
      <c r="I5651" t="s">
        <v>2819</v>
      </c>
      <c r="J5651" s="4" t="str">
        <f t="shared" si="176"/>
        <v>na</v>
      </c>
      <c r="K5651" s="4">
        <f t="shared" si="177"/>
        <v>0</v>
      </c>
      <c r="L5651" t="s">
        <v>17094</v>
      </c>
    </row>
    <row r="5652" spans="1:12" x14ac:dyDescent="0.25">
      <c r="A5652" t="s">
        <v>11306</v>
      </c>
      <c r="B5652" t="s">
        <v>11307</v>
      </c>
      <c r="C5652" t="s">
        <v>58</v>
      </c>
      <c r="D5652">
        <v>11</v>
      </c>
      <c r="E5652">
        <v>19.594000000000001</v>
      </c>
      <c r="F5652">
        <v>0.155</v>
      </c>
      <c r="G5652">
        <v>0.03</v>
      </c>
      <c r="H5652">
        <v>3.621</v>
      </c>
      <c r="I5652" t="s">
        <v>2819</v>
      </c>
      <c r="J5652" s="4" t="str">
        <f t="shared" si="176"/>
        <v>na</v>
      </c>
      <c r="K5652" s="4">
        <f t="shared" si="177"/>
        <v>0</v>
      </c>
      <c r="L5652" t="s">
        <v>17095</v>
      </c>
    </row>
    <row r="5653" spans="1:12" x14ac:dyDescent="0.25">
      <c r="A5653" t="s">
        <v>11308</v>
      </c>
      <c r="B5653" t="s">
        <v>11309</v>
      </c>
      <c r="C5653" t="s">
        <v>61</v>
      </c>
      <c r="D5653">
        <v>11</v>
      </c>
      <c r="E5653" t="s">
        <v>36</v>
      </c>
      <c r="F5653" t="s">
        <v>36</v>
      </c>
      <c r="G5653" t="s">
        <v>36</v>
      </c>
      <c r="H5653" t="s">
        <v>36</v>
      </c>
      <c r="I5653" t="s">
        <v>2819</v>
      </c>
      <c r="J5653" s="4" t="str">
        <f t="shared" si="176"/>
        <v>na</v>
      </c>
      <c r="K5653" s="4">
        <f t="shared" si="177"/>
        <v>0</v>
      </c>
      <c r="L5653" t="s">
        <v>17096</v>
      </c>
    </row>
    <row r="5654" spans="1:12" x14ac:dyDescent="0.25">
      <c r="A5654" t="s">
        <v>11310</v>
      </c>
      <c r="B5654" t="s">
        <v>11311</v>
      </c>
      <c r="C5654" t="s">
        <v>11</v>
      </c>
      <c r="D5654">
        <v>11</v>
      </c>
      <c r="E5654" t="s">
        <v>36</v>
      </c>
      <c r="F5654">
        <v>0.54100000000000004</v>
      </c>
      <c r="G5654">
        <v>0.28999999999999998</v>
      </c>
      <c r="H5654">
        <v>11.08</v>
      </c>
      <c r="I5654" t="s">
        <v>2819</v>
      </c>
      <c r="J5654" s="4" t="str">
        <f t="shared" si="176"/>
        <v>na</v>
      </c>
      <c r="K5654" s="4">
        <f t="shared" si="177"/>
        <v>0</v>
      </c>
      <c r="L5654" t="s">
        <v>17097</v>
      </c>
    </row>
    <row r="5655" spans="1:12" x14ac:dyDescent="0.25">
      <c r="A5655" t="s">
        <v>11312</v>
      </c>
      <c r="B5655" t="s">
        <v>11313</v>
      </c>
      <c r="C5655" t="s">
        <v>15</v>
      </c>
      <c r="D5655">
        <v>11</v>
      </c>
      <c r="E5655" t="s">
        <v>36</v>
      </c>
      <c r="F5655" t="s">
        <v>36</v>
      </c>
      <c r="G5655">
        <v>0.90700000000000003</v>
      </c>
      <c r="H5655">
        <v>12.754</v>
      </c>
      <c r="I5655" t="s">
        <v>2819</v>
      </c>
      <c r="J5655" s="4" t="str">
        <f t="shared" si="176"/>
        <v>na</v>
      </c>
      <c r="K5655" s="4">
        <f t="shared" si="177"/>
        <v>0</v>
      </c>
      <c r="L5655" t="s">
        <v>17098</v>
      </c>
    </row>
    <row r="5656" spans="1:12" x14ac:dyDescent="0.25">
      <c r="A5656" t="s">
        <v>11314</v>
      </c>
      <c r="B5656" t="s">
        <v>11315</v>
      </c>
      <c r="C5656" t="s">
        <v>11</v>
      </c>
      <c r="D5656">
        <v>11</v>
      </c>
      <c r="E5656" t="s">
        <v>36</v>
      </c>
      <c r="F5656" t="s">
        <v>36</v>
      </c>
      <c r="G5656">
        <v>5.6000000000000001E-2</v>
      </c>
      <c r="H5656" t="s">
        <v>36</v>
      </c>
      <c r="I5656" t="s">
        <v>2819</v>
      </c>
      <c r="J5656" s="4" t="str">
        <f t="shared" si="176"/>
        <v>na</v>
      </c>
      <c r="K5656" s="4">
        <f t="shared" si="177"/>
        <v>0</v>
      </c>
      <c r="L5656" t="s">
        <v>17099</v>
      </c>
    </row>
    <row r="5657" spans="1:12" x14ac:dyDescent="0.25">
      <c r="A5657" t="s">
        <v>11316</v>
      </c>
      <c r="B5657" t="s">
        <v>11317</v>
      </c>
      <c r="C5657" t="s">
        <v>132</v>
      </c>
      <c r="D5657">
        <v>11</v>
      </c>
      <c r="E5657">
        <v>1.3340000000000001</v>
      </c>
      <c r="F5657">
        <v>0.50800000000000001</v>
      </c>
      <c r="G5657">
        <v>0.313</v>
      </c>
      <c r="H5657" t="s">
        <v>36</v>
      </c>
      <c r="I5657" t="s">
        <v>2819</v>
      </c>
      <c r="J5657" s="4" t="str">
        <f t="shared" si="176"/>
        <v>na</v>
      </c>
      <c r="K5657" s="4">
        <f t="shared" si="177"/>
        <v>0</v>
      </c>
      <c r="L5657" t="s">
        <v>17100</v>
      </c>
    </row>
    <row r="5658" spans="1:12" x14ac:dyDescent="0.25">
      <c r="A5658" t="s">
        <v>11318</v>
      </c>
      <c r="B5658" t="s">
        <v>11319</v>
      </c>
      <c r="C5658" t="s">
        <v>21</v>
      </c>
      <c r="D5658">
        <v>11</v>
      </c>
      <c r="E5658" t="s">
        <v>36</v>
      </c>
      <c r="F5658">
        <v>4.7590000000000003</v>
      </c>
      <c r="G5658">
        <v>3.052</v>
      </c>
      <c r="H5658" t="s">
        <v>36</v>
      </c>
      <c r="I5658" t="s">
        <v>2819</v>
      </c>
      <c r="J5658" s="4" t="str">
        <f t="shared" si="176"/>
        <v>na</v>
      </c>
      <c r="K5658" s="4">
        <f t="shared" si="177"/>
        <v>0</v>
      </c>
      <c r="L5658" t="s">
        <v>17101</v>
      </c>
    </row>
    <row r="5659" spans="1:12" x14ac:dyDescent="0.25">
      <c r="A5659" t="s">
        <v>11320</v>
      </c>
      <c r="B5659" t="s">
        <v>11321</v>
      </c>
      <c r="C5659" t="s">
        <v>132</v>
      </c>
      <c r="D5659">
        <v>11</v>
      </c>
      <c r="E5659" t="s">
        <v>36</v>
      </c>
      <c r="F5659">
        <v>3.718</v>
      </c>
      <c r="G5659">
        <v>1.851</v>
      </c>
      <c r="H5659">
        <v>20.094000000000001</v>
      </c>
      <c r="I5659" t="s">
        <v>2819</v>
      </c>
      <c r="J5659" s="4" t="str">
        <f t="shared" si="176"/>
        <v>na</v>
      </c>
      <c r="K5659" s="4">
        <f t="shared" si="177"/>
        <v>0</v>
      </c>
      <c r="L5659" t="s">
        <v>17102</v>
      </c>
    </row>
    <row r="5660" spans="1:12" x14ac:dyDescent="0.25">
      <c r="A5660" t="s">
        <v>11322</v>
      </c>
      <c r="B5660" t="s">
        <v>11323</v>
      </c>
      <c r="C5660" t="s">
        <v>132</v>
      </c>
      <c r="D5660">
        <v>11</v>
      </c>
      <c r="E5660" t="s">
        <v>36</v>
      </c>
      <c r="F5660" t="s">
        <v>36</v>
      </c>
      <c r="G5660" t="s">
        <v>36</v>
      </c>
      <c r="H5660" t="s">
        <v>36</v>
      </c>
      <c r="I5660" t="s">
        <v>2819</v>
      </c>
      <c r="J5660" s="4" t="str">
        <f t="shared" si="176"/>
        <v>na</v>
      </c>
      <c r="K5660" s="4">
        <f t="shared" si="177"/>
        <v>0</v>
      </c>
      <c r="L5660" t="s">
        <v>17103</v>
      </c>
    </row>
    <row r="5661" spans="1:12" x14ac:dyDescent="0.25">
      <c r="A5661" t="s">
        <v>11324</v>
      </c>
      <c r="B5661" t="s">
        <v>11325</v>
      </c>
      <c r="C5661" t="s">
        <v>58</v>
      </c>
      <c r="D5661">
        <v>11</v>
      </c>
      <c r="E5661" t="s">
        <v>36</v>
      </c>
      <c r="F5661">
        <v>0.88500000000000001</v>
      </c>
      <c r="G5661" t="s">
        <v>36</v>
      </c>
      <c r="H5661" t="s">
        <v>36</v>
      </c>
      <c r="I5661" t="s">
        <v>2819</v>
      </c>
      <c r="J5661" s="4" t="str">
        <f t="shared" si="176"/>
        <v>na</v>
      </c>
      <c r="K5661" s="4">
        <f t="shared" si="177"/>
        <v>0</v>
      </c>
      <c r="L5661" t="s">
        <v>17104</v>
      </c>
    </row>
    <row r="5662" spans="1:12" x14ac:dyDescent="0.25">
      <c r="A5662" t="s">
        <v>11326</v>
      </c>
      <c r="B5662" t="s">
        <v>11327</v>
      </c>
      <c r="C5662" t="s">
        <v>11</v>
      </c>
      <c r="D5662">
        <v>11</v>
      </c>
      <c r="E5662" t="s">
        <v>36</v>
      </c>
      <c r="F5662">
        <v>5.8000000000000003E-2</v>
      </c>
      <c r="G5662">
        <v>5.7000000000000002E-2</v>
      </c>
      <c r="H5662">
        <v>4.9779999999999998</v>
      </c>
      <c r="I5662" t="s">
        <v>2819</v>
      </c>
      <c r="J5662" s="4" t="str">
        <f t="shared" si="176"/>
        <v>na</v>
      </c>
      <c r="K5662" s="4">
        <f t="shared" si="177"/>
        <v>0</v>
      </c>
      <c r="L5662" t="s">
        <v>17105</v>
      </c>
    </row>
    <row r="5663" spans="1:12" x14ac:dyDescent="0.25">
      <c r="A5663" t="s">
        <v>11328</v>
      </c>
      <c r="B5663" t="s">
        <v>11329</v>
      </c>
      <c r="C5663" t="s">
        <v>61</v>
      </c>
      <c r="D5663">
        <v>11</v>
      </c>
      <c r="E5663" t="s">
        <v>36</v>
      </c>
      <c r="F5663" t="s">
        <v>36</v>
      </c>
      <c r="G5663" t="s">
        <v>36</v>
      </c>
      <c r="H5663" t="s">
        <v>36</v>
      </c>
      <c r="I5663" t="s">
        <v>2819</v>
      </c>
      <c r="J5663" s="4" t="str">
        <f t="shared" si="176"/>
        <v>na</v>
      </c>
      <c r="K5663" s="4">
        <f t="shared" si="177"/>
        <v>0</v>
      </c>
      <c r="L5663" t="s">
        <v>17106</v>
      </c>
    </row>
    <row r="5664" spans="1:12" x14ac:dyDescent="0.25">
      <c r="A5664" t="s">
        <v>11330</v>
      </c>
      <c r="B5664" t="s">
        <v>11331</v>
      </c>
      <c r="C5664" t="s">
        <v>11</v>
      </c>
      <c r="D5664">
        <v>11</v>
      </c>
      <c r="E5664">
        <v>43.804000000000002</v>
      </c>
      <c r="F5664">
        <v>0.46700000000000003</v>
      </c>
      <c r="G5664">
        <v>7.3999999999999996E-2</v>
      </c>
      <c r="H5664">
        <v>2.3170000000000002</v>
      </c>
      <c r="I5664" t="s">
        <v>2819</v>
      </c>
      <c r="J5664" s="4" t="str">
        <f t="shared" si="176"/>
        <v>na</v>
      </c>
      <c r="K5664" s="4">
        <f t="shared" si="177"/>
        <v>0</v>
      </c>
      <c r="L5664" t="s">
        <v>17107</v>
      </c>
    </row>
    <row r="5665" spans="1:12" x14ac:dyDescent="0.25">
      <c r="A5665" t="s">
        <v>11332</v>
      </c>
      <c r="B5665" t="s">
        <v>11333</v>
      </c>
      <c r="C5665" t="s">
        <v>24</v>
      </c>
      <c r="D5665">
        <v>11</v>
      </c>
      <c r="E5665" t="s">
        <v>36</v>
      </c>
      <c r="F5665" t="s">
        <v>36</v>
      </c>
      <c r="G5665" t="s">
        <v>36</v>
      </c>
      <c r="H5665" t="s">
        <v>36</v>
      </c>
      <c r="I5665" t="s">
        <v>2819</v>
      </c>
      <c r="J5665" s="4" t="str">
        <f t="shared" si="176"/>
        <v>na</v>
      </c>
      <c r="K5665" s="4">
        <f t="shared" si="177"/>
        <v>0</v>
      </c>
      <c r="L5665" t="s">
        <v>17108</v>
      </c>
    </row>
    <row r="5666" spans="1:12" x14ac:dyDescent="0.25">
      <c r="A5666" t="s">
        <v>11334</v>
      </c>
      <c r="B5666" t="s">
        <v>11335</v>
      </c>
      <c r="C5666" t="s">
        <v>24</v>
      </c>
      <c r="D5666">
        <v>11</v>
      </c>
      <c r="E5666" t="s">
        <v>36</v>
      </c>
      <c r="F5666">
        <v>8.16</v>
      </c>
      <c r="G5666">
        <v>0.27700000000000002</v>
      </c>
      <c r="H5666" t="s">
        <v>36</v>
      </c>
      <c r="I5666" t="s">
        <v>2819</v>
      </c>
      <c r="J5666" s="4" t="str">
        <f t="shared" si="176"/>
        <v>na</v>
      </c>
      <c r="K5666" s="4">
        <f t="shared" si="177"/>
        <v>0</v>
      </c>
      <c r="L5666" t="s">
        <v>17109</v>
      </c>
    </row>
    <row r="5667" spans="1:12" x14ac:dyDescent="0.25">
      <c r="A5667" t="s">
        <v>11336</v>
      </c>
      <c r="B5667" t="s">
        <v>11337</v>
      </c>
      <c r="C5667" t="s">
        <v>132</v>
      </c>
      <c r="D5667">
        <v>11</v>
      </c>
      <c r="E5667" t="s">
        <v>36</v>
      </c>
      <c r="F5667">
        <v>0.89100000000000001</v>
      </c>
      <c r="G5667">
        <v>0.38600000000000001</v>
      </c>
      <c r="H5667" t="s">
        <v>36</v>
      </c>
      <c r="I5667" t="s">
        <v>2819</v>
      </c>
      <c r="J5667" s="4" t="str">
        <f t="shared" si="176"/>
        <v>na</v>
      </c>
      <c r="K5667" s="4">
        <f t="shared" si="177"/>
        <v>0</v>
      </c>
      <c r="L5667" t="s">
        <v>17110</v>
      </c>
    </row>
    <row r="5668" spans="1:12" x14ac:dyDescent="0.25">
      <c r="A5668" t="s">
        <v>11338</v>
      </c>
      <c r="B5668" t="s">
        <v>11339</v>
      </c>
      <c r="C5668" t="s">
        <v>132</v>
      </c>
      <c r="D5668">
        <v>11</v>
      </c>
      <c r="E5668" t="s">
        <v>36</v>
      </c>
      <c r="F5668">
        <v>7.2930000000000001</v>
      </c>
      <c r="G5668">
        <v>13.885</v>
      </c>
      <c r="H5668" t="s">
        <v>36</v>
      </c>
      <c r="I5668" t="s">
        <v>2819</v>
      </c>
      <c r="J5668" s="4" t="str">
        <f t="shared" si="176"/>
        <v>na</v>
      </c>
      <c r="K5668" s="4">
        <f t="shared" si="177"/>
        <v>0</v>
      </c>
      <c r="L5668" t="s">
        <v>17111</v>
      </c>
    </row>
    <row r="5669" spans="1:12" x14ac:dyDescent="0.25">
      <c r="A5669" t="s">
        <v>11340</v>
      </c>
      <c r="B5669" t="s">
        <v>11341</v>
      </c>
      <c r="C5669" t="s">
        <v>132</v>
      </c>
      <c r="D5669">
        <v>11</v>
      </c>
      <c r="E5669" t="s">
        <v>36</v>
      </c>
      <c r="F5669">
        <v>0.82099999999999995</v>
      </c>
      <c r="G5669">
        <v>0.13400000000000001</v>
      </c>
      <c r="H5669" t="s">
        <v>36</v>
      </c>
      <c r="I5669" t="s">
        <v>2819</v>
      </c>
      <c r="J5669" s="4" t="str">
        <f t="shared" si="176"/>
        <v>na</v>
      </c>
      <c r="K5669" s="4">
        <f t="shared" si="177"/>
        <v>0</v>
      </c>
      <c r="L5669" t="s">
        <v>17112</v>
      </c>
    </row>
    <row r="5670" spans="1:12" x14ac:dyDescent="0.25">
      <c r="A5670" t="s">
        <v>11342</v>
      </c>
      <c r="B5670" t="s">
        <v>11343</v>
      </c>
      <c r="C5670" t="s">
        <v>58</v>
      </c>
      <c r="D5670">
        <v>11</v>
      </c>
      <c r="E5670" t="s">
        <v>36</v>
      </c>
      <c r="F5670">
        <v>3.7250000000000001</v>
      </c>
      <c r="G5670">
        <v>1.4E-2</v>
      </c>
      <c r="H5670">
        <v>15.196</v>
      </c>
      <c r="I5670" t="s">
        <v>2819</v>
      </c>
      <c r="J5670" s="4" t="str">
        <f t="shared" si="176"/>
        <v>na</v>
      </c>
      <c r="K5670" s="4">
        <f t="shared" si="177"/>
        <v>0</v>
      </c>
      <c r="L5670" t="s">
        <v>17113</v>
      </c>
    </row>
    <row r="5671" spans="1:12" x14ac:dyDescent="0.25">
      <c r="A5671" t="s">
        <v>11344</v>
      </c>
      <c r="B5671" t="s">
        <v>11345</v>
      </c>
      <c r="C5671" t="s">
        <v>21</v>
      </c>
      <c r="D5671">
        <v>11</v>
      </c>
      <c r="E5671">
        <v>13.816000000000001</v>
      </c>
      <c r="F5671">
        <v>1.0169999999999999</v>
      </c>
      <c r="G5671">
        <v>0.187</v>
      </c>
      <c r="H5671">
        <v>4.3170000000000002</v>
      </c>
      <c r="I5671" t="s">
        <v>2819</v>
      </c>
      <c r="J5671" s="4" t="str">
        <f t="shared" si="176"/>
        <v>na</v>
      </c>
      <c r="K5671" s="4">
        <f t="shared" si="177"/>
        <v>0</v>
      </c>
      <c r="L5671" t="s">
        <v>17114</v>
      </c>
    </row>
    <row r="5672" spans="1:12" x14ac:dyDescent="0.25">
      <c r="A5672" t="s">
        <v>11346</v>
      </c>
      <c r="B5672" t="s">
        <v>11347</v>
      </c>
      <c r="C5672" t="s">
        <v>30</v>
      </c>
      <c r="D5672">
        <v>11</v>
      </c>
      <c r="E5672" t="s">
        <v>36</v>
      </c>
      <c r="F5672">
        <v>1.371</v>
      </c>
      <c r="G5672">
        <v>12.433999999999999</v>
      </c>
      <c r="H5672" t="s">
        <v>36</v>
      </c>
      <c r="I5672" t="s">
        <v>2819</v>
      </c>
      <c r="J5672" s="4" t="str">
        <f t="shared" si="176"/>
        <v>na</v>
      </c>
      <c r="K5672" s="4">
        <f t="shared" si="177"/>
        <v>0</v>
      </c>
      <c r="L5672" t="s">
        <v>17115</v>
      </c>
    </row>
    <row r="5673" spans="1:12" x14ac:dyDescent="0.25">
      <c r="A5673" t="s">
        <v>11348</v>
      </c>
      <c r="B5673" t="s">
        <v>11349</v>
      </c>
      <c r="C5673" t="s">
        <v>30</v>
      </c>
      <c r="D5673">
        <v>11</v>
      </c>
      <c r="E5673" t="s">
        <v>36</v>
      </c>
      <c r="F5673">
        <v>1.222</v>
      </c>
      <c r="G5673">
        <v>0.56100000000000005</v>
      </c>
      <c r="H5673" t="s">
        <v>36</v>
      </c>
      <c r="I5673" t="s">
        <v>2819</v>
      </c>
      <c r="J5673" s="4" t="str">
        <f t="shared" si="176"/>
        <v>na</v>
      </c>
      <c r="K5673" s="4">
        <f t="shared" si="177"/>
        <v>0</v>
      </c>
      <c r="L5673" t="s">
        <v>17116</v>
      </c>
    </row>
    <row r="5674" spans="1:12" x14ac:dyDescent="0.25">
      <c r="A5674" t="s">
        <v>11350</v>
      </c>
      <c r="B5674" t="s">
        <v>11351</v>
      </c>
      <c r="C5674" t="s">
        <v>132</v>
      </c>
      <c r="D5674">
        <v>11</v>
      </c>
      <c r="E5674" t="s">
        <v>36</v>
      </c>
      <c r="F5674">
        <v>0.157</v>
      </c>
      <c r="G5674">
        <v>0.318</v>
      </c>
      <c r="H5674" t="s">
        <v>36</v>
      </c>
      <c r="I5674" t="s">
        <v>2819</v>
      </c>
      <c r="J5674" s="4" t="str">
        <f t="shared" si="176"/>
        <v>na</v>
      </c>
      <c r="K5674" s="4">
        <f t="shared" si="177"/>
        <v>0</v>
      </c>
      <c r="L5674" t="s">
        <v>17117</v>
      </c>
    </row>
    <row r="5675" spans="1:12" x14ac:dyDescent="0.25">
      <c r="A5675" t="s">
        <v>11352</v>
      </c>
      <c r="B5675" t="s">
        <v>11353</v>
      </c>
      <c r="C5675" t="s">
        <v>24</v>
      </c>
      <c r="D5675">
        <v>11</v>
      </c>
      <c r="E5675" t="s">
        <v>36</v>
      </c>
      <c r="F5675" t="s">
        <v>36</v>
      </c>
      <c r="G5675" t="s">
        <v>36</v>
      </c>
      <c r="H5675" t="s">
        <v>36</v>
      </c>
      <c r="I5675" t="s">
        <v>2819</v>
      </c>
      <c r="J5675" s="4" t="str">
        <f t="shared" si="176"/>
        <v>na</v>
      </c>
      <c r="K5675" s="4">
        <f t="shared" si="177"/>
        <v>0</v>
      </c>
      <c r="L5675" t="s">
        <v>17118</v>
      </c>
    </row>
    <row r="5676" spans="1:12" x14ac:dyDescent="0.25">
      <c r="A5676" t="s">
        <v>11354</v>
      </c>
      <c r="B5676" t="s">
        <v>11355</v>
      </c>
      <c r="C5676" t="s">
        <v>132</v>
      </c>
      <c r="D5676">
        <v>11</v>
      </c>
      <c r="E5676" t="s">
        <v>36</v>
      </c>
      <c r="F5676">
        <v>1.7470000000000001</v>
      </c>
      <c r="G5676">
        <v>0.63300000000000001</v>
      </c>
      <c r="H5676">
        <v>5.5659999999999998</v>
      </c>
      <c r="I5676" t="s">
        <v>2819</v>
      </c>
      <c r="J5676" s="4" t="str">
        <f t="shared" si="176"/>
        <v>na</v>
      </c>
      <c r="K5676" s="4">
        <f t="shared" si="177"/>
        <v>0</v>
      </c>
      <c r="L5676" t="s">
        <v>17119</v>
      </c>
    </row>
    <row r="5677" spans="1:12" x14ac:dyDescent="0.25">
      <c r="A5677" t="s">
        <v>11356</v>
      </c>
      <c r="B5677" t="s">
        <v>11357</v>
      </c>
      <c r="C5677" t="s">
        <v>18</v>
      </c>
      <c r="D5677">
        <v>11</v>
      </c>
      <c r="E5677" t="s">
        <v>36</v>
      </c>
      <c r="F5677">
        <v>1.1379999999999999</v>
      </c>
      <c r="G5677">
        <v>0.39200000000000002</v>
      </c>
      <c r="H5677" t="s">
        <v>36</v>
      </c>
      <c r="I5677" t="s">
        <v>2819</v>
      </c>
      <c r="J5677" s="4" t="str">
        <f t="shared" si="176"/>
        <v>na</v>
      </c>
      <c r="K5677" s="4">
        <f t="shared" si="177"/>
        <v>0</v>
      </c>
      <c r="L5677" t="s">
        <v>17120</v>
      </c>
    </row>
    <row r="5678" spans="1:12" x14ac:dyDescent="0.25">
      <c r="A5678" t="s">
        <v>11358</v>
      </c>
      <c r="B5678" t="s">
        <v>11359</v>
      </c>
      <c r="C5678" t="s">
        <v>30</v>
      </c>
      <c r="D5678">
        <v>11</v>
      </c>
      <c r="E5678" t="s">
        <v>36</v>
      </c>
      <c r="F5678">
        <v>0.33400000000000002</v>
      </c>
      <c r="G5678" t="s">
        <v>36</v>
      </c>
      <c r="H5678" t="s">
        <v>36</v>
      </c>
      <c r="I5678" t="s">
        <v>2819</v>
      </c>
      <c r="J5678" s="4" t="str">
        <f t="shared" si="176"/>
        <v>na</v>
      </c>
      <c r="K5678" s="4">
        <f t="shared" si="177"/>
        <v>0</v>
      </c>
      <c r="L5678" t="s">
        <v>17121</v>
      </c>
    </row>
    <row r="5679" spans="1:12" x14ac:dyDescent="0.25">
      <c r="A5679" t="s">
        <v>11360</v>
      </c>
      <c r="B5679" t="s">
        <v>11361</v>
      </c>
      <c r="C5679" t="s">
        <v>61</v>
      </c>
      <c r="D5679">
        <v>11</v>
      </c>
      <c r="E5679" t="s">
        <v>36</v>
      </c>
      <c r="F5679">
        <v>0.89600000000000002</v>
      </c>
      <c r="G5679" t="s">
        <v>36</v>
      </c>
      <c r="H5679" t="s">
        <v>36</v>
      </c>
      <c r="I5679" t="s">
        <v>2819</v>
      </c>
      <c r="J5679" s="4" t="str">
        <f t="shared" si="176"/>
        <v>na</v>
      </c>
      <c r="K5679" s="4">
        <f t="shared" si="177"/>
        <v>0</v>
      </c>
      <c r="L5679" t="s">
        <v>17122</v>
      </c>
    </row>
    <row r="5680" spans="1:12" x14ac:dyDescent="0.25">
      <c r="A5680" t="s">
        <v>11362</v>
      </c>
      <c r="B5680" t="s">
        <v>11363</v>
      </c>
      <c r="C5680" t="s">
        <v>58</v>
      </c>
      <c r="D5680">
        <v>11</v>
      </c>
      <c r="E5680" t="s">
        <v>36</v>
      </c>
      <c r="F5680">
        <v>0.13900000000000001</v>
      </c>
      <c r="G5680">
        <v>1.7999999999999999E-2</v>
      </c>
      <c r="H5680" t="s">
        <v>36</v>
      </c>
      <c r="I5680" t="s">
        <v>2819</v>
      </c>
      <c r="J5680" s="4" t="str">
        <f t="shared" si="176"/>
        <v>na</v>
      </c>
      <c r="K5680" s="4">
        <f t="shared" si="177"/>
        <v>0</v>
      </c>
      <c r="L5680" t="s">
        <v>17123</v>
      </c>
    </row>
    <row r="5681" spans="1:12" x14ac:dyDescent="0.25">
      <c r="A5681" t="s">
        <v>11364</v>
      </c>
      <c r="B5681" t="s">
        <v>11365</v>
      </c>
      <c r="C5681" t="s">
        <v>15</v>
      </c>
      <c r="D5681">
        <v>11</v>
      </c>
      <c r="E5681" t="s">
        <v>36</v>
      </c>
      <c r="F5681">
        <v>0.40400000000000003</v>
      </c>
      <c r="G5681">
        <v>0.34100000000000003</v>
      </c>
      <c r="H5681" t="s">
        <v>36</v>
      </c>
      <c r="I5681" t="s">
        <v>2819</v>
      </c>
      <c r="J5681" s="4" t="str">
        <f t="shared" si="176"/>
        <v>na</v>
      </c>
      <c r="K5681" s="4">
        <f t="shared" si="177"/>
        <v>0</v>
      </c>
      <c r="L5681" t="s">
        <v>17124</v>
      </c>
    </row>
    <row r="5682" spans="1:12" x14ac:dyDescent="0.25">
      <c r="A5682" t="s">
        <v>11366</v>
      </c>
      <c r="B5682" t="s">
        <v>11367</v>
      </c>
      <c r="C5682" t="s">
        <v>21</v>
      </c>
      <c r="D5682">
        <v>11</v>
      </c>
      <c r="E5682" t="s">
        <v>36</v>
      </c>
      <c r="F5682" t="s">
        <v>36</v>
      </c>
      <c r="G5682">
        <v>1E-3</v>
      </c>
      <c r="H5682" t="s">
        <v>36</v>
      </c>
      <c r="I5682" t="s">
        <v>2819</v>
      </c>
      <c r="J5682" s="4" t="str">
        <f t="shared" si="176"/>
        <v>na</v>
      </c>
      <c r="K5682" s="4">
        <f t="shared" si="177"/>
        <v>0</v>
      </c>
      <c r="L5682" t="s">
        <v>17125</v>
      </c>
    </row>
    <row r="5683" spans="1:12" x14ac:dyDescent="0.25">
      <c r="A5683" t="s">
        <v>11368</v>
      </c>
      <c r="B5683" t="s">
        <v>11369</v>
      </c>
      <c r="C5683" t="s">
        <v>45</v>
      </c>
      <c r="D5683">
        <v>11</v>
      </c>
      <c r="E5683" t="s">
        <v>36</v>
      </c>
      <c r="F5683">
        <v>11.105</v>
      </c>
      <c r="G5683" t="s">
        <v>36</v>
      </c>
      <c r="H5683" t="s">
        <v>36</v>
      </c>
      <c r="I5683" t="s">
        <v>2819</v>
      </c>
      <c r="J5683" s="4" t="str">
        <f t="shared" si="176"/>
        <v>na</v>
      </c>
      <c r="K5683" s="4">
        <f t="shared" si="177"/>
        <v>0</v>
      </c>
      <c r="L5683" t="s">
        <v>17126</v>
      </c>
    </row>
    <row r="5684" spans="1:12" x14ac:dyDescent="0.25">
      <c r="A5684" t="s">
        <v>11370</v>
      </c>
      <c r="B5684" t="s">
        <v>11371</v>
      </c>
      <c r="C5684" t="s">
        <v>61</v>
      </c>
      <c r="D5684">
        <v>11</v>
      </c>
      <c r="E5684">
        <v>20.439</v>
      </c>
      <c r="F5684">
        <v>2.4350000000000001</v>
      </c>
      <c r="G5684">
        <v>1.974</v>
      </c>
      <c r="H5684" t="s">
        <v>36</v>
      </c>
      <c r="I5684" t="s">
        <v>2819</v>
      </c>
      <c r="J5684" s="4" t="str">
        <f t="shared" si="176"/>
        <v>na</v>
      </c>
      <c r="K5684" s="4">
        <f t="shared" si="177"/>
        <v>0</v>
      </c>
      <c r="L5684" t="s">
        <v>17127</v>
      </c>
    </row>
    <row r="5685" spans="1:12" x14ac:dyDescent="0.25">
      <c r="A5685" t="s">
        <v>11372</v>
      </c>
      <c r="B5685" t="s">
        <v>11373</v>
      </c>
      <c r="C5685" t="s">
        <v>61</v>
      </c>
      <c r="D5685">
        <v>11</v>
      </c>
      <c r="E5685" t="s">
        <v>36</v>
      </c>
      <c r="F5685" t="s">
        <v>36</v>
      </c>
      <c r="G5685" t="s">
        <v>36</v>
      </c>
      <c r="H5685" t="s">
        <v>36</v>
      </c>
      <c r="I5685" t="s">
        <v>2819</v>
      </c>
      <c r="J5685" s="4" t="str">
        <f t="shared" si="176"/>
        <v>na</v>
      </c>
      <c r="K5685" s="4">
        <f t="shared" si="177"/>
        <v>0</v>
      </c>
      <c r="L5685" t="s">
        <v>17128</v>
      </c>
    </row>
    <row r="5686" spans="1:12" x14ac:dyDescent="0.25">
      <c r="A5686" t="s">
        <v>11374</v>
      </c>
      <c r="B5686" t="s">
        <v>11375</v>
      </c>
      <c r="C5686" t="s">
        <v>58</v>
      </c>
      <c r="D5686">
        <v>10</v>
      </c>
      <c r="E5686" t="s">
        <v>36</v>
      </c>
      <c r="F5686">
        <v>1.369</v>
      </c>
      <c r="G5686">
        <v>0.29399999999999998</v>
      </c>
      <c r="H5686" t="s">
        <v>36</v>
      </c>
      <c r="I5686" t="s">
        <v>2819</v>
      </c>
      <c r="J5686" s="4" t="str">
        <f t="shared" si="176"/>
        <v>na</v>
      </c>
      <c r="K5686" s="4">
        <f t="shared" si="177"/>
        <v>0</v>
      </c>
      <c r="L5686" t="s">
        <v>17129</v>
      </c>
    </row>
    <row r="5687" spans="1:12" x14ac:dyDescent="0.25">
      <c r="A5687" t="s">
        <v>11376</v>
      </c>
      <c r="B5687" t="s">
        <v>11377</v>
      </c>
      <c r="C5687" t="s">
        <v>30</v>
      </c>
      <c r="D5687">
        <v>10</v>
      </c>
      <c r="E5687" t="s">
        <v>36</v>
      </c>
      <c r="F5687" t="s">
        <v>36</v>
      </c>
      <c r="G5687" t="s">
        <v>36</v>
      </c>
      <c r="H5687" t="s">
        <v>36</v>
      </c>
      <c r="I5687" t="s">
        <v>2819</v>
      </c>
      <c r="J5687" s="4" t="str">
        <f t="shared" si="176"/>
        <v>na</v>
      </c>
      <c r="K5687" s="4">
        <f t="shared" si="177"/>
        <v>0</v>
      </c>
      <c r="L5687" t="s">
        <v>17130</v>
      </c>
    </row>
    <row r="5688" spans="1:12" x14ac:dyDescent="0.25">
      <c r="A5688" t="s">
        <v>11378</v>
      </c>
      <c r="B5688" t="s">
        <v>11379</v>
      </c>
      <c r="C5688" t="s">
        <v>58</v>
      </c>
      <c r="D5688">
        <v>10</v>
      </c>
      <c r="E5688">
        <v>25.257999999999999</v>
      </c>
      <c r="F5688">
        <v>0.10100000000000001</v>
      </c>
      <c r="G5688">
        <v>0.25600000000000001</v>
      </c>
      <c r="H5688">
        <v>4.157</v>
      </c>
      <c r="I5688" t="s">
        <v>2819</v>
      </c>
      <c r="J5688" s="4" t="str">
        <f t="shared" si="176"/>
        <v>na</v>
      </c>
      <c r="K5688" s="4">
        <f t="shared" si="177"/>
        <v>0</v>
      </c>
      <c r="L5688" t="s">
        <v>17131</v>
      </c>
    </row>
    <row r="5689" spans="1:12" x14ac:dyDescent="0.25">
      <c r="A5689" t="s">
        <v>11380</v>
      </c>
      <c r="B5689" t="s">
        <v>11381</v>
      </c>
      <c r="C5689" t="s">
        <v>30</v>
      </c>
      <c r="D5689">
        <v>10</v>
      </c>
      <c r="E5689" t="s">
        <v>36</v>
      </c>
      <c r="F5689" t="s">
        <v>36</v>
      </c>
      <c r="G5689" t="s">
        <v>36</v>
      </c>
      <c r="H5689" t="s">
        <v>36</v>
      </c>
      <c r="I5689" t="s">
        <v>2819</v>
      </c>
      <c r="J5689" s="4" t="str">
        <f t="shared" si="176"/>
        <v>na</v>
      </c>
      <c r="K5689" s="4">
        <f t="shared" si="177"/>
        <v>0</v>
      </c>
      <c r="L5689" t="s">
        <v>17132</v>
      </c>
    </row>
    <row r="5690" spans="1:12" x14ac:dyDescent="0.25">
      <c r="A5690" t="s">
        <v>11382</v>
      </c>
      <c r="B5690" t="s">
        <v>11383</v>
      </c>
      <c r="C5690" t="s">
        <v>15</v>
      </c>
      <c r="D5690">
        <v>10</v>
      </c>
      <c r="E5690" t="s">
        <v>36</v>
      </c>
      <c r="F5690">
        <v>0.73899999999999999</v>
      </c>
      <c r="G5690" t="s">
        <v>36</v>
      </c>
      <c r="H5690" t="s">
        <v>36</v>
      </c>
      <c r="I5690" t="s">
        <v>2819</v>
      </c>
      <c r="J5690" s="4" t="str">
        <f t="shared" si="176"/>
        <v>na</v>
      </c>
      <c r="K5690" s="4">
        <f t="shared" si="177"/>
        <v>0</v>
      </c>
      <c r="L5690" t="s">
        <v>17133</v>
      </c>
    </row>
    <row r="5691" spans="1:12" x14ac:dyDescent="0.25">
      <c r="A5691" t="s">
        <v>11384</v>
      </c>
      <c r="B5691" t="s">
        <v>11385</v>
      </c>
      <c r="C5691" t="s">
        <v>58</v>
      </c>
      <c r="D5691">
        <v>10</v>
      </c>
      <c r="E5691" t="s">
        <v>36</v>
      </c>
      <c r="F5691" t="s">
        <v>36</v>
      </c>
      <c r="G5691">
        <v>138.517</v>
      </c>
      <c r="H5691" t="s">
        <v>36</v>
      </c>
      <c r="I5691" t="s">
        <v>2819</v>
      </c>
      <c r="J5691" s="4" t="str">
        <f t="shared" si="176"/>
        <v>na</v>
      </c>
      <c r="K5691" s="4">
        <f t="shared" si="177"/>
        <v>0</v>
      </c>
      <c r="L5691" t="s">
        <v>17134</v>
      </c>
    </row>
    <row r="5692" spans="1:12" x14ac:dyDescent="0.25">
      <c r="A5692" t="s">
        <v>11386</v>
      </c>
      <c r="B5692" t="s">
        <v>11387</v>
      </c>
      <c r="C5692" t="s">
        <v>30</v>
      </c>
      <c r="D5692">
        <v>10</v>
      </c>
      <c r="E5692" t="s">
        <v>36</v>
      </c>
      <c r="F5692">
        <v>0.499</v>
      </c>
      <c r="G5692" t="s">
        <v>36</v>
      </c>
      <c r="H5692" t="s">
        <v>36</v>
      </c>
      <c r="I5692" t="s">
        <v>2819</v>
      </c>
      <c r="J5692" s="4" t="str">
        <f t="shared" si="176"/>
        <v>na</v>
      </c>
      <c r="K5692" s="4">
        <f t="shared" si="177"/>
        <v>0</v>
      </c>
      <c r="L5692" t="s">
        <v>17135</v>
      </c>
    </row>
    <row r="5693" spans="1:12" x14ac:dyDescent="0.25">
      <c r="A5693" t="s">
        <v>11388</v>
      </c>
      <c r="B5693" t="s">
        <v>11389</v>
      </c>
      <c r="C5693" t="s">
        <v>61</v>
      </c>
      <c r="D5693">
        <v>10</v>
      </c>
      <c r="E5693" t="s">
        <v>36</v>
      </c>
      <c r="F5693">
        <v>43.872</v>
      </c>
      <c r="G5693" t="s">
        <v>36</v>
      </c>
      <c r="H5693" t="s">
        <v>36</v>
      </c>
      <c r="I5693" t="s">
        <v>2819</v>
      </c>
      <c r="J5693" s="4" t="str">
        <f t="shared" si="176"/>
        <v>na</v>
      </c>
      <c r="K5693" s="4">
        <f t="shared" si="177"/>
        <v>0</v>
      </c>
      <c r="L5693" t="s">
        <v>17136</v>
      </c>
    </row>
    <row r="5694" spans="1:12" x14ac:dyDescent="0.25">
      <c r="A5694" t="s">
        <v>11390</v>
      </c>
      <c r="B5694" t="s">
        <v>11391</v>
      </c>
      <c r="C5694" t="s">
        <v>61</v>
      </c>
      <c r="D5694">
        <v>10</v>
      </c>
      <c r="E5694" t="s">
        <v>36</v>
      </c>
      <c r="F5694">
        <v>747.79100000000005</v>
      </c>
      <c r="G5694" t="s">
        <v>36</v>
      </c>
      <c r="H5694" t="s">
        <v>36</v>
      </c>
      <c r="I5694" t="s">
        <v>2819</v>
      </c>
      <c r="J5694" s="4" t="str">
        <f t="shared" si="176"/>
        <v>na</v>
      </c>
      <c r="K5694" s="4">
        <f t="shared" si="177"/>
        <v>0</v>
      </c>
      <c r="L5694" t="s">
        <v>17137</v>
      </c>
    </row>
    <row r="5695" spans="1:12" x14ac:dyDescent="0.25">
      <c r="A5695" t="s">
        <v>11392</v>
      </c>
      <c r="B5695" t="s">
        <v>11393</v>
      </c>
      <c r="C5695" t="s">
        <v>21</v>
      </c>
      <c r="D5695">
        <v>10</v>
      </c>
      <c r="E5695" t="s">
        <v>36</v>
      </c>
      <c r="F5695">
        <v>7.3869999999999996</v>
      </c>
      <c r="G5695">
        <v>8.2200000000000006</v>
      </c>
      <c r="H5695" t="s">
        <v>36</v>
      </c>
      <c r="I5695" t="s">
        <v>2819</v>
      </c>
      <c r="J5695" s="4" t="str">
        <f t="shared" si="176"/>
        <v>na</v>
      </c>
      <c r="K5695" s="4">
        <f t="shared" si="177"/>
        <v>0</v>
      </c>
      <c r="L5695" t="s">
        <v>17138</v>
      </c>
    </row>
    <row r="5696" spans="1:12" x14ac:dyDescent="0.25">
      <c r="A5696" t="s">
        <v>11394</v>
      </c>
      <c r="B5696" t="s">
        <v>11395</v>
      </c>
      <c r="C5696" t="s">
        <v>30</v>
      </c>
      <c r="D5696">
        <v>10</v>
      </c>
      <c r="E5696" t="s">
        <v>36</v>
      </c>
      <c r="F5696">
        <v>0.50900000000000001</v>
      </c>
      <c r="G5696">
        <v>0.47299999999999998</v>
      </c>
      <c r="H5696" t="s">
        <v>36</v>
      </c>
      <c r="I5696" t="s">
        <v>2819</v>
      </c>
      <c r="J5696" s="4" t="str">
        <f t="shared" si="176"/>
        <v>na</v>
      </c>
      <c r="K5696" s="4">
        <f t="shared" si="177"/>
        <v>0</v>
      </c>
      <c r="L5696" t="s">
        <v>17139</v>
      </c>
    </row>
    <row r="5697" spans="1:12" x14ac:dyDescent="0.25">
      <c r="A5697" t="s">
        <v>11396</v>
      </c>
      <c r="B5697" t="s">
        <v>11397</v>
      </c>
      <c r="C5697" t="s">
        <v>15</v>
      </c>
      <c r="D5697">
        <v>10</v>
      </c>
      <c r="E5697" t="s">
        <v>36</v>
      </c>
      <c r="F5697">
        <v>0.60199999999999998</v>
      </c>
      <c r="G5697">
        <v>0.107</v>
      </c>
      <c r="H5697" t="s">
        <v>36</v>
      </c>
      <c r="I5697" t="s">
        <v>2819</v>
      </c>
      <c r="J5697" s="4" t="str">
        <f t="shared" si="176"/>
        <v>na</v>
      </c>
      <c r="K5697" s="4">
        <f t="shared" si="177"/>
        <v>0</v>
      </c>
      <c r="L5697" t="s">
        <v>17140</v>
      </c>
    </row>
    <row r="5698" spans="1:12" x14ac:dyDescent="0.25">
      <c r="A5698" t="s">
        <v>11398</v>
      </c>
      <c r="B5698" t="s">
        <v>11399</v>
      </c>
      <c r="C5698" t="s">
        <v>24</v>
      </c>
      <c r="D5698">
        <v>10</v>
      </c>
      <c r="E5698">
        <v>7.165</v>
      </c>
      <c r="F5698" t="s">
        <v>36</v>
      </c>
      <c r="G5698">
        <v>0.13400000000000001</v>
      </c>
      <c r="H5698">
        <v>4.2039999999999997</v>
      </c>
      <c r="I5698" t="s">
        <v>2819</v>
      </c>
      <c r="J5698" s="4" t="str">
        <f t="shared" ref="J5698:J5761" si="178">IF(AND(I5698=selected_country_code,C5698= selected_sector_code),D5698,"na")</f>
        <v>na</v>
      </c>
      <c r="K5698" s="4">
        <f t="shared" si="177"/>
        <v>0</v>
      </c>
      <c r="L5698" t="s">
        <v>17141</v>
      </c>
    </row>
    <row r="5699" spans="1:12" x14ac:dyDescent="0.25">
      <c r="A5699" t="s">
        <v>11400</v>
      </c>
      <c r="B5699" t="s">
        <v>11401</v>
      </c>
      <c r="C5699" t="s">
        <v>30</v>
      </c>
      <c r="D5699">
        <v>10</v>
      </c>
      <c r="E5699" t="s">
        <v>36</v>
      </c>
      <c r="F5699">
        <v>0.85199999999999998</v>
      </c>
      <c r="G5699">
        <v>0.13600000000000001</v>
      </c>
      <c r="H5699">
        <v>18.378</v>
      </c>
      <c r="I5699" t="s">
        <v>2819</v>
      </c>
      <c r="J5699" s="4" t="str">
        <f t="shared" si="178"/>
        <v>na</v>
      </c>
      <c r="K5699" s="4">
        <f t="shared" ref="K5699:K5711" si="179">IFERROR(RANK(J5699,$J$2:$J$5711,0),0)</f>
        <v>0</v>
      </c>
      <c r="L5699" t="s">
        <v>17142</v>
      </c>
    </row>
    <row r="5700" spans="1:12" x14ac:dyDescent="0.25">
      <c r="A5700" t="s">
        <v>11402</v>
      </c>
      <c r="B5700" t="s">
        <v>11403</v>
      </c>
      <c r="C5700" t="s">
        <v>35</v>
      </c>
      <c r="D5700">
        <v>10</v>
      </c>
      <c r="E5700">
        <v>11.333</v>
      </c>
      <c r="F5700">
        <v>0.41299999999999998</v>
      </c>
      <c r="G5700">
        <v>1.137</v>
      </c>
      <c r="H5700" t="s">
        <v>36</v>
      </c>
      <c r="I5700" t="s">
        <v>2819</v>
      </c>
      <c r="J5700" s="4" t="str">
        <f t="shared" si="178"/>
        <v>na</v>
      </c>
      <c r="K5700" s="4">
        <f t="shared" si="179"/>
        <v>0</v>
      </c>
      <c r="L5700" t="s">
        <v>17143</v>
      </c>
    </row>
    <row r="5701" spans="1:12" x14ac:dyDescent="0.25">
      <c r="A5701" t="s">
        <v>11404</v>
      </c>
      <c r="B5701" t="s">
        <v>11405</v>
      </c>
      <c r="C5701" t="s">
        <v>132</v>
      </c>
      <c r="D5701">
        <v>10</v>
      </c>
      <c r="E5701" t="s">
        <v>36</v>
      </c>
      <c r="F5701">
        <v>0.72299999999999998</v>
      </c>
      <c r="G5701">
        <v>0.871</v>
      </c>
      <c r="H5701" t="s">
        <v>36</v>
      </c>
      <c r="I5701" t="s">
        <v>2819</v>
      </c>
      <c r="J5701" s="4" t="str">
        <f t="shared" si="178"/>
        <v>na</v>
      </c>
      <c r="K5701" s="4">
        <f t="shared" si="179"/>
        <v>0</v>
      </c>
      <c r="L5701" t="s">
        <v>17144</v>
      </c>
    </row>
    <row r="5702" spans="1:12" x14ac:dyDescent="0.25">
      <c r="A5702" t="s">
        <v>11406</v>
      </c>
      <c r="B5702" t="s">
        <v>11407</v>
      </c>
      <c r="C5702" t="s">
        <v>30</v>
      </c>
      <c r="D5702">
        <v>10</v>
      </c>
      <c r="E5702" t="s">
        <v>36</v>
      </c>
      <c r="F5702">
        <v>144.59700000000001</v>
      </c>
      <c r="G5702">
        <v>23.231000000000002</v>
      </c>
      <c r="H5702" t="s">
        <v>36</v>
      </c>
      <c r="I5702" t="s">
        <v>2819</v>
      </c>
      <c r="J5702" s="4" t="str">
        <f t="shared" si="178"/>
        <v>na</v>
      </c>
      <c r="K5702" s="4">
        <f t="shared" si="179"/>
        <v>0</v>
      </c>
      <c r="L5702" t="s">
        <v>17145</v>
      </c>
    </row>
    <row r="5703" spans="1:12" x14ac:dyDescent="0.25">
      <c r="A5703" t="s">
        <v>11408</v>
      </c>
      <c r="B5703" t="s">
        <v>11409</v>
      </c>
      <c r="C5703" t="s">
        <v>61</v>
      </c>
      <c r="D5703">
        <v>10</v>
      </c>
      <c r="E5703" t="s">
        <v>36</v>
      </c>
      <c r="F5703" t="s">
        <v>36</v>
      </c>
      <c r="G5703" t="s">
        <v>36</v>
      </c>
      <c r="H5703" t="s">
        <v>36</v>
      </c>
      <c r="I5703" t="s">
        <v>2819</v>
      </c>
      <c r="J5703" s="4" t="str">
        <f t="shared" si="178"/>
        <v>na</v>
      </c>
      <c r="K5703" s="4">
        <f t="shared" si="179"/>
        <v>0</v>
      </c>
      <c r="L5703" t="s">
        <v>17146</v>
      </c>
    </row>
    <row r="5704" spans="1:12" x14ac:dyDescent="0.25">
      <c r="A5704" t="s">
        <v>11410</v>
      </c>
      <c r="B5704" t="s">
        <v>11411</v>
      </c>
      <c r="C5704" t="s">
        <v>132</v>
      </c>
      <c r="D5704">
        <v>10</v>
      </c>
      <c r="E5704" t="s">
        <v>36</v>
      </c>
      <c r="F5704" t="s">
        <v>36</v>
      </c>
      <c r="G5704" t="s">
        <v>36</v>
      </c>
      <c r="H5704" t="s">
        <v>36</v>
      </c>
      <c r="I5704" t="s">
        <v>2819</v>
      </c>
      <c r="J5704" s="4" t="str">
        <f t="shared" si="178"/>
        <v>na</v>
      </c>
      <c r="K5704" s="4">
        <f t="shared" si="179"/>
        <v>0</v>
      </c>
      <c r="L5704" t="s">
        <v>17147</v>
      </c>
    </row>
    <row r="5705" spans="1:12" x14ac:dyDescent="0.25">
      <c r="A5705" t="s">
        <v>11412</v>
      </c>
      <c r="B5705" t="s">
        <v>11413</v>
      </c>
      <c r="C5705" t="s">
        <v>30</v>
      </c>
      <c r="D5705">
        <v>10</v>
      </c>
      <c r="E5705" t="s">
        <v>36</v>
      </c>
      <c r="F5705" t="s">
        <v>36</v>
      </c>
      <c r="G5705">
        <v>29.074000000000002</v>
      </c>
      <c r="H5705" t="s">
        <v>36</v>
      </c>
      <c r="I5705" t="s">
        <v>2819</v>
      </c>
      <c r="J5705" s="4" t="str">
        <f t="shared" si="178"/>
        <v>na</v>
      </c>
      <c r="K5705" s="4">
        <f t="shared" si="179"/>
        <v>0</v>
      </c>
      <c r="L5705" t="s">
        <v>17148</v>
      </c>
    </row>
    <row r="5706" spans="1:12" x14ac:dyDescent="0.25">
      <c r="A5706" t="s">
        <v>11414</v>
      </c>
      <c r="B5706" t="s">
        <v>11415</v>
      </c>
      <c r="C5706" t="s">
        <v>30</v>
      </c>
      <c r="D5706">
        <v>10</v>
      </c>
      <c r="E5706" t="s">
        <v>36</v>
      </c>
      <c r="F5706">
        <v>4.7560000000000002</v>
      </c>
      <c r="G5706">
        <v>32.567999999999998</v>
      </c>
      <c r="H5706" t="s">
        <v>36</v>
      </c>
      <c r="I5706" t="s">
        <v>2819</v>
      </c>
      <c r="J5706" s="4" t="str">
        <f t="shared" si="178"/>
        <v>na</v>
      </c>
      <c r="K5706" s="4">
        <f t="shared" si="179"/>
        <v>0</v>
      </c>
      <c r="L5706" t="s">
        <v>17149</v>
      </c>
    </row>
    <row r="5707" spans="1:12" x14ac:dyDescent="0.25">
      <c r="A5707" t="s">
        <v>11416</v>
      </c>
      <c r="B5707" t="s">
        <v>11417</v>
      </c>
      <c r="C5707" t="s">
        <v>61</v>
      </c>
      <c r="D5707">
        <v>10</v>
      </c>
      <c r="E5707" t="s">
        <v>36</v>
      </c>
      <c r="F5707" t="s">
        <v>36</v>
      </c>
      <c r="G5707" t="s">
        <v>36</v>
      </c>
      <c r="H5707" t="s">
        <v>36</v>
      </c>
      <c r="I5707" t="s">
        <v>2819</v>
      </c>
      <c r="J5707" s="4" t="str">
        <f t="shared" si="178"/>
        <v>na</v>
      </c>
      <c r="K5707" s="4">
        <f t="shared" si="179"/>
        <v>0</v>
      </c>
      <c r="L5707" t="s">
        <v>17150</v>
      </c>
    </row>
    <row r="5708" spans="1:12" x14ac:dyDescent="0.25">
      <c r="A5708" t="s">
        <v>11418</v>
      </c>
      <c r="B5708" t="s">
        <v>11419</v>
      </c>
      <c r="C5708" t="s">
        <v>30</v>
      </c>
      <c r="D5708">
        <v>10</v>
      </c>
      <c r="E5708" t="s">
        <v>36</v>
      </c>
      <c r="F5708">
        <v>0.44</v>
      </c>
      <c r="G5708" t="s">
        <v>36</v>
      </c>
      <c r="H5708" t="s">
        <v>36</v>
      </c>
      <c r="I5708" t="s">
        <v>2819</v>
      </c>
      <c r="J5708" s="4" t="str">
        <f t="shared" si="178"/>
        <v>na</v>
      </c>
      <c r="K5708" s="4">
        <f t="shared" si="179"/>
        <v>0</v>
      </c>
      <c r="L5708" t="s">
        <v>17151</v>
      </c>
    </row>
    <row r="5709" spans="1:12" x14ac:dyDescent="0.25">
      <c r="A5709" t="s">
        <v>11420</v>
      </c>
      <c r="B5709" t="s">
        <v>11421</v>
      </c>
      <c r="C5709" t="s">
        <v>30</v>
      </c>
      <c r="D5709">
        <v>10</v>
      </c>
      <c r="E5709" t="s">
        <v>36</v>
      </c>
      <c r="F5709">
        <v>0.501</v>
      </c>
      <c r="G5709">
        <v>0.72699999999999998</v>
      </c>
      <c r="H5709" t="s">
        <v>36</v>
      </c>
      <c r="I5709" t="s">
        <v>2819</v>
      </c>
      <c r="J5709" s="4" t="str">
        <f t="shared" si="178"/>
        <v>na</v>
      </c>
      <c r="K5709" s="4">
        <f t="shared" si="179"/>
        <v>0</v>
      </c>
      <c r="L5709" t="s">
        <v>17152</v>
      </c>
    </row>
    <row r="5710" spans="1:12" x14ac:dyDescent="0.25">
      <c r="A5710" t="s">
        <v>11422</v>
      </c>
      <c r="B5710" t="s">
        <v>11423</v>
      </c>
      <c r="C5710" t="s">
        <v>24</v>
      </c>
      <c r="D5710">
        <v>10</v>
      </c>
      <c r="E5710" t="s">
        <v>36</v>
      </c>
      <c r="F5710" t="s">
        <v>36</v>
      </c>
      <c r="G5710" t="s">
        <v>36</v>
      </c>
      <c r="H5710" t="s">
        <v>36</v>
      </c>
      <c r="I5710" t="s">
        <v>2819</v>
      </c>
      <c r="J5710" s="4" t="str">
        <f t="shared" si="178"/>
        <v>na</v>
      </c>
      <c r="K5710" s="4">
        <f t="shared" si="179"/>
        <v>0</v>
      </c>
      <c r="L5710" t="s">
        <v>17153</v>
      </c>
    </row>
    <row r="5711" spans="1:12" x14ac:dyDescent="0.25">
      <c r="A5711" t="s">
        <v>11424</v>
      </c>
      <c r="B5711" t="s">
        <v>11425</v>
      </c>
      <c r="C5711" t="s">
        <v>58</v>
      </c>
      <c r="D5711">
        <v>10</v>
      </c>
      <c r="E5711" t="s">
        <v>36</v>
      </c>
      <c r="F5711" t="s">
        <v>36</v>
      </c>
      <c r="G5711">
        <v>2.7309999999999999</v>
      </c>
      <c r="H5711" t="s">
        <v>36</v>
      </c>
      <c r="I5711" t="s">
        <v>2819</v>
      </c>
      <c r="J5711" s="4" t="str">
        <f t="shared" si="178"/>
        <v>na</v>
      </c>
      <c r="K5711" s="4">
        <f t="shared" si="179"/>
        <v>0</v>
      </c>
      <c r="L5711" t="s">
        <v>17154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17C19-AF53-44B3-8155-AC4DCF4C8D2A}">
  <dimension ref="B2:G14"/>
  <sheetViews>
    <sheetView workbookViewId="0">
      <selection activeCell="B2" sqref="B2:B14"/>
    </sheetView>
  </sheetViews>
  <sheetFormatPr defaultRowHeight="12.5" x14ac:dyDescent="0.25"/>
  <sheetData>
    <row r="2" spans="2:7" x14ac:dyDescent="0.25">
      <c r="B2" t="s">
        <v>2</v>
      </c>
      <c r="E2" t="s">
        <v>8</v>
      </c>
      <c r="G2" t="s">
        <v>11436</v>
      </c>
    </row>
    <row r="3" spans="2:7" x14ac:dyDescent="0.25">
      <c r="B3" t="s">
        <v>11</v>
      </c>
      <c r="E3" t="s">
        <v>12</v>
      </c>
      <c r="G3" t="s">
        <v>4</v>
      </c>
    </row>
    <row r="4" spans="2:7" x14ac:dyDescent="0.25">
      <c r="B4" t="s">
        <v>15</v>
      </c>
      <c r="E4" t="s">
        <v>1131</v>
      </c>
      <c r="G4" t="s">
        <v>5</v>
      </c>
    </row>
    <row r="5" spans="2:7" x14ac:dyDescent="0.25">
      <c r="B5" t="s">
        <v>18</v>
      </c>
      <c r="E5" t="s">
        <v>2218</v>
      </c>
      <c r="G5" t="s">
        <v>6</v>
      </c>
    </row>
    <row r="6" spans="2:7" x14ac:dyDescent="0.25">
      <c r="B6" t="s">
        <v>21</v>
      </c>
      <c r="E6" t="s">
        <v>2819</v>
      </c>
      <c r="G6" t="s">
        <v>7</v>
      </c>
    </row>
    <row r="7" spans="2:7" x14ac:dyDescent="0.25">
      <c r="B7" t="s">
        <v>24</v>
      </c>
    </row>
    <row r="8" spans="2:7" x14ac:dyDescent="0.25">
      <c r="B8" t="s">
        <v>27</v>
      </c>
    </row>
    <row r="9" spans="2:7" x14ac:dyDescent="0.25">
      <c r="B9" t="s">
        <v>30</v>
      </c>
    </row>
    <row r="10" spans="2:7" x14ac:dyDescent="0.25">
      <c r="B10" t="s">
        <v>35</v>
      </c>
    </row>
    <row r="11" spans="2:7" x14ac:dyDescent="0.25">
      <c r="B11" t="s">
        <v>45</v>
      </c>
    </row>
    <row r="12" spans="2:7" x14ac:dyDescent="0.25">
      <c r="B12" t="s">
        <v>58</v>
      </c>
    </row>
    <row r="13" spans="2:7" x14ac:dyDescent="0.25">
      <c r="B13" t="s">
        <v>61</v>
      </c>
    </row>
    <row r="14" spans="2:7" x14ac:dyDescent="0.25">
      <c r="B14" t="s">
        <v>132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349E-3708-488C-9C90-2AB8C4DA15DE}">
  <dimension ref="B2:AC53"/>
  <sheetViews>
    <sheetView topLeftCell="A7" workbookViewId="0">
      <selection activeCell="D5" activeCellId="1" sqref="B5:B9 D5:D9"/>
    </sheetView>
  </sheetViews>
  <sheetFormatPr defaultRowHeight="12.5" x14ac:dyDescent="0.25"/>
  <cols>
    <col min="2" max="2" width="20.453125" bestFit="1" customWidth="1"/>
    <col min="3" max="3" width="18.36328125" style="2" bestFit="1" customWidth="1"/>
    <col min="11" max="17" width="11" style="4" customWidth="1"/>
    <col min="18" max="18" width="15.26953125" bestFit="1" customWidth="1"/>
  </cols>
  <sheetData>
    <row r="2" spans="2:29" ht="13" x14ac:dyDescent="0.3">
      <c r="B2" s="5" t="s">
        <v>11433</v>
      </c>
      <c r="I2" s="5"/>
    </row>
    <row r="3" spans="2:29" ht="13" x14ac:dyDescent="0.3">
      <c r="B3" s="5" t="s">
        <v>11435</v>
      </c>
      <c r="I3" s="5" t="s">
        <v>11434</v>
      </c>
    </row>
    <row r="5" spans="2:29" x14ac:dyDescent="0.25">
      <c r="B5" t="s">
        <v>8</v>
      </c>
      <c r="C5" s="2" t="s">
        <v>4</v>
      </c>
      <c r="D5" s="4" t="s">
        <v>5</v>
      </c>
      <c r="E5" s="4" t="s">
        <v>6</v>
      </c>
      <c r="F5" s="4" t="s">
        <v>7</v>
      </c>
      <c r="G5" s="4"/>
      <c r="H5" s="7" t="s">
        <v>11443</v>
      </c>
      <c r="I5" t="s">
        <v>8</v>
      </c>
      <c r="J5" t="s">
        <v>2</v>
      </c>
      <c r="K5" s="4" t="s">
        <v>11426</v>
      </c>
      <c r="L5" s="4" t="s">
        <v>11427</v>
      </c>
      <c r="M5" s="4" t="s">
        <v>11428</v>
      </c>
      <c r="N5" s="4" t="s">
        <v>4</v>
      </c>
      <c r="O5" s="4" t="s">
        <v>6</v>
      </c>
      <c r="P5" s="4" t="s">
        <v>7</v>
      </c>
      <c r="Q5" s="4" t="s">
        <v>5</v>
      </c>
      <c r="R5" s="4" t="s">
        <v>11439</v>
      </c>
      <c r="S5" s="4" t="s">
        <v>11437</v>
      </c>
      <c r="T5" s="4" t="s">
        <v>11430</v>
      </c>
    </row>
    <row r="6" spans="2:29" x14ac:dyDescent="0.25">
      <c r="B6" t="s">
        <v>12</v>
      </c>
      <c r="C6" s="2">
        <f>AVERAGEIFS(DATA!$E$2:$E$5711,DATA!$I$2:$I$5711,SUMA!B6)</f>
        <v>21.041936936936921</v>
      </c>
      <c r="D6" s="2">
        <f>AVERAGEIFS(DATA!$F$2:$F$5711,DATA!$I$2:$I$5711,SUMA!B6)</f>
        <v>1.3759558823529394</v>
      </c>
      <c r="E6" s="2">
        <f>AVERAGEIFS(DATA!$G$2:$G$5711,DATA!$I$2:$I$5711,SUMA!B6)</f>
        <v>2.8746753246753225</v>
      </c>
      <c r="F6" s="2">
        <f>AVERAGEIFS(DATA!$H$2:$H$5711,DATA!$I$2:$I$5711,SUMA!B6)</f>
        <v>19.540479616306961</v>
      </c>
      <c r="G6" s="2"/>
      <c r="H6" t="str">
        <f>CONCATENATE(I6,"_",J6)</f>
        <v>TH_Energy</v>
      </c>
      <c r="I6" t="s">
        <v>12</v>
      </c>
      <c r="J6" t="s">
        <v>11</v>
      </c>
      <c r="K6" s="4">
        <f>COUNTIFS(DATA!$C$2:$C$5711,SUMA!J6,DATA!$I$2:$I$5711,$I6)</f>
        <v>18</v>
      </c>
      <c r="L6" s="4">
        <f>SUMIFS(DATA!$D$2:$D$5711,DATA!$C$2:$C$5711,SUMA!J6,DATA!$I$2:$I$5711,$I6)</f>
        <v>40775</v>
      </c>
      <c r="M6" s="6">
        <f>(L6/(SUMIFS($L$5:$L$53,$I$5:$I$53,$I6)))</f>
        <v>0.11288728436521493</v>
      </c>
      <c r="N6" s="4">
        <f>AVERAGEIFS(DATA!$E$2:$E$5711,DATA!$C$2:$C$5711,SUMA!J6,DATA!$I$2:$I$5711,I6)</f>
        <v>8.16</v>
      </c>
      <c r="O6" s="4">
        <f>AVERAGEIFS(DATA!$G$2:$G$5711,DATA!$C$2:$C$5711,SUMA!J6,DATA!$I$2:$I$5711,I6)</f>
        <v>19.277777777777775</v>
      </c>
      <c r="P6" s="4">
        <f>AVERAGEIFS(DATA!$H$2:$H$5711,DATA!$C$2:$C$5711,SUMA!J6,DATA!$I$2:$I$5711,I6)</f>
        <v>6.5713333333333335</v>
      </c>
      <c r="Q6" s="4">
        <f>AVERAGEIFS(DATA!$F$2:$F$5711,DATA!$C$2:$C$5711,SUMA!J6,DATA!$I$2:$I$5711,I6)</f>
        <v>0.74500000000000011</v>
      </c>
      <c r="R6" s="6">
        <f>Q6/$C$6</f>
        <v>3.540548582731614E-2</v>
      </c>
      <c r="S6" s="4" t="str">
        <f t="shared" ref="S6:S17" si="0">CONCATENATE("Rank ",T6,"/",LARGE($T$6:$T$17,1))</f>
        <v>Rank 1/12</v>
      </c>
      <c r="T6" s="4">
        <f>RANK(Q6,$Q$6:$Q$17,1)</f>
        <v>1</v>
      </c>
    </row>
    <row r="7" spans="2:29" x14ac:dyDescent="0.25">
      <c r="B7" t="s">
        <v>1131</v>
      </c>
      <c r="C7" s="2">
        <f>AVERAGEIFS(DATA!$E$2:$E$5711,DATA!$I$2:$I$5711,SUMA!B7)</f>
        <v>17.243591954022975</v>
      </c>
      <c r="D7" s="2">
        <f>AVERAGEIFS(DATA!$F$2:$F$5711,DATA!$I$2:$I$5711,SUMA!B7)</f>
        <v>1.0236638655462189</v>
      </c>
      <c r="E7" s="2">
        <f>AVERAGEIFS(DATA!$G$2:$G$5711,DATA!$I$2:$I$5711,SUMA!B7)</f>
        <v>2.7809978540772562</v>
      </c>
      <c r="F7" s="2">
        <f>AVERAGEIFS(DATA!$H$2:$H$5711,DATA!$I$2:$I$5711,SUMA!B7)</f>
        <v>12.600591511936337</v>
      </c>
      <c r="G7" s="2"/>
      <c r="H7" t="str">
        <f t="shared" ref="H7:H53" si="1">CONCATENATE(I7,"_",J7)</f>
        <v>TH_Industrials</v>
      </c>
      <c r="I7" t="s">
        <v>12</v>
      </c>
      <c r="J7" t="s">
        <v>15</v>
      </c>
      <c r="K7" s="4">
        <f>COUNTIFS(DATA!$C$2:$C$5711,SUMA!J7,DATA!$I$2:$I$5711,$I7)</f>
        <v>79</v>
      </c>
      <c r="L7" s="4">
        <f>SUMIFS(DATA!$D$2:$D$5711,DATA!$C$2:$C$5711,SUMA!J7,DATA!$I$2:$I$5711,$I7)</f>
        <v>36234</v>
      </c>
      <c r="M7" s="6">
        <f t="shared" ref="M7:M53" si="2">(L7/(SUMIFS($L$5:$L$53,$I$5:$I$53,$I7)))</f>
        <v>0.10031533688998646</v>
      </c>
      <c r="N7" s="4">
        <f>AVERAGEIFS(DATA!$E$2:$E$5711,DATA!$C$2:$C$5711,SUMA!J7,DATA!$I$2:$I$5711,I7)</f>
        <v>13.945932203389832</v>
      </c>
      <c r="O7" s="4">
        <f>AVERAGEIFS(DATA!$G$2:$G$5711,DATA!$C$2:$C$5711,SUMA!J7,DATA!$I$2:$I$5711,I7)</f>
        <v>0.98333333333333306</v>
      </c>
      <c r="P7" s="4">
        <f>AVERAGEIFS(DATA!$H$2:$H$5711,DATA!$C$2:$C$5711,SUMA!J7,DATA!$I$2:$I$5711,I7)</f>
        <v>10.018615384615387</v>
      </c>
      <c r="Q7" s="4">
        <f>AVERAGEIFS(DATA!$F$2:$F$5711,DATA!$C$2:$C$5711,SUMA!J7,DATA!$I$2:$I$5711,I7)</f>
        <v>0.95807692307692327</v>
      </c>
      <c r="R7" s="6">
        <f t="shared" ref="R7:R17" si="3">Q7/$C$6</f>
        <v>4.5531783787219671E-2</v>
      </c>
      <c r="S7" s="4" t="str">
        <f t="shared" si="0"/>
        <v>Rank 5/12</v>
      </c>
      <c r="T7" s="4">
        <f t="shared" ref="T6:T17" si="4">RANK(Q7,$Q$6:$Q$17,1)</f>
        <v>5</v>
      </c>
      <c r="W7" t="str">
        <f>selected_country_code</f>
        <v>SP</v>
      </c>
      <c r="X7" t="s">
        <v>11438</v>
      </c>
      <c r="Y7">
        <f>INDEX(B5:F9,MATCH(W7,$B$5:$B$9,0),MATCH(W9,$B$5:$F$5,0))</f>
        <v>1.0236638655462189</v>
      </c>
    </row>
    <row r="8" spans="2:29" x14ac:dyDescent="0.25">
      <c r="B8" t="s">
        <v>2218</v>
      </c>
      <c r="C8" s="2">
        <f>AVERAGEIFS(DATA!$E$2:$E$5711,DATA!$I$2:$I$5711,SUMA!B8)</f>
        <v>22.682084558823522</v>
      </c>
      <c r="D8" s="2">
        <f>AVERAGEIFS(DATA!$F$2:$F$5711,DATA!$I$2:$I$5711,SUMA!B8)</f>
        <v>2.7392203389830514</v>
      </c>
      <c r="E8" s="2">
        <f>AVERAGEIFS(DATA!$G$2:$G$5711,DATA!$I$2:$I$5711,SUMA!B8)</f>
        <v>3.0379155405405425</v>
      </c>
      <c r="F8" s="2">
        <f>AVERAGEIFS(DATA!$H$2:$H$5711,DATA!$I$2:$I$5711,SUMA!B8)</f>
        <v>18.196771428571438</v>
      </c>
      <c r="G8" s="2"/>
      <c r="H8" t="str">
        <f t="shared" si="1"/>
        <v>TH_Communication Services</v>
      </c>
      <c r="I8" t="s">
        <v>12</v>
      </c>
      <c r="J8" t="s">
        <v>18</v>
      </c>
      <c r="K8" s="4">
        <f>COUNTIFS(DATA!$C$2:$C$5711,SUMA!J8,DATA!$I$2:$I$5711,$I8)</f>
        <v>31</v>
      </c>
      <c r="L8" s="4">
        <f>SUMIFS(DATA!$D$2:$D$5711,DATA!$C$2:$C$5711,SUMA!J8,DATA!$I$2:$I$5711,$I8)</f>
        <v>34903</v>
      </c>
      <c r="M8" s="6">
        <f t="shared" si="2"/>
        <v>9.6630407999977852E-2</v>
      </c>
      <c r="N8" s="4">
        <f>AVERAGEIFS(DATA!$E$2:$E$5711,DATA!$C$2:$C$5711,SUMA!J8,DATA!$I$2:$I$5711,I8)</f>
        <v>20.448636363636361</v>
      </c>
      <c r="O8" s="4">
        <f>AVERAGEIFS(DATA!$G$2:$G$5711,DATA!$C$2:$C$5711,SUMA!J8,DATA!$I$2:$I$5711,I8)</f>
        <v>2.751666666666666</v>
      </c>
      <c r="P8" s="4">
        <f>AVERAGEIFS(DATA!$H$2:$H$5711,DATA!$C$2:$C$5711,SUMA!J8,DATA!$I$2:$I$5711,I8)</f>
        <v>34.304642857142852</v>
      </c>
      <c r="Q8" s="4">
        <f>AVERAGEIFS(DATA!$F$2:$F$5711,DATA!$C$2:$C$5711,SUMA!J8,DATA!$I$2:$I$5711,I8)</f>
        <v>3.608387096774194</v>
      </c>
      <c r="R8" s="6">
        <f t="shared" si="3"/>
        <v>0.17148550095880422</v>
      </c>
      <c r="S8" s="4" t="str">
        <f t="shared" si="0"/>
        <v>Rank 12/12</v>
      </c>
      <c r="T8" s="4">
        <f t="shared" si="4"/>
        <v>12</v>
      </c>
      <c r="V8" t="s">
        <v>11431</v>
      </c>
      <c r="W8" t="str">
        <f>selected_sector_code</f>
        <v>Materials</v>
      </c>
      <c r="X8" t="s">
        <v>11442</v>
      </c>
      <c r="Y8">
        <f>INDEX($H$5:$T$53,MATCH(CONCATENATE(W7,"_",W8),$H$5:$H$53,0),MATCH(W9,$H$5:$T$5,0))</f>
        <v>1.1082580645161286</v>
      </c>
    </row>
    <row r="9" spans="2:29" x14ac:dyDescent="0.25">
      <c r="B9" t="s">
        <v>2819</v>
      </c>
      <c r="C9" s="2">
        <f>AVERAGEIFS(DATA!$E$2:$E$5711,DATA!$I$2:$I$5711,SUMA!B9)</f>
        <v>36.985662519440126</v>
      </c>
      <c r="D9" s="2">
        <f>AVERAGEIFS(DATA!$F$2:$F$5711,DATA!$I$2:$I$5711,SUMA!B9)</f>
        <v>7.290422826086961</v>
      </c>
      <c r="E9" s="2">
        <f>AVERAGEIFS(DATA!$G$2:$G$5711,DATA!$I$2:$I$5711,SUMA!B9)</f>
        <v>21.440934017188816</v>
      </c>
      <c r="F9" s="2">
        <f>AVERAGEIFS(DATA!$H$2:$H$5711,DATA!$I$2:$I$5711,SUMA!B9)</f>
        <v>26.952844131455393</v>
      </c>
      <c r="G9" s="2"/>
      <c r="H9" t="str">
        <f t="shared" si="1"/>
        <v>TH_Consumer Staples</v>
      </c>
      <c r="I9" t="s">
        <v>12</v>
      </c>
      <c r="J9" t="s">
        <v>21</v>
      </c>
      <c r="K9" s="4">
        <f>COUNTIFS(DATA!$C$2:$C$5711,SUMA!J9,DATA!$I$2:$I$5711,$I9)</f>
        <v>51</v>
      </c>
      <c r="L9" s="4">
        <f>SUMIFS(DATA!$D$2:$D$5711,DATA!$C$2:$C$5711,SUMA!J9,DATA!$I$2:$I$5711,$I9)</f>
        <v>47760</v>
      </c>
      <c r="M9" s="6">
        <f t="shared" si="2"/>
        <v>0.13222554754831797</v>
      </c>
      <c r="N9" s="4">
        <f>AVERAGEIFS(DATA!$E$2:$E$5711,DATA!$C$2:$C$5711,SUMA!J9,DATA!$I$2:$I$5711,I9)</f>
        <v>20.486428571428576</v>
      </c>
      <c r="O9" s="4">
        <f>AVERAGEIFS(DATA!$G$2:$G$5711,DATA!$C$2:$C$5711,SUMA!J9,DATA!$I$2:$I$5711,I9)</f>
        <v>1.1950980392156858</v>
      </c>
      <c r="P9" s="4">
        <f>AVERAGEIFS(DATA!$H$2:$H$5711,DATA!$C$2:$C$5711,SUMA!J9,DATA!$I$2:$I$5711,I9)</f>
        <v>16.917021276595744</v>
      </c>
      <c r="Q9" s="4">
        <f>AVERAGEIFS(DATA!$F$2:$F$5711,DATA!$C$2:$C$5711,SUMA!J9,DATA!$I$2:$I$5711,I9)</f>
        <v>1.6125490196078434</v>
      </c>
      <c r="R9" s="6">
        <f t="shared" si="3"/>
        <v>7.6635008670574531E-2</v>
      </c>
      <c r="S9" s="4" t="str">
        <f t="shared" si="0"/>
        <v>Rank 8/12</v>
      </c>
      <c r="T9" s="4">
        <f t="shared" si="4"/>
        <v>8</v>
      </c>
      <c r="W9" t="str">
        <f>selected_valuation_method</f>
        <v>pb</v>
      </c>
    </row>
    <row r="10" spans="2:29" x14ac:dyDescent="0.25">
      <c r="H10" t="str">
        <f t="shared" si="1"/>
        <v>TH_Materials</v>
      </c>
      <c r="I10" t="s">
        <v>12</v>
      </c>
      <c r="J10" t="s">
        <v>24</v>
      </c>
      <c r="K10" s="4">
        <f>COUNTIFS(DATA!$C$2:$C$5711,SUMA!J10,DATA!$I$2:$I$5711,$I10)</f>
        <v>63</v>
      </c>
      <c r="L10" s="4">
        <f>SUMIFS(DATA!$D$2:$D$5711,DATA!$C$2:$C$5711,SUMA!J10,DATA!$I$2:$I$5711,$I10)</f>
        <v>28212</v>
      </c>
      <c r="M10" s="6">
        <f t="shared" si="2"/>
        <v>7.81060960517828E-2</v>
      </c>
      <c r="N10" s="4">
        <f>AVERAGEIFS(DATA!$E$2:$E$5711,DATA!$C$2:$C$5711,SUMA!J10,DATA!$I$2:$I$5711,I10)</f>
        <v>20.578636363636367</v>
      </c>
      <c r="O10" s="4">
        <f>AVERAGEIFS(DATA!$G$2:$G$5711,DATA!$C$2:$C$5711,SUMA!J10,DATA!$I$2:$I$5711,I10)</f>
        <v>0.71596774193548407</v>
      </c>
      <c r="P10" s="4">
        <f>AVERAGEIFS(DATA!$H$2:$H$5711,DATA!$C$2:$C$5711,SUMA!J10,DATA!$I$2:$I$5711,I10)</f>
        <v>6.6688235294117639</v>
      </c>
      <c r="Q10" s="4">
        <f>AVERAGEIFS(DATA!$F$2:$F$5711,DATA!$C$2:$C$5711,SUMA!J10,DATA!$I$2:$I$5711,I10)</f>
        <v>0.81161290322580637</v>
      </c>
      <c r="R10" s="6">
        <f t="shared" si="3"/>
        <v>3.8571206902588175E-2</v>
      </c>
      <c r="S10" s="4" t="str">
        <f t="shared" si="0"/>
        <v>Rank 3/12</v>
      </c>
      <c r="T10" s="4">
        <f t="shared" si="4"/>
        <v>3</v>
      </c>
      <c r="W10" t="s">
        <v>11427</v>
      </c>
      <c r="X10" t="s">
        <v>2</v>
      </c>
      <c r="Y10" t="s">
        <v>1</v>
      </c>
      <c r="Z10" t="s">
        <v>11429</v>
      </c>
      <c r="AA10" t="s">
        <v>11440</v>
      </c>
      <c r="AB10" t="s">
        <v>11441</v>
      </c>
      <c r="AC10" t="s">
        <v>17155</v>
      </c>
    </row>
    <row r="11" spans="2:29" x14ac:dyDescent="0.25">
      <c r="H11" t="str">
        <f t="shared" si="1"/>
        <v>TH_Utilities</v>
      </c>
      <c r="I11" t="s">
        <v>12</v>
      </c>
      <c r="J11" t="s">
        <v>27</v>
      </c>
      <c r="K11" s="4">
        <f>COUNTIFS(DATA!$C$2:$C$5711,SUMA!J11,DATA!$I$2:$I$5711,$I11)</f>
        <v>23</v>
      </c>
      <c r="L11" s="4">
        <f>SUMIFS(DATA!$D$2:$D$5711,DATA!$C$2:$C$5711,SUMA!J11,DATA!$I$2:$I$5711,$I11)</f>
        <v>35764</v>
      </c>
      <c r="M11" s="6">
        <f t="shared" si="2"/>
        <v>9.9014122330779816E-2</v>
      </c>
      <c r="N11" s="4">
        <f>AVERAGEIFS(DATA!$E$2:$E$5711,DATA!$C$2:$C$5711,SUMA!J11,DATA!$I$2:$I$5711,I11)</f>
        <v>17.200000000000003</v>
      </c>
      <c r="O11" s="4">
        <f>AVERAGEIFS(DATA!$G$2:$G$5711,DATA!$C$2:$C$5711,SUMA!J11,DATA!$I$2:$I$5711,I11)</f>
        <v>4.1326086956521735</v>
      </c>
      <c r="P11" s="4">
        <f>AVERAGEIFS(DATA!$H$2:$H$5711,DATA!$C$2:$C$5711,SUMA!J11,DATA!$I$2:$I$5711,I11)</f>
        <v>33.118181818181817</v>
      </c>
      <c r="Q11" s="4">
        <f>AVERAGEIFS(DATA!$F$2:$F$5711,DATA!$C$2:$C$5711,SUMA!J11,DATA!$I$2:$I$5711,I11)</f>
        <v>1.9581818181818185</v>
      </c>
      <c r="R11" s="6">
        <f t="shared" si="3"/>
        <v>9.3060910887173845E-2</v>
      </c>
      <c r="S11" s="4" t="str">
        <f t="shared" si="0"/>
        <v>Rank 10/12</v>
      </c>
      <c r="T11" s="4">
        <f t="shared" si="4"/>
        <v>10</v>
      </c>
      <c r="V11">
        <v>1</v>
      </c>
      <c r="W11">
        <f>INDEX(DATA!$A$1:$L$5711,MATCH(V11,DATA!$K:$K,0),4)</f>
        <v>6176</v>
      </c>
      <c r="X11" t="str">
        <f>INDEX(DATA!$A$1:$K$5711,MATCH(V11,DATA!$K:$K,0),3)</f>
        <v>Materials</v>
      </c>
      <c r="Y11" t="str">
        <f>INDEX(DATA!$A$1:$K$5711,MATCH(V11,DATA!$K:$K,0),2)</f>
        <v>Aluminum Corp Of China-Adr</v>
      </c>
      <c r="Z11">
        <f>INDEX(DATA!$A$1:$K$5711,MATCH(V11,DATA!$K:$K,0),6)</f>
        <v>0.46899999999999997</v>
      </c>
      <c r="AA11" s="3">
        <f>Z11/$Y$7</f>
        <v>0.45815820581861144</v>
      </c>
      <c r="AB11" s="3">
        <f>Z11/$Y$8</f>
        <v>0.42318663406682977</v>
      </c>
      <c r="AC11" t="str">
        <f>INDEX(DATA!$A$1:$L$5711,MATCH(V11,DATA!$K:$K,0),12)</f>
        <v>ACHX SP</v>
      </c>
    </row>
    <row r="12" spans="2:29" x14ac:dyDescent="0.25">
      <c r="H12" t="str">
        <f t="shared" si="1"/>
        <v>TH_Health Care</v>
      </c>
      <c r="I12" t="s">
        <v>12</v>
      </c>
      <c r="J12" t="s">
        <v>30</v>
      </c>
      <c r="K12" s="4">
        <f>COUNTIFS(DATA!$C$2:$C$5711,SUMA!J12,DATA!$I$2:$I$5711,$I12)</f>
        <v>25</v>
      </c>
      <c r="L12" s="4">
        <f>SUMIFS(DATA!$D$2:$D$5711,DATA!$C$2:$C$5711,SUMA!J12,DATA!$I$2:$I$5711,$I12)</f>
        <v>19247</v>
      </c>
      <c r="M12" s="6">
        <f t="shared" si="2"/>
        <v>5.3286120470319852E-2</v>
      </c>
      <c r="N12" s="4">
        <f>AVERAGEIFS(DATA!$E$2:$E$5711,DATA!$C$2:$C$5711,SUMA!J12,DATA!$I$2:$I$5711,I12)</f>
        <v>22.195217391304347</v>
      </c>
      <c r="O12" s="4">
        <f>AVERAGEIFS(DATA!$G$2:$G$5711,DATA!$C$2:$C$5711,SUMA!J12,DATA!$I$2:$I$5711,I12)</f>
        <v>2.4531999999999994</v>
      </c>
      <c r="P12" s="4">
        <f>AVERAGEIFS(DATA!$H$2:$H$5711,DATA!$C$2:$C$5711,SUMA!J12,DATA!$I$2:$I$5711,I12)</f>
        <v>14.396666666666668</v>
      </c>
      <c r="Q12" s="4">
        <f>AVERAGEIFS(DATA!$F$2:$F$5711,DATA!$C$2:$C$5711,SUMA!J12,DATA!$I$2:$I$5711,I12)</f>
        <v>2.4704000000000006</v>
      </c>
      <c r="R12" s="6">
        <f t="shared" si="3"/>
        <v>0.11740364052053932</v>
      </c>
      <c r="S12" s="4" t="str">
        <f t="shared" si="0"/>
        <v>Rank 11/12</v>
      </c>
      <c r="T12" s="4">
        <f t="shared" si="4"/>
        <v>11</v>
      </c>
      <c r="V12">
        <v>2</v>
      </c>
      <c r="W12">
        <f>INDEX(DATA!$A$1:$K$5711,MATCH(V12,DATA!$K:$K,0),4)</f>
        <v>5064</v>
      </c>
      <c r="X12" t="str">
        <f>INDEX(DATA!$A$1:$K$5711,MATCH(V12,DATA!$K:$K,0),3)</f>
        <v>Materials</v>
      </c>
      <c r="Y12" t="str">
        <f>INDEX(DATA!$A$1:$K$5711,MATCH(V12,DATA!$K:$K,0),2)</f>
        <v>Sinopec Shanghai-Spons Adr</v>
      </c>
      <c r="Z12">
        <f>INDEX(DATA!$A$1:$K$5711,MATCH(V12,DATA!$K:$K,0),6)</f>
        <v>0.59599999999999997</v>
      </c>
      <c r="AA12" s="3">
        <f t="shared" ref="AA12:AA20" si="5">Z12/$Y$7</f>
        <v>0.5822223681618176</v>
      </c>
      <c r="AB12" s="3">
        <f t="shared" ref="AB12:AB20" si="6">Z12/$Y$8</f>
        <v>0.53778088252415901</v>
      </c>
      <c r="AC12" t="str">
        <f>INDEX(DATA!$A$1:$L$5711,MATCH(V12,DATA!$K:$K,0),12)</f>
        <v>SHI SP</v>
      </c>
    </row>
    <row r="13" spans="2:29" x14ac:dyDescent="0.25">
      <c r="H13" t="str">
        <f t="shared" si="1"/>
        <v>TH_Financials</v>
      </c>
      <c r="I13" t="s">
        <v>12</v>
      </c>
      <c r="J13" t="s">
        <v>35</v>
      </c>
      <c r="K13" s="4">
        <f>COUNTIFS(DATA!$C$2:$C$5711,SUMA!J13,DATA!$I$2:$I$5711,$I13)</f>
        <v>54</v>
      </c>
      <c r="L13" s="4">
        <f>SUMIFS(DATA!$D$2:$D$5711,DATA!$C$2:$C$5711,SUMA!J13,DATA!$I$2:$I$5711,$I13)</f>
        <v>50125</v>
      </c>
      <c r="M13" s="6">
        <f t="shared" si="2"/>
        <v>0.13877314846858121</v>
      </c>
      <c r="N13" s="4">
        <f>AVERAGEIFS(DATA!$E$2:$E$5711,DATA!$C$2:$C$5711,SUMA!J13,DATA!$I$2:$I$5711,I13)</f>
        <v>15.094791666666667</v>
      </c>
      <c r="O13" s="4">
        <f>AVERAGEIFS(DATA!$G$2:$G$5711,DATA!$C$2:$C$5711,SUMA!J13,DATA!$I$2:$I$5711,I13)</f>
        <v>1.6511320754716983</v>
      </c>
      <c r="P13" s="4">
        <f>AVERAGEIFS(DATA!$H$2:$H$5711,DATA!$C$2:$C$5711,SUMA!J13,DATA!$I$2:$I$5711,I13)</f>
        <v>11.945185185185183</v>
      </c>
      <c r="Q13" s="4">
        <f>AVERAGEIFS(DATA!$F$2:$F$5711,DATA!$C$2:$C$5711,SUMA!J13,DATA!$I$2:$I$5711,I13)</f>
        <v>1.7224074074074081</v>
      </c>
      <c r="R13" s="6">
        <f t="shared" si="3"/>
        <v>8.1855934297754784E-2</v>
      </c>
      <c r="S13" s="4" t="str">
        <f t="shared" si="0"/>
        <v>Rank 9/12</v>
      </c>
      <c r="T13" s="4">
        <f t="shared" si="4"/>
        <v>9</v>
      </c>
      <c r="V13">
        <v>3</v>
      </c>
      <c r="W13">
        <f>INDEX(DATA!$A$1:$K$5711,MATCH(V13,DATA!$K:$K,0),4)</f>
        <v>454</v>
      </c>
      <c r="X13" t="str">
        <f>INDEX(DATA!$A$1:$K$5711,MATCH(V13,DATA!$K:$K,0),3)</f>
        <v>Materials</v>
      </c>
      <c r="Y13" t="str">
        <f>INDEX(DATA!$A$1:$K$5711,MATCH(V13,DATA!$K:$K,0),2)</f>
        <v>Straits Trading Co Ltd</v>
      </c>
      <c r="Z13">
        <f>INDEX(DATA!$A$1:$K$5711,MATCH(V13,DATA!$K:$K,0),6)</f>
        <v>0.41799999999999998</v>
      </c>
      <c r="AA13" s="3">
        <f t="shared" si="5"/>
        <v>0.40833716424771771</v>
      </c>
      <c r="AB13" s="3">
        <f t="shared" si="6"/>
        <v>0.37716847130050074</v>
      </c>
      <c r="AC13" t="str">
        <f>INDEX(DATA!$A$1:$L$5711,MATCH(V13,DATA!$K:$K,0),12)</f>
        <v>STRTR SP</v>
      </c>
    </row>
    <row r="14" spans="2:29" x14ac:dyDescent="0.25">
      <c r="H14" t="str">
        <f t="shared" si="1"/>
        <v>TH_Real Estate</v>
      </c>
      <c r="I14" t="s">
        <v>12</v>
      </c>
      <c r="J14" t="s">
        <v>45</v>
      </c>
      <c r="K14" s="4">
        <f>COUNTIFS(DATA!$C$2:$C$5711,SUMA!J14,DATA!$I$2:$I$5711,$I14)</f>
        <v>95</v>
      </c>
      <c r="L14" s="4">
        <f>SUMIFS(DATA!$D$2:$D$5711,DATA!$C$2:$C$5711,SUMA!J14,DATA!$I$2:$I$5711,$I14)</f>
        <v>28712</v>
      </c>
      <c r="M14" s="6">
        <f t="shared" si="2"/>
        <v>7.9490366859449449E-2</v>
      </c>
      <c r="N14" s="4">
        <f>AVERAGEIFS(DATA!$E$2:$E$5711,DATA!$C$2:$C$5711,SUMA!J14,DATA!$I$2:$I$5711,I14)</f>
        <v>36.517777777777781</v>
      </c>
      <c r="O14" s="4">
        <f>AVERAGEIFS(DATA!$G$2:$G$5711,DATA!$C$2:$C$5711,SUMA!J14,DATA!$I$2:$I$5711,I14)</f>
        <v>5.1205434782608688</v>
      </c>
      <c r="P14" s="4">
        <f>AVERAGEIFS(DATA!$H$2:$H$5711,DATA!$C$2:$C$5711,SUMA!J14,DATA!$I$2:$I$5711,I14)</f>
        <v>41.413958333333319</v>
      </c>
      <c r="Q14" s="4">
        <f>AVERAGEIFS(DATA!$F$2:$F$5711,DATA!$C$2:$C$5711,SUMA!J14,DATA!$I$2:$I$5711,I14)</f>
        <v>0.78494623655913975</v>
      </c>
      <c r="R14" s="6">
        <f t="shared" si="3"/>
        <v>3.7303896447919142E-2</v>
      </c>
      <c r="S14" s="4" t="str">
        <f t="shared" si="0"/>
        <v>Rank 2/12</v>
      </c>
      <c r="T14" s="4">
        <f t="shared" si="4"/>
        <v>2</v>
      </c>
      <c r="V14">
        <v>4</v>
      </c>
      <c r="W14">
        <f>INDEX(DATA!$A$1:$K$5711,MATCH(V14,DATA!$K:$K,0),4)</f>
        <v>205</v>
      </c>
      <c r="X14" t="str">
        <f>INDEX(DATA!$A$1:$K$5711,MATCH(V14,DATA!$K:$K,0),3)</f>
        <v>Materials</v>
      </c>
      <c r="Y14" t="str">
        <f>INDEX(DATA!$A$1:$K$5711,MATCH(V14,DATA!$K:$K,0),2)</f>
        <v>China Sunsine Chemical Hldgs</v>
      </c>
      <c r="Z14">
        <f>INDEX(DATA!$A$1:$K$5711,MATCH(V14,DATA!$K:$K,0),6)</f>
        <v>0.55900000000000005</v>
      </c>
      <c r="AA14" s="3">
        <f t="shared" si="5"/>
        <v>0.54607769094371827</v>
      </c>
      <c r="AB14" s="3">
        <f t="shared" si="6"/>
        <v>0.50439515659564582</v>
      </c>
      <c r="AC14" t="str">
        <f>INDEX(DATA!$A$1:$L$5711,MATCH(V14,DATA!$K:$K,0),12)</f>
        <v>CSSC SP</v>
      </c>
    </row>
    <row r="15" spans="2:29" x14ac:dyDescent="0.25">
      <c r="H15" t="str">
        <f t="shared" si="1"/>
        <v>TH_Consumer Discretionary</v>
      </c>
      <c r="I15" t="s">
        <v>12</v>
      </c>
      <c r="J15" t="s">
        <v>58</v>
      </c>
      <c r="K15" s="4">
        <f>COUNTIFS(DATA!$C$2:$C$5711,SUMA!J15,DATA!$I$2:$I$5711,$I15)</f>
        <v>72</v>
      </c>
      <c r="L15" s="4">
        <f>SUMIFS(DATA!$D$2:$D$5711,DATA!$C$2:$C$5711,SUMA!J15,DATA!$I$2:$I$5711,$I15)</f>
        <v>25305</v>
      </c>
      <c r="M15" s="6">
        <f t="shared" si="2"/>
        <v>7.0057945576008931E-2</v>
      </c>
      <c r="N15" s="4">
        <f>AVERAGEIFS(DATA!$E$2:$E$5711,DATA!$C$2:$C$5711,SUMA!J15,DATA!$I$2:$I$5711,I15)</f>
        <v>20.502982456140352</v>
      </c>
      <c r="O15" s="4">
        <f>AVERAGEIFS(DATA!$G$2:$G$5711,DATA!$C$2:$C$5711,SUMA!J15,DATA!$I$2:$I$5711,I15)</f>
        <v>1.1773913043478261</v>
      </c>
      <c r="P15" s="4">
        <f>AVERAGEIFS(DATA!$H$2:$H$5711,DATA!$C$2:$C$5711,SUMA!J15,DATA!$I$2:$I$5711,I15)</f>
        <v>25.752499999999998</v>
      </c>
      <c r="Q15" s="4">
        <f>AVERAGEIFS(DATA!$F$2:$F$5711,DATA!$C$2:$C$5711,SUMA!J15,DATA!$I$2:$I$5711,I15)</f>
        <v>1.5052857142857146</v>
      </c>
      <c r="R15" s="6">
        <f t="shared" si="3"/>
        <v>7.1537412111683643E-2</v>
      </c>
      <c r="S15" s="4" t="str">
        <f t="shared" si="0"/>
        <v>Rank 7/12</v>
      </c>
      <c r="T15" s="4">
        <f t="shared" si="4"/>
        <v>7</v>
      </c>
      <c r="V15">
        <v>5</v>
      </c>
      <c r="W15">
        <f>INDEX(DATA!$A$1:$K$5711,MATCH(V15,DATA!$K:$K,0),4)</f>
        <v>181</v>
      </c>
      <c r="X15" t="str">
        <f>INDEX(DATA!$A$1:$K$5711,MATCH(V15,DATA!$K:$K,0),3)</f>
        <v>Materials</v>
      </c>
      <c r="Y15" t="str">
        <f>INDEX(DATA!$A$1:$K$5711,MATCH(V15,DATA!$K:$K,0),2)</f>
        <v>Nsl Ltd</v>
      </c>
      <c r="Z15">
        <f>INDEX(DATA!$A$1:$K$5711,MATCH(V15,DATA!$K:$K,0),6)</f>
        <v>0.505</v>
      </c>
      <c r="AA15" s="3">
        <f t="shared" si="5"/>
        <v>0.49332599986865416</v>
      </c>
      <c r="AB15" s="3">
        <f t="shared" si="6"/>
        <v>0.45567004307835624</v>
      </c>
      <c r="AC15" t="str">
        <f>INDEX(DATA!$A$1:$L$5711,MATCH(V15,DATA!$K:$K,0),12)</f>
        <v>NSL SP</v>
      </c>
    </row>
    <row r="16" spans="2:29" x14ac:dyDescent="0.25">
      <c r="H16" t="str">
        <f t="shared" si="1"/>
        <v>TH_Not Classified</v>
      </c>
      <c r="I16" t="s">
        <v>12</v>
      </c>
      <c r="J16" t="s">
        <v>61</v>
      </c>
      <c r="K16" s="4">
        <f>COUNTIFS(DATA!$C$2:$C$5711,SUMA!J16,DATA!$I$2:$I$5711,$I16)</f>
        <v>16</v>
      </c>
      <c r="L16" s="4">
        <f>SUMIFS(DATA!$D$2:$D$5711,DATA!$C$2:$C$5711,SUMA!J16,DATA!$I$2:$I$5711,$I16)</f>
        <v>10174</v>
      </c>
      <c r="M16" s="6">
        <f t="shared" si="2"/>
        <v>2.81671423944009E-2</v>
      </c>
      <c r="N16" s="4">
        <f>AVERAGEIFS(DATA!$E$2:$E$5711,DATA!$C$2:$C$5711,SUMA!J16,DATA!$I$2:$I$5711,I16)</f>
        <v>14.108461538461539</v>
      </c>
      <c r="O16" s="4">
        <f>AVERAGEIFS(DATA!$G$2:$G$5711,DATA!$C$2:$C$5711,SUMA!J16,DATA!$I$2:$I$5711,I16)</f>
        <v>9.1730769230769234</v>
      </c>
      <c r="P16" s="4">
        <f>AVERAGEIFS(DATA!$H$2:$H$5711,DATA!$C$2:$C$5711,SUMA!J16,DATA!$I$2:$I$5711,I16)</f>
        <v>8.3320000000000007</v>
      </c>
      <c r="Q16" s="4">
        <f>AVERAGEIFS(DATA!$F$2:$F$5711,DATA!$C$2:$C$5711,SUMA!J16,DATA!$I$2:$I$5711,I16)</f>
        <v>0.83199999999999996</v>
      </c>
      <c r="R16" s="6">
        <f t="shared" si="3"/>
        <v>3.9540086185673853E-2</v>
      </c>
      <c r="S16" s="4" t="str">
        <f t="shared" si="0"/>
        <v>Rank 4/12</v>
      </c>
      <c r="T16" s="4">
        <f t="shared" si="4"/>
        <v>4</v>
      </c>
      <c r="V16">
        <v>6</v>
      </c>
      <c r="W16">
        <f>INDEX(DATA!$A$1:$K$5711,MATCH(V16,DATA!$K:$K,0),4)</f>
        <v>157</v>
      </c>
      <c r="X16" t="str">
        <f>INDEX(DATA!$A$1:$K$5711,MATCH(V16,DATA!$K:$K,0),3)</f>
        <v>Materials</v>
      </c>
      <c r="Y16" t="str">
        <f>INDEX(DATA!$A$1:$K$5711,MATCH(V16,DATA!$K:$K,0),2)</f>
        <v>Meghmani Organics Ltd-Sdr</v>
      </c>
      <c r="Z16">
        <f>INDEX(DATA!$A$1:$K$5711,MATCH(V16,DATA!$K:$K,0),6)</f>
        <v>0.91600000000000004</v>
      </c>
      <c r="AA16" s="3">
        <f t="shared" si="5"/>
        <v>0.89482498193997473</v>
      </c>
      <c r="AB16" s="3">
        <f t="shared" si="6"/>
        <v>0.82652229595994908</v>
      </c>
      <c r="AC16" t="str">
        <f>INDEX(DATA!$A$1:$L$5711,MATCH(V16,DATA!$K:$K,0),12)</f>
        <v>MEGH SP</v>
      </c>
    </row>
    <row r="17" spans="8:29" x14ac:dyDescent="0.25">
      <c r="H17" t="str">
        <f t="shared" si="1"/>
        <v>TH_Information Technology</v>
      </c>
      <c r="I17" t="s">
        <v>12</v>
      </c>
      <c r="J17" t="s">
        <v>132</v>
      </c>
      <c r="K17" s="4">
        <f>COUNTIFS(DATA!$C$2:$C$5711,SUMA!J17,DATA!$I$2:$I$5711,$I17)</f>
        <v>26</v>
      </c>
      <c r="L17" s="4">
        <f>SUMIFS(DATA!$D$2:$D$5711,DATA!$C$2:$C$5711,SUMA!J17,DATA!$I$2:$I$5711,$I17)</f>
        <v>3990</v>
      </c>
      <c r="M17" s="6">
        <f t="shared" si="2"/>
        <v>1.1046481045179831E-2</v>
      </c>
      <c r="N17" s="4">
        <f>AVERAGEIFS(DATA!$E$2:$E$5711,DATA!$C$2:$C$5711,SUMA!J17,DATA!$I$2:$I$5711,I17)</f>
        <v>14.018421052631583</v>
      </c>
      <c r="O17" s="4">
        <f>AVERAGEIFS(DATA!$G$2:$G$5711,DATA!$C$2:$C$5711,SUMA!J17,DATA!$I$2:$I$5711,I17)</f>
        <v>0.89560000000000006</v>
      </c>
      <c r="P17" s="4">
        <f>AVERAGEIFS(DATA!$H$2:$H$5711,DATA!$C$2:$C$5711,SUMA!J17,DATA!$I$2:$I$5711,I17)</f>
        <v>10.882380952380952</v>
      </c>
      <c r="Q17" s="4">
        <f>AVERAGEIFS(DATA!$F$2:$F$5711,DATA!$C$2:$C$5711,SUMA!J17,DATA!$I$2:$I$5711,I17)</f>
        <v>1.0904000000000003</v>
      </c>
      <c r="R17" s="6">
        <f t="shared" si="3"/>
        <v>5.1820324491416804E-2</v>
      </c>
      <c r="S17" s="4" t="str">
        <f t="shared" si="0"/>
        <v>Rank 6/12</v>
      </c>
      <c r="T17" s="4">
        <f t="shared" si="4"/>
        <v>6</v>
      </c>
      <c r="V17">
        <v>7</v>
      </c>
      <c r="W17">
        <f>INDEX(DATA!$A$1:$K$5711,MATCH(V17,DATA!$K:$K,0),4)</f>
        <v>97</v>
      </c>
      <c r="X17" t="str">
        <f>INDEX(DATA!$A$1:$K$5711,MATCH(V17,DATA!$K:$K,0),3)</f>
        <v>Materials</v>
      </c>
      <c r="Y17" t="str">
        <f>INDEX(DATA!$A$1:$K$5711,MATCH(V17,DATA!$K:$K,0),2)</f>
        <v>International Cement Group L</v>
      </c>
      <c r="Z17">
        <f>INDEX(DATA!$A$1:$K$5711,MATCH(V17,DATA!$K:$K,0),6)</f>
        <v>0.67100000000000004</v>
      </c>
      <c r="AA17" s="3">
        <f t="shared" si="5"/>
        <v>0.65548860576607315</v>
      </c>
      <c r="AB17" s="3">
        <f t="shared" si="6"/>
        <v>0.60545465129817233</v>
      </c>
      <c r="AC17" t="str">
        <f>INDEX(DATA!$A$1:$L$5711,MATCH(V17,DATA!$K:$K,0),12)</f>
        <v>ICG SP</v>
      </c>
    </row>
    <row r="18" spans="8:29" x14ac:dyDescent="0.25">
      <c r="H18" t="str">
        <f t="shared" si="1"/>
        <v>SP_Energy</v>
      </c>
      <c r="I18" t="s">
        <v>1131</v>
      </c>
      <c r="J18" t="s">
        <v>11</v>
      </c>
      <c r="K18" s="4">
        <f>COUNTIFS(DATA!$C$2:$C$5711,SUMA!J18,DATA!$I$2:$I$5711,$I18)</f>
        <v>24</v>
      </c>
      <c r="L18" s="4">
        <f>SUMIFS(DATA!$D$2:$D$5711,DATA!$C$2:$C$5711,SUMA!J18,DATA!$I$2:$I$5711,$I18)</f>
        <v>122110</v>
      </c>
      <c r="M18" s="6">
        <f t="shared" si="2"/>
        <v>0.16585872058829521</v>
      </c>
      <c r="N18" s="4">
        <f>AVERAGEIFS(DATA!$E$2:$E$5711,DATA!$C$2:$C$5711,SUMA!J18,DATA!$I$2:$I$5711,I18)</f>
        <v>7.5251250000000001</v>
      </c>
      <c r="O18" s="4">
        <f>AVERAGEIFS(DATA!$G$2:$G$5711,DATA!$C$2:$C$5711,SUMA!J18,DATA!$I$2:$I$5711,I18)</f>
        <v>0.54569999999999996</v>
      </c>
      <c r="P18" s="4">
        <f>AVERAGEIFS(DATA!$H$2:$H$5711,DATA!$C$2:$C$5711,SUMA!J18,DATA!$I$2:$I$5711,I18)</f>
        <v>6.9985999999999988</v>
      </c>
      <c r="Q18" s="4">
        <f>AVERAGEIFS(DATA!$F$2:$F$5711,DATA!$C$2:$C$5711,SUMA!J18,DATA!$I$2:$I$5711,I18)</f>
        <v>0.61159090909090907</v>
      </c>
      <c r="R18" s="6">
        <f>Q18/$C$7</f>
        <v>3.5467721036406413E-2</v>
      </c>
      <c r="S18" s="4" t="str">
        <f t="shared" ref="S18:S29" si="7">CONCATENATE("Rank ",T18,"/",LARGE($T$18:$T$29,1))</f>
        <v>Rank 1/12</v>
      </c>
      <c r="T18" s="4">
        <f t="shared" ref="T18:T29" si="8">RANK(Q18,$Q$18:$Q$29,1)</f>
        <v>1</v>
      </c>
      <c r="V18">
        <v>8</v>
      </c>
      <c r="W18">
        <f>INDEX(DATA!$A$1:$K$5711,MATCH(V18,DATA!$K:$K,0),4)</f>
        <v>96</v>
      </c>
      <c r="X18" t="str">
        <f>INDEX(DATA!$A$1:$K$5711,MATCH(V18,DATA!$K:$K,0),3)</f>
        <v>Materials</v>
      </c>
      <c r="Y18" t="str">
        <f>INDEX(DATA!$A$1:$K$5711,MATCH(V18,DATA!$K:$K,0),2)</f>
        <v>United Global Ltd</v>
      </c>
      <c r="Z18">
        <f>INDEX(DATA!$A$1:$K$5711,MATCH(V18,DATA!$K:$K,0),6)</f>
        <v>0.93300000000000005</v>
      </c>
      <c r="AA18" s="3">
        <f t="shared" si="5"/>
        <v>0.91143199579693934</v>
      </c>
      <c r="AB18" s="3">
        <f t="shared" si="6"/>
        <v>0.84186168354872548</v>
      </c>
      <c r="AC18" t="str">
        <f>INDEX(DATA!$A$1:$L$5711,MATCH(V18,DATA!$K:$K,0),12)</f>
        <v>UTG SP</v>
      </c>
    </row>
    <row r="19" spans="8:29" x14ac:dyDescent="0.25">
      <c r="H19" t="str">
        <f t="shared" si="1"/>
        <v>SP_Industrials</v>
      </c>
      <c r="I19" t="s">
        <v>1131</v>
      </c>
      <c r="J19" t="s">
        <v>15</v>
      </c>
      <c r="K19" s="4">
        <f>COUNTIFS(DATA!$C$2:$C$5711,SUMA!J19,DATA!$I$2:$I$5711,$I19)</f>
        <v>129</v>
      </c>
      <c r="L19" s="4">
        <f>SUMIFS(DATA!$D$2:$D$5711,DATA!$C$2:$C$5711,SUMA!J19,DATA!$I$2:$I$5711,$I19)</f>
        <v>119692</v>
      </c>
      <c r="M19" s="6">
        <f t="shared" si="2"/>
        <v>0.16257441638403269</v>
      </c>
      <c r="N19" s="4">
        <f>AVERAGEIFS(DATA!$E$2:$E$5711,DATA!$C$2:$C$5711,SUMA!J19,DATA!$I$2:$I$5711,I19)</f>
        <v>15.113181818181822</v>
      </c>
      <c r="O19" s="4">
        <f>AVERAGEIFS(DATA!$G$2:$G$5711,DATA!$C$2:$C$5711,SUMA!J19,DATA!$I$2:$I$5711,I19)</f>
        <v>1.0506803278688523</v>
      </c>
      <c r="P19" s="4">
        <f>AVERAGEIFS(DATA!$H$2:$H$5711,DATA!$C$2:$C$5711,SUMA!J19,DATA!$I$2:$I$5711,I19)</f>
        <v>9.6895648148148172</v>
      </c>
      <c r="Q19" s="4">
        <f>AVERAGEIFS(DATA!$F$2:$F$5711,DATA!$C$2:$C$5711,SUMA!J19,DATA!$I$2:$I$5711,I19)</f>
        <v>0.80752892561983436</v>
      </c>
      <c r="R19" s="6">
        <f t="shared" ref="R19:R29" si="9">Q19/$C$7</f>
        <v>4.6830667750255815E-2</v>
      </c>
      <c r="S19" s="4" t="str">
        <f t="shared" si="7"/>
        <v>Rank 4/12</v>
      </c>
      <c r="T19" s="4">
        <f t="shared" si="8"/>
        <v>4</v>
      </c>
      <c r="V19">
        <v>9</v>
      </c>
      <c r="W19">
        <f>INDEX(DATA!$A$1:$K$5711,MATCH(V19,DATA!$K:$K,0),4)</f>
        <v>86</v>
      </c>
      <c r="X19" t="str">
        <f>INDEX(DATA!$A$1:$K$5711,MATCH(V19,DATA!$K:$K,0),3)</f>
        <v>Materials</v>
      </c>
      <c r="Y19" t="str">
        <f>INDEX(DATA!$A$1:$K$5711,MATCH(V19,DATA!$K:$K,0),2)</f>
        <v>Avarga Ltd</v>
      </c>
      <c r="Z19">
        <f>INDEX(DATA!$A$1:$K$5711,MATCH(V19,DATA!$K:$K,0),6)</f>
        <v>0.61399999999999999</v>
      </c>
      <c r="AA19" s="3">
        <f t="shared" si="5"/>
        <v>0.59980626518683888</v>
      </c>
      <c r="AB19" s="3">
        <f t="shared" si="6"/>
        <v>0.55402258702992224</v>
      </c>
      <c r="AC19" t="str">
        <f>INDEX(DATA!$A$1:$L$5711,MATCH(V19,DATA!$K:$K,0),12)</f>
        <v>AVARGA SP</v>
      </c>
    </row>
    <row r="20" spans="8:29" x14ac:dyDescent="0.25">
      <c r="H20" t="str">
        <f t="shared" si="1"/>
        <v>SP_Communication Services</v>
      </c>
      <c r="I20" t="s">
        <v>1131</v>
      </c>
      <c r="J20" t="s">
        <v>18</v>
      </c>
      <c r="K20" s="4">
        <f>COUNTIFS(DATA!$C$2:$C$5711,SUMA!J20,DATA!$I$2:$I$5711,$I20)</f>
        <v>13</v>
      </c>
      <c r="L20" s="4">
        <f>SUMIFS(DATA!$D$2:$D$5711,DATA!$C$2:$C$5711,SUMA!J20,DATA!$I$2:$I$5711,$I20)</f>
        <v>93617</v>
      </c>
      <c r="M20" s="6">
        <f t="shared" si="2"/>
        <v>0.12715744693566811</v>
      </c>
      <c r="N20" s="4">
        <f>AVERAGEIFS(DATA!$E$2:$E$5711,DATA!$C$2:$C$5711,SUMA!J20,DATA!$I$2:$I$5711,I20)</f>
        <v>17.521545454545457</v>
      </c>
      <c r="O20" s="4">
        <f>AVERAGEIFS(DATA!$G$2:$G$5711,DATA!$C$2:$C$5711,SUMA!J20,DATA!$I$2:$I$5711,I20)</f>
        <v>2.5375000000000001</v>
      </c>
      <c r="P20" s="4">
        <f>AVERAGEIFS(DATA!$H$2:$H$5711,DATA!$C$2:$C$5711,SUMA!J20,DATA!$I$2:$I$5711,I20)</f>
        <v>16.345363636363633</v>
      </c>
      <c r="Q20" s="4">
        <f>AVERAGEIFS(DATA!$F$2:$F$5711,DATA!$C$2:$C$5711,SUMA!J20,DATA!$I$2:$I$5711,I20)</f>
        <v>1.5185384615384616</v>
      </c>
      <c r="R20" s="6">
        <f t="shared" si="9"/>
        <v>8.8063929231646118E-2</v>
      </c>
      <c r="S20" s="4" t="str">
        <f t="shared" si="7"/>
        <v>Rank 11/12</v>
      </c>
      <c r="T20" s="4">
        <f t="shared" si="8"/>
        <v>11</v>
      </c>
      <c r="V20">
        <v>10</v>
      </c>
      <c r="W20">
        <f>INDEX(DATA!$A$1:$K$5711,MATCH(V20,DATA!$K:$K,0),4)</f>
        <v>74</v>
      </c>
      <c r="X20" t="str">
        <f>INDEX(DATA!$A$1:$K$5711,MATCH(V20,DATA!$K:$K,0),3)</f>
        <v>Materials</v>
      </c>
      <c r="Y20" t="str">
        <f>INDEX(DATA!$A$1:$K$5711,MATCH(V20,DATA!$K:$K,0),2)</f>
        <v>Engro Corp Ltd</v>
      </c>
      <c r="Z20">
        <f>INDEX(DATA!$A$1:$K$5711,MATCH(V20,DATA!$K:$K,0),6)</f>
        <v>0.41699999999999998</v>
      </c>
      <c r="AA20" s="3">
        <f t="shared" si="5"/>
        <v>0.40736028107966094</v>
      </c>
      <c r="AB20" s="3">
        <f t="shared" si="6"/>
        <v>0.37626615438351391</v>
      </c>
      <c r="AC20" t="str">
        <f>INDEX(DATA!$A$1:$L$5711,MATCH(V20,DATA!$K:$K,0),12)</f>
        <v>EGCL SP</v>
      </c>
    </row>
    <row r="21" spans="8:29" x14ac:dyDescent="0.25">
      <c r="H21" t="str">
        <f t="shared" si="1"/>
        <v>SP_Consumer Staples</v>
      </c>
      <c r="I21" t="s">
        <v>1131</v>
      </c>
      <c r="J21" t="s">
        <v>21</v>
      </c>
      <c r="K21" s="4">
        <f>COUNTIFS(DATA!$C$2:$C$5711,SUMA!J21,DATA!$I$2:$I$5711,$I21)</f>
        <v>31</v>
      </c>
      <c r="L21" s="4">
        <f>SUMIFS(DATA!$D$2:$D$5711,DATA!$C$2:$C$5711,SUMA!J21,DATA!$I$2:$I$5711,$I21)</f>
        <v>42878</v>
      </c>
      <c r="M21" s="6">
        <f t="shared" si="2"/>
        <v>5.8240031294610778E-2</v>
      </c>
      <c r="N21" s="4">
        <f>AVERAGEIFS(DATA!$E$2:$E$5711,DATA!$C$2:$C$5711,SUMA!J21,DATA!$I$2:$I$5711,I21)</f>
        <v>13.760444444444444</v>
      </c>
      <c r="O21" s="4">
        <f>AVERAGEIFS(DATA!$G$2:$G$5711,DATA!$C$2:$C$5711,SUMA!J21,DATA!$I$2:$I$5711,I21)</f>
        <v>1.3667931034482756</v>
      </c>
      <c r="P21" s="4">
        <f>AVERAGEIFS(DATA!$H$2:$H$5711,DATA!$C$2:$C$5711,SUMA!J21,DATA!$I$2:$I$5711,I21)</f>
        <v>13.042333333333334</v>
      </c>
      <c r="Q21" s="4">
        <f>AVERAGEIFS(DATA!$F$2:$F$5711,DATA!$C$2:$C$5711,SUMA!J21,DATA!$I$2:$I$5711,I21)</f>
        <v>1.2419666666666669</v>
      </c>
      <c r="R21" s="6">
        <f t="shared" si="9"/>
        <v>7.2024823480986683E-2</v>
      </c>
      <c r="S21" s="4" t="str">
        <f t="shared" si="7"/>
        <v>Rank 9/12</v>
      </c>
      <c r="T21" s="4">
        <f t="shared" si="8"/>
        <v>9</v>
      </c>
    </row>
    <row r="22" spans="8:29" x14ac:dyDescent="0.25">
      <c r="H22" t="str">
        <f t="shared" si="1"/>
        <v>SP_Materials</v>
      </c>
      <c r="I22" t="s">
        <v>1131</v>
      </c>
      <c r="J22" t="s">
        <v>24</v>
      </c>
      <c r="K22" s="4">
        <f>COUNTIFS(DATA!$C$2:$C$5711,SUMA!J22,DATA!$I$2:$I$5711,$I22)</f>
        <v>31</v>
      </c>
      <c r="L22" s="4">
        <f>SUMIFS(DATA!$D$2:$D$5711,DATA!$C$2:$C$5711,SUMA!J22,DATA!$I$2:$I$5711,$I22)</f>
        <v>13268</v>
      </c>
      <c r="M22" s="6">
        <f t="shared" si="2"/>
        <v>1.8021566659286715E-2</v>
      </c>
      <c r="N22" s="4">
        <f>AVERAGEIFS(DATA!$E$2:$E$5711,DATA!$C$2:$C$5711,SUMA!J22,DATA!$I$2:$I$5711,I22)</f>
        <v>11.781499999999999</v>
      </c>
      <c r="O22" s="4">
        <f>AVERAGEIFS(DATA!$G$2:$G$5711,DATA!$C$2:$C$5711,SUMA!J22,DATA!$I$2:$I$5711,I22)</f>
        <v>5.5107241379310343</v>
      </c>
      <c r="P22" s="4">
        <f>AVERAGEIFS(DATA!$H$2:$H$5711,DATA!$C$2:$C$5711,SUMA!J22,DATA!$I$2:$I$5711,I22)</f>
        <v>5.5632916666666672</v>
      </c>
      <c r="Q22" s="4">
        <f>AVERAGEIFS(DATA!$F$2:$F$5711,DATA!$C$2:$C$5711,SUMA!J22,DATA!$I$2:$I$5711,I22)</f>
        <v>1.1082580645161286</v>
      </c>
      <c r="R22" s="6">
        <f t="shared" si="9"/>
        <v>6.4270719666245008E-2</v>
      </c>
      <c r="S22" s="4" t="str">
        <f t="shared" si="7"/>
        <v>Rank 6/12</v>
      </c>
      <c r="T22" s="4">
        <f t="shared" si="8"/>
        <v>6</v>
      </c>
    </row>
    <row r="23" spans="8:29" x14ac:dyDescent="0.25">
      <c r="H23" t="str">
        <f t="shared" si="1"/>
        <v>SP_Utilities</v>
      </c>
      <c r="I23" t="s">
        <v>1131</v>
      </c>
      <c r="J23" t="s">
        <v>27</v>
      </c>
      <c r="K23" s="4">
        <f>COUNTIFS(DATA!$C$2:$C$5711,SUMA!J23,DATA!$I$2:$I$5711,$I23)</f>
        <v>6</v>
      </c>
      <c r="L23" s="4">
        <f>SUMIFS(DATA!$D$2:$D$5711,DATA!$C$2:$C$5711,SUMA!J23,DATA!$I$2:$I$5711,$I23)</f>
        <v>11397</v>
      </c>
      <c r="M23" s="6">
        <f t="shared" si="2"/>
        <v>1.5480237806443376E-2</v>
      </c>
      <c r="N23" s="4">
        <f>AVERAGEIFS(DATA!$E$2:$E$5711,DATA!$C$2:$C$5711,SUMA!J23,DATA!$I$2:$I$5711,I23)</f>
        <v>15.307833333333335</v>
      </c>
      <c r="O23" s="4">
        <f>AVERAGEIFS(DATA!$G$2:$G$5711,DATA!$C$2:$C$5711,SUMA!J23,DATA!$I$2:$I$5711,I23)</f>
        <v>0.68833333333333335</v>
      </c>
      <c r="P23" s="4">
        <f>AVERAGEIFS(DATA!$H$2:$H$5711,DATA!$C$2:$C$5711,SUMA!J23,DATA!$I$2:$I$5711,I23)</f>
        <v>7.5653999999999995</v>
      </c>
      <c r="Q23" s="4">
        <f>AVERAGEIFS(DATA!$F$2:$F$5711,DATA!$C$2:$C$5711,SUMA!J23,DATA!$I$2:$I$5711,I23)</f>
        <v>0.76916666666666667</v>
      </c>
      <c r="R23" s="6">
        <f t="shared" si="9"/>
        <v>4.4605942237412897E-2</v>
      </c>
      <c r="S23" s="4" t="str">
        <f t="shared" si="7"/>
        <v>Rank 3/12</v>
      </c>
      <c r="T23" s="4">
        <f t="shared" si="8"/>
        <v>3</v>
      </c>
    </row>
    <row r="24" spans="8:29" x14ac:dyDescent="0.25">
      <c r="H24" t="str">
        <f t="shared" si="1"/>
        <v>SP_Health Care</v>
      </c>
      <c r="I24" t="s">
        <v>1131</v>
      </c>
      <c r="J24" t="s">
        <v>30</v>
      </c>
      <c r="K24" s="4">
        <f>COUNTIFS(DATA!$C$2:$C$5711,SUMA!J24,DATA!$I$2:$I$5711,$I24)</f>
        <v>28</v>
      </c>
      <c r="L24" s="4">
        <f>SUMIFS(DATA!$D$2:$D$5711,DATA!$C$2:$C$5711,SUMA!J24,DATA!$I$2:$I$5711,$I24)</f>
        <v>21198</v>
      </c>
      <c r="M24" s="6">
        <f t="shared" si="2"/>
        <v>2.8792671845308999E-2</v>
      </c>
      <c r="N24" s="4">
        <f>AVERAGEIFS(DATA!$E$2:$E$5711,DATA!$C$2:$C$5711,SUMA!J24,DATA!$I$2:$I$5711,I24)</f>
        <v>26.509315789473689</v>
      </c>
      <c r="O24" s="4">
        <f>AVERAGEIFS(DATA!$G$2:$G$5711,DATA!$C$2:$C$5711,SUMA!J24,DATA!$I$2:$I$5711,I24)</f>
        <v>8.6708518518518503</v>
      </c>
      <c r="P24" s="4">
        <f>AVERAGEIFS(DATA!$H$2:$H$5711,DATA!$C$2:$C$5711,SUMA!J24,DATA!$I$2:$I$5711,I24)</f>
        <v>15.395700000000001</v>
      </c>
      <c r="Q24" s="4">
        <f>AVERAGEIFS(DATA!$F$2:$F$5711,DATA!$C$2:$C$5711,SUMA!J24,DATA!$I$2:$I$5711,I24)</f>
        <v>2.1703214285714281</v>
      </c>
      <c r="R24" s="6">
        <f t="shared" si="9"/>
        <v>0.1258624905041949</v>
      </c>
      <c r="S24" s="4" t="str">
        <f t="shared" si="7"/>
        <v>Rank 12/12</v>
      </c>
      <c r="T24" s="4">
        <f t="shared" si="8"/>
        <v>12</v>
      </c>
    </row>
    <row r="25" spans="8:29" x14ac:dyDescent="0.25">
      <c r="H25" t="str">
        <f t="shared" si="1"/>
        <v>SP_Financials</v>
      </c>
      <c r="I25" t="s">
        <v>1131</v>
      </c>
      <c r="J25" t="s">
        <v>35</v>
      </c>
      <c r="K25" s="4">
        <f>COUNTIFS(DATA!$C$2:$C$5711,SUMA!J25,DATA!$I$2:$I$5711,$I25)</f>
        <v>21</v>
      </c>
      <c r="L25" s="4">
        <f>SUMIFS(DATA!$D$2:$D$5711,DATA!$C$2:$C$5711,SUMA!J25,DATA!$I$2:$I$5711,$I25)</f>
        <v>151296</v>
      </c>
      <c r="M25" s="6">
        <f t="shared" si="2"/>
        <v>0.20550127745579161</v>
      </c>
      <c r="N25" s="4">
        <f>AVERAGEIFS(DATA!$E$2:$E$5711,DATA!$C$2:$C$5711,SUMA!J25,DATA!$I$2:$I$5711,I25)</f>
        <v>10.581578947368421</v>
      </c>
      <c r="O25" s="4">
        <f>AVERAGEIFS(DATA!$G$2:$G$5711,DATA!$C$2:$C$5711,SUMA!J25,DATA!$I$2:$I$5711,I25)</f>
        <v>4.6270500000000006</v>
      </c>
      <c r="P25" s="4">
        <f>AVERAGEIFS(DATA!$H$2:$H$5711,DATA!$C$2:$C$5711,SUMA!J25,DATA!$I$2:$I$5711,I25)</f>
        <v>22.064777777777774</v>
      </c>
      <c r="Q25" s="4">
        <f>AVERAGEIFS(DATA!$F$2:$F$5711,DATA!$C$2:$C$5711,SUMA!J25,DATA!$I$2:$I$5711,I25)</f>
        <v>1.1296499999999998</v>
      </c>
      <c r="R25" s="6">
        <f t="shared" si="9"/>
        <v>6.5511292717434638E-2</v>
      </c>
      <c r="S25" s="4" t="str">
        <f t="shared" si="7"/>
        <v>Rank 7/12</v>
      </c>
      <c r="T25" s="4">
        <f t="shared" si="8"/>
        <v>7</v>
      </c>
    </row>
    <row r="26" spans="8:29" x14ac:dyDescent="0.25">
      <c r="H26" t="str">
        <f t="shared" si="1"/>
        <v>SP_Real Estate</v>
      </c>
      <c r="I26" t="s">
        <v>1131</v>
      </c>
      <c r="J26" t="s">
        <v>45</v>
      </c>
      <c r="K26" s="4">
        <f>COUNTIFS(DATA!$C$2:$C$5711,SUMA!J26,DATA!$I$2:$I$5711,$I26)</f>
        <v>104</v>
      </c>
      <c r="L26" s="4">
        <f>SUMIFS(DATA!$D$2:$D$5711,DATA!$C$2:$C$5711,SUMA!J26,DATA!$I$2:$I$5711,$I26)</f>
        <v>109455</v>
      </c>
      <c r="M26" s="6">
        <f t="shared" si="2"/>
        <v>0.14866977530089143</v>
      </c>
      <c r="N26" s="4">
        <f>AVERAGEIFS(DATA!$E$2:$E$5711,DATA!$C$2:$C$5711,SUMA!J26,DATA!$I$2:$I$5711,I26)</f>
        <v>16.374226190476197</v>
      </c>
      <c r="O26" s="4">
        <f>AVERAGEIFS(DATA!$G$2:$G$5711,DATA!$C$2:$C$5711,SUMA!J26,DATA!$I$2:$I$5711,I26)</f>
        <v>4.887704081632652</v>
      </c>
      <c r="P26" s="4">
        <f>AVERAGEIFS(DATA!$H$2:$H$5711,DATA!$C$2:$C$5711,SUMA!J26,DATA!$I$2:$I$5711,I26)</f>
        <v>19.890732394366196</v>
      </c>
      <c r="Q26" s="4">
        <f>AVERAGEIFS(DATA!$F$2:$F$5711,DATA!$C$2:$C$5711,SUMA!J26,DATA!$I$2:$I$5711,I26)</f>
        <v>0.718356435643564</v>
      </c>
      <c r="R26" s="6">
        <f t="shared" si="9"/>
        <v>4.1659326987030079E-2</v>
      </c>
      <c r="S26" s="4" t="str">
        <f t="shared" si="7"/>
        <v>Rank 2/12</v>
      </c>
      <c r="T26" s="4">
        <f t="shared" si="8"/>
        <v>2</v>
      </c>
    </row>
    <row r="27" spans="8:29" x14ac:dyDescent="0.25">
      <c r="H27" t="str">
        <f t="shared" si="1"/>
        <v>SP_Consumer Discretionary</v>
      </c>
      <c r="I27" t="s">
        <v>1131</v>
      </c>
      <c r="J27" t="s">
        <v>58</v>
      </c>
      <c r="K27" s="4">
        <f>COUNTIFS(DATA!$C$2:$C$5711,SUMA!J27,DATA!$I$2:$I$5711,$I27)</f>
        <v>65</v>
      </c>
      <c r="L27" s="4">
        <f>SUMIFS(DATA!$D$2:$D$5711,DATA!$C$2:$C$5711,SUMA!J27,DATA!$I$2:$I$5711,$I27)</f>
        <v>23589</v>
      </c>
      <c r="M27" s="6">
        <f t="shared" si="2"/>
        <v>3.2040302677563637E-2</v>
      </c>
      <c r="N27" s="4">
        <f>AVERAGEIFS(DATA!$E$2:$E$5711,DATA!$C$2:$C$5711,SUMA!J27,DATA!$I$2:$I$5711,I27)</f>
        <v>30.950431818181816</v>
      </c>
      <c r="O27" s="4">
        <f>AVERAGEIFS(DATA!$G$2:$G$5711,DATA!$C$2:$C$5711,SUMA!J27,DATA!$I$2:$I$5711,I27)</f>
        <v>1.267222222222222</v>
      </c>
      <c r="P27" s="4">
        <f>AVERAGEIFS(DATA!$H$2:$H$5711,DATA!$C$2:$C$5711,SUMA!J27,DATA!$I$2:$I$5711,I27)</f>
        <v>13.776403508771935</v>
      </c>
      <c r="Q27" s="4">
        <f>AVERAGEIFS(DATA!$F$2:$F$5711,DATA!$C$2:$C$5711,SUMA!J27,DATA!$I$2:$I$5711,I27)</f>
        <v>1.1352786885245902</v>
      </c>
      <c r="R27" s="6">
        <f t="shared" si="9"/>
        <v>6.5837714761031951E-2</v>
      </c>
      <c r="S27" s="4" t="str">
        <f t="shared" si="7"/>
        <v>Rank 8/12</v>
      </c>
      <c r="T27" s="4">
        <f t="shared" si="8"/>
        <v>8</v>
      </c>
    </row>
    <row r="28" spans="8:29" x14ac:dyDescent="0.25">
      <c r="H28" t="str">
        <f t="shared" si="1"/>
        <v>SP_Not Classified</v>
      </c>
      <c r="I28" t="s">
        <v>1131</v>
      </c>
      <c r="J28" t="s">
        <v>61</v>
      </c>
      <c r="K28" s="4">
        <f>COUNTIFS(DATA!$C$2:$C$5711,SUMA!J28,DATA!$I$2:$I$5711,$I28)</f>
        <v>53</v>
      </c>
      <c r="L28" s="4">
        <f>SUMIFS(DATA!$D$2:$D$5711,DATA!$C$2:$C$5711,SUMA!J28,DATA!$I$2:$I$5711,$I28)</f>
        <v>21650</v>
      </c>
      <c r="M28" s="6">
        <f t="shared" si="2"/>
        <v>2.9406611258181899E-2</v>
      </c>
      <c r="N28" s="4">
        <f>AVERAGEIFS(DATA!$E$2:$E$5711,DATA!$C$2:$C$5711,SUMA!J28,DATA!$I$2:$I$5711,I28)</f>
        <v>21</v>
      </c>
      <c r="O28" s="4">
        <f>AVERAGEIFS(DATA!$G$2:$G$5711,DATA!$C$2:$C$5711,SUMA!J28,DATA!$I$2:$I$5711,I28)</f>
        <v>0.187</v>
      </c>
      <c r="P28" s="4">
        <f>AVERAGEIFS(DATA!$H$2:$H$5711,DATA!$C$2:$C$5711,SUMA!J28,DATA!$I$2:$I$5711,I28)</f>
        <v>7.6745000000000001</v>
      </c>
      <c r="Q28" s="4">
        <f>AVERAGEIFS(DATA!$F$2:$F$5711,DATA!$C$2:$C$5711,SUMA!J28,DATA!$I$2:$I$5711,I28)</f>
        <v>0.93700000000000006</v>
      </c>
      <c r="R28" s="6">
        <f t="shared" si="9"/>
        <v>5.4339026491600294E-2</v>
      </c>
      <c r="S28" s="4" t="str">
        <f t="shared" si="7"/>
        <v>Rank 5/12</v>
      </c>
      <c r="T28" s="4">
        <f t="shared" si="8"/>
        <v>5</v>
      </c>
    </row>
    <row r="29" spans="8:29" x14ac:dyDescent="0.25">
      <c r="H29" t="str">
        <f t="shared" si="1"/>
        <v>SP_Information Technology</v>
      </c>
      <c r="I29" t="s">
        <v>1131</v>
      </c>
      <c r="J29" t="s">
        <v>132</v>
      </c>
      <c r="K29" s="4">
        <f>COUNTIFS(DATA!$C$2:$C$5711,SUMA!J29,DATA!$I$2:$I$5711,$I29)</f>
        <v>43</v>
      </c>
      <c r="L29" s="4">
        <f>SUMIFS(DATA!$D$2:$D$5711,DATA!$C$2:$C$5711,SUMA!J29,DATA!$I$2:$I$5711,$I29)</f>
        <v>6079</v>
      </c>
      <c r="M29" s="6">
        <f t="shared" si="2"/>
        <v>8.2569417939255315E-3</v>
      </c>
      <c r="N29" s="4">
        <f>AVERAGEIFS(DATA!$E$2:$E$5711,DATA!$C$2:$C$5711,SUMA!J29,DATA!$I$2:$I$5711,I29)</f>
        <v>12.720107142857142</v>
      </c>
      <c r="O29" s="4">
        <f>AVERAGEIFS(DATA!$G$2:$G$5711,DATA!$C$2:$C$5711,SUMA!J29,DATA!$I$2:$I$5711,I29)</f>
        <v>0.95253846153846178</v>
      </c>
      <c r="P29" s="4">
        <f>AVERAGEIFS(DATA!$H$2:$H$5711,DATA!$C$2:$C$5711,SUMA!J29,DATA!$I$2:$I$5711,I29)</f>
        <v>6.9505483870967719</v>
      </c>
      <c r="Q29" s="4">
        <f>AVERAGEIFS(DATA!$F$2:$F$5711,DATA!$C$2:$C$5711,SUMA!J29,DATA!$I$2:$I$5711,I29)</f>
        <v>1.286238095238095</v>
      </c>
      <c r="R29" s="6">
        <f t="shared" si="9"/>
        <v>7.4592236853413374E-2</v>
      </c>
      <c r="S29" s="4" t="str">
        <f t="shared" si="7"/>
        <v>Rank 10/12</v>
      </c>
      <c r="T29" s="4">
        <f t="shared" si="8"/>
        <v>10</v>
      </c>
    </row>
    <row r="30" spans="8:29" x14ac:dyDescent="0.25">
      <c r="H30" t="str">
        <f t="shared" si="1"/>
        <v>EU_Energy</v>
      </c>
      <c r="I30" t="s">
        <v>2218</v>
      </c>
      <c r="J30" t="s">
        <v>11</v>
      </c>
      <c r="K30" s="4">
        <f>COUNTIFS(DATA!$C$2:$C$5711,SUMA!J30,DATA!$I$2:$I$5711,$I30)</f>
        <v>11</v>
      </c>
      <c r="L30" s="4">
        <f>SUMIFS(DATA!$D$2:$D$5711,DATA!$C$2:$C$5711,SUMA!J30,DATA!$I$2:$I$5711,$I30)</f>
        <v>203438</v>
      </c>
      <c r="M30" s="6">
        <f t="shared" si="2"/>
        <v>3.8031858163553929E-2</v>
      </c>
      <c r="N30" s="4">
        <f>AVERAGEIFS(DATA!$E$2:$E$5711,DATA!$C$2:$C$5711,SUMA!J30,DATA!$I$2:$I$5711,I30)</f>
        <v>48.791800000000002</v>
      </c>
      <c r="O30" s="4">
        <f>AVERAGEIFS(DATA!$G$2:$G$5711,DATA!$C$2:$C$5711,SUMA!J30,DATA!$I$2:$I$5711,I30)</f>
        <v>0.9530909090909091</v>
      </c>
      <c r="P30" s="4">
        <f>AVERAGEIFS(DATA!$H$2:$H$5711,DATA!$C$2:$C$5711,SUMA!J30,DATA!$I$2:$I$5711,I30)</f>
        <v>5.8096250000000014</v>
      </c>
      <c r="Q30" s="4">
        <f>AVERAGEIFS(DATA!$F$2:$F$5711,DATA!$C$2:$C$5711,SUMA!J30,DATA!$I$2:$I$5711,I30)</f>
        <v>1.1875</v>
      </c>
      <c r="R30" s="6">
        <f t="shared" ref="R30:R39" si="10">Q30/$C$8</f>
        <v>5.2354094568351855E-2</v>
      </c>
      <c r="S30" s="4" t="str">
        <f t="shared" ref="S30:S41" si="11">CONCATENATE("Rank ",T30,"/",LARGE($T$30:$T$41,1))</f>
        <v>Rank 3/11</v>
      </c>
      <c r="T30" s="4">
        <f t="shared" ref="T30:T41" si="12">IFERROR(RANK(Q30,$Q$30:$Q$41,1),"--")</f>
        <v>3</v>
      </c>
    </row>
    <row r="31" spans="8:29" x14ac:dyDescent="0.25">
      <c r="H31" t="str">
        <f t="shared" si="1"/>
        <v>EU_Industrials</v>
      </c>
      <c r="I31" t="s">
        <v>2218</v>
      </c>
      <c r="J31" t="s">
        <v>15</v>
      </c>
      <c r="K31" s="4">
        <f>COUNTIFS(DATA!$C$2:$C$5711,SUMA!J31,DATA!$I$2:$I$5711,$I31)</f>
        <v>52</v>
      </c>
      <c r="L31" s="4">
        <f>SUMIFS(DATA!$D$2:$D$5711,DATA!$C$2:$C$5711,SUMA!J31,DATA!$I$2:$I$5711,$I31)</f>
        <v>665675</v>
      </c>
      <c r="M31" s="6">
        <f t="shared" si="2"/>
        <v>0.12444507507458666</v>
      </c>
      <c r="N31" s="4">
        <f>AVERAGEIFS(DATA!$E$2:$E$5711,DATA!$C$2:$C$5711,SUMA!J31,DATA!$I$2:$I$5711,I31)</f>
        <v>14.819739130434781</v>
      </c>
      <c r="O31" s="4">
        <f>AVERAGEIFS(DATA!$G$2:$G$5711,DATA!$C$2:$C$5711,SUMA!J31,DATA!$I$2:$I$5711,I31)</f>
        <v>1.1816078431372545</v>
      </c>
      <c r="P31" s="4">
        <f>AVERAGEIFS(DATA!$H$2:$H$5711,DATA!$C$2:$C$5711,SUMA!J31,DATA!$I$2:$I$5711,I31)</f>
        <v>8.8937551020408154</v>
      </c>
      <c r="Q31" s="4">
        <f>AVERAGEIFS(DATA!$F$2:$F$5711,DATA!$C$2:$C$5711,SUMA!J31,DATA!$I$2:$I$5711,I31)</f>
        <v>2.5479215686274514</v>
      </c>
      <c r="R31" s="6">
        <f t="shared" si="10"/>
        <v>0.11233189621613894</v>
      </c>
      <c r="S31" s="4" t="str">
        <f t="shared" si="11"/>
        <v>Rank 7/11</v>
      </c>
      <c r="T31" s="4">
        <f t="shared" si="12"/>
        <v>7</v>
      </c>
    </row>
    <row r="32" spans="8:29" x14ac:dyDescent="0.25">
      <c r="H32" t="str">
        <f t="shared" si="1"/>
        <v>EU_Communication Services</v>
      </c>
      <c r="I32" t="s">
        <v>2218</v>
      </c>
      <c r="J32" t="s">
        <v>18</v>
      </c>
      <c r="K32" s="4">
        <f>COUNTIFS(DATA!$C$2:$C$5711,SUMA!J32,DATA!$I$2:$I$5711,$I32)</f>
        <v>22</v>
      </c>
      <c r="L32" s="4">
        <f>SUMIFS(DATA!$D$2:$D$5711,DATA!$C$2:$C$5711,SUMA!J32,DATA!$I$2:$I$5711,$I32)</f>
        <v>263316</v>
      </c>
      <c r="M32" s="6">
        <f t="shared" si="2"/>
        <v>4.9225792448777346E-2</v>
      </c>
      <c r="N32" s="4">
        <f>AVERAGEIFS(DATA!$E$2:$E$5711,DATA!$C$2:$C$5711,SUMA!J32,DATA!$I$2:$I$5711,I32)</f>
        <v>18.129263157894737</v>
      </c>
      <c r="O32" s="4">
        <f>AVERAGEIFS(DATA!$G$2:$G$5711,DATA!$C$2:$C$5711,SUMA!J32,DATA!$I$2:$I$5711,I32)</f>
        <v>1.8698095238095234</v>
      </c>
      <c r="P32" s="4">
        <f>AVERAGEIFS(DATA!$H$2:$H$5711,DATA!$C$2:$C$5711,SUMA!J32,DATA!$I$2:$I$5711,I32)</f>
        <v>9.9194545454545455</v>
      </c>
      <c r="Q32" s="4">
        <f>AVERAGEIFS(DATA!$F$2:$F$5711,DATA!$C$2:$C$5711,SUMA!J32,DATA!$I$2:$I$5711,I32)</f>
        <v>2.5110952380952383</v>
      </c>
      <c r="R32" s="6">
        <f t="shared" si="10"/>
        <v>0.11070830952873778</v>
      </c>
      <c r="S32" s="4" t="str">
        <f t="shared" si="11"/>
        <v>Rank 6/11</v>
      </c>
      <c r="T32" s="4">
        <f t="shared" si="12"/>
        <v>6</v>
      </c>
    </row>
    <row r="33" spans="8:20" x14ac:dyDescent="0.25">
      <c r="H33" t="str">
        <f t="shared" si="1"/>
        <v>EU_Consumer Staples</v>
      </c>
      <c r="I33" t="s">
        <v>2218</v>
      </c>
      <c r="J33" t="s">
        <v>21</v>
      </c>
      <c r="K33" s="4">
        <f>COUNTIFS(DATA!$C$2:$C$5711,SUMA!J33,DATA!$I$2:$I$5711,$I33)</f>
        <v>19</v>
      </c>
      <c r="L33" s="4">
        <f>SUMIFS(DATA!$D$2:$D$5711,DATA!$C$2:$C$5711,SUMA!J33,DATA!$I$2:$I$5711,$I33)</f>
        <v>669578</v>
      </c>
      <c r="M33" s="6">
        <f t="shared" si="2"/>
        <v>0.12517472411956523</v>
      </c>
      <c r="N33" s="4">
        <f>AVERAGEIFS(DATA!$E$2:$E$5711,DATA!$C$2:$C$5711,SUMA!J33,DATA!$I$2:$I$5711,I33)</f>
        <v>43.512277777777776</v>
      </c>
      <c r="O33" s="4">
        <f>AVERAGEIFS(DATA!$G$2:$G$5711,DATA!$C$2:$C$5711,SUMA!J33,DATA!$I$2:$I$5711,I33)</f>
        <v>1.7866315789473679</v>
      </c>
      <c r="P33" s="4">
        <f>AVERAGEIFS(DATA!$H$2:$H$5711,DATA!$C$2:$C$5711,SUMA!J33,DATA!$I$2:$I$5711,I33)</f>
        <v>11.696736842105263</v>
      </c>
      <c r="Q33" s="4">
        <f>AVERAGEIFS(DATA!$F$2:$F$5711,DATA!$C$2:$C$5711,SUMA!J33,DATA!$I$2:$I$5711,I33)</f>
        <v>2.8814736842105262</v>
      </c>
      <c r="R33" s="6">
        <f t="shared" si="10"/>
        <v>0.12703742800789483</v>
      </c>
      <c r="S33" s="4" t="str">
        <f t="shared" si="11"/>
        <v>Rank 8/11</v>
      </c>
      <c r="T33" s="4">
        <f t="shared" si="12"/>
        <v>8</v>
      </c>
    </row>
    <row r="34" spans="8:20" x14ac:dyDescent="0.25">
      <c r="H34" t="str">
        <f t="shared" si="1"/>
        <v>EU_Materials</v>
      </c>
      <c r="I34" t="s">
        <v>2218</v>
      </c>
      <c r="J34" t="s">
        <v>24</v>
      </c>
      <c r="K34" s="4">
        <f>COUNTIFS(DATA!$C$2:$C$5711,SUMA!J34,DATA!$I$2:$I$5711,$I34)</f>
        <v>23</v>
      </c>
      <c r="L34" s="4">
        <f>SUMIFS(DATA!$D$2:$D$5711,DATA!$C$2:$C$5711,SUMA!J34,DATA!$I$2:$I$5711,$I34)</f>
        <v>352813</v>
      </c>
      <c r="M34" s="6">
        <f t="shared" si="2"/>
        <v>6.5956871254426175E-2</v>
      </c>
      <c r="N34" s="4">
        <f>AVERAGEIFS(DATA!$E$2:$E$5711,DATA!$C$2:$C$5711,SUMA!J34,DATA!$I$2:$I$5711,I34)</f>
        <v>15.836736842105267</v>
      </c>
      <c r="O34" s="4">
        <f>AVERAGEIFS(DATA!$G$2:$G$5711,DATA!$C$2:$C$5711,SUMA!J34,DATA!$I$2:$I$5711,I34)</f>
        <v>1.0164545454545453</v>
      </c>
      <c r="P34" s="4">
        <f>AVERAGEIFS(DATA!$H$2:$H$5711,DATA!$C$2:$C$5711,SUMA!J34,DATA!$I$2:$I$5711,I34)</f>
        <v>8.4305652173913046</v>
      </c>
      <c r="Q34" s="4">
        <f>AVERAGEIFS(DATA!$F$2:$F$5711,DATA!$C$2:$C$5711,SUMA!J34,DATA!$I$2:$I$5711,I34)</f>
        <v>1.5552173913043479</v>
      </c>
      <c r="R34" s="6">
        <f t="shared" si="10"/>
        <v>6.8565893371531197E-2</v>
      </c>
      <c r="S34" s="4" t="str">
        <f t="shared" si="11"/>
        <v>Rank 4/11</v>
      </c>
      <c r="T34" s="4">
        <f t="shared" si="12"/>
        <v>4</v>
      </c>
    </row>
    <row r="35" spans="8:20" x14ac:dyDescent="0.25">
      <c r="H35" t="str">
        <f t="shared" si="1"/>
        <v>EU_Utilities</v>
      </c>
      <c r="I35" t="s">
        <v>2218</v>
      </c>
      <c r="J35" t="s">
        <v>27</v>
      </c>
      <c r="K35" s="4">
        <f>COUNTIFS(DATA!$C$2:$C$5711,SUMA!J35,DATA!$I$2:$I$5711,$I35)</f>
        <v>24</v>
      </c>
      <c r="L35" s="4">
        <f>SUMIFS(DATA!$D$2:$D$5711,DATA!$C$2:$C$5711,SUMA!J35,DATA!$I$2:$I$5711,$I35)</f>
        <v>407258</v>
      </c>
      <c r="M35" s="6">
        <f t="shared" si="2"/>
        <v>7.6135129582342753E-2</v>
      </c>
      <c r="N35" s="4">
        <f>AVERAGEIFS(DATA!$E$2:$E$5711,DATA!$C$2:$C$5711,SUMA!J35,DATA!$I$2:$I$5711,I35)</f>
        <v>20.576826086956519</v>
      </c>
      <c r="O35" s="4">
        <f>AVERAGEIFS(DATA!$G$2:$G$5711,DATA!$C$2:$C$5711,SUMA!J35,DATA!$I$2:$I$5711,I35)</f>
        <v>1.6319999999999997</v>
      </c>
      <c r="P35" s="4">
        <f>AVERAGEIFS(DATA!$H$2:$H$5711,DATA!$C$2:$C$5711,SUMA!J35,DATA!$I$2:$I$5711,I35)</f>
        <v>9.0217083333333328</v>
      </c>
      <c r="Q35" s="4">
        <f>AVERAGEIFS(DATA!$F$2:$F$5711,DATA!$C$2:$C$5711,SUMA!J35,DATA!$I$2:$I$5711,I35)</f>
        <v>1.6327916666666666</v>
      </c>
      <c r="R35" s="6">
        <f t="shared" si="10"/>
        <v>7.1985961538596627E-2</v>
      </c>
      <c r="S35" s="4" t="str">
        <f t="shared" si="11"/>
        <v>Rank 5/11</v>
      </c>
      <c r="T35" s="4">
        <f t="shared" si="12"/>
        <v>5</v>
      </c>
    </row>
    <row r="36" spans="8:20" x14ac:dyDescent="0.25">
      <c r="H36" t="str">
        <f t="shared" si="1"/>
        <v>EU_Health Care</v>
      </c>
      <c r="I36" t="s">
        <v>2218</v>
      </c>
      <c r="J36" t="s">
        <v>30</v>
      </c>
      <c r="K36" s="4">
        <f>COUNTIFS(DATA!$C$2:$C$5711,SUMA!J36,DATA!$I$2:$I$5711,$I36)</f>
        <v>25</v>
      </c>
      <c r="L36" s="4">
        <f>SUMIFS(DATA!$D$2:$D$5711,DATA!$C$2:$C$5711,SUMA!J36,DATA!$I$2:$I$5711,$I36)</f>
        <v>488142</v>
      </c>
      <c r="M36" s="6">
        <f t="shared" si="2"/>
        <v>9.1256045122708351E-2</v>
      </c>
      <c r="N36" s="4">
        <f>AVERAGEIFS(DATA!$E$2:$E$5711,DATA!$C$2:$C$5711,SUMA!J36,DATA!$I$2:$I$5711,I36)</f>
        <v>37.24977272727272</v>
      </c>
      <c r="O36" s="4">
        <f>AVERAGEIFS(DATA!$G$2:$G$5711,DATA!$C$2:$C$5711,SUMA!J36,DATA!$I$2:$I$5711,I36)</f>
        <v>8.2164799999999989</v>
      </c>
      <c r="P36" s="4">
        <f>AVERAGEIFS(DATA!$H$2:$H$5711,DATA!$C$2:$C$5711,SUMA!J36,DATA!$I$2:$I$5711,I36)</f>
        <v>19.890954545454544</v>
      </c>
      <c r="Q36" s="4">
        <f>AVERAGEIFS(DATA!$F$2:$F$5711,DATA!$C$2:$C$5711,SUMA!J36,DATA!$I$2:$I$5711,I36)</f>
        <v>4.9166249999999998</v>
      </c>
      <c r="R36" s="6">
        <f t="shared" si="10"/>
        <v>0.21676248438494561</v>
      </c>
      <c r="S36" s="4" t="str">
        <f t="shared" si="11"/>
        <v>Rank 10/11</v>
      </c>
      <c r="T36" s="4">
        <f t="shared" si="12"/>
        <v>10</v>
      </c>
    </row>
    <row r="37" spans="8:20" x14ac:dyDescent="0.25">
      <c r="H37" t="str">
        <f t="shared" si="1"/>
        <v>EU_Financials</v>
      </c>
      <c r="I37" t="s">
        <v>2218</v>
      </c>
      <c r="J37" t="s">
        <v>35</v>
      </c>
      <c r="K37" s="4">
        <f>COUNTIFS(DATA!$C$2:$C$5711,SUMA!J37,DATA!$I$2:$I$5711,$I37)</f>
        <v>49</v>
      </c>
      <c r="L37" s="4">
        <f>SUMIFS(DATA!$D$2:$D$5711,DATA!$C$2:$C$5711,SUMA!J37,DATA!$I$2:$I$5711,$I37)</f>
        <v>671499</v>
      </c>
      <c r="M37" s="6">
        <f t="shared" si="2"/>
        <v>0.1255338467983774</v>
      </c>
      <c r="N37" s="4">
        <f>AVERAGEIFS(DATA!$E$2:$E$5711,DATA!$C$2:$C$5711,SUMA!J37,DATA!$I$2:$I$5711,I37)</f>
        <v>8.501130434782608</v>
      </c>
      <c r="O37" s="4">
        <f>AVERAGEIFS(DATA!$G$2:$G$5711,DATA!$C$2:$C$5711,SUMA!J37,DATA!$I$2:$I$5711,I37)</f>
        <v>1.4670816326530616</v>
      </c>
      <c r="P37" s="4">
        <f>AVERAGEIFS(DATA!$H$2:$H$5711,DATA!$C$2:$C$5711,SUMA!J37,DATA!$I$2:$I$5711,I37)</f>
        <v>12.016181818181821</v>
      </c>
      <c r="Q37" s="4">
        <f>AVERAGEIFS(DATA!$F$2:$F$5711,DATA!$C$2:$C$5711,SUMA!J37,DATA!$I$2:$I$5711,I37)</f>
        <v>0.95257142857142851</v>
      </c>
      <c r="R37" s="6">
        <f t="shared" si="10"/>
        <v>4.1996643919611443E-2</v>
      </c>
      <c r="S37" s="4" t="str">
        <f t="shared" si="11"/>
        <v>Rank 2/11</v>
      </c>
      <c r="T37" s="4">
        <f t="shared" si="12"/>
        <v>2</v>
      </c>
    </row>
    <row r="38" spans="8:20" x14ac:dyDescent="0.25">
      <c r="H38" t="str">
        <f t="shared" si="1"/>
        <v>EU_Real Estate</v>
      </c>
      <c r="I38" t="s">
        <v>2218</v>
      </c>
      <c r="J38" t="s">
        <v>45</v>
      </c>
      <c r="K38" s="4">
        <f>COUNTIFS(DATA!$C$2:$C$5711,SUMA!J38,DATA!$I$2:$I$5711,$I38)</f>
        <v>19</v>
      </c>
      <c r="L38" s="4">
        <f>SUMIFS(DATA!$D$2:$D$5711,DATA!$C$2:$C$5711,SUMA!J38,DATA!$I$2:$I$5711,$I38)</f>
        <v>123069</v>
      </c>
      <c r="M38" s="6">
        <f t="shared" si="2"/>
        <v>2.3007219655769417E-2</v>
      </c>
      <c r="N38" s="4">
        <f>AVERAGEIFS(DATA!$E$2:$E$5711,DATA!$C$2:$C$5711,SUMA!J38,DATA!$I$2:$I$5711,I38)</f>
        <v>8.6760526315789441</v>
      </c>
      <c r="O38" s="4">
        <f>AVERAGEIFS(DATA!$G$2:$G$5711,DATA!$C$2:$C$5711,SUMA!J38,DATA!$I$2:$I$5711,I38)</f>
        <v>7.6730526315789476</v>
      </c>
      <c r="P38" s="4">
        <f>AVERAGEIFS(DATA!$H$2:$H$5711,DATA!$C$2:$C$5711,SUMA!J38,DATA!$I$2:$I$5711,I38)</f>
        <v>16.063812500000001</v>
      </c>
      <c r="Q38" s="4">
        <f>AVERAGEIFS(DATA!$F$2:$F$5711,DATA!$C$2:$C$5711,SUMA!J38,DATA!$I$2:$I$5711,I38)</f>
        <v>0.92857894736842106</v>
      </c>
      <c r="R38" s="6">
        <f t="shared" si="10"/>
        <v>4.0938871599753207E-2</v>
      </c>
      <c r="S38" s="4" t="str">
        <f t="shared" si="11"/>
        <v>Rank 1/11</v>
      </c>
      <c r="T38" s="4">
        <f t="shared" si="12"/>
        <v>1</v>
      </c>
    </row>
    <row r="39" spans="8:20" x14ac:dyDescent="0.25">
      <c r="H39" t="str">
        <f t="shared" si="1"/>
        <v>EU_Consumer Discretionary</v>
      </c>
      <c r="I39" t="s">
        <v>2218</v>
      </c>
      <c r="J39" t="s">
        <v>58</v>
      </c>
      <c r="K39" s="4">
        <f>COUNTIFS(DATA!$C$2:$C$5711,SUMA!J39,DATA!$I$2:$I$5711,$I39)</f>
        <v>33</v>
      </c>
      <c r="L39" s="4">
        <f>SUMIFS(DATA!$D$2:$D$5711,DATA!$C$2:$C$5711,SUMA!J39,DATA!$I$2:$I$5711,$I39)</f>
        <v>1019230</v>
      </c>
      <c r="M39" s="6">
        <f t="shared" si="2"/>
        <v>0.19054066003420733</v>
      </c>
      <c r="N39" s="4">
        <f>AVERAGEIFS(DATA!$E$2:$E$5711,DATA!$C$2:$C$5711,SUMA!J39,DATA!$I$2:$I$5711,I39)</f>
        <v>18.782592592592593</v>
      </c>
      <c r="O39" s="4">
        <f>AVERAGEIFS(DATA!$G$2:$G$5711,DATA!$C$2:$C$5711,SUMA!J39,DATA!$I$2:$I$5711,I39)</f>
        <v>5.3724374999999975</v>
      </c>
      <c r="P39" s="4">
        <f>AVERAGEIFS(DATA!$H$2:$H$5711,DATA!$C$2:$C$5711,SUMA!J39,DATA!$I$2:$I$5711,I39)</f>
        <v>65.562655172413798</v>
      </c>
      <c r="Q39" s="4">
        <f>AVERAGEIFS(DATA!$F$2:$F$5711,DATA!$C$2:$C$5711,SUMA!J39,DATA!$I$2:$I$5711,I39)</f>
        <v>3.5649090909090906</v>
      </c>
      <c r="R39" s="6">
        <f t="shared" si="10"/>
        <v>0.15716849488255305</v>
      </c>
      <c r="S39" s="4" t="str">
        <f t="shared" si="11"/>
        <v>Rank 9/11</v>
      </c>
      <c r="T39" s="4">
        <f t="shared" si="12"/>
        <v>9</v>
      </c>
    </row>
    <row r="40" spans="8:20" x14ac:dyDescent="0.25">
      <c r="H40" t="str">
        <f t="shared" si="1"/>
        <v>EU_Not Classified</v>
      </c>
      <c r="I40" t="s">
        <v>2218</v>
      </c>
      <c r="J40" t="s">
        <v>61</v>
      </c>
      <c r="K40" s="4">
        <f>COUNTIFS(DATA!$C$2:$C$5711,SUMA!J40,DATA!$I$2:$I$5711,$I40)</f>
        <v>0</v>
      </c>
      <c r="L40" s="4">
        <f>SUMIFS(DATA!$D$2:$D$5711,DATA!$C$2:$C$5711,SUMA!J40,DATA!$I$2:$I$5711,$I40)</f>
        <v>0</v>
      </c>
      <c r="M40" s="6">
        <f t="shared" si="2"/>
        <v>0</v>
      </c>
      <c r="N40" s="4" t="e">
        <f>AVERAGEIFS(DATA!$E$2:$E$5711,DATA!$C$2:$C$5711,SUMA!J40,DATA!$I$2:$I$5711,I40)</f>
        <v>#DIV/0!</v>
      </c>
      <c r="O40" s="4" t="e">
        <f>AVERAGEIFS(DATA!$G$2:$G$5711,DATA!$C$2:$C$5711,SUMA!J40,DATA!$I$2:$I$5711,I40)</f>
        <v>#DIV/0!</v>
      </c>
      <c r="P40" s="4" t="e">
        <f>AVERAGEIFS(DATA!$H$2:$H$5711,DATA!$C$2:$C$5711,SUMA!J40,DATA!$I$2:$I$5711,I40)</f>
        <v>#DIV/0!</v>
      </c>
      <c r="Q40" s="4" t="str">
        <f>IFERROR(AVERAGEIFS(DATA!$F$2:$F$5711,DATA!$C$2:$C$5711,SUMA!J40,DATA!$I$2:$I$5711,I40),"--")</f>
        <v>--</v>
      </c>
      <c r="R40" s="6" t="str">
        <f>IFERROR(Q40/$C$8,"--")</f>
        <v>--</v>
      </c>
      <c r="S40" s="4" t="str">
        <f t="shared" si="11"/>
        <v>Rank --/11</v>
      </c>
      <c r="T40" s="4" t="str">
        <f t="shared" si="12"/>
        <v>--</v>
      </c>
    </row>
    <row r="41" spans="8:20" x14ac:dyDescent="0.25">
      <c r="H41" t="str">
        <f t="shared" si="1"/>
        <v>EU_Information Technology</v>
      </c>
      <c r="I41" t="s">
        <v>2218</v>
      </c>
      <c r="J41" t="s">
        <v>132</v>
      </c>
      <c r="K41" s="4">
        <f>COUNTIFS(DATA!$C$2:$C$5711,SUMA!J41,DATA!$I$2:$I$5711,$I41)</f>
        <v>23</v>
      </c>
      <c r="L41" s="4">
        <f>SUMIFS(DATA!$D$2:$D$5711,DATA!$C$2:$C$5711,SUMA!J41,DATA!$I$2:$I$5711,$I41)</f>
        <v>485129</v>
      </c>
      <c r="M41" s="6">
        <f t="shared" si="2"/>
        <v>9.0692777745685432E-2</v>
      </c>
      <c r="N41" s="4">
        <f>AVERAGEIFS(DATA!$E$2:$E$5711,DATA!$C$2:$C$5711,SUMA!J41,DATA!$I$2:$I$5711,I41)</f>
        <v>52.849434782608689</v>
      </c>
      <c r="O41" s="4">
        <f>AVERAGEIFS(DATA!$G$2:$G$5711,DATA!$C$2:$C$5711,SUMA!J41,DATA!$I$2:$I$5711,I41)</f>
        <v>4.2926086956521745</v>
      </c>
      <c r="P41" s="4">
        <f>AVERAGEIFS(DATA!$H$2:$H$5711,DATA!$C$2:$C$5711,SUMA!J41,DATA!$I$2:$I$5711,I41)</f>
        <v>18.042318181818182</v>
      </c>
      <c r="Q41" s="4">
        <f>AVERAGEIFS(DATA!$F$2:$F$5711,DATA!$C$2:$C$5711,SUMA!J41,DATA!$I$2:$I$5711,I41)</f>
        <v>8.3569545454545437</v>
      </c>
      <c r="R41" s="6">
        <f>Q41/$C$8</f>
        <v>0.36843855880096427</v>
      </c>
      <c r="S41" s="4" t="str">
        <f t="shared" si="11"/>
        <v>Rank 11/11</v>
      </c>
      <c r="T41" s="4">
        <f t="shared" si="12"/>
        <v>11</v>
      </c>
    </row>
    <row r="42" spans="8:20" x14ac:dyDescent="0.25">
      <c r="H42" t="str">
        <f t="shared" si="1"/>
        <v>US_Energy</v>
      </c>
      <c r="I42" t="s">
        <v>2819</v>
      </c>
      <c r="J42" t="s">
        <v>11</v>
      </c>
      <c r="K42" s="4">
        <f>COUNTIFS(DATA!$C$2:$C$5711,SUMA!J42,DATA!$I$2:$I$5711,$I42)</f>
        <v>204</v>
      </c>
      <c r="L42" s="4">
        <f>SUMIFS(DATA!$D$2:$D$5711,DATA!$C$2:$C$5711,SUMA!J42,DATA!$I$2:$I$5711,$I42)</f>
        <v>629376</v>
      </c>
      <c r="M42" s="6">
        <f t="shared" si="2"/>
        <v>2.3957016413237522E-2</v>
      </c>
      <c r="N42" s="4">
        <f>AVERAGEIFS(DATA!$E$2:$E$5711,DATA!$C$2:$C$5711,SUMA!J42,DATA!$I$2:$I$5711,I42)</f>
        <v>17.275514285714287</v>
      </c>
      <c r="O42" s="4">
        <f>AVERAGEIFS(DATA!$G$2:$G$5711,DATA!$C$2:$C$5711,SUMA!J42,DATA!$I$2:$I$5711,I42)</f>
        <v>1.1136578947368425</v>
      </c>
      <c r="P42" s="4">
        <f>AVERAGEIFS(DATA!$H$2:$H$5711,DATA!$C$2:$C$5711,SUMA!J42,DATA!$I$2:$I$5711,I42)</f>
        <v>7.7084195804195792</v>
      </c>
      <c r="Q42" s="4">
        <f>AVERAGEIFS(DATA!$F$2:$F$5711,DATA!$C$2:$C$5711,SUMA!J42,DATA!$I$2:$I$5711,I42)</f>
        <v>0.86883888888888905</v>
      </c>
      <c r="R42" s="6">
        <f>Q42/$C$9</f>
        <v>2.3491234973341806E-2</v>
      </c>
      <c r="S42" s="4" t="str">
        <f t="shared" ref="S42:S53" si="13">CONCATENATE("Rank ",T42,"/",LARGE($T$42:$T$53,1))</f>
        <v>Rank 1/12</v>
      </c>
      <c r="T42" s="4">
        <f t="shared" ref="T42:T53" si="14">RANK(Q42,$Q$42:$Q$53,1)</f>
        <v>1</v>
      </c>
    </row>
    <row r="43" spans="8:20" x14ac:dyDescent="0.25">
      <c r="H43" t="str">
        <f t="shared" si="1"/>
        <v>US_Industrials</v>
      </c>
      <c r="I43" t="s">
        <v>2819</v>
      </c>
      <c r="J43" t="s">
        <v>15</v>
      </c>
      <c r="K43" s="4">
        <f>COUNTIFS(DATA!$C$2:$C$5711,SUMA!J43,DATA!$I$2:$I$5711,$I43)</f>
        <v>505</v>
      </c>
      <c r="L43" s="4">
        <f>SUMIFS(DATA!$D$2:$D$5711,DATA!$C$2:$C$5711,SUMA!J43,DATA!$I$2:$I$5711,$I43)</f>
        <v>2382530</v>
      </c>
      <c r="M43" s="6">
        <f t="shared" si="2"/>
        <v>9.0690319165380937E-2</v>
      </c>
      <c r="N43" s="4">
        <f>AVERAGEIFS(DATA!$E$2:$E$5711,DATA!$C$2:$C$5711,SUMA!J43,DATA!$I$2:$I$5711,I43)</f>
        <v>23.788596491228088</v>
      </c>
      <c r="O43" s="4">
        <f>AVERAGEIFS(DATA!$G$2:$G$5711,DATA!$C$2:$C$5711,SUMA!J43,DATA!$I$2:$I$5711,I43)</f>
        <v>3.7957895833333324</v>
      </c>
      <c r="P43" s="4">
        <f>AVERAGEIFS(DATA!$H$2:$H$5711,DATA!$C$2:$C$5711,SUMA!J43,DATA!$I$2:$I$5711,I43)</f>
        <v>20.591734597156414</v>
      </c>
      <c r="Q43" s="4">
        <f>AVERAGEIFS(DATA!$F$2:$F$5711,DATA!$C$2:$C$5711,SUMA!J43,DATA!$I$2:$I$5711,I43)</f>
        <v>3.4698344226579554</v>
      </c>
      <c r="R43" s="6">
        <f t="shared" ref="R43:R53" si="15">Q43/$C$9</f>
        <v>9.381566224031182E-2</v>
      </c>
      <c r="S43" s="4" t="str">
        <f t="shared" si="13"/>
        <v>Rank 6/12</v>
      </c>
      <c r="T43" s="4">
        <f t="shared" si="14"/>
        <v>6</v>
      </c>
    </row>
    <row r="44" spans="8:20" x14ac:dyDescent="0.25">
      <c r="H44" t="str">
        <f t="shared" si="1"/>
        <v>US_Communication Services</v>
      </c>
      <c r="I44" t="s">
        <v>2819</v>
      </c>
      <c r="J44" t="s">
        <v>18</v>
      </c>
      <c r="K44" s="4">
        <f>COUNTIFS(DATA!$C$2:$C$5711,SUMA!J44,DATA!$I$2:$I$5711,$I44)</f>
        <v>175</v>
      </c>
      <c r="L44" s="4">
        <f>SUMIFS(DATA!$D$2:$D$5711,DATA!$C$2:$C$5711,SUMA!J44,DATA!$I$2:$I$5711,$I44)</f>
        <v>2893273</v>
      </c>
      <c r="M44" s="6">
        <f t="shared" si="2"/>
        <v>0.11013160455590452</v>
      </c>
      <c r="N44" s="4">
        <f>AVERAGEIFS(DATA!$E$2:$E$5711,DATA!$C$2:$C$5711,SUMA!J44,DATA!$I$2:$I$5711,I44)</f>
        <v>43.586153846153849</v>
      </c>
      <c r="O44" s="4">
        <f>AVERAGEIFS(DATA!$G$2:$G$5711,DATA!$C$2:$C$5711,SUMA!J44,DATA!$I$2:$I$5711,I44)</f>
        <v>28.879210191082826</v>
      </c>
      <c r="P44" s="4">
        <f>AVERAGEIFS(DATA!$H$2:$H$5711,DATA!$C$2:$C$5711,SUMA!J44,DATA!$I$2:$I$5711,I44)</f>
        <v>14.626142857142854</v>
      </c>
      <c r="Q44" s="4">
        <f>AVERAGEIFS(DATA!$F$2:$F$5711,DATA!$C$2:$C$5711,SUMA!J44,DATA!$I$2:$I$5711,I44)</f>
        <v>5.6521527777777791</v>
      </c>
      <c r="R44" s="6">
        <f t="shared" si="15"/>
        <v>0.15282010359573625</v>
      </c>
      <c r="S44" s="4" t="str">
        <f t="shared" si="13"/>
        <v>Rank 8/12</v>
      </c>
      <c r="T44" s="4">
        <f t="shared" si="14"/>
        <v>8</v>
      </c>
    </row>
    <row r="45" spans="8:20" x14ac:dyDescent="0.25">
      <c r="H45" t="str">
        <f t="shared" si="1"/>
        <v>US_Consumer Staples</v>
      </c>
      <c r="I45" t="s">
        <v>2819</v>
      </c>
      <c r="J45" t="s">
        <v>21</v>
      </c>
      <c r="K45" s="4">
        <f>COUNTIFS(DATA!$C$2:$C$5711,SUMA!J45,DATA!$I$2:$I$5711,$I45)</f>
        <v>169</v>
      </c>
      <c r="L45" s="4">
        <f>SUMIFS(DATA!$D$2:$D$5711,DATA!$C$2:$C$5711,SUMA!J45,DATA!$I$2:$I$5711,$I45)</f>
        <v>2169263</v>
      </c>
      <c r="M45" s="6">
        <f t="shared" si="2"/>
        <v>8.2572372152145718E-2</v>
      </c>
      <c r="N45" s="4">
        <f>AVERAGEIFS(DATA!$E$2:$E$5711,DATA!$C$2:$C$5711,SUMA!J45,DATA!$I$2:$I$5711,I45)</f>
        <v>28.149371681415928</v>
      </c>
      <c r="O45" s="4">
        <f>AVERAGEIFS(DATA!$G$2:$G$5711,DATA!$C$2:$C$5711,SUMA!J45,DATA!$I$2:$I$5711,I45)</f>
        <v>2.5839350649350665</v>
      </c>
      <c r="P45" s="4">
        <f>AVERAGEIFS(DATA!$H$2:$H$5711,DATA!$C$2:$C$5711,SUMA!J45,DATA!$I$2:$I$5711,I45)</f>
        <v>30.680666666666681</v>
      </c>
      <c r="Q45" s="4">
        <f>AVERAGEIFS(DATA!$F$2:$F$5711,DATA!$C$2:$C$5711,SUMA!J45,DATA!$I$2:$I$5711,I45)</f>
        <v>11.396772413793098</v>
      </c>
      <c r="R45" s="6">
        <f t="shared" si="15"/>
        <v>0.30814028024515749</v>
      </c>
      <c r="S45" s="4" t="str">
        <f t="shared" si="13"/>
        <v>Rank 11/12</v>
      </c>
      <c r="T45" s="4">
        <f t="shared" si="14"/>
        <v>11</v>
      </c>
    </row>
    <row r="46" spans="8:20" x14ac:dyDescent="0.25">
      <c r="H46" t="str">
        <f t="shared" si="1"/>
        <v>US_Materials</v>
      </c>
      <c r="I46" t="s">
        <v>2819</v>
      </c>
      <c r="J46" t="s">
        <v>24</v>
      </c>
      <c r="K46" s="4">
        <f>COUNTIFS(DATA!$C$2:$C$5711,SUMA!J46,DATA!$I$2:$I$5711,$I46)</f>
        <v>169</v>
      </c>
      <c r="L46" s="4">
        <f>SUMIFS(DATA!$D$2:$D$5711,DATA!$C$2:$C$5711,SUMA!J46,DATA!$I$2:$I$5711,$I46)</f>
        <v>575650</v>
      </c>
      <c r="M46" s="6">
        <f t="shared" si="2"/>
        <v>2.1911951676390869E-2</v>
      </c>
      <c r="N46" s="4">
        <f>AVERAGEIFS(DATA!$E$2:$E$5711,DATA!$C$2:$C$5711,SUMA!J46,DATA!$I$2:$I$5711,I46)</f>
        <v>30.259893805309737</v>
      </c>
      <c r="O46" s="4">
        <f>AVERAGEIFS(DATA!$G$2:$G$5711,DATA!$C$2:$C$5711,SUMA!J46,DATA!$I$2:$I$5711,I46)</f>
        <v>2.4413356164383564</v>
      </c>
      <c r="P46" s="4">
        <f>AVERAGEIFS(DATA!$H$2:$H$5711,DATA!$C$2:$C$5711,SUMA!J46,DATA!$I$2:$I$5711,I46)</f>
        <v>10.610254098360656</v>
      </c>
      <c r="Q46" s="4">
        <f>AVERAGEIFS(DATA!$F$2:$F$5711,DATA!$C$2:$C$5711,SUMA!J46,DATA!$I$2:$I$5711,I46)</f>
        <v>2.2305793103448264</v>
      </c>
      <c r="R46" s="6">
        <f t="shared" si="15"/>
        <v>6.0309297127566823E-2</v>
      </c>
      <c r="S46" s="4" t="str">
        <f t="shared" si="13"/>
        <v>Rank 4/12</v>
      </c>
      <c r="T46" s="4">
        <f t="shared" si="14"/>
        <v>4</v>
      </c>
    </row>
    <row r="47" spans="8:20" x14ac:dyDescent="0.25">
      <c r="H47" t="str">
        <f t="shared" si="1"/>
        <v>US_Utilities</v>
      </c>
      <c r="I47" t="s">
        <v>2819</v>
      </c>
      <c r="J47" t="s">
        <v>27</v>
      </c>
      <c r="K47" s="4">
        <f>COUNTIFS(DATA!$C$2:$C$5711,SUMA!J47,DATA!$I$2:$I$5711,$I47)</f>
        <v>83</v>
      </c>
      <c r="L47" s="4">
        <f>SUMIFS(DATA!$D$2:$D$5711,DATA!$C$2:$C$5711,SUMA!J47,DATA!$I$2:$I$5711,$I47)</f>
        <v>913725</v>
      </c>
      <c r="M47" s="6">
        <f t="shared" si="2"/>
        <v>3.4780679311231209E-2</v>
      </c>
      <c r="N47" s="4">
        <f>AVERAGEIFS(DATA!$E$2:$E$5711,DATA!$C$2:$C$5711,SUMA!J47,DATA!$I$2:$I$5711,I47)</f>
        <v>22.457263888888878</v>
      </c>
      <c r="O47" s="4">
        <f>AVERAGEIFS(DATA!$G$2:$G$5711,DATA!$C$2:$C$5711,SUMA!J47,DATA!$I$2:$I$5711,I47)</f>
        <v>11.618831168831168</v>
      </c>
      <c r="P47" s="4">
        <f>AVERAGEIFS(DATA!$H$2:$H$5711,DATA!$C$2:$C$5711,SUMA!J47,DATA!$I$2:$I$5711,I47)</f>
        <v>14.455933333333336</v>
      </c>
      <c r="Q47" s="4">
        <f>AVERAGEIFS(DATA!$F$2:$F$5711,DATA!$C$2:$C$5711,SUMA!J47,DATA!$I$2:$I$5711,I47)</f>
        <v>2.1579736842105262</v>
      </c>
      <c r="R47" s="6">
        <f t="shared" si="15"/>
        <v>5.8346222217224533E-2</v>
      </c>
      <c r="S47" s="4" t="str">
        <f t="shared" si="13"/>
        <v>Rank 3/12</v>
      </c>
      <c r="T47" s="4">
        <f t="shared" si="14"/>
        <v>3</v>
      </c>
    </row>
    <row r="48" spans="8:20" x14ac:dyDescent="0.25">
      <c r="H48" t="str">
        <f t="shared" si="1"/>
        <v>US_Health Care</v>
      </c>
      <c r="I48" t="s">
        <v>2819</v>
      </c>
      <c r="J48" t="s">
        <v>30</v>
      </c>
      <c r="K48" s="4">
        <f>COUNTIFS(DATA!$C$2:$C$5711,SUMA!J48,DATA!$I$2:$I$5711,$I48)</f>
        <v>834</v>
      </c>
      <c r="L48" s="4">
        <f>SUMIFS(DATA!$D$2:$D$5711,DATA!$C$2:$C$5711,SUMA!J48,DATA!$I$2:$I$5711,$I48)</f>
        <v>3833212</v>
      </c>
      <c r="M48" s="6">
        <f t="shared" si="2"/>
        <v>0.14591011223723024</v>
      </c>
      <c r="N48" s="4">
        <f>AVERAGEIFS(DATA!$E$2:$E$5711,DATA!$C$2:$C$5711,SUMA!J48,DATA!$I$2:$I$5711,I48)</f>
        <v>62.988299492385785</v>
      </c>
      <c r="O48" s="4">
        <f>AVERAGEIFS(DATA!$G$2:$G$5711,DATA!$C$2:$C$5711,SUMA!J48,DATA!$I$2:$I$5711,I48)</f>
        <v>90.667986554621834</v>
      </c>
      <c r="P48" s="4">
        <f>AVERAGEIFS(DATA!$H$2:$H$5711,DATA!$C$2:$C$5711,SUMA!J48,DATA!$I$2:$I$5711,I48)</f>
        <v>30.892839999999968</v>
      </c>
      <c r="Q48" s="4">
        <f>AVERAGEIFS(DATA!$F$2:$F$5711,DATA!$C$2:$C$5711,SUMA!J48,DATA!$I$2:$I$5711,I48)</f>
        <v>6.703878048780485</v>
      </c>
      <c r="R48" s="6">
        <f t="shared" si="15"/>
        <v>0.18125612986537265</v>
      </c>
      <c r="S48" s="4" t="str">
        <f t="shared" si="13"/>
        <v>Rank 10/12</v>
      </c>
      <c r="T48" s="4">
        <f t="shared" si="14"/>
        <v>10</v>
      </c>
    </row>
    <row r="49" spans="8:20" x14ac:dyDescent="0.25">
      <c r="H49" t="str">
        <f t="shared" si="1"/>
        <v>US_Financials</v>
      </c>
      <c r="I49" t="s">
        <v>2819</v>
      </c>
      <c r="J49" t="s">
        <v>35</v>
      </c>
      <c r="K49" s="4">
        <f>COUNTIFS(DATA!$C$2:$C$5711,SUMA!J49,DATA!$I$2:$I$5711,$I49)</f>
        <v>917</v>
      </c>
      <c r="L49" s="4">
        <f>SUMIFS(DATA!$D$2:$D$5711,DATA!$C$2:$C$5711,SUMA!J49,DATA!$I$2:$I$5711,$I49)</f>
        <v>3616789</v>
      </c>
      <c r="M49" s="6">
        <f t="shared" si="2"/>
        <v>0.13767203299175201</v>
      </c>
      <c r="N49" s="4">
        <f>AVERAGEIFS(DATA!$E$2:$E$5711,DATA!$C$2:$C$5711,SUMA!J49,DATA!$I$2:$I$5711,I49)</f>
        <v>18.217291884816756</v>
      </c>
      <c r="O49" s="4">
        <f>AVERAGEIFS(DATA!$G$2:$G$5711,DATA!$C$2:$C$5711,SUMA!J49,DATA!$I$2:$I$5711,I49)</f>
        <v>3.1373117870722451</v>
      </c>
      <c r="P49" s="4">
        <f>AVERAGEIFS(DATA!$H$2:$H$5711,DATA!$C$2:$C$5711,SUMA!J49,DATA!$I$2:$I$5711,I49)</f>
        <v>14.293363636363646</v>
      </c>
      <c r="Q49" s="4">
        <f>AVERAGEIFS(DATA!$F$2:$F$5711,DATA!$C$2:$C$5711,SUMA!J49,DATA!$I$2:$I$5711,I49)</f>
        <v>1.5788046398046427</v>
      </c>
      <c r="R49" s="6">
        <f t="shared" si="15"/>
        <v>4.2686936835991604E-2</v>
      </c>
      <c r="S49" s="4" t="str">
        <f t="shared" si="13"/>
        <v>Rank 2/12</v>
      </c>
      <c r="T49" s="4">
        <f t="shared" si="14"/>
        <v>2</v>
      </c>
    </row>
    <row r="50" spans="8:20" x14ac:dyDescent="0.25">
      <c r="H50" t="str">
        <f t="shared" si="1"/>
        <v>US_Real Estate</v>
      </c>
      <c r="I50" t="s">
        <v>2819</v>
      </c>
      <c r="J50" t="s">
        <v>45</v>
      </c>
      <c r="K50" s="4">
        <f>COUNTIFS(DATA!$C$2:$C$5711,SUMA!J50,DATA!$I$2:$I$5711,$I50)</f>
        <v>41</v>
      </c>
      <c r="L50" s="4">
        <f>SUMIFS(DATA!$D$2:$D$5711,DATA!$C$2:$C$5711,SUMA!J50,DATA!$I$2:$I$5711,$I50)</f>
        <v>36594</v>
      </c>
      <c r="M50" s="6">
        <f t="shared" si="2"/>
        <v>1.3929400845059453E-3</v>
      </c>
      <c r="N50" s="4">
        <f>AVERAGEIFS(DATA!$E$2:$E$5711,DATA!$C$2:$C$5711,SUMA!J50,DATA!$I$2:$I$5711,I50)</f>
        <v>39.116666666666667</v>
      </c>
      <c r="O50" s="4">
        <f>AVERAGEIFS(DATA!$G$2:$G$5711,DATA!$C$2:$C$5711,SUMA!J50,DATA!$I$2:$I$5711,I50)</f>
        <v>7.4878529411764712</v>
      </c>
      <c r="P50" s="4">
        <f>AVERAGEIFS(DATA!$H$2:$H$5711,DATA!$C$2:$C$5711,SUMA!J50,DATA!$I$2:$I$5711,I50)</f>
        <v>30.566839999999999</v>
      </c>
      <c r="Q50" s="4">
        <f>AVERAGEIFS(DATA!$F$2:$F$5711,DATA!$C$2:$C$5711,SUMA!J50,DATA!$I$2:$I$5711,I50)</f>
        <v>2.5307777777777778</v>
      </c>
      <c r="R50" s="6">
        <f t="shared" si="15"/>
        <v>6.842591440527987E-2</v>
      </c>
      <c r="S50" s="4" t="str">
        <f t="shared" si="13"/>
        <v>Rank 5/12</v>
      </c>
      <c r="T50" s="4">
        <f t="shared" si="14"/>
        <v>5</v>
      </c>
    </row>
    <row r="51" spans="8:20" x14ac:dyDescent="0.25">
      <c r="H51" t="str">
        <f t="shared" si="1"/>
        <v>US_Consumer Discretionary</v>
      </c>
      <c r="I51" t="s">
        <v>2819</v>
      </c>
      <c r="J51" t="s">
        <v>58</v>
      </c>
      <c r="K51" s="4">
        <f>COUNTIFS(DATA!$C$2:$C$5711,SUMA!J51,DATA!$I$2:$I$5711,$I51)</f>
        <v>451</v>
      </c>
      <c r="L51" s="4">
        <f>SUMIFS(DATA!$D$2:$D$5711,DATA!$C$2:$C$5711,SUMA!J51,DATA!$I$2:$I$5711,$I51)</f>
        <v>2774476</v>
      </c>
      <c r="M51" s="6">
        <f t="shared" si="2"/>
        <v>0.10560963092036173</v>
      </c>
      <c r="N51" s="4">
        <f>AVERAGEIFS(DATA!$E$2:$E$5711,DATA!$C$2:$C$5711,SUMA!J51,DATA!$I$2:$I$5711,I51)</f>
        <v>29.423614925373119</v>
      </c>
      <c r="O51" s="4">
        <f>AVERAGEIFS(DATA!$G$2:$G$5711,DATA!$C$2:$C$5711,SUMA!J51,DATA!$I$2:$I$5711,I51)</f>
        <v>3.4263738317757029</v>
      </c>
      <c r="P51" s="4">
        <f>AVERAGEIFS(DATA!$H$2:$H$5711,DATA!$C$2:$C$5711,SUMA!J51,DATA!$I$2:$I$5711,I51)</f>
        <v>23.6064414893617</v>
      </c>
      <c r="Q51" s="4">
        <f>AVERAGEIFS(DATA!$F$2:$F$5711,DATA!$C$2:$C$5711,SUMA!J51,DATA!$I$2:$I$5711,I51)</f>
        <v>4.4905447368421045</v>
      </c>
      <c r="R51" s="6">
        <f t="shared" si="15"/>
        <v>0.12141312148949118</v>
      </c>
      <c r="S51" s="4" t="str">
        <f t="shared" si="13"/>
        <v>Rank 7/12</v>
      </c>
      <c r="T51" s="4">
        <f t="shared" si="14"/>
        <v>7</v>
      </c>
    </row>
    <row r="52" spans="8:20" x14ac:dyDescent="0.25">
      <c r="H52" t="str">
        <f t="shared" si="1"/>
        <v>US_Not Classified</v>
      </c>
      <c r="I52" t="s">
        <v>2819</v>
      </c>
      <c r="J52" t="s">
        <v>61</v>
      </c>
      <c r="K52" s="4">
        <f>COUNTIFS(DATA!$C$2:$C$5711,SUMA!J52,DATA!$I$2:$I$5711,$I52)</f>
        <v>228</v>
      </c>
      <c r="L52" s="4">
        <f>SUMIFS(DATA!$D$2:$D$5711,DATA!$C$2:$C$5711,SUMA!J52,DATA!$I$2:$I$5711,$I52)</f>
        <v>35345</v>
      </c>
      <c r="M52" s="6">
        <f t="shared" si="2"/>
        <v>1.3453972587545127E-3</v>
      </c>
      <c r="N52" s="4">
        <f>AVERAGEIFS(DATA!$E$2:$E$5711,DATA!$C$2:$C$5711,SUMA!J52,DATA!$I$2:$I$5711,I52)</f>
        <v>295.52271428571436</v>
      </c>
      <c r="O52" s="4">
        <f>AVERAGEIFS(DATA!$G$2:$G$5711,DATA!$C$2:$C$5711,SUMA!J52,DATA!$I$2:$I$5711,I52)</f>
        <v>54.793396226415091</v>
      </c>
      <c r="P52" s="4">
        <f>AVERAGEIFS(DATA!$H$2:$H$5711,DATA!$C$2:$C$5711,SUMA!J52,DATA!$I$2:$I$5711,I52)</f>
        <v>252.15440000000007</v>
      </c>
      <c r="Q52" s="4">
        <f>AVERAGEIFS(DATA!$F$2:$F$5711,DATA!$C$2:$C$5711,SUMA!J52,DATA!$I$2:$I$5711,I52)</f>
        <v>97.667136752136742</v>
      </c>
      <c r="R52" s="6">
        <f t="shared" si="15"/>
        <v>2.6406756050618716</v>
      </c>
      <c r="S52" s="4" t="str">
        <f t="shared" si="13"/>
        <v>Rank 12/12</v>
      </c>
      <c r="T52" s="4">
        <f t="shared" si="14"/>
        <v>12</v>
      </c>
    </row>
    <row r="53" spans="8:20" x14ac:dyDescent="0.25">
      <c r="H53" t="str">
        <f t="shared" si="1"/>
        <v>US_Information Technology</v>
      </c>
      <c r="I53" t="s">
        <v>2819</v>
      </c>
      <c r="J53" t="s">
        <v>132</v>
      </c>
      <c r="K53" s="4">
        <f>COUNTIFS(DATA!$C$2:$C$5711,SUMA!J53,DATA!$I$2:$I$5711,$I53)</f>
        <v>533</v>
      </c>
      <c r="L53" s="4">
        <f>SUMIFS(DATA!$D$2:$D$5711,DATA!$C$2:$C$5711,SUMA!J53,DATA!$I$2:$I$5711,$I53)</f>
        <v>6410818</v>
      </c>
      <c r="M53" s="6">
        <f t="shared" si="2"/>
        <v>0.24402594323310475</v>
      </c>
      <c r="N53" s="4">
        <f>AVERAGEIFS(DATA!$E$2:$E$5711,DATA!$C$2:$C$5711,SUMA!J53,DATA!$I$2:$I$5711,I53)</f>
        <v>47.956121863799247</v>
      </c>
      <c r="O53" s="4">
        <f>AVERAGEIFS(DATA!$G$2:$G$5711,DATA!$C$2:$C$5711,SUMA!J53,DATA!$I$2:$I$5711,I53)</f>
        <v>16.01768253968255</v>
      </c>
      <c r="P53" s="4">
        <f>AVERAGEIFS(DATA!$H$2:$H$5711,DATA!$C$2:$C$5711,SUMA!J53,DATA!$I$2:$I$5711,I53)</f>
        <v>53.709430232558105</v>
      </c>
      <c r="Q53" s="4">
        <f>AVERAGEIFS(DATA!$F$2:$F$5711,DATA!$C$2:$C$5711,SUMA!J53,DATA!$I$2:$I$5711,I53)</f>
        <v>6.0904875518672172</v>
      </c>
      <c r="R53" s="6">
        <f t="shared" si="15"/>
        <v>0.16467158182352368</v>
      </c>
      <c r="S53" s="4" t="str">
        <f t="shared" si="13"/>
        <v>Rank 9/12</v>
      </c>
      <c r="T53" s="4">
        <f t="shared" si="14"/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DASH</vt:lpstr>
      <vt:lpstr>DATA</vt:lpstr>
      <vt:lpstr>CONT</vt:lpstr>
      <vt:lpstr>SUMA</vt:lpstr>
      <vt:lpstr>selected_country_code</vt:lpstr>
      <vt:lpstr>selected_sector_code</vt:lpstr>
      <vt:lpstr>selected_valuation_method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Bjnthuyet</dc:creator>
  <cp:lastModifiedBy>Asus</cp:lastModifiedBy>
  <dcterms:created xsi:type="dcterms:W3CDTF">2020-08-05T03:22:27Z</dcterms:created>
  <dcterms:modified xsi:type="dcterms:W3CDTF">2020-08-06T16:20:19Z</dcterms:modified>
</cp:coreProperties>
</file>