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5"/>
  </bookViews>
  <sheets>
    <sheet name="Language" sheetId="1" r:id="rId1"/>
    <sheet name="API" sheetId="2" r:id="rId2"/>
    <sheet name="JVM" sheetId="3" r:id="rId3"/>
    <sheet name="GC" sheetId="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<sst xmlns="http://schemas.openxmlformats.org/spreadsheetml/2006/main" count="791" uniqueCount="280">
  <si>
    <t>Feature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</si>
  <si>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</si>
  <si>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</si>
  <si>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</si>
  <si>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</si>
  <si>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</si>
  <si>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</si>
  <si>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</si>
  <si>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</si>
  <si>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</si>
  <si>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</si>
  <si>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</si>
  <si>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</si>
  <si>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</si>
  <si>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</si>
  <si>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</si>
  <si>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</si>
  <si>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</si>
  <si>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</si>
  <si>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</si>
  <si>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</si>
  <si>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</si>
  <si>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</si>
  <si>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</si>
  <si>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</si>
  <si>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</si>
  <si>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</si>
  <si>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</si>
  <si>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</si>
  <si>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</si>
  <si>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Unnamed Classes and Instance Main Methods</t>
  </si>
  <si>
    <t>Preview
JEP 445</t>
  </si>
  <si>
    <t>String Templates</t>
  </si>
  <si>
    <t>Preview
JEP 430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</si>
  <si>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</si>
  <si>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</si>
  <si>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</si>
  <si>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</si>
  <si>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</si>
  <si>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</si>
  <si>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</si>
  <si>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</si>
  <si>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</si>
  <si>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</si>
  <si>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</si>
  <si>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</si>
  <si>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</si>
  <si>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</si>
  <si>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</si>
  <si>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</si>
  <si>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</si>
  <si>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</si>
  <si>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</si>
  <si>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</si>
  <si>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</si>
  <si>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</si>
  <si>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</si>
  <si>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</si>
  <si>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</si>
  <si>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</si>
  <si>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</si>
  <si>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</si>
  <si>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</si>
  <si>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</si>
  <si>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</si>
  <si>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</si>
  <si>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</si>
  <si>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</si>
  <si>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</si>
  <si>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</si>
  <si>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</si>
  <si>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</si>
  <si>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</si>
  <si>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</si>
  <si>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</si>
  <si>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</si>
  <si>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</si>
  <si>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</si>
  <si>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</si>
  <si>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</si>
  <si>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</si>
  <si>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</si>
  <si>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</si>
  <si>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</si>
  <si>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</si>
  <si>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</si>
  <si>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</si>
  <si>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</si>
  <si>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</si>
  <si>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</si>
  <si>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</si>
  <si>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</si>
  <si>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</si>
  <si>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</si>
  <si>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</si>
  <si>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</si>
  <si>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</si>
  <si>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</si>
  <si>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</si>
  <si>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</si>
  <si>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</si>
  <si>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</si>
  <si>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</si>
  <si>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</si>
  <si>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</si>
  <si>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</si>
  <si>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</si>
  <si>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</si>
  <si>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</si>
  <si>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</si>
  <si>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</si>
  <si>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</si>
  <si>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</si>
  <si>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</si>
  <si>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</si>
  <si>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</si>
  <si>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</si>
  <si>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</si>
  <si>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</si>
  <si>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</si>
  <si>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</si>
  <si>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</si>
  <si>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</si>
  <si>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</si>
  <si>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</si>
  <si>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</si>
  <si>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</si>
  <si>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</si>
  <si>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</si>
  <si>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</si>
  <si>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</si>
  <si>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</si>
  <si>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</si>
  <si>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</si>
  <si>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</si>
  <si>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</si>
  <si>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</si>
  <si>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</si>
  <si>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</si>
  <si>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</si>
  <si>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</si>
  <si>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</si>
  <si>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</si>
  <si>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</si>
  <si>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</si>
  <si>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</si>
  <si>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</si>
  <si>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</si>
  <si>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</si>
  <si>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</si>
  <si>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</si>
  <si>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</si>
  <si>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</si>
  <si>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</si>
  <si>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</si>
  <si>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</si>
  <si>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</si>
  <si>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</si>
  <si>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</si>
  <si>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</si>
  <si>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</si>
  <si>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</si>
  <si>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</si>
  <si>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</si>
  <si>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</si>
  <si>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</si>
  <si>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</si>
  <si>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</si>
  <si>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</si>
  <si>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</si>
  <si>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</si>
  <si>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</si>
  <si>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</si>
  <si>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</si>
  <si>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</si>
  <si>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</si>
  <si>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</si>
  <si>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</si>
  <si>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</si>
  <si>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</si>
  <si>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</si>
  <si>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</si>
  <si>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</si>
  <si>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</si>
  <si>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</si>
  <si>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</si>
  <si>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</si>
  <si>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</si>
  <si>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</si>
  <si>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</si>
  <si>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</si>
  <si>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</si>
  <si>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</si>
  <si>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</si>
  <si>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</si>
  <si>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</si>
  <si>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</si>
  <si>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</si>
  <si>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</si>
  <si>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</si>
  <si>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</si>
  <si>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</si>
  <si>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</si>
  <si>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</si>
  <si>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</si>
  <si>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</si>
  <si>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</si>
  <si>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</si>
  <si>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</si>
  <si>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</si>
  <si>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</si>
  <si>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</si>
  <si>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</si>
  <si>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</si>
  <si>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</si>
  <si>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</si>
  <si>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</si>
  <si>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</si>
  <si>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</si>
  <si>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</si>
  <si>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</si>
  <si>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</si>
  <si>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</si>
  <si>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Deprecate the Solaris and SPARC Ports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</si>
  <si>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</si>
  <si>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</si>
  <si>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</si>
  <si>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</si>
  <si>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</si>
  <si>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</si>
  <si>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</si>
  <si>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</si>
  <si>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</si>
  <si>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</si>
  <si>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</si>
  <si>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</si>
  <si>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</si>
  <si>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</si>
  <si>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Remove the Pack200 Tools and API</t>
  </si>
  <si>
    <t>tools / jpackage</t>
  </si>
  <si>
    <t>Packaging Tool (Incubator)</t>
  </si>
  <si>
    <t>Vector API (Sixth Incubator)</t>
  </si>
  <si>
    <t>Foreign Function &amp; Memory API (Third Preview)</t>
  </si>
  <si>
    <t>Virtual Threads</t>
  </si>
  <si>
    <t>Scoped Values (Preview)</t>
  </si>
  <si>
    <t>Structured Concurrency (Preview)</t>
  </si>
  <si>
    <t>Sequenced Collections</t>
  </si>
  <si>
    <t>Generational ZGC</t>
  </si>
  <si>
    <t>hotspot / other</t>
  </si>
  <si>
    <t>Deprecate the Windows 32-bit x86 Port for Removal</t>
  </si>
  <si>
    <t>Prepare to Disallow the Dynamic Loading of Agents</t>
  </si>
  <si>
    <t>Key Encapsulation Mechanism API</t>
  </si>
  <si>
    <t>String Templates (Preview)</t>
  </si>
  <si>
    <t>Unnamed Patterns and Variables (Preview)</t>
  </si>
  <si>
    <t>Unnamed Classes and Instance Main Methods (Preview)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</si>
  <si>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</si>
  <si>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</si>
  <si>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</si>
  <si>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</si>
  <si>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</si>
  <si>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</si>
  <si>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</si>
  <si>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</si>
  <si>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</si>
  <si>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</si>
  <si>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</si>
  <si>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</si>
  <si>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</si>
  <si>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</si>
  <si>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Vector API (Third Incubator)</t>
  </si>
  <si>
    <t>Foreign Function &amp; Memory API (Second Incubator)</t>
  </si>
  <si>
    <t>Deprecate Finalization for Removal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</si>
  <si>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</si>
  <si>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</si>
  <si>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</si>
  <si>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</si>
  <si>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</si>
  <si>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</si>
  <si>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Pattern Matching for switch (Second Preview)</t>
  </si>
  <si>
    <t>Code Snippets in Java API Documentation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</si>
</sst>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CE5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6" applyAlignment="1">
      <alignment horizontal="left" vertical="center"/>
    </xf>
    <xf numFmtId="0" fontId="2" fillId="0" borderId="0" xfId="6">
      <alignment vertical="center"/>
    </xf>
    <xf numFmtId="0" fontId="0" fillId="0" borderId="0" xfId="0" applyAlignment="1">
      <alignment horizontal="left" vertical="center"/>
    </xf>
    <xf numFmtId="0" fontId="2" fillId="0" borderId="0" xfId="6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A6" sqref="A6"/>
    </sheetView>
  </sheetViews>
  <sheetFormatPr defaultColWidth="9" defaultRowHeight="14" outlineLevelRow="5"/>
  <cols>
    <col min="1" max="1" width="46.6363636363636" style="8" customWidth="1"/>
    <col min="2" max="18" width="9.63636363636364" style="9" customWidth="1"/>
    <col min="19" max="16384" width="9" style="9"/>
  </cols>
  <sheetData>
    <row r="1" s="7" customFormat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</row>
    <row r="2" ht="42" spans="1:14">
      <c r="A2" s="8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</row>
    <row r="3" ht="42" spans="1:14">
      <c r="A3" s="8" t="s">
        <v>24</v>
      </c>
      <c r="L3" s="11" t="s">
        <v>25</v>
      </c>
      <c r="M3" s="11" t="s">
        <v>26</v>
      </c>
      <c r="N3" s="11" t="s">
        <v>27</v>
      </c>
    </row>
    <row r="4" ht="28" spans="1:14">
      <c r="A4" s="8" t="s">
        <v>28</v>
      </c>
      <c r="N4" s="11" t="s">
        <v>29</v>
      </c>
    </row>
    <row r="5" ht="28" spans="1:14">
      <c r="A5" s="8" t="s">
        <v>30</v>
      </c>
      <c r="N5" s="11" t="s">
        <v>31</v>
      </c>
    </row>
    <row r="6" ht="28" spans="1:14">
      <c r="A6" s="8" t="s">
        <v>32</v>
      </c>
      <c r="N6" s="11" t="s">
        <v>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9" sqref="F19"/>
    </sheetView>
  </sheetViews>
  <sheetFormatPr defaultColWidth="8.72727272727273" defaultRowHeight="1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zoomScale="90" zoomScaleNormal="90" workbookViewId="0">
      <pane xSplit="3" ySplit="1" topLeftCell="D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.45454545454546" defaultRowHeight="14" outlineLevelCol="4"/>
  <cols>
    <col min="1" max="1" width="9.18181818181818" style="2" customWidth="1"/>
    <col min="2" max="2" width="16.2727272727273" style="2" customWidth="1"/>
    <col min="3" max="3" width="37.6363636363636" style="2" customWidth="1"/>
    <col min="4" max="4" width="66.9090909090909" style="2" customWidth="1"/>
    <col min="5" max="5" width="12.8181818181818" style="2" customWidth="1"/>
    <col min="7" max="7" width="9.79090909090909" style="2" customWidth="1"/>
    <col min="8" max="16383" width="9.45454545454546" style="2" customWidth="1"/>
    <col min="16384" max="16384" width="9.45454545454546" style="2"/>
  </cols>
  <sheetData>
    <row r="1" s="1" customFormat="1" spans="1:5">
      <c r="A1" s="1" t="s">
        <v>34</v>
      </c>
      <c r="B1" s="1" t="s">
        <v>35</v>
      </c>
      <c r="C1" s="1" t="s">
        <v>36</v>
      </c>
      <c r="D1" s="1" t="s">
        <v>0</v>
      </c>
      <c r="E1" s="1" t="s">
        <v>37</v>
      </c>
    </row>
    <row r="2" spans="1:5">
      <c r="A2" s="2" t="s">
        <v>38</v>
      </c>
      <c r="B2" s="2" t="s">
        <v>39</v>
      </c>
      <c r="C2" s="2" t="s">
        <v>40</v>
      </c>
      <c r="D2" s="2" t="s">
        <v>41</v>
      </c>
      <c r="E2" s="3" t="str">
        <f>HYPERLINK("https://openjdk.org/jeps/289","JEP 289")</f>
        <v>JEP 289</v>
      </c>
    </row>
    <row r="3" spans="1:5">
      <c r="A3" s="2" t="s">
        <v>38</v>
      </c>
      <c r="B3" s="2" t="s">
        <v>39</v>
      </c>
      <c r="C3" s="2" t="s">
        <v>42</v>
      </c>
      <c r="D3" s="2" t="s">
        <v>43</v>
      </c>
      <c r="E3" s="3" t="str">
        <f>HYPERLINK("https://openjdk.org/jeps/259","JEP 259")</f>
        <v>JEP 259</v>
      </c>
    </row>
    <row r="4" spans="1:5">
      <c r="A4" s="2" t="s">
        <v>38</v>
      </c>
      <c r="B4" s="2" t="s">
        <v>39</v>
      </c>
      <c r="C4" s="2" t="s">
        <v>44</v>
      </c>
      <c r="D4" s="2" t="s">
        <v>45</v>
      </c>
      <c r="E4" s="3" t="str">
        <f>HYPERLINK("https://openjdk.org/jeps/290","JEP 290")</f>
        <v>JEP 290</v>
      </c>
    </row>
    <row r="5" spans="1:5">
      <c r="A5" s="2" t="s">
        <v>38</v>
      </c>
      <c r="B5" s="2" t="s">
        <v>39</v>
      </c>
      <c r="C5" s="2" t="s">
        <v>46</v>
      </c>
      <c r="D5" s="2" t="s">
        <v>47</v>
      </c>
      <c r="E5" s="3" t="str">
        <f>HYPERLINK("https://openjdk.org/jeps/102","JEP 102")</f>
        <v>JEP 102</v>
      </c>
    </row>
    <row r="6" spans="1:5">
      <c r="A6" s="2" t="s">
        <v>38</v>
      </c>
      <c r="B6" s="2" t="s">
        <v>39</v>
      </c>
      <c r="C6" s="2" t="s">
        <v>48</v>
      </c>
      <c r="D6" s="2" t="s">
        <v>49</v>
      </c>
      <c r="E6" s="3" t="str">
        <f>HYPERLINK("https://openjdk.org/jeps/274","JEP 274")</f>
        <v>JEP 274</v>
      </c>
    </row>
    <row r="7" spans="1:5">
      <c r="A7" s="2" t="s">
        <v>38</v>
      </c>
      <c r="B7" s="2" t="s">
        <v>39</v>
      </c>
      <c r="C7" s="2" t="s">
        <v>48</v>
      </c>
      <c r="D7" s="2" t="s">
        <v>50</v>
      </c>
      <c r="E7" s="3" t="str">
        <f>HYPERLINK("https://openjdk.org/jeps/276","JEP 276")</f>
        <v>JEP 276</v>
      </c>
    </row>
    <row r="8" spans="1:5">
      <c r="A8" s="2" t="s">
        <v>38</v>
      </c>
      <c r="B8" s="2" t="s">
        <v>39</v>
      </c>
      <c r="C8" s="2" t="s">
        <v>51</v>
      </c>
      <c r="D8" s="2" t="s">
        <v>52</v>
      </c>
      <c r="E8" s="3" t="str">
        <f>HYPERLINK("https://openjdk.org/jeps/110","JEP 110")</f>
        <v>JEP 110</v>
      </c>
    </row>
    <row r="9" spans="1:5">
      <c r="A9" s="2" t="s">
        <v>38</v>
      </c>
      <c r="B9" s="2" t="s">
        <v>39</v>
      </c>
      <c r="C9" s="2" t="s">
        <v>53</v>
      </c>
      <c r="D9" s="2" t="s">
        <v>54</v>
      </c>
      <c r="E9" s="3" t="str">
        <f>HYPERLINK("https://openjdk.org/jeps/266","JEP 266")</f>
        <v>JEP 266</v>
      </c>
    </row>
    <row r="10" spans="1:5">
      <c r="A10" s="2" t="s">
        <v>38</v>
      </c>
      <c r="B10" s="2" t="s">
        <v>39</v>
      </c>
      <c r="C10" s="2" t="s">
        <v>55</v>
      </c>
      <c r="D10" s="2" t="s">
        <v>56</v>
      </c>
      <c r="E10" s="3" t="str">
        <f>HYPERLINK("https://openjdk.org/jeps/264","JEP 264")</f>
        <v>JEP 264</v>
      </c>
    </row>
    <row r="11" spans="1:5">
      <c r="A11" s="2" t="s">
        <v>38</v>
      </c>
      <c r="B11" s="2" t="s">
        <v>39</v>
      </c>
      <c r="C11" s="2" t="s">
        <v>57</v>
      </c>
      <c r="D11" s="2" t="s">
        <v>58</v>
      </c>
      <c r="E11" s="3" t="str">
        <f>HYPERLINK("https://openjdk.org/jeps/269","JEP 269")</f>
        <v>JEP 269</v>
      </c>
    </row>
    <row r="12" spans="1:5">
      <c r="A12" s="2" t="s">
        <v>38</v>
      </c>
      <c r="B12" s="2" t="s">
        <v>39</v>
      </c>
      <c r="C12" s="2" t="s">
        <v>59</v>
      </c>
      <c r="D12" s="2" t="s">
        <v>60</v>
      </c>
      <c r="E12" s="3" t="str">
        <f>HYPERLINK("https://openjdk.org/jeps/226","JEP 226")</f>
        <v>JEP 226</v>
      </c>
    </row>
    <row r="13" spans="1:5">
      <c r="A13" s="2" t="s">
        <v>38</v>
      </c>
      <c r="B13" s="2" t="s">
        <v>39</v>
      </c>
      <c r="C13" s="2" t="s">
        <v>59</v>
      </c>
      <c r="D13" s="2" t="s">
        <v>61</v>
      </c>
      <c r="E13" s="3" t="str">
        <f>HYPERLINK("https://openjdk.org/jeps/252","JEP 252")</f>
        <v>JEP 252</v>
      </c>
    </row>
    <row r="14" spans="1:5">
      <c r="A14" s="2" t="s">
        <v>38</v>
      </c>
      <c r="B14" s="2" t="s">
        <v>39</v>
      </c>
      <c r="C14" s="2" t="s">
        <v>62</v>
      </c>
      <c r="D14" s="2" t="s">
        <v>63</v>
      </c>
      <c r="E14" s="3" t="str">
        <f>HYPERLINK("https://openjdk.org/jeps/236","JEP 236")</f>
        <v>JEP 236</v>
      </c>
    </row>
    <row r="15" spans="1:5">
      <c r="A15" s="2" t="s">
        <v>38</v>
      </c>
      <c r="B15" s="2" t="s">
        <v>39</v>
      </c>
      <c r="C15" s="2" t="s">
        <v>62</v>
      </c>
      <c r="D15" s="2" t="s">
        <v>64</v>
      </c>
      <c r="E15" s="3" t="str">
        <f>HYPERLINK("https://openjdk.org/jeps/292","JEP 292")</f>
        <v>JEP 292</v>
      </c>
    </row>
    <row r="16" spans="1:5">
      <c r="A16" s="2" t="s">
        <v>38</v>
      </c>
      <c r="B16" s="2" t="s">
        <v>39</v>
      </c>
      <c r="C16" s="2" t="s">
        <v>65</v>
      </c>
      <c r="D16" s="2" t="s">
        <v>66</v>
      </c>
      <c r="E16" s="3" t="str">
        <f>HYPERLINK("https://openjdk.org/jeps/229","JEP 229")</f>
        <v>JEP 229</v>
      </c>
    </row>
    <row r="17" spans="1:5">
      <c r="A17" s="2" t="s">
        <v>38</v>
      </c>
      <c r="B17" s="2" t="s">
        <v>39</v>
      </c>
      <c r="C17" s="2" t="s">
        <v>65</v>
      </c>
      <c r="D17" s="2" t="s">
        <v>67</v>
      </c>
      <c r="E17" s="3" t="str">
        <f>HYPERLINK("https://openjdk.org/jeps/232","JEP 232")</f>
        <v>JEP 232</v>
      </c>
    </row>
    <row r="18" spans="1:5">
      <c r="A18" s="2" t="s">
        <v>38</v>
      </c>
      <c r="B18" s="2" t="s">
        <v>39</v>
      </c>
      <c r="C18" s="2" t="s">
        <v>65</v>
      </c>
      <c r="D18" s="2" t="s">
        <v>68</v>
      </c>
      <c r="E18" s="3" t="str">
        <f>HYPERLINK("https://openjdk.org/jeps/273","JEP 273")</f>
        <v>JEP 273</v>
      </c>
    </row>
    <row r="19" spans="1:5">
      <c r="A19" s="2" t="s">
        <v>38</v>
      </c>
      <c r="B19" s="2" t="s">
        <v>39</v>
      </c>
      <c r="C19" s="2" t="s">
        <v>65</v>
      </c>
      <c r="D19" s="2" t="s">
        <v>69</v>
      </c>
      <c r="E19" s="3" t="str">
        <f>HYPERLINK("https://openjdk.org/jeps/287","JEP 287")</f>
        <v>JEP 287</v>
      </c>
    </row>
    <row r="20" spans="1:5">
      <c r="A20" s="2" t="s">
        <v>38</v>
      </c>
      <c r="B20" s="2" t="s">
        <v>39</v>
      </c>
      <c r="C20" s="2" t="s">
        <v>65</v>
      </c>
      <c r="D20" s="2" t="s">
        <v>70</v>
      </c>
      <c r="E20" s="3" t="str">
        <f>HYPERLINK("https://openjdk.org/jeps/288","JEP 288")</f>
        <v>JEP 288</v>
      </c>
    </row>
    <row r="21" spans="1:5">
      <c r="A21" s="2" t="s">
        <v>38</v>
      </c>
      <c r="B21" s="2" t="s">
        <v>39</v>
      </c>
      <c r="C21" s="2" t="s">
        <v>71</v>
      </c>
      <c r="D21" s="2" t="s">
        <v>72</v>
      </c>
      <c r="E21" s="3" t="str">
        <f>HYPERLINK("https://openjdk.org/jeps/246","JEP 246")</f>
        <v>JEP 246</v>
      </c>
    </row>
    <row r="22" spans="1:5">
      <c r="A22" s="2" t="s">
        <v>38</v>
      </c>
      <c r="B22" s="2" t="s">
        <v>39</v>
      </c>
      <c r="C22" s="2" t="s">
        <v>73</v>
      </c>
      <c r="D22" s="2" t="s">
        <v>74</v>
      </c>
      <c r="E22" s="3" t="str">
        <f>HYPERLINK("https://openjdk.org/jeps/219","JEP 219")</f>
        <v>JEP 219</v>
      </c>
    </row>
    <row r="23" spans="1:5">
      <c r="A23" s="2" t="s">
        <v>38</v>
      </c>
      <c r="B23" s="2" t="s">
        <v>39</v>
      </c>
      <c r="C23" s="2" t="s">
        <v>73</v>
      </c>
      <c r="D23" s="2" t="s">
        <v>75</v>
      </c>
      <c r="E23" s="3" t="str">
        <f>HYPERLINK("https://openjdk.org/jeps/244","JEP 244")</f>
        <v>JEP 244</v>
      </c>
    </row>
    <row r="24" spans="1:5">
      <c r="A24" s="2" t="s">
        <v>38</v>
      </c>
      <c r="B24" s="2" t="s">
        <v>39</v>
      </c>
      <c r="C24" s="2" t="s">
        <v>73</v>
      </c>
      <c r="D24" s="2" t="s">
        <v>76</v>
      </c>
      <c r="E24" s="3" t="str">
        <f>HYPERLINK("https://openjdk.org/jeps/249","JEP 249")</f>
        <v>JEP 249</v>
      </c>
    </row>
    <row r="25" spans="1:5">
      <c r="A25" s="2" t="s">
        <v>38</v>
      </c>
      <c r="B25" s="2" t="s">
        <v>77</v>
      </c>
      <c r="C25" s="2" t="s">
        <v>78</v>
      </c>
      <c r="D25" s="2" t="s">
        <v>79</v>
      </c>
      <c r="E25" s="3" t="str">
        <f>HYPERLINK("https://openjdk.org/jeps/214","JEP 214")</f>
        <v>JEP 214</v>
      </c>
    </row>
    <row r="26" spans="1:5">
      <c r="A26" s="2" t="s">
        <v>38</v>
      </c>
      <c r="B26" s="2" t="s">
        <v>77</v>
      </c>
      <c r="C26" s="2" t="s">
        <v>78</v>
      </c>
      <c r="D26" s="2" t="s">
        <v>80</v>
      </c>
      <c r="E26" s="3" t="str">
        <f>HYPERLINK("https://openjdk.org/jeps/248","JEP 248")</f>
        <v>JEP 248</v>
      </c>
    </row>
    <row r="27" spans="1:5">
      <c r="A27" s="2" t="s">
        <v>38</v>
      </c>
      <c r="B27" s="2" t="s">
        <v>77</v>
      </c>
      <c r="C27" s="2" t="s">
        <v>78</v>
      </c>
      <c r="D27" s="2" t="s">
        <v>81</v>
      </c>
      <c r="E27" s="3" t="str">
        <f>HYPERLINK("https://openjdk.org/jeps/271","JEP 271")</f>
        <v>JEP 271</v>
      </c>
    </row>
    <row r="28" spans="1:5">
      <c r="A28" s="2" t="s">
        <v>38</v>
      </c>
      <c r="B28" s="2" t="s">
        <v>77</v>
      </c>
      <c r="C28" s="2" t="s">
        <v>78</v>
      </c>
      <c r="D28" s="2" t="s">
        <v>82</v>
      </c>
      <c r="E28" s="3" t="str">
        <f>HYPERLINK("https://openjdk.org/jeps/278","JEP 278")</f>
        <v>JEP 278</v>
      </c>
    </row>
    <row r="29" spans="1:5">
      <c r="A29" s="2" t="s">
        <v>38</v>
      </c>
      <c r="B29" s="2" t="s">
        <v>77</v>
      </c>
      <c r="C29" s="2" t="s">
        <v>78</v>
      </c>
      <c r="D29" s="2" t="s">
        <v>83</v>
      </c>
      <c r="E29" s="3" t="str">
        <f>HYPERLINK("https://openjdk.org/jeps/291","JEP 291")</f>
        <v>JEP 291</v>
      </c>
    </row>
    <row r="30" spans="1:5">
      <c r="A30" s="2" t="s">
        <v>38</v>
      </c>
      <c r="B30" s="2" t="s">
        <v>84</v>
      </c>
      <c r="C30" s="2" t="s">
        <v>46</v>
      </c>
      <c r="D30" s="2" t="s">
        <v>85</v>
      </c>
      <c r="E30" s="3" t="str">
        <f>HYPERLINK("https://openjdk.org/jeps/254","JEP 254")</f>
        <v>JEP 254</v>
      </c>
    </row>
    <row r="31" spans="1:5">
      <c r="A31" s="2" t="s">
        <v>38</v>
      </c>
      <c r="B31" s="2" t="s">
        <v>84</v>
      </c>
      <c r="C31" s="2"/>
      <c r="D31" s="2" t="s">
        <v>86</v>
      </c>
      <c r="E31" s="4" t="str">
        <f>HYPERLINK("https://openjdk.org/jeps/200","JEP 200")</f>
        <v>JEP 200</v>
      </c>
    </row>
    <row r="32" spans="1:5">
      <c r="A32" s="2" t="s">
        <v>38</v>
      </c>
      <c r="B32" s="2" t="s">
        <v>84</v>
      </c>
      <c r="C32" s="2"/>
      <c r="D32" s="2" t="s">
        <v>87</v>
      </c>
      <c r="E32" s="3" t="str">
        <f>HYPERLINK("https://openjdk.org/jeps/201","JEP 201")</f>
        <v>JEP 201</v>
      </c>
    </row>
    <row r="33" spans="1:5">
      <c r="A33" s="2" t="s">
        <v>38</v>
      </c>
      <c r="B33" s="2" t="s">
        <v>84</v>
      </c>
      <c r="C33" s="2"/>
      <c r="D33" s="2" t="s">
        <v>88</v>
      </c>
      <c r="E33" s="3" t="str">
        <f>HYPERLINK("https://openjdk.org/jeps/220","JEP 220")</f>
        <v>JEP 220</v>
      </c>
    </row>
    <row r="34" spans="1:5">
      <c r="A34" s="2" t="s">
        <v>38</v>
      </c>
      <c r="B34" s="2" t="s">
        <v>84</v>
      </c>
      <c r="C34" s="2"/>
      <c r="D34" s="2" t="s">
        <v>89</v>
      </c>
      <c r="E34" s="3" t="str">
        <f>HYPERLINK("https://openjdk.org/jeps/261","JEP 261")</f>
        <v>JEP 261</v>
      </c>
    </row>
    <row r="35" spans="1:5">
      <c r="A35" s="2" t="s">
        <v>38</v>
      </c>
      <c r="B35" s="2" t="s">
        <v>90</v>
      </c>
      <c r="C35" s="2" t="s">
        <v>91</v>
      </c>
      <c r="D35" s="2" t="s">
        <v>92</v>
      </c>
      <c r="E35" s="3" t="str">
        <f>HYPERLINK("https://openjdk.org/jeps/165","JEP 165")</f>
        <v>JEP 165</v>
      </c>
    </row>
    <row r="36" spans="1:5">
      <c r="A36" s="2" t="s">
        <v>38</v>
      </c>
      <c r="B36" s="2" t="s">
        <v>90</v>
      </c>
      <c r="C36" s="2" t="s">
        <v>91</v>
      </c>
      <c r="D36" s="2" t="s">
        <v>93</v>
      </c>
      <c r="E36" s="3" t="str">
        <f>HYPERLINK("https://openjdk.org/jeps/197","JEP 197")</f>
        <v>JEP 197</v>
      </c>
    </row>
    <row r="37" spans="1:5">
      <c r="A37" s="2" t="s">
        <v>38</v>
      </c>
      <c r="B37" s="2" t="s">
        <v>90</v>
      </c>
      <c r="C37" s="2" t="s">
        <v>91</v>
      </c>
      <c r="D37" s="2" t="s">
        <v>94</v>
      </c>
      <c r="E37" s="3" t="str">
        <f>HYPERLINK("https://openjdk.org/jeps/233","JEP 233")</f>
        <v>JEP 233</v>
      </c>
    </row>
    <row r="38" spans="1:5">
      <c r="A38" s="2" t="s">
        <v>38</v>
      </c>
      <c r="B38" s="2" t="s">
        <v>90</v>
      </c>
      <c r="C38" s="2" t="s">
        <v>91</v>
      </c>
      <c r="D38" s="2" t="s">
        <v>95</v>
      </c>
      <c r="E38" s="3" t="str">
        <f>HYPERLINK("https://openjdk.org/jeps/237","JEP 237")</f>
        <v>JEP 237</v>
      </c>
    </row>
    <row r="39" spans="1:5">
      <c r="A39" s="2" t="s">
        <v>38</v>
      </c>
      <c r="B39" s="2" t="s">
        <v>90</v>
      </c>
      <c r="C39" s="2" t="s">
        <v>91</v>
      </c>
      <c r="D39" s="2" t="s">
        <v>96</v>
      </c>
      <c r="E39" s="3" t="str">
        <f>HYPERLINK("https://openjdk.org/jeps/243","JEP 243")</f>
        <v>JEP 243</v>
      </c>
    </row>
    <row r="40" spans="1:5">
      <c r="A40" s="2" t="s">
        <v>38</v>
      </c>
      <c r="B40" s="2" t="s">
        <v>90</v>
      </c>
      <c r="C40" s="2" t="s">
        <v>91</v>
      </c>
      <c r="D40" s="2" t="s">
        <v>97</v>
      </c>
      <c r="E40" s="3" t="str">
        <f>HYPERLINK("https://openjdk.org/jeps/294","JEP 294")</f>
        <v>JEP 294</v>
      </c>
    </row>
    <row r="41" spans="1:5">
      <c r="A41" s="2" t="s">
        <v>38</v>
      </c>
      <c r="B41" s="2" t="s">
        <v>90</v>
      </c>
      <c r="C41" s="2" t="s">
        <v>91</v>
      </c>
      <c r="D41" s="2" t="s">
        <v>98</v>
      </c>
      <c r="E41" s="3" t="str">
        <f>HYPERLINK("https://openjdk.org/jeps/295","JEP 295")</f>
        <v>JEP 295</v>
      </c>
    </row>
    <row r="42" spans="1:5">
      <c r="A42" s="2" t="s">
        <v>38</v>
      </c>
      <c r="B42" s="2" t="s">
        <v>90</v>
      </c>
      <c r="C42" s="2" t="s">
        <v>91</v>
      </c>
      <c r="D42" s="2" t="s">
        <v>99</v>
      </c>
      <c r="E42" s="3" t="str">
        <f>HYPERLINK("https://openjdk.org/jeps/297","JEP 297")</f>
        <v>JEP 297</v>
      </c>
    </row>
    <row r="43" spans="1:5">
      <c r="A43" s="2" t="s">
        <v>38</v>
      </c>
      <c r="B43" s="2" t="s">
        <v>90</v>
      </c>
      <c r="C43" s="2" t="s">
        <v>100</v>
      </c>
      <c r="D43" s="2" t="s">
        <v>101</v>
      </c>
      <c r="E43" s="3" t="str">
        <f>HYPERLINK("https://openjdk.org/jeps/143","JEP 143")</f>
        <v>JEP 143</v>
      </c>
    </row>
    <row r="44" spans="1:5">
      <c r="A44" s="2" t="s">
        <v>38</v>
      </c>
      <c r="B44" s="2" t="s">
        <v>90</v>
      </c>
      <c r="C44" s="2" t="s">
        <v>100</v>
      </c>
      <c r="D44" s="2" t="s">
        <v>102</v>
      </c>
      <c r="E44" s="3" t="str">
        <f>HYPERLINK("https://openjdk.org/jeps/245","JEP 245")</f>
        <v>JEP 245</v>
      </c>
    </row>
    <row r="45" spans="1:5">
      <c r="A45" s="2" t="s">
        <v>38</v>
      </c>
      <c r="B45" s="2" t="s">
        <v>90</v>
      </c>
      <c r="C45" s="2" t="s">
        <v>100</v>
      </c>
      <c r="D45" s="2" t="s">
        <v>103</v>
      </c>
      <c r="E45" s="3" t="str">
        <f>HYPERLINK("https://openjdk.org/jeps/250","JEP 250")</f>
        <v>JEP 250</v>
      </c>
    </row>
    <row r="46" spans="1:5">
      <c r="A46" s="2" t="s">
        <v>38</v>
      </c>
      <c r="B46" s="2" t="s">
        <v>90</v>
      </c>
      <c r="C46" s="2" t="s">
        <v>104</v>
      </c>
      <c r="D46" s="2" t="s">
        <v>105</v>
      </c>
      <c r="E46" s="3" t="str">
        <f>HYPERLINK("https://openjdk.org/jeps/158","JEP 158")</f>
        <v>JEP 158</v>
      </c>
    </row>
    <row r="47" spans="1:5">
      <c r="A47" s="2" t="s">
        <v>38</v>
      </c>
      <c r="B47" s="2" t="s">
        <v>90</v>
      </c>
      <c r="C47" s="2" t="s">
        <v>104</v>
      </c>
      <c r="D47" s="2" t="s">
        <v>106</v>
      </c>
      <c r="E47" s="3" t="str">
        <f>HYPERLINK("https://openjdk.org/jeps/228","JEP 228")</f>
        <v>JEP 228</v>
      </c>
    </row>
    <row r="48" spans="1:5">
      <c r="A48" s="2" t="s">
        <v>38</v>
      </c>
      <c r="B48" s="2" t="s">
        <v>90</v>
      </c>
      <c r="C48" s="2" t="s">
        <v>107</v>
      </c>
      <c r="D48" s="2" t="s">
        <v>108</v>
      </c>
      <c r="E48" s="3" t="str">
        <f>HYPERLINK("https://openjdk.org/jeps/281","JEP 281")</f>
        <v>JEP 281</v>
      </c>
    </row>
    <row r="49" spans="1:5">
      <c r="A49" s="2" t="s">
        <v>38</v>
      </c>
      <c r="B49" s="2" t="s">
        <v>109</v>
      </c>
      <c r="C49" s="2" t="s">
        <v>46</v>
      </c>
      <c r="D49" s="2" t="s">
        <v>110</v>
      </c>
      <c r="E49" s="3" t="str">
        <f>HYPERLINK("https://openjdk.org/jeps/193","JEP 193")</f>
        <v>JEP 193</v>
      </c>
    </row>
    <row r="50" spans="1:5">
      <c r="A50" s="2" t="s">
        <v>38</v>
      </c>
      <c r="B50" s="2" t="s">
        <v>109</v>
      </c>
      <c r="C50" s="2" t="s">
        <v>46</v>
      </c>
      <c r="D50" s="2" t="s">
        <v>111</v>
      </c>
      <c r="E50" s="3" t="str">
        <f>HYPERLINK("https://openjdk.org/jeps/227","JEP 227")</f>
        <v>JEP 227</v>
      </c>
    </row>
    <row r="51" spans="1:5">
      <c r="A51" s="2" t="s">
        <v>38</v>
      </c>
      <c r="B51" s="2" t="s">
        <v>109</v>
      </c>
      <c r="C51" s="2" t="s">
        <v>46</v>
      </c>
      <c r="D51" s="2" t="s">
        <v>112</v>
      </c>
      <c r="E51" s="3" t="str">
        <f>HYPERLINK("https://openjdk.org/jeps/267","JEP 267")</f>
        <v>JEP 267</v>
      </c>
    </row>
    <row r="52" spans="1:5">
      <c r="A52" s="2" t="s">
        <v>38</v>
      </c>
      <c r="B52" s="2" t="s">
        <v>109</v>
      </c>
      <c r="C52" s="2" t="s">
        <v>46</v>
      </c>
      <c r="D52" s="2" t="s">
        <v>113</v>
      </c>
      <c r="E52" s="3" t="str">
        <f>HYPERLINK("https://openjdk.org/jeps/277","JEP 277")</f>
        <v>JEP 277</v>
      </c>
    </row>
    <row r="53" spans="1:5">
      <c r="A53" s="2" t="s">
        <v>38</v>
      </c>
      <c r="B53" s="2" t="s">
        <v>109</v>
      </c>
      <c r="C53" s="2" t="s">
        <v>46</v>
      </c>
      <c r="D53" s="2" t="s">
        <v>114</v>
      </c>
      <c r="E53" s="3" t="str">
        <f>HYPERLINK("https://openjdk.org/jeps/285","JEP 285")</f>
        <v>JEP 285</v>
      </c>
    </row>
    <row r="54" spans="1:5">
      <c r="A54" s="2" t="s">
        <v>38</v>
      </c>
      <c r="B54" s="2" t="s">
        <v>115</v>
      </c>
      <c r="C54" s="2" t="s">
        <v>116</v>
      </c>
      <c r="D54" s="2" t="s">
        <v>117</v>
      </c>
      <c r="E54" s="3" t="str">
        <f>HYPERLINK("https://openjdk.org/jeps/251","JEP 251")</f>
        <v>JEP 251</v>
      </c>
    </row>
    <row r="55" spans="1:5">
      <c r="A55" s="2" t="s">
        <v>38</v>
      </c>
      <c r="B55" s="2" t="s">
        <v>115</v>
      </c>
      <c r="C55" s="2" t="s">
        <v>116</v>
      </c>
      <c r="D55" s="2" t="s">
        <v>118</v>
      </c>
      <c r="E55" s="3" t="str">
        <f>HYPERLINK("https://openjdk.org/jeps/258","JEP 258")</f>
        <v>JEP 258</v>
      </c>
    </row>
    <row r="56" spans="1:5">
      <c r="A56" s="2" t="s">
        <v>38</v>
      </c>
      <c r="B56" s="2" t="s">
        <v>115</v>
      </c>
      <c r="C56" s="2" t="s">
        <v>116</v>
      </c>
      <c r="D56" s="2" t="s">
        <v>119</v>
      </c>
      <c r="E56" s="3" t="str">
        <f>HYPERLINK("https://openjdk.org/jeps/265","JEP 265")</f>
        <v>JEP 265</v>
      </c>
    </row>
    <row r="57" spans="1:5">
      <c r="A57" s="2" t="s">
        <v>38</v>
      </c>
      <c r="B57" s="2" t="s">
        <v>115</v>
      </c>
      <c r="C57" s="2" t="s">
        <v>120</v>
      </c>
      <c r="D57" s="2" t="s">
        <v>121</v>
      </c>
      <c r="E57" s="3" t="str">
        <f>HYPERLINK("https://openjdk.org/jeps/263","JEP 263")</f>
        <v>JEP 263</v>
      </c>
    </row>
    <row r="58" spans="1:5">
      <c r="A58" s="2" t="s">
        <v>38</v>
      </c>
      <c r="B58" s="2" t="s">
        <v>115</v>
      </c>
      <c r="C58" s="2" t="s">
        <v>120</v>
      </c>
      <c r="D58" s="2" t="s">
        <v>122</v>
      </c>
      <c r="E58" s="3" t="str">
        <f>HYPERLINK("https://openjdk.org/jeps/272","JEP 272")</f>
        <v>JEP 272</v>
      </c>
    </row>
    <row r="59" spans="1:5">
      <c r="A59" s="2" t="s">
        <v>38</v>
      </c>
      <c r="B59" s="2" t="s">
        <v>115</v>
      </c>
      <c r="C59" s="2" t="s">
        <v>123</v>
      </c>
      <c r="D59" s="2" t="s">
        <v>124</v>
      </c>
      <c r="E59" s="3" t="str">
        <f>HYPERLINK("https://openjdk.org/jeps/256","JEP 256")</f>
        <v>JEP 256</v>
      </c>
    </row>
    <row r="60" spans="1:5">
      <c r="A60" s="2" t="s">
        <v>38</v>
      </c>
      <c r="B60" s="2" t="s">
        <v>115</v>
      </c>
      <c r="C60" s="2" t="s">
        <v>125</v>
      </c>
      <c r="D60" s="2" t="s">
        <v>126</v>
      </c>
      <c r="E60" s="3" t="str">
        <f>HYPERLINK("https://openjdk.org/jeps/262","JEP 262")</f>
        <v>JEP 262</v>
      </c>
    </row>
    <row r="61" spans="1:5">
      <c r="A61" s="2" t="s">
        <v>38</v>
      </c>
      <c r="B61" s="2" t="s">
        <v>115</v>
      </c>
      <c r="C61" s="2" t="s">
        <v>127</v>
      </c>
      <c r="D61" s="2" t="s">
        <v>128</v>
      </c>
      <c r="E61" s="3" t="str">
        <f>HYPERLINK("https://openjdk.org/jeps/240","JEP 240")</f>
        <v>JEP 240</v>
      </c>
    </row>
    <row r="62" spans="1:5">
      <c r="A62" s="2" t="s">
        <v>38</v>
      </c>
      <c r="B62" s="2" t="s">
        <v>115</v>
      </c>
      <c r="C62" s="2" t="s">
        <v>127</v>
      </c>
      <c r="D62" s="2" t="s">
        <v>129</v>
      </c>
      <c r="E62" s="3" t="str">
        <f>HYPERLINK("https://openjdk.org/jeps/241","JEP 241")</f>
        <v>JEP 241</v>
      </c>
    </row>
    <row r="63" spans="1:5">
      <c r="A63" s="2" t="s">
        <v>38</v>
      </c>
      <c r="B63" s="2" t="s">
        <v>115</v>
      </c>
      <c r="C63" s="2" t="s">
        <v>130</v>
      </c>
      <c r="D63" s="2" t="s">
        <v>131</v>
      </c>
      <c r="E63" s="3" t="str">
        <f>HYPERLINK("https://openjdk.org/jeps/275","JEP 275")</f>
        <v>JEP 275</v>
      </c>
    </row>
    <row r="64" spans="1:5">
      <c r="A64" s="2" t="s">
        <v>38</v>
      </c>
      <c r="B64" s="2" t="s">
        <v>115</v>
      </c>
      <c r="C64" s="2" t="s">
        <v>132</v>
      </c>
      <c r="D64" s="2" t="s">
        <v>133</v>
      </c>
      <c r="E64" s="3" t="str">
        <f>HYPERLINK("https://openjdk.org/jeps/299","JEP 299")</f>
        <v>JEP 299</v>
      </c>
    </row>
    <row r="65" spans="1:5">
      <c r="A65" s="2" t="s">
        <v>38</v>
      </c>
      <c r="B65" s="2" t="s">
        <v>115</v>
      </c>
      <c r="C65" s="2" t="s">
        <v>134</v>
      </c>
      <c r="D65" s="2" t="s">
        <v>135</v>
      </c>
      <c r="E65" s="3" t="str">
        <f>HYPERLINK("https://openjdk.org/jeps/298","JEP 298")</f>
        <v>JEP 298</v>
      </c>
    </row>
    <row r="66" spans="1:5">
      <c r="A66" s="2" t="s">
        <v>38</v>
      </c>
      <c r="B66" s="2" t="s">
        <v>115</v>
      </c>
      <c r="C66" s="2" t="s">
        <v>136</v>
      </c>
      <c r="D66" s="2" t="s">
        <v>137</v>
      </c>
      <c r="E66" s="3" t="str">
        <f>HYPERLINK("https://openjdk.org/jeps/284","JEP 284")</f>
        <v>JEP 284</v>
      </c>
    </row>
    <row r="67" spans="1:5">
      <c r="A67" s="2" t="s">
        <v>38</v>
      </c>
      <c r="B67" s="2" t="s">
        <v>115</v>
      </c>
      <c r="C67" s="2" t="s">
        <v>138</v>
      </c>
      <c r="D67" s="2" t="s">
        <v>139</v>
      </c>
      <c r="E67" s="3" t="str">
        <f>HYPERLINK("https://openjdk.org/jeps/253","JEP 253")</f>
        <v>JEP 253</v>
      </c>
    </row>
    <row r="68" spans="1:5">
      <c r="A68" s="2" t="s">
        <v>38</v>
      </c>
      <c r="B68" s="2" t="s">
        <v>115</v>
      </c>
      <c r="C68" s="2" t="s">
        <v>140</v>
      </c>
      <c r="D68" s="2" t="s">
        <v>141</v>
      </c>
      <c r="E68" s="3" t="str">
        <f>HYPERLINK("https://openjdk.org/jeps/257","JEP 257")</f>
        <v>JEP 257</v>
      </c>
    </row>
    <row r="69" spans="1:5">
      <c r="A69" s="2" t="s">
        <v>38</v>
      </c>
      <c r="B69" s="2" t="s">
        <v>115</v>
      </c>
      <c r="C69" s="2" t="s">
        <v>142</v>
      </c>
      <c r="D69" s="2" t="s">
        <v>143</v>
      </c>
      <c r="E69" s="3" t="str">
        <f>HYPERLINK("https://openjdk.org/jeps/283","JEP 283")</f>
        <v>JEP 283</v>
      </c>
    </row>
    <row r="70" spans="1:5">
      <c r="A70" s="2" t="s">
        <v>38</v>
      </c>
      <c r="B70" s="2" t="s">
        <v>115</v>
      </c>
      <c r="C70" s="2" t="s">
        <v>144</v>
      </c>
      <c r="D70" s="2" t="s">
        <v>145</v>
      </c>
      <c r="E70" s="3" t="str">
        <f>HYPERLINK("https://openjdk.org/jeps/255","JEP 255")</f>
        <v>JEP 255</v>
      </c>
    </row>
    <row r="71" spans="1:5">
      <c r="A71" s="2" t="s">
        <v>38</v>
      </c>
      <c r="B71" s="2" t="s">
        <v>115</v>
      </c>
      <c r="C71" s="2" t="s">
        <v>144</v>
      </c>
      <c r="D71" s="2" t="s">
        <v>146</v>
      </c>
      <c r="E71" s="3" t="str">
        <f>HYPERLINK("https://openjdk.org/jeps/268","JEP 268")</f>
        <v>JEP 268</v>
      </c>
    </row>
    <row r="72" spans="1:5">
      <c r="A72" s="2" t="s">
        <v>38</v>
      </c>
      <c r="B72" s="2" t="s">
        <v>115</v>
      </c>
      <c r="C72" s="2"/>
      <c r="D72" s="2" t="s">
        <v>147</v>
      </c>
      <c r="E72" s="3" t="str">
        <f>HYPERLINK("https://openjdk.org/jeps/223","JEP 223")</f>
        <v>JEP 223</v>
      </c>
    </row>
    <row r="73" spans="1:5">
      <c r="A73" s="2" t="s">
        <v>38</v>
      </c>
      <c r="B73" s="2" t="s">
        <v>115</v>
      </c>
      <c r="C73" s="2"/>
      <c r="D73" s="2" t="s">
        <v>148</v>
      </c>
      <c r="E73" s="3" t="str">
        <f>HYPERLINK("https://openjdk.org/jeps/260","JEP 260")</f>
        <v>JEP 260</v>
      </c>
    </row>
    <row r="74" spans="1:5">
      <c r="A74" s="2" t="s">
        <v>38</v>
      </c>
      <c r="B74" s="2" t="s">
        <v>115</v>
      </c>
      <c r="C74" s="2"/>
      <c r="D74" s="2" t="s">
        <v>149</v>
      </c>
      <c r="E74" s="3" t="str">
        <f>HYPERLINK("https://openjdk.org/jeps/270","JEP 270")</f>
        <v>JEP 270</v>
      </c>
    </row>
    <row r="75" spans="1:5">
      <c r="A75" s="2" t="s">
        <v>38</v>
      </c>
      <c r="B75" s="2" t="s">
        <v>115</v>
      </c>
      <c r="C75" s="2"/>
      <c r="D75" s="2" t="s">
        <v>150</v>
      </c>
      <c r="E75" s="3" t="str">
        <f>HYPERLINK("https://openjdk.org/jeps/279","JEP 279")</f>
        <v>JEP 279</v>
      </c>
    </row>
    <row r="76" spans="1:5">
      <c r="A76" s="2" t="s">
        <v>38</v>
      </c>
      <c r="B76" s="2" t="s">
        <v>151</v>
      </c>
      <c r="C76" s="2" t="s">
        <v>152</v>
      </c>
      <c r="D76" s="2" t="s">
        <v>153</v>
      </c>
      <c r="E76" s="3" t="str">
        <f>HYPERLINK("https://openjdk.org/jeps/212","JEP 212")</f>
        <v>JEP 212</v>
      </c>
    </row>
    <row r="77" spans="1:5">
      <c r="A77" s="2" t="s">
        <v>38</v>
      </c>
      <c r="B77" s="2" t="s">
        <v>151</v>
      </c>
      <c r="C77" s="2" t="s">
        <v>154</v>
      </c>
      <c r="D77" s="2" t="s">
        <v>155</v>
      </c>
      <c r="E77" s="3" t="str">
        <f>HYPERLINK("https://openjdk.org/jeps/238","JEP 238")</f>
        <v>JEP 238</v>
      </c>
    </row>
    <row r="78" spans="1:5">
      <c r="A78" s="2" t="s">
        <v>38</v>
      </c>
      <c r="B78" s="2" t="s">
        <v>151</v>
      </c>
      <c r="C78" s="2" t="s">
        <v>156</v>
      </c>
      <c r="D78" s="2" t="s">
        <v>157</v>
      </c>
      <c r="E78" s="3" t="str">
        <f>HYPERLINK("https://openjdk.org/jeps/199","JEP 199")</f>
        <v>JEP 199</v>
      </c>
    </row>
    <row r="79" spans="1:5">
      <c r="A79" s="2" t="s">
        <v>38</v>
      </c>
      <c r="B79" s="2" t="s">
        <v>151</v>
      </c>
      <c r="C79" s="2" t="s">
        <v>156</v>
      </c>
      <c r="D79" s="2" t="s">
        <v>158</v>
      </c>
      <c r="E79" s="3" t="str">
        <f>HYPERLINK("https://openjdk.org/jeps/211","JEP 211")</f>
        <v>JEP 211</v>
      </c>
    </row>
    <row r="80" spans="1:5">
      <c r="A80" s="2" t="s">
        <v>38</v>
      </c>
      <c r="B80" s="2" t="s">
        <v>151</v>
      </c>
      <c r="C80" s="2" t="s">
        <v>156</v>
      </c>
      <c r="D80" s="2" t="s">
        <v>159</v>
      </c>
      <c r="E80" s="3" t="str">
        <f>HYPERLINK("https://openjdk.org/jeps/213","JEP 213")</f>
        <v>JEP 213</v>
      </c>
    </row>
    <row r="81" spans="1:5">
      <c r="A81" s="2" t="s">
        <v>38</v>
      </c>
      <c r="B81" s="2" t="s">
        <v>151</v>
      </c>
      <c r="C81" s="2" t="s">
        <v>156</v>
      </c>
      <c r="D81" s="2" t="s">
        <v>160</v>
      </c>
      <c r="E81" s="3" t="str">
        <f>HYPERLINK("https://openjdk.org/jeps/215","JEP 215")</f>
        <v>JEP 215</v>
      </c>
    </row>
    <row r="82" spans="1:5">
      <c r="A82" s="2" t="s">
        <v>38</v>
      </c>
      <c r="B82" s="2" t="s">
        <v>151</v>
      </c>
      <c r="C82" s="2" t="s">
        <v>156</v>
      </c>
      <c r="D82" s="2" t="s">
        <v>161</v>
      </c>
      <c r="E82" s="3" t="str">
        <f>HYPERLINK("https://openjdk.org/jeps/216","JEP 216")</f>
        <v>JEP 216</v>
      </c>
    </row>
    <row r="83" spans="1:5">
      <c r="A83" s="2" t="s">
        <v>38</v>
      </c>
      <c r="B83" s="2" t="s">
        <v>151</v>
      </c>
      <c r="C83" s="2" t="s">
        <v>156</v>
      </c>
      <c r="D83" s="2" t="s">
        <v>162</v>
      </c>
      <c r="E83" s="3" t="str">
        <f>HYPERLINK("https://openjdk.org/jeps/217","JEP 217")</f>
        <v>JEP 217</v>
      </c>
    </row>
    <row r="84" spans="1:5">
      <c r="A84" s="2" t="s">
        <v>38</v>
      </c>
      <c r="B84" s="2" t="s">
        <v>151</v>
      </c>
      <c r="C84" s="2" t="s">
        <v>156</v>
      </c>
      <c r="D84" s="2" t="s">
        <v>163</v>
      </c>
      <c r="E84" s="3" t="str">
        <f>HYPERLINK("https://openjdk.org/jeps/235","JEP 235")</f>
        <v>JEP 235</v>
      </c>
    </row>
    <row r="85" spans="1:5">
      <c r="A85" s="2" t="s">
        <v>38</v>
      </c>
      <c r="B85" s="2" t="s">
        <v>151</v>
      </c>
      <c r="C85" s="2" t="s">
        <v>156</v>
      </c>
      <c r="D85" s="2" t="s">
        <v>164</v>
      </c>
      <c r="E85" s="3" t="str">
        <f>HYPERLINK("https://openjdk.org/jeps/247","JEP 247")</f>
        <v>JEP 247</v>
      </c>
    </row>
    <row r="86" spans="1:5">
      <c r="A86" s="2" t="s">
        <v>38</v>
      </c>
      <c r="B86" s="2" t="s">
        <v>151</v>
      </c>
      <c r="C86" s="2" t="s">
        <v>156</v>
      </c>
      <c r="D86" s="2" t="s">
        <v>165</v>
      </c>
      <c r="E86" s="3" t="str">
        <f>HYPERLINK("https://openjdk.org/jeps/280","JEP 280")</f>
        <v>JEP 280</v>
      </c>
    </row>
    <row r="87" spans="1:5">
      <c r="A87" s="2" t="s">
        <v>38</v>
      </c>
      <c r="B87" s="2" t="s">
        <v>151</v>
      </c>
      <c r="C87" s="2" t="s">
        <v>166</v>
      </c>
      <c r="D87" s="2" t="s">
        <v>167</v>
      </c>
      <c r="E87" s="3" t="str">
        <f>HYPERLINK("https://openjdk.org/jeps/221","JEP 221")</f>
        <v>JEP 221</v>
      </c>
    </row>
    <row r="88" spans="1:5">
      <c r="A88" s="2" t="s">
        <v>38</v>
      </c>
      <c r="B88" s="2" t="s">
        <v>151</v>
      </c>
      <c r="C88" s="2" t="s">
        <v>166</v>
      </c>
      <c r="D88" s="2" t="s">
        <v>168</v>
      </c>
      <c r="E88" s="3" t="str">
        <f>HYPERLINK("https://openjdk.org/jeps/224","JEP 224")</f>
        <v>JEP 224</v>
      </c>
    </row>
    <row r="89" spans="1:5">
      <c r="A89" s="2" t="s">
        <v>38</v>
      </c>
      <c r="B89" s="2" t="s">
        <v>151</v>
      </c>
      <c r="C89" s="2" t="s">
        <v>166</v>
      </c>
      <c r="D89" s="2" t="s">
        <v>169</v>
      </c>
      <c r="E89" s="3" t="str">
        <f>HYPERLINK("https://openjdk.org/jeps/225","JEP 225")</f>
        <v>JEP 225</v>
      </c>
    </row>
    <row r="90" spans="1:5">
      <c r="A90" s="2" t="s">
        <v>38</v>
      </c>
      <c r="B90" s="2" t="s">
        <v>151</v>
      </c>
      <c r="C90" s="2" t="s">
        <v>170</v>
      </c>
      <c r="D90" s="2" t="s">
        <v>171</v>
      </c>
      <c r="E90" s="3" t="str">
        <f>HYPERLINK("https://openjdk.org/jeps/282","JEP 282")</f>
        <v>JEP 282</v>
      </c>
    </row>
    <row r="91" spans="1:5">
      <c r="A91" s="2" t="s">
        <v>38</v>
      </c>
      <c r="B91" s="2" t="s">
        <v>151</v>
      </c>
      <c r="C91" s="2" t="s">
        <v>172</v>
      </c>
      <c r="D91" s="2" t="s">
        <v>173</v>
      </c>
      <c r="E91" s="3" t="str">
        <f>HYPERLINK("https://openjdk.org/jeps/222","JEP 222")</f>
        <v>JEP 222</v>
      </c>
    </row>
    <row r="92" spans="1:5">
      <c r="A92" s="2" t="s">
        <v>38</v>
      </c>
      <c r="B92" s="2" t="s">
        <v>151</v>
      </c>
      <c r="C92" s="2" t="s">
        <v>174</v>
      </c>
      <c r="D92" s="2" t="s">
        <v>175</v>
      </c>
      <c r="E92" s="3" t="str">
        <f>HYPERLINK("https://openjdk.org/jeps/231","JEP 231")</f>
        <v>JEP 231</v>
      </c>
    </row>
    <row r="93" spans="1:5">
      <c r="A93" s="2" t="s">
        <v>2</v>
      </c>
      <c r="B93" s="5" t="s">
        <v>39</v>
      </c>
      <c r="C93" s="5" t="s">
        <v>59</v>
      </c>
      <c r="D93" s="5" t="s">
        <v>176</v>
      </c>
      <c r="E93" s="6" t="str">
        <f>HYPERLINK("https://openjdk.org/jeps/314","JEP 314")</f>
        <v>JEP 314</v>
      </c>
    </row>
    <row r="94" spans="1:5">
      <c r="A94" s="2" t="s">
        <v>2</v>
      </c>
      <c r="B94" s="5" t="s">
        <v>39</v>
      </c>
      <c r="C94" s="5" t="s">
        <v>65</v>
      </c>
      <c r="D94" s="5" t="s">
        <v>177</v>
      </c>
      <c r="E94" s="6" t="str">
        <f>HYPERLINK("https://openjdk.org/jeps/319","JEP 319")</f>
        <v>JEP 319</v>
      </c>
    </row>
    <row r="95" spans="1:5">
      <c r="A95" s="2" t="s">
        <v>2</v>
      </c>
      <c r="B95" s="5" t="s">
        <v>77</v>
      </c>
      <c r="C95" s="5" t="s">
        <v>78</v>
      </c>
      <c r="D95" s="5" t="s">
        <v>178</v>
      </c>
      <c r="E95" s="6" t="str">
        <f>HYPERLINK("https://openjdk.org/jeps/304","JEP 304")</f>
        <v>JEP 304</v>
      </c>
    </row>
    <row r="96" spans="1:5">
      <c r="A96" s="2" t="s">
        <v>2</v>
      </c>
      <c r="B96" s="5" t="s">
        <v>77</v>
      </c>
      <c r="C96" s="5" t="s">
        <v>78</v>
      </c>
      <c r="D96" s="5" t="s">
        <v>179</v>
      </c>
      <c r="E96" s="6" t="str">
        <f>HYPERLINK("https://openjdk.org/jeps/307","JEP 307")</f>
        <v>JEP 307</v>
      </c>
    </row>
    <row r="97" spans="1:5">
      <c r="A97" s="2" t="s">
        <v>2</v>
      </c>
      <c r="B97" s="5" t="s">
        <v>77</v>
      </c>
      <c r="C97" s="5" t="s">
        <v>78</v>
      </c>
      <c r="D97" s="5" t="s">
        <v>180</v>
      </c>
      <c r="E97" s="6" t="str">
        <f>HYPERLINK("https://openjdk.org/jeps/316","JEP 316")</f>
        <v>JEP 316</v>
      </c>
    </row>
    <row r="98" spans="1:5">
      <c r="A98" s="2" t="s">
        <v>2</v>
      </c>
      <c r="B98" s="5" t="s">
        <v>90</v>
      </c>
      <c r="C98" s="5" t="s">
        <v>91</v>
      </c>
      <c r="D98" s="5" t="s">
        <v>181</v>
      </c>
      <c r="E98" s="6" t="str">
        <f>HYPERLINK("https://openjdk.org/jeps/317","JEP 317")</f>
        <v>JEP 317</v>
      </c>
    </row>
    <row r="99" spans="1:5">
      <c r="A99" s="2" t="s">
        <v>2</v>
      </c>
      <c r="B99" s="5" t="s">
        <v>90</v>
      </c>
      <c r="C99" s="5" t="s">
        <v>100</v>
      </c>
      <c r="D99" s="5" t="s">
        <v>182</v>
      </c>
      <c r="E99" s="6" t="str">
        <f>HYPERLINK("https://openjdk.org/jeps/310","JEP 310")</f>
        <v>JEP 310</v>
      </c>
    </row>
    <row r="100" spans="1:5">
      <c r="A100" s="2" t="s">
        <v>2</v>
      </c>
      <c r="B100" s="5" t="s">
        <v>90</v>
      </c>
      <c r="C100" s="5" t="s">
        <v>100</v>
      </c>
      <c r="D100" s="5" t="s">
        <v>183</v>
      </c>
      <c r="E100" s="6" t="str">
        <f>HYPERLINK("https://openjdk.org/jeps/312","JEP 312")</f>
        <v>JEP 312</v>
      </c>
    </row>
    <row r="101" spans="1:5">
      <c r="A101" s="2" t="s">
        <v>2</v>
      </c>
      <c r="B101" s="5" t="s">
        <v>109</v>
      </c>
      <c r="C101" s="5" t="s">
        <v>46</v>
      </c>
      <c r="D101" s="5" t="s">
        <v>184</v>
      </c>
      <c r="E101" s="6" t="str">
        <f>HYPERLINK("https://openjdk.org/jeps/322","JEP 322")</f>
        <v>JEP 322</v>
      </c>
    </row>
    <row r="102" spans="1:5">
      <c r="A102" s="2" t="s">
        <v>2</v>
      </c>
      <c r="B102" s="5" t="s">
        <v>109</v>
      </c>
      <c r="C102" s="5" t="s">
        <v>152</v>
      </c>
      <c r="D102" s="5" t="s">
        <v>185</v>
      </c>
      <c r="E102" s="6" t="str">
        <f>HYPERLINK("https://openjdk.org/jeps/286","JEP 286")</f>
        <v>JEP 286</v>
      </c>
    </row>
    <row r="103" spans="1:5">
      <c r="A103" s="2" t="s">
        <v>2</v>
      </c>
      <c r="B103" s="5" t="s">
        <v>115</v>
      </c>
      <c r="C103" s="5" t="s">
        <v>136</v>
      </c>
      <c r="D103" s="5" t="s">
        <v>186</v>
      </c>
      <c r="E103" s="6" t="str">
        <f>HYPERLINK("https://openjdk.org/jeps/296","JEP 296")</f>
        <v>JEP 296</v>
      </c>
    </row>
    <row r="104" spans="1:5">
      <c r="A104" s="2" t="s">
        <v>2</v>
      </c>
      <c r="B104" s="5" t="s">
        <v>151</v>
      </c>
      <c r="C104" s="5" t="s">
        <v>187</v>
      </c>
      <c r="D104" s="5" t="s">
        <v>188</v>
      </c>
      <c r="E104" s="6" t="str">
        <f>HYPERLINK("https://openjdk.org/jeps/313","JEP 313")</f>
        <v>JEP 313</v>
      </c>
    </row>
    <row r="105" spans="1:5">
      <c r="A105" s="2" t="s">
        <v>3</v>
      </c>
      <c r="B105" s="2" t="s">
        <v>39</v>
      </c>
      <c r="C105" s="2" t="s">
        <v>51</v>
      </c>
      <c r="D105" s="2" t="s">
        <v>189</v>
      </c>
      <c r="E105" s="3" t="str">
        <f>HYPERLINK("https://openjdk.org/jeps/321","JEP 321")</f>
        <v>JEP 321</v>
      </c>
    </row>
    <row r="106" spans="1:5">
      <c r="A106" s="2" t="s">
        <v>3</v>
      </c>
      <c r="B106" s="2" t="s">
        <v>39</v>
      </c>
      <c r="C106" s="2" t="s">
        <v>62</v>
      </c>
      <c r="D106" s="2" t="s">
        <v>190</v>
      </c>
      <c r="E106" s="3" t="str">
        <f>HYPERLINK("https://openjdk.org/jeps/335","JEP 335")</f>
        <v>JEP 335</v>
      </c>
    </row>
    <row r="107" spans="1:5">
      <c r="A107" s="2" t="s">
        <v>3</v>
      </c>
      <c r="B107" s="2" t="s">
        <v>39</v>
      </c>
      <c r="C107" s="2" t="s">
        <v>71</v>
      </c>
      <c r="D107" s="2" t="s">
        <v>191</v>
      </c>
      <c r="E107" s="3" t="str">
        <f>HYPERLINK("https://openjdk.org/jeps/324","JEP 324")</f>
        <v>JEP 324</v>
      </c>
    </row>
    <row r="108" spans="1:5">
      <c r="A108" s="2" t="s">
        <v>3</v>
      </c>
      <c r="B108" s="2" t="s">
        <v>39</v>
      </c>
      <c r="C108" s="2" t="s">
        <v>71</v>
      </c>
      <c r="D108" s="2" t="s">
        <v>192</v>
      </c>
      <c r="E108" s="3" t="str">
        <f>HYPERLINK("https://openjdk.org/jeps/329","JEP 329")</f>
        <v>JEP 329</v>
      </c>
    </row>
    <row r="109" spans="1:5">
      <c r="A109" s="2" t="s">
        <v>3</v>
      </c>
      <c r="B109" s="2" t="s">
        <v>39</v>
      </c>
      <c r="C109" s="2" t="s">
        <v>73</v>
      </c>
      <c r="D109" s="2" t="s">
        <v>193</v>
      </c>
      <c r="E109" s="3" t="str">
        <f>HYPERLINK("https://openjdk.org/jeps/332","JEP 332")</f>
        <v>JEP 332</v>
      </c>
    </row>
    <row r="110" spans="1:5">
      <c r="A110" s="2" t="s">
        <v>3</v>
      </c>
      <c r="B110" s="2" t="s">
        <v>77</v>
      </c>
      <c r="C110" s="2" t="s">
        <v>78</v>
      </c>
      <c r="D110" s="2" t="s">
        <v>194</v>
      </c>
      <c r="E110" s="3" t="str">
        <f>HYPERLINK("https://openjdk.org/jeps/318","JEP 318")</f>
        <v>JEP 318</v>
      </c>
    </row>
    <row r="111" spans="1:5">
      <c r="A111" s="2" t="s">
        <v>3</v>
      </c>
      <c r="B111" s="2" t="s">
        <v>77</v>
      </c>
      <c r="C111" s="2" t="s">
        <v>78</v>
      </c>
      <c r="D111" s="2" t="s">
        <v>195</v>
      </c>
      <c r="E111" s="3" t="str">
        <f>HYPERLINK("https://openjdk.org/jeps/333","JEP 333")</f>
        <v>JEP 333</v>
      </c>
    </row>
    <row r="112" spans="1:5">
      <c r="A112" s="2" t="s">
        <v>3</v>
      </c>
      <c r="B112" s="2" t="s">
        <v>90</v>
      </c>
      <c r="C112" s="2" t="s">
        <v>91</v>
      </c>
      <c r="D112" s="2" t="s">
        <v>196</v>
      </c>
      <c r="E112" s="3" t="str">
        <f>HYPERLINK("https://openjdk.org/jeps/315","JEP 315")</f>
        <v>JEP 315</v>
      </c>
    </row>
    <row r="113" spans="1:5">
      <c r="A113" s="2" t="s">
        <v>3</v>
      </c>
      <c r="B113" s="2" t="s">
        <v>90</v>
      </c>
      <c r="C113" s="2" t="s">
        <v>197</v>
      </c>
      <c r="D113" s="2" t="s">
        <v>198</v>
      </c>
      <c r="E113" s="3" t="str">
        <f>HYPERLINK("https://openjdk.org/jeps/328","JEP 328")</f>
        <v>JEP 328</v>
      </c>
    </row>
    <row r="114" spans="1:5">
      <c r="A114" s="2" t="s">
        <v>3</v>
      </c>
      <c r="B114" s="2" t="s">
        <v>90</v>
      </c>
      <c r="C114" s="2" t="s">
        <v>199</v>
      </c>
      <c r="D114" s="2" t="s">
        <v>200</v>
      </c>
      <c r="E114" s="3" t="str">
        <f>HYPERLINK("https://openjdk.org/jeps/331","JEP 331")</f>
        <v>JEP 331</v>
      </c>
    </row>
    <row r="115" spans="1:5">
      <c r="A115" s="2" t="s">
        <v>3</v>
      </c>
      <c r="B115" s="2" t="s">
        <v>90</v>
      </c>
      <c r="C115" s="2" t="s">
        <v>100</v>
      </c>
      <c r="D115" s="2" t="s">
        <v>201</v>
      </c>
      <c r="E115" s="3" t="str">
        <f>HYPERLINK("https://openjdk.org/jeps/181","JEP 181")</f>
        <v>JEP 181</v>
      </c>
    </row>
    <row r="116" spans="1:5">
      <c r="A116" s="2" t="s">
        <v>3</v>
      </c>
      <c r="B116" s="2" t="s">
        <v>90</v>
      </c>
      <c r="C116" s="2" t="s">
        <v>100</v>
      </c>
      <c r="D116" s="2" t="s">
        <v>202</v>
      </c>
      <c r="E116" s="3" t="str">
        <f>HYPERLINK("https://openjdk.org/jeps/309","JEP 309")</f>
        <v>JEP 309</v>
      </c>
    </row>
    <row r="117" spans="1:5">
      <c r="A117" s="2" t="s">
        <v>3</v>
      </c>
      <c r="B117" s="2" t="s">
        <v>109</v>
      </c>
      <c r="C117" s="2" t="s">
        <v>46</v>
      </c>
      <c r="D117" s="2" t="s">
        <v>203</v>
      </c>
      <c r="E117" s="3" t="str">
        <f>HYPERLINK("https://openjdk.org/jeps/327","JEP 327")</f>
        <v>JEP 327</v>
      </c>
    </row>
    <row r="118" spans="1:5">
      <c r="A118" s="2" t="s">
        <v>3</v>
      </c>
      <c r="B118" s="2" t="s">
        <v>115</v>
      </c>
      <c r="C118" s="2" t="s">
        <v>204</v>
      </c>
      <c r="D118" s="2" t="s">
        <v>205</v>
      </c>
      <c r="E118" s="3" t="str">
        <f>HYPERLINK("https://openjdk.org/jeps/320","JEP 320")</f>
        <v>JEP 320</v>
      </c>
    </row>
    <row r="119" spans="1:5">
      <c r="A119" s="2" t="s">
        <v>3</v>
      </c>
      <c r="B119" s="2" t="s">
        <v>151</v>
      </c>
      <c r="C119" s="2" t="s">
        <v>152</v>
      </c>
      <c r="D119" s="2" t="s">
        <v>206</v>
      </c>
      <c r="E119" s="3" t="str">
        <f>HYPERLINK("https://openjdk.org/jeps/323","JEP 323")</f>
        <v>JEP 323</v>
      </c>
    </row>
    <row r="120" spans="1:5">
      <c r="A120" s="2" t="s">
        <v>3</v>
      </c>
      <c r="B120" s="2" t="s">
        <v>151</v>
      </c>
      <c r="C120" s="2" t="s">
        <v>152</v>
      </c>
      <c r="D120" s="2" t="s">
        <v>207</v>
      </c>
      <c r="E120" s="3" t="str">
        <f>HYPERLINK("https://openjdk.org/jeps/336","JEP 336")</f>
        <v>JEP 336</v>
      </c>
    </row>
    <row r="121" spans="1:5">
      <c r="A121" s="2" t="s">
        <v>3</v>
      </c>
      <c r="B121" s="2" t="s">
        <v>151</v>
      </c>
      <c r="C121" s="2" t="s">
        <v>156</v>
      </c>
      <c r="D121" s="2" t="s">
        <v>208</v>
      </c>
      <c r="E121" s="3" t="str">
        <f>HYPERLINK("https://openjdk.org/jeps/330","JEP 330")</f>
        <v>JEP 330</v>
      </c>
    </row>
  </sheetData>
  <sortState ref="A2:F121">
    <sortCondition ref="A2:A121"/>
    <sortCondition ref="B2:B121"/>
    <sortCondition ref="C2:C121"/>
    <sortCondition ref="E2:E12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topLeftCell="A7" workbookViewId="0">
      <selection activeCell="C32" sqref="C32"/>
    </sheetView>
  </sheetViews>
  <sheetFormatPr defaultColWidth="8.72727272727273" defaultRowHeight="14" outlineLevelCol="4"/>
  <cols>
    <col min="1" max="1" width="9.18181818181818" customWidth="1"/>
    <col min="2" max="2" width="10.3636363636364" customWidth="1"/>
    <col min="3" max="3" width="32" customWidth="1"/>
    <col min="4" max="4" width="69.1818181818182" customWidth="1"/>
    <col min="5" max="5" width="12.8181818181818" customWidth="1"/>
  </cols>
  <sheetData>
    <row r="1" s="1" customFormat="1" spans="1:5">
      <c r="A1" s="1" t="s">
        <v>34</v>
      </c>
      <c r="B1" s="1" t="s">
        <v>35</v>
      </c>
      <c r="C1" s="1" t="s">
        <v>36</v>
      </c>
      <c r="D1" s="1" t="s">
        <v>0</v>
      </c>
      <c r="E1" s="1" t="s">
        <v>37</v>
      </c>
    </row>
    <row r="2" spans="1:5">
      <c r="A2" s="2" t="s">
        <v>4</v>
      </c>
      <c r="B2" s="2" t="s">
        <v>39</v>
      </c>
      <c r="C2" s="2" t="s">
        <v>48</v>
      </c>
      <c r="D2" s="2" t="s">
        <v>209</v>
      </c>
      <c r="E2" s="3" t="str">
        <f>HYPERLINK("https://openjdk.org/jeps/334","JEP 334")</f>
        <v>JEP 334</v>
      </c>
    </row>
    <row r="3" spans="1:5">
      <c r="A3" s="2" t="s">
        <v>4</v>
      </c>
      <c r="B3" s="2" t="s">
        <v>77</v>
      </c>
      <c r="C3" s="2" t="s">
        <v>78</v>
      </c>
      <c r="D3" s="2" t="s">
        <v>210</v>
      </c>
      <c r="E3" s="3" t="str">
        <f>HYPERLINK("https://openjdk.org/jeps/189","JEP 189")</f>
        <v>JEP 189</v>
      </c>
    </row>
    <row r="4" spans="1:5">
      <c r="A4" s="2" t="s">
        <v>4</v>
      </c>
      <c r="B4" s="2" t="s">
        <v>77</v>
      </c>
      <c r="C4" s="2" t="s">
        <v>78</v>
      </c>
      <c r="D4" s="2" t="s">
        <v>211</v>
      </c>
      <c r="E4" s="3" t="str">
        <f>HYPERLINK("https://openjdk.org/jeps/344","JEP 344")</f>
        <v>JEP 344</v>
      </c>
    </row>
    <row r="5" spans="1:5">
      <c r="A5" s="2" t="s">
        <v>4</v>
      </c>
      <c r="B5" s="2" t="s">
        <v>77</v>
      </c>
      <c r="C5" s="2" t="s">
        <v>78</v>
      </c>
      <c r="D5" s="2" t="s">
        <v>212</v>
      </c>
      <c r="E5" s="3" t="str">
        <f>HYPERLINK("https://openjdk.org/jeps/346","JEP 346")</f>
        <v>JEP 346</v>
      </c>
    </row>
    <row r="6" spans="1:5">
      <c r="A6" s="2" t="s">
        <v>4</v>
      </c>
      <c r="B6" s="2" t="s">
        <v>90</v>
      </c>
      <c r="C6" s="2" t="s">
        <v>100</v>
      </c>
      <c r="D6" s="2" t="s">
        <v>213</v>
      </c>
      <c r="E6" s="3" t="str">
        <f>HYPERLINK("https://openjdk.org/jeps/340","JEP 340")</f>
        <v>JEP 340</v>
      </c>
    </row>
    <row r="7" spans="1:5">
      <c r="A7" s="2" t="s">
        <v>4</v>
      </c>
      <c r="B7" s="2" t="s">
        <v>90</v>
      </c>
      <c r="C7" s="2" t="s">
        <v>100</v>
      </c>
      <c r="D7" s="2" t="s">
        <v>214</v>
      </c>
      <c r="E7" s="3" t="str">
        <f>HYPERLINK("https://openjdk.org/jeps/341","JEP 341")</f>
        <v>JEP 341</v>
      </c>
    </row>
    <row r="8" spans="1:5">
      <c r="A8" s="2" t="s">
        <v>4</v>
      </c>
      <c r="B8" s="2" t="s">
        <v>115</v>
      </c>
      <c r="C8" s="2" t="s">
        <v>215</v>
      </c>
      <c r="D8" s="2" t="s">
        <v>216</v>
      </c>
      <c r="E8" s="3" t="str">
        <f>HYPERLINK("https://openjdk.org/jeps/230","JEP 230")</f>
        <v>JEP 230</v>
      </c>
    </row>
    <row r="9" spans="1:5">
      <c r="A9" s="2" t="s">
        <v>4</v>
      </c>
      <c r="B9" s="2" t="s">
        <v>115</v>
      </c>
      <c r="C9" s="2" t="s">
        <v>217</v>
      </c>
      <c r="D9" s="2" t="s">
        <v>218</v>
      </c>
      <c r="E9" s="3" t="str">
        <f>HYPERLINK("https://openjdk.org/jeps/325","JEP 325")</f>
        <v>JEP 325</v>
      </c>
    </row>
    <row r="10" spans="1:5">
      <c r="A10" s="2" t="s">
        <v>5</v>
      </c>
      <c r="B10" s="2" t="s">
        <v>39</v>
      </c>
      <c r="C10" s="2" t="s">
        <v>51</v>
      </c>
      <c r="D10" s="2" t="s">
        <v>219</v>
      </c>
      <c r="E10" s="3" t="str">
        <f>HYPERLINK("https://openjdk.org/jeps/353","JEP 353")</f>
        <v>JEP 353</v>
      </c>
    </row>
    <row r="11" spans="1:5">
      <c r="A11" s="2" t="s">
        <v>5</v>
      </c>
      <c r="B11" s="2" t="s">
        <v>77</v>
      </c>
      <c r="C11" s="2" t="s">
        <v>78</v>
      </c>
      <c r="D11" s="2" t="s">
        <v>220</v>
      </c>
      <c r="E11" s="3" t="str">
        <f>HYPERLINK("https://openjdk.org/jeps/351","JEP 351")</f>
        <v>JEP 351</v>
      </c>
    </row>
    <row r="12" spans="1:5">
      <c r="A12" s="2" t="s">
        <v>5</v>
      </c>
      <c r="B12" s="2" t="s">
        <v>90</v>
      </c>
      <c r="C12" s="2" t="s">
        <v>100</v>
      </c>
      <c r="D12" s="2" t="s">
        <v>221</v>
      </c>
      <c r="E12" s="3" t="str">
        <f>HYPERLINK("https://openjdk.org/jeps/350","JEP 350")</f>
        <v>JEP 350</v>
      </c>
    </row>
    <row r="13" spans="1:5">
      <c r="A13" s="2" t="s">
        <v>5</v>
      </c>
      <c r="B13" s="2" t="s">
        <v>115</v>
      </c>
      <c r="C13" s="2" t="s">
        <v>217</v>
      </c>
      <c r="D13" s="2" t="s">
        <v>218</v>
      </c>
      <c r="E13" s="3" t="str">
        <f>HYPERLINK("https://openjdk.org/jeps/354","JEP 354")</f>
        <v>JEP 354</v>
      </c>
    </row>
    <row r="14" spans="1:5">
      <c r="A14" s="2" t="s">
        <v>5</v>
      </c>
      <c r="B14" s="2" t="s">
        <v>115</v>
      </c>
      <c r="C14" s="2" t="s">
        <v>217</v>
      </c>
      <c r="D14" s="2" t="s">
        <v>222</v>
      </c>
      <c r="E14" s="3" t="str">
        <f>HYPERLINK("https://openjdk.org/jeps/355","JEP 355")</f>
        <v>JEP 355</v>
      </c>
    </row>
    <row r="15" spans="1:5">
      <c r="A15" t="s">
        <v>6</v>
      </c>
      <c r="B15" t="s">
        <v>115</v>
      </c>
      <c r="D15" t="s">
        <v>223</v>
      </c>
      <c r="E15" t="str">
        <f>HYPERLINK("https://openjdk.org/jeps/362","JEP 362")</f>
        <v>JEP 362</v>
      </c>
    </row>
    <row r="16" spans="1:5">
      <c r="A16" t="s">
        <v>6</v>
      </c>
      <c r="B16" t="s">
        <v>39</v>
      </c>
      <c r="C16" t="s">
        <v>42</v>
      </c>
      <c r="D16" t="s">
        <v>224</v>
      </c>
      <c r="E16" t="str">
        <f>HYPERLINK("https://openjdk.org/jeps/370","JEP 370")</f>
        <v>JEP 370</v>
      </c>
    </row>
    <row r="17" spans="1:5">
      <c r="A17" t="s">
        <v>6</v>
      </c>
      <c r="B17" t="s">
        <v>39</v>
      </c>
      <c r="C17" t="s">
        <v>225</v>
      </c>
      <c r="D17" t="s">
        <v>226</v>
      </c>
      <c r="E17" t="str">
        <f>HYPERLINK("https://openjdk.org/jeps/352","JEP 352")</f>
        <v>JEP 352</v>
      </c>
    </row>
    <row r="18" spans="1:5">
      <c r="A18" t="s">
        <v>6</v>
      </c>
      <c r="B18" t="s">
        <v>77</v>
      </c>
      <c r="C18" t="s">
        <v>78</v>
      </c>
      <c r="D18" t="s">
        <v>227</v>
      </c>
      <c r="E18" t="str">
        <f>HYPERLINK("https://openjdk.org/jeps/345","JEP 345")</f>
        <v>JEP 345</v>
      </c>
    </row>
    <row r="19" spans="1:5">
      <c r="A19" t="s">
        <v>6</v>
      </c>
      <c r="B19" t="s">
        <v>77</v>
      </c>
      <c r="C19" t="s">
        <v>78</v>
      </c>
      <c r="D19" t="s">
        <v>228</v>
      </c>
      <c r="E19" t="str">
        <f>HYPERLINK("https://openjdk.org/jeps/363","JEP 363")</f>
        <v>JEP 363</v>
      </c>
    </row>
    <row r="20" spans="1:5">
      <c r="A20" t="s">
        <v>6</v>
      </c>
      <c r="B20" t="s">
        <v>77</v>
      </c>
      <c r="C20" t="s">
        <v>78</v>
      </c>
      <c r="D20" t="s">
        <v>229</v>
      </c>
      <c r="E20" t="str">
        <f>HYPERLINK("https://openjdk.org/jeps/364","JEP 364")</f>
        <v>JEP 364</v>
      </c>
    </row>
    <row r="21" spans="1:5">
      <c r="A21" t="s">
        <v>6</v>
      </c>
      <c r="B21" t="s">
        <v>77</v>
      </c>
      <c r="C21" t="s">
        <v>78</v>
      </c>
      <c r="D21" t="s">
        <v>230</v>
      </c>
      <c r="E21" t="str">
        <f>HYPERLINK("https://openjdk.org/jeps/365","JEP 365")</f>
        <v>JEP 365</v>
      </c>
    </row>
    <row r="22" spans="1:5">
      <c r="A22" t="s">
        <v>6</v>
      </c>
      <c r="B22" t="s">
        <v>77</v>
      </c>
      <c r="C22" t="s">
        <v>78</v>
      </c>
      <c r="D22" t="s">
        <v>231</v>
      </c>
      <c r="E22" t="str">
        <f>HYPERLINK("https://openjdk.org/jeps/366","JEP 366")</f>
        <v>JEP 366</v>
      </c>
    </row>
    <row r="23" spans="1:5">
      <c r="A23" t="s">
        <v>6</v>
      </c>
      <c r="B23" t="s">
        <v>90</v>
      </c>
      <c r="C23" t="s">
        <v>197</v>
      </c>
      <c r="D23" t="s">
        <v>232</v>
      </c>
      <c r="E23" t="str">
        <f>HYPERLINK("https://openjdk.org/jeps/349","JEP 349")</f>
        <v>JEP 349</v>
      </c>
    </row>
    <row r="24" spans="1:5">
      <c r="A24" t="s">
        <v>6</v>
      </c>
      <c r="B24" t="s">
        <v>90</v>
      </c>
      <c r="C24" t="s">
        <v>100</v>
      </c>
      <c r="D24" t="s">
        <v>233</v>
      </c>
      <c r="E24" t="str">
        <f>HYPERLINK("https://openjdk.org/jeps/358","JEP 358")</f>
        <v>JEP 358</v>
      </c>
    </row>
    <row r="25" spans="1:5">
      <c r="A25" t="s">
        <v>6</v>
      </c>
      <c r="B25" t="s">
        <v>115</v>
      </c>
      <c r="C25" t="s">
        <v>217</v>
      </c>
      <c r="D25" t="s">
        <v>234</v>
      </c>
      <c r="E25" t="str">
        <f>HYPERLINK("https://openjdk.org/jeps/305","JEP 305")</f>
        <v>JEP 305</v>
      </c>
    </row>
    <row r="26" spans="1:5">
      <c r="A26" t="s">
        <v>6</v>
      </c>
      <c r="B26" t="s">
        <v>115</v>
      </c>
      <c r="C26" t="s">
        <v>217</v>
      </c>
      <c r="D26" t="s">
        <v>235</v>
      </c>
      <c r="E26" t="str">
        <f>HYPERLINK("https://openjdk.org/jeps/359","JEP 359")</f>
        <v>JEP 359</v>
      </c>
    </row>
    <row r="27" spans="1:5">
      <c r="A27" t="s">
        <v>6</v>
      </c>
      <c r="B27" t="s">
        <v>115</v>
      </c>
      <c r="C27" t="s">
        <v>217</v>
      </c>
      <c r="D27" t="s">
        <v>236</v>
      </c>
      <c r="E27" t="str">
        <f>HYPERLINK("https://openjdk.org/jeps/361","JEP 361")</f>
        <v>JEP 361</v>
      </c>
    </row>
    <row r="28" spans="1:5">
      <c r="A28" t="s">
        <v>6</v>
      </c>
      <c r="B28" t="s">
        <v>115</v>
      </c>
      <c r="C28" t="s">
        <v>217</v>
      </c>
      <c r="D28" t="s">
        <v>237</v>
      </c>
      <c r="E28" t="str">
        <f>HYPERLINK("https://openjdk.org/jeps/368","JEP 368")</f>
        <v>JEP 368</v>
      </c>
    </row>
    <row r="29" spans="1:5">
      <c r="A29" t="s">
        <v>6</v>
      </c>
      <c r="B29" t="s">
        <v>151</v>
      </c>
      <c r="C29" t="s">
        <v>154</v>
      </c>
      <c r="D29" t="s">
        <v>238</v>
      </c>
      <c r="E29" t="str">
        <f>HYPERLINK("https://openjdk.org/jeps/367","JEP 367")</f>
        <v>JEP 367</v>
      </c>
    </row>
    <row r="30" spans="1:5">
      <c r="A30" t="s">
        <v>6</v>
      </c>
      <c r="B30" t="s">
        <v>151</v>
      </c>
      <c r="C30" t="s">
        <v>239</v>
      </c>
      <c r="D30" t="s">
        <v>240</v>
      </c>
      <c r="E30" t="str">
        <f>HYPERLINK("https://openjdk.org/jeps/343","JEP 343")</f>
        <v>JEP 343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opLeftCell="A13" workbookViewId="0">
      <selection activeCell="D16" sqref="D16"/>
    </sheetView>
  </sheetViews>
  <sheetFormatPr defaultColWidth="8.72727272727273" defaultRowHeight="14" outlineLevelCol="4"/>
  <cols>
    <col min="1" max="1" width="9.18181818181818" customWidth="1"/>
    <col min="2" max="2" width="10.3636363636364" customWidth="1"/>
    <col min="3" max="3" width="37.6363636363636" customWidth="1"/>
    <col min="4" max="4" width="57.9090909090909" customWidth="1"/>
    <col min="5" max="5" width="12.8181818181818" customWidth="1"/>
  </cols>
  <sheetData>
    <row r="1" s="1" customFormat="1" spans="1:5">
      <c r="A1" s="1" t="s">
        <v>34</v>
      </c>
      <c r="B1" s="1" t="s">
        <v>35</v>
      </c>
      <c r="C1" s="1" t="s">
        <v>36</v>
      </c>
      <c r="D1" s="1" t="s">
        <v>0</v>
      </c>
      <c r="E1" s="1" t="s">
        <v>37</v>
      </c>
    </row>
    <row r="2" spans="1:5">
      <c r="A2" t="s">
        <v>13</v>
      </c>
      <c r="D2" t="s">
        <v>241</v>
      </c>
      <c r="E2" t="str">
        <f>HYPERLINK("https://openjdk.org/jeps/448","JEP 448")</f>
        <v>JEP 448</v>
      </c>
    </row>
    <row r="3" spans="1:5">
      <c r="A3" t="s">
        <v>13</v>
      </c>
      <c r="B3" t="s">
        <v>39</v>
      </c>
      <c r="C3" t="s">
        <v>42</v>
      </c>
      <c r="D3" t="s">
        <v>242</v>
      </c>
      <c r="E3" t="str">
        <f>HYPERLINK("https://openjdk.org/jeps/442","JEP 442")</f>
        <v>JEP 442</v>
      </c>
    </row>
    <row r="4" spans="1:5">
      <c r="A4" t="s">
        <v>13</v>
      </c>
      <c r="B4" t="s">
        <v>39</v>
      </c>
      <c r="C4" t="s">
        <v>42</v>
      </c>
      <c r="D4" t="s">
        <v>243</v>
      </c>
      <c r="E4" t="str">
        <f>HYPERLINK("https://openjdk.org/jeps/444","JEP 444")</f>
        <v>JEP 444</v>
      </c>
    </row>
    <row r="5" spans="1:5">
      <c r="A5" t="s">
        <v>13</v>
      </c>
      <c r="B5" t="s">
        <v>39</v>
      </c>
      <c r="C5" t="s">
        <v>42</v>
      </c>
      <c r="D5" t="s">
        <v>244</v>
      </c>
      <c r="E5" t="str">
        <f>HYPERLINK("https://openjdk.org/jeps/446","JEP 446")</f>
        <v>JEP 446</v>
      </c>
    </row>
    <row r="6" spans="1:5">
      <c r="A6" t="s">
        <v>13</v>
      </c>
      <c r="B6" t="s">
        <v>39</v>
      </c>
      <c r="C6" t="s">
        <v>42</v>
      </c>
      <c r="D6" t="s">
        <v>245</v>
      </c>
      <c r="E6" t="str">
        <f>HYPERLINK("https://openjdk.org/jeps/453","JEP 453")</f>
        <v>JEP 453</v>
      </c>
    </row>
    <row r="7" spans="1:5">
      <c r="A7" t="s">
        <v>13</v>
      </c>
      <c r="B7" t="s">
        <v>39</v>
      </c>
      <c r="C7" t="s">
        <v>57</v>
      </c>
      <c r="D7" t="s">
        <v>246</v>
      </c>
      <c r="E7" t="str">
        <f>HYPERLINK("https://openjdk.org/jeps/431","JEP 431")</f>
        <v>JEP 431</v>
      </c>
    </row>
    <row r="8" spans="1:5">
      <c r="A8" t="s">
        <v>13</v>
      </c>
      <c r="B8" t="s">
        <v>77</v>
      </c>
      <c r="C8" t="s">
        <v>78</v>
      </c>
      <c r="D8" t="s">
        <v>247</v>
      </c>
      <c r="E8" t="str">
        <f>HYPERLINK("https://openjdk.org/jeps/439","JEP 439")</f>
        <v>JEP 439</v>
      </c>
    </row>
    <row r="9" spans="1:5">
      <c r="A9" t="s">
        <v>13</v>
      </c>
      <c r="B9" t="s">
        <v>90</v>
      </c>
      <c r="C9" t="s">
        <v>248</v>
      </c>
      <c r="D9" t="s">
        <v>249</v>
      </c>
      <c r="E9" t="str">
        <f>HYPERLINK("https://openjdk.org/jeps/449","JEP 449")</f>
        <v>JEP 449</v>
      </c>
    </row>
    <row r="10" spans="1:5">
      <c r="A10" t="s">
        <v>13</v>
      </c>
      <c r="B10" t="s">
        <v>90</v>
      </c>
      <c r="C10" t="s">
        <v>104</v>
      </c>
      <c r="D10" t="s">
        <v>250</v>
      </c>
      <c r="E10" t="str">
        <f>HYPERLINK("https://openjdk.org/jeps/451","JEP 451")</f>
        <v>JEP 451</v>
      </c>
    </row>
    <row r="11" spans="1:5">
      <c r="A11" t="s">
        <v>13</v>
      </c>
      <c r="B11" t="s">
        <v>39</v>
      </c>
      <c r="C11" t="s">
        <v>71</v>
      </c>
      <c r="D11" t="s">
        <v>251</v>
      </c>
      <c r="E11" t="str">
        <f>HYPERLINK("https://openjdk.org/jeps/452","JEP 452")</f>
        <v>JEP 452</v>
      </c>
    </row>
    <row r="12" spans="1:5">
      <c r="A12" t="s">
        <v>13</v>
      </c>
      <c r="B12" t="s">
        <v>109</v>
      </c>
      <c r="C12" t="s">
        <v>217</v>
      </c>
      <c r="D12" t="s">
        <v>252</v>
      </c>
      <c r="E12" t="str">
        <f>HYPERLINK("https://openjdk.org/jeps/430","JEP 430")</f>
        <v>JEP 430</v>
      </c>
    </row>
    <row r="13" spans="1:5">
      <c r="A13" t="s">
        <v>13</v>
      </c>
      <c r="B13" t="s">
        <v>109</v>
      </c>
      <c r="C13" t="s">
        <v>217</v>
      </c>
      <c r="D13" t="s">
        <v>24</v>
      </c>
      <c r="E13" t="str">
        <f>HYPERLINK("https://openjdk.org/jeps/440","JEP 440")</f>
        <v>JEP 440</v>
      </c>
    </row>
    <row r="14" spans="1:5">
      <c r="A14" t="s">
        <v>13</v>
      </c>
      <c r="B14" t="s">
        <v>109</v>
      </c>
      <c r="C14" t="s">
        <v>217</v>
      </c>
      <c r="D14" t="s">
        <v>18</v>
      </c>
      <c r="E14" t="str">
        <f>HYPERLINK("https://openjdk.org/jeps/441","JEP 441")</f>
        <v>JEP 441</v>
      </c>
    </row>
    <row r="15" spans="1:5">
      <c r="A15" t="s">
        <v>13</v>
      </c>
      <c r="B15" t="s">
        <v>109</v>
      </c>
      <c r="C15" t="s">
        <v>217</v>
      </c>
      <c r="D15" t="s">
        <v>253</v>
      </c>
      <c r="E15" t="str">
        <f>HYPERLINK("https://openjdk.org/jeps/443","JEP 443")</f>
        <v>JEP 443</v>
      </c>
    </row>
    <row r="16" spans="1:5">
      <c r="A16" t="s">
        <v>13</v>
      </c>
      <c r="B16" t="s">
        <v>109</v>
      </c>
      <c r="C16" t="s">
        <v>217</v>
      </c>
      <c r="D16" t="s">
        <v>254</v>
      </c>
      <c r="E16" t="str">
        <f>HYPERLINK("https://openjdk.org/jeps/445","JEP 445")</f>
        <v>JEP 445</v>
      </c>
    </row>
    <row r="17" spans="1:5">
      <c r="A17" t="s">
        <v>12</v>
      </c>
      <c r="B17" t="s">
        <v>39</v>
      </c>
      <c r="C17" t="s">
        <v>42</v>
      </c>
      <c r="D17" t="s">
        <v>255</v>
      </c>
      <c r="E17" t="str">
        <f>HYPERLINK("https://openjdk.org/jeps/429","JEP 429")</f>
        <v>JEP 429</v>
      </c>
    </row>
    <row r="18" spans="1:5">
      <c r="A18" t="s">
        <v>12</v>
      </c>
      <c r="B18" t="s">
        <v>39</v>
      </c>
      <c r="C18" t="s">
        <v>42</v>
      </c>
      <c r="D18" t="s">
        <v>256</v>
      </c>
      <c r="E18" t="str">
        <f>HYPERLINK("https://openjdk.org/jeps/434","JEP 434")</f>
        <v>JEP 434</v>
      </c>
    </row>
    <row r="19" spans="1:5">
      <c r="A19" t="s">
        <v>12</v>
      </c>
      <c r="B19" t="s">
        <v>39</v>
      </c>
      <c r="C19" t="s">
        <v>42</v>
      </c>
      <c r="D19" t="s">
        <v>257</v>
      </c>
      <c r="E19" t="str">
        <f>HYPERLINK("https://openjdk.org/jeps/436","JEP 436")</f>
        <v>JEP 436</v>
      </c>
    </row>
    <row r="20" spans="1:5">
      <c r="A20" t="s">
        <v>12</v>
      </c>
      <c r="B20" t="s">
        <v>39</v>
      </c>
      <c r="C20" t="s">
        <v>42</v>
      </c>
      <c r="D20" t="s">
        <v>258</v>
      </c>
      <c r="E20" t="str">
        <f>HYPERLINK("https://openjdk.org/jeps/437","JEP 437")</f>
        <v>JEP 437</v>
      </c>
    </row>
    <row r="21" spans="1:5">
      <c r="A21" t="s">
        <v>12</v>
      </c>
      <c r="B21" t="s">
        <v>39</v>
      </c>
      <c r="C21" t="s">
        <v>42</v>
      </c>
      <c r="D21" t="s">
        <v>259</v>
      </c>
      <c r="E21" t="str">
        <f>HYPERLINK("https://openjdk.org/jeps/438","JEP 438")</f>
        <v>JEP 438</v>
      </c>
    </row>
    <row r="22" spans="1:5">
      <c r="A22" t="s">
        <v>12</v>
      </c>
      <c r="B22" t="s">
        <v>115</v>
      </c>
      <c r="C22" t="s">
        <v>217</v>
      </c>
      <c r="D22" t="s">
        <v>260</v>
      </c>
      <c r="E22" t="str">
        <f>HYPERLINK("https://openjdk.org/jeps/432","JEP 432")</f>
        <v>JEP 432</v>
      </c>
    </row>
    <row r="23" spans="1:5">
      <c r="A23" t="s">
        <v>12</v>
      </c>
      <c r="B23" t="s">
        <v>115</v>
      </c>
      <c r="C23" t="s">
        <v>217</v>
      </c>
      <c r="D23" t="s">
        <v>261</v>
      </c>
      <c r="E23" t="str">
        <f>HYPERLINK("https://openjdk.org/jeps/433","JEP 433")</f>
        <v>JEP 433</v>
      </c>
    </row>
    <row r="24" spans="1:5">
      <c r="A24" t="s">
        <v>11</v>
      </c>
      <c r="B24" t="s">
        <v>39</v>
      </c>
      <c r="C24" t="s">
        <v>42</v>
      </c>
      <c r="D24" t="s">
        <v>262</v>
      </c>
      <c r="E24" t="str">
        <f>HYPERLINK("https://openjdk.org/jeps/424","JEP 424")</f>
        <v>JEP 424</v>
      </c>
    </row>
    <row r="25" spans="1:5">
      <c r="A25" t="s">
        <v>11</v>
      </c>
      <c r="B25" t="s">
        <v>39</v>
      </c>
      <c r="C25" t="s">
        <v>42</v>
      </c>
      <c r="D25" t="s">
        <v>263</v>
      </c>
      <c r="E25" t="str">
        <f>HYPERLINK("https://openjdk.org/jeps/425","JEP 425")</f>
        <v>JEP 425</v>
      </c>
    </row>
    <row r="26" spans="1:5">
      <c r="A26" t="s">
        <v>11</v>
      </c>
      <c r="B26" t="s">
        <v>39</v>
      </c>
      <c r="C26" t="s">
        <v>42</v>
      </c>
      <c r="D26" t="s">
        <v>264</v>
      </c>
      <c r="E26" t="str">
        <f>HYPERLINK("https://openjdk.org/jeps/426","JEP 426")</f>
        <v>JEP 426</v>
      </c>
    </row>
    <row r="27" spans="1:5">
      <c r="A27" t="s">
        <v>11</v>
      </c>
      <c r="B27" t="s">
        <v>39</v>
      </c>
      <c r="C27" t="s">
        <v>42</v>
      </c>
      <c r="D27" t="s">
        <v>265</v>
      </c>
      <c r="E27" t="str">
        <f>HYPERLINK("https://openjdk.org/jeps/428","JEP 428")</f>
        <v>JEP 428</v>
      </c>
    </row>
    <row r="28" spans="1:5">
      <c r="A28" t="s">
        <v>11</v>
      </c>
      <c r="B28" t="s">
        <v>90</v>
      </c>
      <c r="C28" t="s">
        <v>248</v>
      </c>
      <c r="D28" t="s">
        <v>266</v>
      </c>
      <c r="E28" t="str">
        <f>HYPERLINK("https://openjdk.org/jeps/422","JEP 422")</f>
        <v>JEP 422</v>
      </c>
    </row>
    <row r="29" spans="1:5">
      <c r="A29" t="s">
        <v>11</v>
      </c>
      <c r="B29" t="s">
        <v>115</v>
      </c>
      <c r="C29" t="s">
        <v>217</v>
      </c>
      <c r="D29" t="s">
        <v>267</v>
      </c>
      <c r="E29" t="str">
        <f>HYPERLINK("https://openjdk.org/jeps/405","JEP 405")</f>
        <v>JEP 405</v>
      </c>
    </row>
    <row r="30" spans="1:5">
      <c r="A30" t="s">
        <v>11</v>
      </c>
      <c r="B30" t="s">
        <v>115</v>
      </c>
      <c r="C30" t="s">
        <v>217</v>
      </c>
      <c r="D30" t="s">
        <v>268</v>
      </c>
      <c r="E30" t="str">
        <f>HYPERLINK("https://openjdk.org/jeps/427","JEP 427")</f>
        <v>JEP 427</v>
      </c>
    </row>
    <row r="31" spans="1:5">
      <c r="A31" t="s">
        <v>10</v>
      </c>
      <c r="B31" t="s">
        <v>39</v>
      </c>
      <c r="C31" t="s">
        <v>42</v>
      </c>
      <c r="D31" t="s">
        <v>269</v>
      </c>
      <c r="E31" t="str">
        <f>HYPERLINK("https://openjdk.org/jeps/417","JEP 417")</f>
        <v>JEP 417</v>
      </c>
    </row>
    <row r="32" spans="1:5">
      <c r="A32" t="s">
        <v>10</v>
      </c>
      <c r="B32" t="s">
        <v>39</v>
      </c>
      <c r="C32" t="s">
        <v>42</v>
      </c>
      <c r="D32" t="s">
        <v>270</v>
      </c>
      <c r="E32" t="str">
        <f>HYPERLINK("https://openjdk.org/jeps/419","JEP 419")</f>
        <v>JEP 419</v>
      </c>
    </row>
    <row r="33" spans="1:5">
      <c r="A33" t="s">
        <v>10</v>
      </c>
      <c r="B33" t="s">
        <v>109</v>
      </c>
      <c r="C33" t="s">
        <v>46</v>
      </c>
      <c r="D33" t="s">
        <v>271</v>
      </c>
      <c r="E33" t="str">
        <f>HYPERLINK("https://openjdk.org/jeps/421","JEP 421")</f>
        <v>JEP 421</v>
      </c>
    </row>
    <row r="34" spans="1:5">
      <c r="A34" t="s">
        <v>10</v>
      </c>
      <c r="B34" t="s">
        <v>39</v>
      </c>
      <c r="C34" t="s">
        <v>272</v>
      </c>
      <c r="D34" t="s">
        <v>273</v>
      </c>
      <c r="E34" t="str">
        <f>HYPERLINK("https://openjdk.org/jeps/416","JEP 416")</f>
        <v>JEP 416</v>
      </c>
    </row>
    <row r="35" spans="1:5">
      <c r="A35" t="s">
        <v>10</v>
      </c>
      <c r="B35" t="s">
        <v>39</v>
      </c>
      <c r="C35" t="s">
        <v>51</v>
      </c>
      <c r="D35" t="s">
        <v>274</v>
      </c>
      <c r="E35" t="str">
        <f>HYPERLINK("https://openjdk.org/jeps/408","JEP 408")</f>
        <v>JEP 408</v>
      </c>
    </row>
    <row r="36" spans="1:5">
      <c r="A36" t="s">
        <v>10</v>
      </c>
      <c r="B36" t="s">
        <v>39</v>
      </c>
      <c r="C36" t="s">
        <v>51</v>
      </c>
      <c r="D36" t="s">
        <v>275</v>
      </c>
      <c r="E36" t="str">
        <f>HYPERLINK("https://openjdk.org/jeps/418","JEP 418")</f>
        <v>JEP 418</v>
      </c>
    </row>
    <row r="37" spans="1:5">
      <c r="A37" t="s">
        <v>10</v>
      </c>
      <c r="B37" t="s">
        <v>39</v>
      </c>
      <c r="C37" t="s">
        <v>276</v>
      </c>
      <c r="D37" t="s">
        <v>277</v>
      </c>
      <c r="E37" t="str">
        <f>HYPERLINK("https://openjdk.org/jeps/400","JEP 400")</f>
        <v>JEP 400</v>
      </c>
    </row>
    <row r="38" spans="1:5">
      <c r="A38" t="s">
        <v>10</v>
      </c>
      <c r="B38" t="s">
        <v>115</v>
      </c>
      <c r="C38" t="s">
        <v>217</v>
      </c>
      <c r="D38" t="s">
        <v>278</v>
      </c>
      <c r="E38" t="str">
        <f>HYPERLINK("https://openjdk.org/jeps/420","JEP 420")</f>
        <v>JEP 420</v>
      </c>
    </row>
    <row r="39" spans="1:5">
      <c r="A39" t="s">
        <v>10</v>
      </c>
      <c r="B39" t="s">
        <v>151</v>
      </c>
      <c r="C39" t="s">
        <v>166</v>
      </c>
      <c r="D39" t="s">
        <v>279</v>
      </c>
      <c r="E39" t="str">
        <f>HYPERLINK("https://openjdk.org/jeps/413","JEP 413")</f>
        <v>JEP 413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" sqref="E2"/>
    </sheetView>
  </sheetViews>
  <sheetFormatPr defaultColWidth="8.72727272727273" defaultRowHeight="14" outlineLevelCol="4"/>
  <sheetData>
    <row r="1" s="1" customFormat="1" spans="1:5">
      <c r="A1" s="1" t="s">
        <v>34</v>
      </c>
      <c r="B1" s="1" t="s">
        <v>35</v>
      </c>
      <c r="C1" s="1" t="s">
        <v>36</v>
      </c>
      <c r="D1" s="1" t="s">
        <v>0</v>
      </c>
      <c r="E1" s="1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GC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2025-04-13T07:48:48Z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