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00" windowHeight="10080" activeTab="5"/>
  </bookViews>
  <sheets>
    <sheet name="Language" sheetId="1" r:id="rId1"/>
    <sheet name="API" sheetId="2" r:id="rId2"/>
    <sheet name="JVM" sheetId="3" r:id="rId3"/>
    <sheet name="GC" sheetId="4" r:id="rId4"/>
    <sheet name="Tool" sheetId="6" r:id="rId5"/>
    <sheet name="JDK9" sheetId="5" r:id="rId6"/>
    <sheet name="Sheet5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<sst xmlns="http://schemas.openxmlformats.org/spreadsheetml/2006/main" count="427" uniqueCount="242">
  <si>
    <t>JDK 9</t>
  </si>
  <si>
    <t>JDK 10</t>
  </si>
  <si>
    <t>JDK 11</t>
  </si>
  <si>
    <t>JDK 12</t>
  </si>
  <si>
    <t>JDK 13</t>
  </si>
  <si>
    <t>JDK 14</t>
  </si>
  <si>
    <t>JDK 15</t>
  </si>
  <si>
    <t>JDK 16</t>
  </si>
  <si>
    <t>JDK 17</t>
  </si>
  <si>
    <t>JDK 18</t>
  </si>
  <si>
    <t>JDK 19</t>
  </si>
  <si>
    <t>JDK 20</t>
  </si>
  <si>
    <t>JDK 21</t>
  </si>
  <si>
    <t>JDK 22</t>
  </si>
  <si>
    <t>JDK 23</t>
  </si>
  <si>
    <t>JDK 24</t>
  </si>
  <si>
    <t>JDK 25</t>
  </si>
  <si>
    <t>Type</t>
  </si>
  <si>
    <t>Component</t>
  </si>
  <si>
    <t>JEP</t>
  </si>
  <si>
    <t>Feature</t>
  </si>
  <si>
    <t>Link</t>
  </si>
  <si>
    <t>Title</t>
  </si>
  <si>
    <t>The Modular JDK</t>
  </si>
  <si>
    <t>Modular Source Code</t>
  </si>
  <si>
    <t>Modular Run-Time Images</t>
  </si>
  <si>
    <t>New Version-String Scheme</t>
  </si>
  <si>
    <t>Encapsulate Most Internal APIs</t>
  </si>
  <si>
    <t>Module System</t>
  </si>
  <si>
    <t>Reserved Stack Areas for Critical Sections</t>
  </si>
  <si>
    <t>Improve Test-Failure Troubleshooting</t>
  </si>
  <si>
    <t>API</t>
  </si>
  <si>
    <t>core-libs</t>
  </si>
  <si>
    <t>Stack-Walking API</t>
  </si>
  <si>
    <t>JEP 259: Stack-Walking API</t>
  </si>
  <si>
    <t>core-libs / java.io:serialization</t>
  </si>
  <si>
    <t>Filter Incoming Serialization Data</t>
  </si>
  <si>
    <t>JEP 290: Filter Incoming Serialization Data</t>
  </si>
  <si>
    <t>core-libs / java.lang.invoke</t>
  </si>
  <si>
    <t>Enhanced Method Handles</t>
  </si>
  <si>
    <t>JEP 274: Enhanced Method Handles</t>
  </si>
  <si>
    <t>Dynamic Linking of Language-Defined Object Models</t>
  </si>
  <si>
    <t>JEP 276: Dynamic Linking of Language-Defined Object Models</t>
  </si>
  <si>
    <t>core-libs / java.net</t>
  </si>
  <si>
    <t>HTTP 2 Client</t>
  </si>
  <si>
    <t>JEP 110: HTTP 2 Client</t>
  </si>
  <si>
    <t>core-libs / java.util.concurrent</t>
  </si>
  <si>
    <t>More Concurrency Updates</t>
  </si>
  <si>
    <t>JEP 266: More Concurrency Updates</t>
  </si>
  <si>
    <t>core-libs / java.util.logging</t>
  </si>
  <si>
    <t>Platform Logging API and Service</t>
  </si>
  <si>
    <t>JEP 264: Platform Logging API and Service</t>
  </si>
  <si>
    <t>core-libs / java.util:collections</t>
  </si>
  <si>
    <t>Convenience Factory Methods for Collections</t>
  </si>
  <si>
    <t>JEP 269: Convenience Factory Methods for Collections</t>
  </si>
  <si>
    <t>core-libs / java.util:i18n</t>
  </si>
  <si>
    <t>UTF-8 Property Files</t>
  </si>
  <si>
    <t>JEP 226: UTF-8 Property Files</t>
  </si>
  <si>
    <t>Use CLDR Locale Data by Default</t>
  </si>
  <si>
    <t>JEP 252: Use CLDR Locale Data by Default</t>
  </si>
  <si>
    <t>core-libs / jdk.nashorn</t>
  </si>
  <si>
    <t>Parser API for Nashorn</t>
  </si>
  <si>
    <t>JEP 236: Parser API for Nashorn</t>
  </si>
  <si>
    <t>Implement Selected ECMAScript 6 Features in Nashorn</t>
  </si>
  <si>
    <t>JEP 292: Implement Selected ECMAScript 6 Features in Nashorn</t>
  </si>
  <si>
    <t>security-libs / java.security</t>
  </si>
  <si>
    <t>Create PKCS12 Keystores by Default</t>
  </si>
  <si>
    <t>JEP 229: Create PKCS12 Keystores by Default</t>
  </si>
  <si>
    <t>Improve Secure Application Performance</t>
  </si>
  <si>
    <t>JEP 232: Improve Secure Application Performance</t>
  </si>
  <si>
    <t>DRBG-Based SecureRandom Implementations</t>
  </si>
  <si>
    <t>JEP 273: DRBG-Based SecureRandom Implementations</t>
  </si>
  <si>
    <t>SHA-3 Hash Algorithms</t>
  </si>
  <si>
    <t>JEP 287: SHA-3 Hash Algorithms</t>
  </si>
  <si>
    <t>Disable SHA-1 Certificates</t>
  </si>
  <si>
    <t>JEP 288: Disable SHA-1 Certificates</t>
  </si>
  <si>
    <t>security-libs / javax.crypto</t>
  </si>
  <si>
    <t>Leverage CPU Instructions for GHASH and RSA</t>
  </si>
  <si>
    <t>JEP 246: Leverage CPU Instructions for GHASH and RSA</t>
  </si>
  <si>
    <t>security-libs / javax.net.ssl</t>
  </si>
  <si>
    <t>Datagram Transport Layer Security (DTLS)</t>
  </si>
  <si>
    <t>JEP 219: Datagram Transport Layer Security (DTLS)</t>
  </si>
  <si>
    <t>TLS Application-Layer Protocol Negotiation Extension</t>
  </si>
  <si>
    <t>JEP 244: TLS Application-Layer Protocol Negotiation Extension</t>
  </si>
  <si>
    <t>OCSP Stapling for TLS</t>
  </si>
  <si>
    <t>JEP 249: OCSP Stapling for TLS</t>
  </si>
  <si>
    <t>GC</t>
  </si>
  <si>
    <t>hotspot / gc</t>
  </si>
  <si>
    <t>Remove GC Combinations Deprecated in JDK 8</t>
  </si>
  <si>
    <t>JEP 214: Remove GC Combinations Deprecated in JDK 8</t>
  </si>
  <si>
    <t>Make G1 the Default Garbage Collector</t>
  </si>
  <si>
    <t>JEP 248: Make G1 the Default Garbage Collector</t>
  </si>
  <si>
    <t>Unified GC Logging</t>
  </si>
  <si>
    <t>JEP 271: Unified GC Logging</t>
  </si>
  <si>
    <t>Additional Tests for Humongous Objects in G1</t>
  </si>
  <si>
    <t>JEP 278: Additional Tests for Humongous Objects in G1</t>
  </si>
  <si>
    <t>Deprecate the Concurrent Mark Sweep (CMS) Garbage Collector</t>
  </si>
  <si>
    <t>JEP 291: Deprecate the Concurrent Mark Sweep (CMS) Garbage Collector</t>
  </si>
  <si>
    <t>JVM</t>
  </si>
  <si>
    <t>hotspot / compiler</t>
  </si>
  <si>
    <t>Compiler Control</t>
  </si>
  <si>
    <t>JEP 165: Compiler Control</t>
  </si>
  <si>
    <t>Segmented Code Cache</t>
  </si>
  <si>
    <t>JEP 197: Segmented Code Cache</t>
  </si>
  <si>
    <t>Generate Run-Time Compiler Tests Automatically</t>
  </si>
  <si>
    <t>JEP 233: Generate Run-Time Compiler Tests Automatically</t>
  </si>
  <si>
    <t>Linux/AArch64 Port</t>
  </si>
  <si>
    <t>JEP 237: Linux/AArch64 Port</t>
  </si>
  <si>
    <t>Java-Level JVM Compiler Interface</t>
  </si>
  <si>
    <t>JEP 243: Java-Level JVM Compiler Interface</t>
  </si>
  <si>
    <t>Linux/s390x Port</t>
  </si>
  <si>
    <t>JEP 294: Linux/s390x Port</t>
  </si>
  <si>
    <t>Ahead-of-Time Compilation</t>
  </si>
  <si>
    <t>JEP 295: Ahead-of-Time Compilation</t>
  </si>
  <si>
    <t>Unified arm32/arm64 Port</t>
  </si>
  <si>
    <t>JEP 297: Unified arm32/arm64 Port</t>
  </si>
  <si>
    <t>hotspot / runtime</t>
  </si>
  <si>
    <t>Improve Contended Locking</t>
  </si>
  <si>
    <t>JEP 143: Improve Contended Locking</t>
  </si>
  <si>
    <t>Validate JVM Command-Line Flag Arguments</t>
  </si>
  <si>
    <t>JEP 245: Validate JVM Command-Line Flag Arguments</t>
  </si>
  <si>
    <t>Store Interned Strings in CDS Archives</t>
  </si>
  <si>
    <t>JEP 250: Store Interned Strings in CDS Archives</t>
  </si>
  <si>
    <t>hotspot / svc</t>
  </si>
  <si>
    <t>Unified JVM Logging</t>
  </si>
  <si>
    <t>JEP 158: Unified JVM Logging</t>
  </si>
  <si>
    <t>Add More Diagnostic Commands</t>
  </si>
  <si>
    <t>JEP 228: Add More Diagnostic Commands</t>
  </si>
  <si>
    <t>hotspot / test</t>
  </si>
  <si>
    <t>HotSpot C++ Unit-Test Framework</t>
  </si>
  <si>
    <t>JEP 281: HotSpot C++ Unit-Test Framework</t>
  </si>
  <si>
    <t>Language</t>
  </si>
  <si>
    <t>core-libs / java.lang</t>
  </si>
  <si>
    <t>Process API Updates</t>
  </si>
  <si>
    <t>JEP 102: Process API Updates</t>
  </si>
  <si>
    <t>Variable Handles</t>
  </si>
  <si>
    <t>JEP 193: Variable Handles</t>
  </si>
  <si>
    <t>Unicode 7.0</t>
  </si>
  <si>
    <t>JEP 227: Unicode 7.0</t>
  </si>
  <si>
    <t>Compact Strings</t>
  </si>
  <si>
    <t>JEP 254: Compact Strings</t>
  </si>
  <si>
    <t>Unicode 8.0</t>
  </si>
  <si>
    <t>JEP 267: Unicode 8.0</t>
  </si>
  <si>
    <t>Enhanced Deprecation</t>
  </si>
  <si>
    <t>JEP 277: Enhanced Deprecation</t>
  </si>
  <si>
    <t>Spin-Wait Hints</t>
  </si>
  <si>
    <t>JEP 285: Spin-Wait Hints</t>
  </si>
  <si>
    <t>Other</t>
  </si>
  <si>
    <t>client-libs</t>
  </si>
  <si>
    <t>Deprecate the Applet API</t>
  </si>
  <si>
    <t>JEP 289: Deprecate the Applet API</t>
  </si>
  <si>
    <t>client-libs / 2d</t>
  </si>
  <si>
    <t>Multi-Resolution Images</t>
  </si>
  <si>
    <t>JEP 251: Multi-Resolution Images</t>
  </si>
  <si>
    <t>HarfBuzz Font-Layout Engine</t>
  </si>
  <si>
    <t>JEP 258: HarfBuzz Font-Layout Engine</t>
  </si>
  <si>
    <t>Marlin Graphics Renderer</t>
  </si>
  <si>
    <t>JEP 265: Marlin Graphics Renderer</t>
  </si>
  <si>
    <t>client-libs / java.awt</t>
  </si>
  <si>
    <t>HiDPI Graphics on Windows and Linux</t>
  </si>
  <si>
    <t>JEP 263: HiDPI Graphics on Windows and Linux</t>
  </si>
  <si>
    <t>Platform-Specific Desktop Features</t>
  </si>
  <si>
    <t>JEP 272: Platform-Specific Desktop Features</t>
  </si>
  <si>
    <t>client-libs / java.beans</t>
  </si>
  <si>
    <t>BeanInfo Annotations</t>
  </si>
  <si>
    <t>JEP 256: BeanInfo Annotations</t>
  </si>
  <si>
    <t>client-libs / javax.imageio</t>
  </si>
  <si>
    <t>TIFF Image I/O</t>
  </si>
  <si>
    <t>JEP 262: TIFF Image I/O</t>
  </si>
  <si>
    <t>core-svc / tools</t>
  </si>
  <si>
    <t>Remove the JVM TI hprof Agent</t>
  </si>
  <si>
    <t>JEP 240: Remove the JVM TI hprof Agent</t>
  </si>
  <si>
    <t>Remove the jhat Tool</t>
  </si>
  <si>
    <t>JEP 241: Remove the jhat Tool</t>
  </si>
  <si>
    <t>deploy / packager</t>
  </si>
  <si>
    <t>Modular Java Application Packaging</t>
  </si>
  <si>
    <t>JEP 275: Modular Java Application Packaging</t>
  </si>
  <si>
    <t>docs</t>
  </si>
  <si>
    <t>Reorganize Documentation</t>
  </si>
  <si>
    <t>JEP 299: Reorganize Documentation</t>
  </si>
  <si>
    <t>infrastructure</t>
  </si>
  <si>
    <t>Remove Demos and Samples</t>
  </si>
  <si>
    <t>JEP 298: Remove Demos and Samples</t>
  </si>
  <si>
    <t>infrastructure / build</t>
  </si>
  <si>
    <t>New HotSpot Build System</t>
  </si>
  <si>
    <t>JEP 284: New HotSpot Build System</t>
  </si>
  <si>
    <t>javafx / controls</t>
  </si>
  <si>
    <t>Prepare JavaFX UI Controls &amp; CSS APIs for Modularization</t>
  </si>
  <si>
    <t>JEP 253: Prepare JavaFX UI Controls &amp; CSS APIs for Modularization</t>
  </si>
  <si>
    <t>javafx / media</t>
  </si>
  <si>
    <t>Update JavaFX/Media to Newer Version of GStreamer</t>
  </si>
  <si>
    <t>JEP 257: Update JavaFX/Media to Newer Version of GStreamer</t>
  </si>
  <si>
    <t>javafx / window-toolkit</t>
  </si>
  <si>
    <t>Enable GTK 3 on Linux</t>
  </si>
  <si>
    <t>JEP 283: Enable GTK 3 on Linux</t>
  </si>
  <si>
    <t>xml / jaxp</t>
  </si>
  <si>
    <t>Merge Selected Xerces 2.11.0 Updates into JAXP</t>
  </si>
  <si>
    <t>JEP 255: Merge Selected Xerces 2.11.0 Updates into JAXP</t>
  </si>
  <si>
    <t>XML Catalogs</t>
  </si>
  <si>
    <t>JEP 268: XML Catalogs</t>
  </si>
  <si>
    <t>Tool</t>
  </si>
  <si>
    <t>tools</t>
  </si>
  <si>
    <t>Resolve Lint and Doclint Warnings</t>
  </si>
  <si>
    <t>JEP 212: Resolve Lint and Doclint Warnings</t>
  </si>
  <si>
    <t>tools / jar</t>
  </si>
  <si>
    <t>Multi-Release JAR Files</t>
  </si>
  <si>
    <t>JEP 238: Multi-Release JAR Files</t>
  </si>
  <si>
    <t>tools / javac</t>
  </si>
  <si>
    <t>Smart Java Compilation, Phase Two</t>
  </si>
  <si>
    <t>JEP 199: Smart Java Compilation, Phase Two</t>
  </si>
  <si>
    <t>Elide Deprecation Warnings on Import Statements</t>
  </si>
  <si>
    <t>JEP 211: Elide Deprecation Warnings on Import Statements</t>
  </si>
  <si>
    <t>Milling Project Coin</t>
  </si>
  <si>
    <t>JEP 213: Milling Project Coin</t>
  </si>
  <si>
    <t>Tiered Attribution for javac</t>
  </si>
  <si>
    <t>JEP 215: Tiered Attribution for javac</t>
  </si>
  <si>
    <t>Process Import Statements Correctly</t>
  </si>
  <si>
    <t>JEP 216: Process Import Statements Correctly</t>
  </si>
  <si>
    <t>Annotations Pipeline 2.0</t>
  </si>
  <si>
    <t>JEP 217: Annotations Pipeline 2.0</t>
  </si>
  <si>
    <t>Test Class-File Attributes Generated by javac</t>
  </si>
  <si>
    <t>JEP 235: Test Class-File Attributes Generated by javac</t>
  </si>
  <si>
    <t>Compile for Older Platform Versions</t>
  </si>
  <si>
    <t>JEP 247: Compile for Older Platform Versions</t>
  </si>
  <si>
    <t>Indify String Concatenation</t>
  </si>
  <si>
    <t>JEP 280: Indify String Concatenation</t>
  </si>
  <si>
    <t>tools / javadoc(tool)</t>
  </si>
  <si>
    <t>Simplified Doclet API</t>
  </si>
  <si>
    <t>JEP 221: Simplified Doclet API</t>
  </si>
  <si>
    <t>HTML5 Javadoc</t>
  </si>
  <si>
    <t>JEP 224: HTML5 Javadoc</t>
  </si>
  <si>
    <t>Javadoc Search</t>
  </si>
  <si>
    <t>JEP 225: Javadoc Search</t>
  </si>
  <si>
    <t>tools / jlink</t>
  </si>
  <si>
    <t>jlink: The Java Linker</t>
  </si>
  <si>
    <t>JEP 282: jlink: The Java Linker</t>
  </si>
  <si>
    <t>tools / jshell</t>
  </si>
  <si>
    <t>jshell: The Java Shell (Read-Eval-Print Loop)</t>
  </si>
  <si>
    <t>JEP 222: jshell: The Java Shell (Read-Eval-Print Loop)</t>
  </si>
  <si>
    <t>tools / launcher</t>
  </si>
  <si>
    <t>Remove Launch-Time JRE Version Selection</t>
  </si>
  <si>
    <t>JEP 231: Remove Launch-Time JRE Version Selection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</si>
</sst>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3CE5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0" borderId="0" xfId="6" applyAlignment="1">
      <alignment horizontal="left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3CE5F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1"/>
  <sheetViews>
    <sheetView workbookViewId="0">
      <selection activeCell="B1" sqref="B$1:B$1048576"/>
    </sheetView>
  </sheetViews>
  <sheetFormatPr defaultColWidth="9" defaultRowHeight="14"/>
  <sheetData>
    <row r="1" s="4" customFormat="1" spans="2:18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19" sqref="E19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9" sqref="F19"/>
    </sheetView>
  </sheetViews>
  <sheetFormatPr defaultColWidth="8.72727272727273" defaultRowHeight="14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0" sqref="G20"/>
    </sheetView>
  </sheetViews>
  <sheetFormatPr defaultColWidth="8.72727272727273" defaultRowHeight="14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2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E74" sqref="E74"/>
    </sheetView>
  </sheetViews>
  <sheetFormatPr defaultColWidth="9.45454545454546" defaultRowHeight="14" outlineLevelCol="5"/>
  <cols>
    <col min="1" max="1" width="9.54545454545454" style="1" customWidth="1"/>
    <col min="2" max="2" width="37.6363636363636" style="1" customWidth="1"/>
    <col min="3" max="3" width="4.81818181818182" style="1" customWidth="1"/>
    <col min="4" max="4" width="66.9090909090909" style="1" customWidth="1"/>
    <col min="5" max="6" width="77" style="1" customWidth="1"/>
    <col min="7" max="7" width="38.8181818181818" style="1" customWidth="1"/>
    <col min="8" max="16384" width="9.45454545454546" style="1" customWidth="1"/>
  </cols>
  <sheetData>
    <row r="1" s="2" customFormat="1" spans="1:6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</row>
    <row r="2" spans="3:5">
      <c r="C2" s="1">
        <v>200</v>
      </c>
      <c r="D2" s="1" t="s">
        <v>23</v>
      </c>
      <c r="E2" s="3"/>
    </row>
    <row r="3" spans="3:5">
      <c r="C3" s="1">
        <v>201</v>
      </c>
      <c r="D3" s="1" t="s">
        <v>24</v>
      </c>
      <c r="E3" s="3"/>
    </row>
    <row r="4" spans="3:5">
      <c r="C4" s="1">
        <v>220</v>
      </c>
      <c r="D4" s="1" t="s">
        <v>25</v>
      </c>
      <c r="E4" s="3"/>
    </row>
    <row r="5" spans="3:5">
      <c r="C5" s="1">
        <v>223</v>
      </c>
      <c r="D5" s="1" t="s">
        <v>26</v>
      </c>
      <c r="E5" s="3"/>
    </row>
    <row r="6" spans="3:5">
      <c r="C6" s="1">
        <v>260</v>
      </c>
      <c r="D6" s="1" t="s">
        <v>27</v>
      </c>
      <c r="E6" s="3"/>
    </row>
    <row r="7" spans="3:5">
      <c r="C7" s="1">
        <v>261</v>
      </c>
      <c r="D7" s="1" t="s">
        <v>28</v>
      </c>
      <c r="E7" s="3"/>
    </row>
    <row r="8" spans="3:5">
      <c r="C8" s="1">
        <v>270</v>
      </c>
      <c r="D8" s="1" t="s">
        <v>29</v>
      </c>
      <c r="E8" s="3"/>
    </row>
    <row r="9" spans="3:5">
      <c r="C9" s="1">
        <v>279</v>
      </c>
      <c r="D9" s="1" t="s">
        <v>30</v>
      </c>
      <c r="E9" s="3"/>
    </row>
    <row r="10" spans="1:6">
      <c r="A10" s="1" t="s">
        <v>31</v>
      </c>
      <c r="B10" s="1" t="s">
        <v>32</v>
      </c>
      <c r="C10" s="1">
        <v>259</v>
      </c>
      <c r="D10" s="1" t="s">
        <v>33</v>
      </c>
      <c r="E10" s="3" t="str">
        <f>HYPERLINK("https://openjdk.org/jeps/259","JEP 259: Stack-Walking API")</f>
        <v>JEP 259: Stack-Walking API</v>
      </c>
      <c r="F10" s="1" t="s">
        <v>34</v>
      </c>
    </row>
    <row r="11" spans="1:6">
      <c r="A11" s="1" t="s">
        <v>31</v>
      </c>
      <c r="B11" s="1" t="s">
        <v>35</v>
      </c>
      <c r="C11" s="1">
        <v>290</v>
      </c>
      <c r="D11" s="1" t="s">
        <v>36</v>
      </c>
      <c r="E11" s="3" t="str">
        <f>HYPERLINK("https://openjdk.org/jeps/290","JEP 290: Filter Incoming Serialization Data")</f>
        <v>JEP 290: Filter Incoming Serialization Data</v>
      </c>
      <c r="F11" s="1" t="s">
        <v>37</v>
      </c>
    </row>
    <row r="12" spans="1:6">
      <c r="A12" s="1" t="s">
        <v>31</v>
      </c>
      <c r="B12" s="1" t="s">
        <v>38</v>
      </c>
      <c r="C12" s="1">
        <v>274</v>
      </c>
      <c r="D12" s="1" t="s">
        <v>39</v>
      </c>
      <c r="E12" s="3" t="str">
        <f>HYPERLINK("https://openjdk.org/jeps/274","JEP 274: Enhanced Method Handles")</f>
        <v>JEP 274: Enhanced Method Handles</v>
      </c>
      <c r="F12" s="1" t="s">
        <v>40</v>
      </c>
    </row>
    <row r="13" spans="1:6">
      <c r="A13" s="1" t="s">
        <v>31</v>
      </c>
      <c r="B13" s="1" t="s">
        <v>38</v>
      </c>
      <c r="C13" s="1">
        <v>276</v>
      </c>
      <c r="D13" s="1" t="s">
        <v>41</v>
      </c>
      <c r="E13" s="3" t="str">
        <f>HYPERLINK("https://openjdk.org/jeps/276","JEP 276: Dynamic Linking of Language-Defined Object Models")</f>
        <v>JEP 276: Dynamic Linking of Language-Defined Object Models</v>
      </c>
      <c r="F13" s="1" t="s">
        <v>42</v>
      </c>
    </row>
    <row r="14" spans="1:6">
      <c r="A14" s="1" t="s">
        <v>31</v>
      </c>
      <c r="B14" s="1" t="s">
        <v>43</v>
      </c>
      <c r="C14" s="1">
        <v>110</v>
      </c>
      <c r="D14" s="1" t="s">
        <v>44</v>
      </c>
      <c r="E14" s="3" t="str">
        <f>HYPERLINK("https://openjdk.org/jeps/110","JEP 110: HTTP 2 Client")</f>
        <v>JEP 110: HTTP 2 Client</v>
      </c>
      <c r="F14" s="1" t="s">
        <v>45</v>
      </c>
    </row>
    <row r="15" spans="1:6">
      <c r="A15" s="1" t="s">
        <v>31</v>
      </c>
      <c r="B15" s="1" t="s">
        <v>46</v>
      </c>
      <c r="C15" s="1">
        <v>266</v>
      </c>
      <c r="D15" s="1" t="s">
        <v>47</v>
      </c>
      <c r="E15" s="3" t="str">
        <f>HYPERLINK("https://openjdk.org/jeps/266","JEP 266: More Concurrency Updates")</f>
        <v>JEP 266: More Concurrency Updates</v>
      </c>
      <c r="F15" s="1" t="s">
        <v>48</v>
      </c>
    </row>
    <row r="16" spans="1:6">
      <c r="A16" s="1" t="s">
        <v>31</v>
      </c>
      <c r="B16" s="1" t="s">
        <v>49</v>
      </c>
      <c r="C16" s="1">
        <v>264</v>
      </c>
      <c r="D16" s="1" t="s">
        <v>50</v>
      </c>
      <c r="E16" s="3" t="str">
        <f>HYPERLINK("https://openjdk.org/jeps/264","JEP 264: Platform Logging API and Service")</f>
        <v>JEP 264: Platform Logging API and Service</v>
      </c>
      <c r="F16" s="1" t="s">
        <v>51</v>
      </c>
    </row>
    <row r="17" spans="1:6">
      <c r="A17" s="1" t="s">
        <v>31</v>
      </c>
      <c r="B17" s="1" t="s">
        <v>52</v>
      </c>
      <c r="C17" s="1">
        <v>269</v>
      </c>
      <c r="D17" s="1" t="s">
        <v>53</v>
      </c>
      <c r="E17" s="3" t="str">
        <f>HYPERLINK("https://openjdk.org/jeps/269","JEP 269: Convenience Factory Methods for Collections")</f>
        <v>JEP 269: Convenience Factory Methods for Collections</v>
      </c>
      <c r="F17" s="1" t="s">
        <v>54</v>
      </c>
    </row>
    <row r="18" spans="1:6">
      <c r="A18" s="1" t="s">
        <v>31</v>
      </c>
      <c r="B18" s="1" t="s">
        <v>55</v>
      </c>
      <c r="C18" s="1">
        <v>226</v>
      </c>
      <c r="D18" s="1" t="s">
        <v>56</v>
      </c>
      <c r="E18" s="3" t="str">
        <f>HYPERLINK("https://openjdk.org/jeps/226","JEP 226: UTF-8 Property Files")</f>
        <v>JEP 226: UTF-8 Property Files</v>
      </c>
      <c r="F18" s="1" t="s">
        <v>57</v>
      </c>
    </row>
    <row r="19" spans="1:6">
      <c r="A19" s="1" t="s">
        <v>31</v>
      </c>
      <c r="B19" s="1" t="s">
        <v>55</v>
      </c>
      <c r="C19" s="1">
        <v>252</v>
      </c>
      <c r="D19" s="1" t="s">
        <v>58</v>
      </c>
      <c r="E19" s="3" t="str">
        <f>HYPERLINK("https://openjdk.org/jeps/252","JEP 252: Use CLDR Locale Data by Default")</f>
        <v>JEP 252: Use CLDR Locale Data by Default</v>
      </c>
      <c r="F19" s="1" t="s">
        <v>59</v>
      </c>
    </row>
    <row r="20" spans="1:6">
      <c r="A20" s="1" t="s">
        <v>31</v>
      </c>
      <c r="B20" s="1" t="s">
        <v>60</v>
      </c>
      <c r="C20" s="1">
        <v>236</v>
      </c>
      <c r="D20" s="1" t="s">
        <v>61</v>
      </c>
      <c r="E20" s="3" t="str">
        <f>HYPERLINK("https://openjdk.org/jeps/236","JEP 236: Parser API for Nashorn")</f>
        <v>JEP 236: Parser API for Nashorn</v>
      </c>
      <c r="F20" s="1" t="s">
        <v>62</v>
      </c>
    </row>
    <row r="21" spans="1:6">
      <c r="A21" s="1" t="s">
        <v>31</v>
      </c>
      <c r="B21" s="1" t="s">
        <v>60</v>
      </c>
      <c r="C21" s="1">
        <v>292</v>
      </c>
      <c r="D21" s="1" t="s">
        <v>63</v>
      </c>
      <c r="E21" s="3" t="str">
        <f>HYPERLINK("https://openjdk.org/jeps/292","JEP 292: Implement Selected ECMAScript 6 Features in Nashorn")</f>
        <v>JEP 292: Implement Selected ECMAScript 6 Features in Nashorn</v>
      </c>
      <c r="F21" s="1" t="s">
        <v>64</v>
      </c>
    </row>
    <row r="22" spans="1:6">
      <c r="A22" s="1" t="s">
        <v>31</v>
      </c>
      <c r="B22" s="1" t="s">
        <v>65</v>
      </c>
      <c r="C22" s="1">
        <v>229</v>
      </c>
      <c r="D22" s="1" t="s">
        <v>66</v>
      </c>
      <c r="E22" s="3" t="str">
        <f>HYPERLINK("https://openjdk.org/jeps/229","JEP 229: Create PKCS12 Keystores by Default")</f>
        <v>JEP 229: Create PKCS12 Keystores by Default</v>
      </c>
      <c r="F22" s="1" t="s">
        <v>67</v>
      </c>
    </row>
    <row r="23" spans="1:6">
      <c r="A23" s="1" t="s">
        <v>31</v>
      </c>
      <c r="B23" s="1" t="s">
        <v>65</v>
      </c>
      <c r="C23" s="1">
        <v>232</v>
      </c>
      <c r="D23" s="1" t="s">
        <v>68</v>
      </c>
      <c r="E23" s="3" t="str">
        <f>HYPERLINK("https://openjdk.org/jeps/232","JEP 232: Improve Secure Application Performance")</f>
        <v>JEP 232: Improve Secure Application Performance</v>
      </c>
      <c r="F23" s="1" t="s">
        <v>69</v>
      </c>
    </row>
    <row r="24" spans="1:6">
      <c r="A24" s="1" t="s">
        <v>31</v>
      </c>
      <c r="B24" s="1" t="s">
        <v>65</v>
      </c>
      <c r="C24" s="1">
        <v>273</v>
      </c>
      <c r="D24" s="1" t="s">
        <v>70</v>
      </c>
      <c r="E24" s="3" t="str">
        <f>HYPERLINK("https://openjdk.org/jeps/273","JEP 273: DRBG-Based SecureRandom Implementations")</f>
        <v>JEP 273: DRBG-Based SecureRandom Implementations</v>
      </c>
      <c r="F24" s="1" t="s">
        <v>71</v>
      </c>
    </row>
    <row r="25" spans="1:6">
      <c r="A25" s="1" t="s">
        <v>31</v>
      </c>
      <c r="B25" s="1" t="s">
        <v>65</v>
      </c>
      <c r="C25" s="1">
        <v>287</v>
      </c>
      <c r="D25" s="1" t="s">
        <v>72</v>
      </c>
      <c r="E25" s="3" t="str">
        <f>HYPERLINK("https://openjdk.org/jeps/287","JEP 287: SHA-3 Hash Algorithms")</f>
        <v>JEP 287: SHA-3 Hash Algorithms</v>
      </c>
      <c r="F25" s="1" t="s">
        <v>73</v>
      </c>
    </row>
    <row r="26" spans="1:6">
      <c r="A26" s="1" t="s">
        <v>31</v>
      </c>
      <c r="B26" s="1" t="s">
        <v>65</v>
      </c>
      <c r="C26" s="1">
        <v>288</v>
      </c>
      <c r="D26" s="1" t="s">
        <v>74</v>
      </c>
      <c r="E26" s="3" t="str">
        <f>HYPERLINK("https://openjdk.org/jeps/288","JEP 288: Disable SHA-1 Certificates")</f>
        <v>JEP 288: Disable SHA-1 Certificates</v>
      </c>
      <c r="F26" s="1" t="s">
        <v>75</v>
      </c>
    </row>
    <row r="27" spans="1:6">
      <c r="A27" s="1" t="s">
        <v>31</v>
      </c>
      <c r="B27" s="1" t="s">
        <v>76</v>
      </c>
      <c r="C27" s="1">
        <v>246</v>
      </c>
      <c r="D27" s="1" t="s">
        <v>77</v>
      </c>
      <c r="E27" s="3" t="str">
        <f>HYPERLINK("https://openjdk.org/jeps/246","JEP 246: Leverage CPU Instructions for GHASH and RSA")</f>
        <v>JEP 246: Leverage CPU Instructions for GHASH and RSA</v>
      </c>
      <c r="F27" s="1" t="s">
        <v>78</v>
      </c>
    </row>
    <row r="28" spans="1:6">
      <c r="A28" s="1" t="s">
        <v>31</v>
      </c>
      <c r="B28" s="1" t="s">
        <v>79</v>
      </c>
      <c r="C28" s="1">
        <v>219</v>
      </c>
      <c r="D28" s="1" t="s">
        <v>80</v>
      </c>
      <c r="E28" s="3" t="str">
        <f>HYPERLINK("https://openjdk.org/jeps/219","JEP 219: Datagram Transport Layer Security (DTLS)")</f>
        <v>JEP 219: Datagram Transport Layer Security (DTLS)</v>
      </c>
      <c r="F28" s="1" t="s">
        <v>81</v>
      </c>
    </row>
    <row r="29" spans="1:6">
      <c r="A29" s="1" t="s">
        <v>31</v>
      </c>
      <c r="B29" s="1" t="s">
        <v>79</v>
      </c>
      <c r="C29" s="1">
        <v>244</v>
      </c>
      <c r="D29" s="1" t="s">
        <v>82</v>
      </c>
      <c r="E29" s="3" t="str">
        <f>HYPERLINK("https://openjdk.org/jeps/244","JEP 244: TLS Application-Layer Protocol Negotiation Extension")</f>
        <v>JEP 244: TLS Application-Layer Protocol Negotiation Extension</v>
      </c>
      <c r="F29" s="1" t="s">
        <v>83</v>
      </c>
    </row>
    <row r="30" spans="1:6">
      <c r="A30" s="1" t="s">
        <v>31</v>
      </c>
      <c r="B30" s="1" t="s">
        <v>79</v>
      </c>
      <c r="C30" s="1">
        <v>249</v>
      </c>
      <c r="D30" s="1" t="s">
        <v>84</v>
      </c>
      <c r="E30" s="3" t="str">
        <f>HYPERLINK("https://openjdk.org/jeps/249","JEP 249: OCSP Stapling for TLS")</f>
        <v>JEP 249: OCSP Stapling for TLS</v>
      </c>
      <c r="F30" s="1" t="s">
        <v>85</v>
      </c>
    </row>
    <row r="31" spans="1:6">
      <c r="A31" s="1" t="s">
        <v>86</v>
      </c>
      <c r="B31" s="1" t="s">
        <v>87</v>
      </c>
      <c r="C31" s="1">
        <v>214</v>
      </c>
      <c r="D31" s="1" t="s">
        <v>88</v>
      </c>
      <c r="E31" s="3" t="str">
        <f>HYPERLINK("https://openjdk.org/jeps/214","JEP 214: Remove GC Combinations Deprecated in JDK 8")</f>
        <v>JEP 214: Remove GC Combinations Deprecated in JDK 8</v>
      </c>
      <c r="F31" s="1" t="s">
        <v>89</v>
      </c>
    </row>
    <row r="32" spans="1:6">
      <c r="A32" s="1" t="s">
        <v>86</v>
      </c>
      <c r="B32" s="1" t="s">
        <v>87</v>
      </c>
      <c r="C32" s="1">
        <v>248</v>
      </c>
      <c r="D32" s="1" t="s">
        <v>90</v>
      </c>
      <c r="E32" s="3" t="str">
        <f>HYPERLINK("https://openjdk.org/jeps/248","JEP 248: Make G1 the Default Garbage Collector")</f>
        <v>JEP 248: Make G1 the Default Garbage Collector</v>
      </c>
      <c r="F32" s="1" t="s">
        <v>91</v>
      </c>
    </row>
    <row r="33" spans="1:6">
      <c r="A33" s="1" t="s">
        <v>86</v>
      </c>
      <c r="B33" s="1" t="s">
        <v>87</v>
      </c>
      <c r="C33" s="1">
        <v>271</v>
      </c>
      <c r="D33" s="1" t="s">
        <v>92</v>
      </c>
      <c r="E33" s="3" t="str">
        <f>HYPERLINK("https://openjdk.org/jeps/271","JEP 271: Unified GC Logging")</f>
        <v>JEP 271: Unified GC Logging</v>
      </c>
      <c r="F33" s="1" t="s">
        <v>93</v>
      </c>
    </row>
    <row r="34" spans="1:6">
      <c r="A34" s="1" t="s">
        <v>86</v>
      </c>
      <c r="B34" s="1" t="s">
        <v>87</v>
      </c>
      <c r="C34" s="1">
        <v>278</v>
      </c>
      <c r="D34" s="1" t="s">
        <v>94</v>
      </c>
      <c r="E34" s="3" t="str">
        <f>HYPERLINK("https://openjdk.org/jeps/278","JEP 278: Additional Tests for Humongous Objects in G1")</f>
        <v>JEP 278: Additional Tests for Humongous Objects in G1</v>
      </c>
      <c r="F34" s="1" t="s">
        <v>95</v>
      </c>
    </row>
    <row r="35" spans="1:6">
      <c r="A35" s="1" t="s">
        <v>86</v>
      </c>
      <c r="B35" s="1" t="s">
        <v>87</v>
      </c>
      <c r="C35" s="1">
        <v>291</v>
      </c>
      <c r="D35" s="1" t="s">
        <v>96</v>
      </c>
      <c r="E35" s="3" t="str">
        <f>HYPERLINK("https://openjdk.org/jeps/291","JEP 291: Deprecate the Concurrent Mark Sweep (CMS) Garbage Collector")</f>
        <v>JEP 291: Deprecate the Concurrent Mark Sweep (CMS) Garbage Collector</v>
      </c>
      <c r="F35" s="1" t="s">
        <v>97</v>
      </c>
    </row>
    <row r="36" spans="1:6">
      <c r="A36" s="1" t="s">
        <v>98</v>
      </c>
      <c r="B36" s="1" t="s">
        <v>99</v>
      </c>
      <c r="C36" s="1">
        <v>165</v>
      </c>
      <c r="D36" s="1" t="s">
        <v>100</v>
      </c>
      <c r="E36" s="3" t="str">
        <f>HYPERLINK("https://openjdk.org/jeps/165","JEP 165: Compiler Control")</f>
        <v>JEP 165: Compiler Control</v>
      </c>
      <c r="F36" s="1" t="s">
        <v>101</v>
      </c>
    </row>
    <row r="37" spans="1:6">
      <c r="A37" s="1" t="s">
        <v>98</v>
      </c>
      <c r="B37" s="1" t="s">
        <v>99</v>
      </c>
      <c r="C37" s="1">
        <v>197</v>
      </c>
      <c r="D37" s="1" t="s">
        <v>102</v>
      </c>
      <c r="E37" s="3" t="str">
        <f>HYPERLINK("https://openjdk.org/jeps/197","JEP 197: Segmented Code Cache")</f>
        <v>JEP 197: Segmented Code Cache</v>
      </c>
      <c r="F37" s="1" t="s">
        <v>103</v>
      </c>
    </row>
    <row r="38" spans="1:6">
      <c r="A38" s="1" t="s">
        <v>98</v>
      </c>
      <c r="B38" s="1" t="s">
        <v>99</v>
      </c>
      <c r="C38" s="1">
        <v>233</v>
      </c>
      <c r="D38" s="1" t="s">
        <v>104</v>
      </c>
      <c r="E38" s="3" t="str">
        <f>HYPERLINK("https://openjdk.org/jeps/233","JEP 233: Generate Run-Time Compiler Tests Automatically")</f>
        <v>JEP 233: Generate Run-Time Compiler Tests Automatically</v>
      </c>
      <c r="F38" s="1" t="s">
        <v>105</v>
      </c>
    </row>
    <row r="39" spans="1:6">
      <c r="A39" s="1" t="s">
        <v>98</v>
      </c>
      <c r="B39" s="1" t="s">
        <v>99</v>
      </c>
      <c r="C39" s="1">
        <v>237</v>
      </c>
      <c r="D39" s="1" t="s">
        <v>106</v>
      </c>
      <c r="E39" s="3" t="str">
        <f>HYPERLINK("https://openjdk.org/jeps/237","JEP 237: Linux/AArch64 Port")</f>
        <v>JEP 237: Linux/AArch64 Port</v>
      </c>
      <c r="F39" s="1" t="s">
        <v>107</v>
      </c>
    </row>
    <row r="40" spans="1:6">
      <c r="A40" s="1" t="s">
        <v>98</v>
      </c>
      <c r="B40" s="1" t="s">
        <v>99</v>
      </c>
      <c r="C40" s="1">
        <v>243</v>
      </c>
      <c r="D40" s="1" t="s">
        <v>108</v>
      </c>
      <c r="E40" s="3" t="str">
        <f>HYPERLINK("https://openjdk.org/jeps/243","JEP 243: Java-Level JVM Compiler Interface")</f>
        <v>JEP 243: Java-Level JVM Compiler Interface</v>
      </c>
      <c r="F40" s="1" t="s">
        <v>109</v>
      </c>
    </row>
    <row r="41" spans="1:6">
      <c r="A41" s="1" t="s">
        <v>98</v>
      </c>
      <c r="B41" s="1" t="s">
        <v>99</v>
      </c>
      <c r="C41" s="1">
        <v>294</v>
      </c>
      <c r="D41" s="1" t="s">
        <v>110</v>
      </c>
      <c r="E41" s="3" t="str">
        <f>HYPERLINK("https://openjdk.org/jeps/294","JEP 294: Linux/s390x Port")</f>
        <v>JEP 294: Linux/s390x Port</v>
      </c>
      <c r="F41" s="1" t="s">
        <v>111</v>
      </c>
    </row>
    <row r="42" spans="1:6">
      <c r="A42" s="1" t="s">
        <v>98</v>
      </c>
      <c r="B42" s="1" t="s">
        <v>99</v>
      </c>
      <c r="C42" s="1">
        <v>295</v>
      </c>
      <c r="D42" s="1" t="s">
        <v>112</v>
      </c>
      <c r="E42" s="3" t="str">
        <f>HYPERLINK("https://openjdk.org/jeps/295","JEP 295: Ahead-of-Time Compilation")</f>
        <v>JEP 295: Ahead-of-Time Compilation</v>
      </c>
      <c r="F42" s="1" t="s">
        <v>113</v>
      </c>
    </row>
    <row r="43" spans="1:6">
      <c r="A43" s="1" t="s">
        <v>98</v>
      </c>
      <c r="B43" s="1" t="s">
        <v>99</v>
      </c>
      <c r="C43" s="1">
        <v>297</v>
      </c>
      <c r="D43" s="1" t="s">
        <v>114</v>
      </c>
      <c r="E43" s="3" t="str">
        <f>HYPERLINK("https://openjdk.org/jeps/297","JEP 297: Unified arm32/arm64 Port")</f>
        <v>JEP 297: Unified arm32/arm64 Port</v>
      </c>
      <c r="F43" s="1" t="s">
        <v>115</v>
      </c>
    </row>
    <row r="44" spans="1:6">
      <c r="A44" s="1" t="s">
        <v>98</v>
      </c>
      <c r="B44" s="1" t="s">
        <v>116</v>
      </c>
      <c r="C44" s="1">
        <v>143</v>
      </c>
      <c r="D44" s="1" t="s">
        <v>117</v>
      </c>
      <c r="E44" s="3" t="str">
        <f>HYPERLINK("https://openjdk.org/jeps/143","JEP 143: Improve Contended Locking")</f>
        <v>JEP 143: Improve Contended Locking</v>
      </c>
      <c r="F44" s="1" t="s">
        <v>118</v>
      </c>
    </row>
    <row r="45" spans="1:6">
      <c r="A45" s="1" t="s">
        <v>98</v>
      </c>
      <c r="B45" s="1" t="s">
        <v>116</v>
      </c>
      <c r="C45" s="1">
        <v>245</v>
      </c>
      <c r="D45" s="1" t="s">
        <v>119</v>
      </c>
      <c r="E45" s="3" t="str">
        <f>HYPERLINK("https://openjdk.org/jeps/245","JEP 245: Validate JVM Command-Line Flag Arguments")</f>
        <v>JEP 245: Validate JVM Command-Line Flag Arguments</v>
      </c>
      <c r="F45" s="1" t="s">
        <v>120</v>
      </c>
    </row>
    <row r="46" spans="1:6">
      <c r="A46" s="1" t="s">
        <v>98</v>
      </c>
      <c r="B46" s="1" t="s">
        <v>116</v>
      </c>
      <c r="C46" s="1">
        <v>250</v>
      </c>
      <c r="D46" s="1" t="s">
        <v>121</v>
      </c>
      <c r="E46" s="3" t="str">
        <f>HYPERLINK("https://openjdk.org/jeps/250","JEP 250: Store Interned Strings in CDS Archives")</f>
        <v>JEP 250: Store Interned Strings in CDS Archives</v>
      </c>
      <c r="F46" s="1" t="s">
        <v>122</v>
      </c>
    </row>
    <row r="47" spans="1:6">
      <c r="A47" s="1" t="s">
        <v>98</v>
      </c>
      <c r="B47" s="1" t="s">
        <v>123</v>
      </c>
      <c r="C47" s="1">
        <v>158</v>
      </c>
      <c r="D47" s="1" t="s">
        <v>124</v>
      </c>
      <c r="E47" s="3" t="str">
        <f>HYPERLINK("https://openjdk.org/jeps/158","JEP 158: Unified JVM Logging")</f>
        <v>JEP 158: Unified JVM Logging</v>
      </c>
      <c r="F47" s="1" t="s">
        <v>125</v>
      </c>
    </row>
    <row r="48" spans="1:6">
      <c r="A48" s="1" t="s">
        <v>98</v>
      </c>
      <c r="B48" s="1" t="s">
        <v>123</v>
      </c>
      <c r="C48" s="1">
        <v>228</v>
      </c>
      <c r="D48" s="1" t="s">
        <v>126</v>
      </c>
      <c r="E48" s="3" t="str">
        <f>HYPERLINK("https://openjdk.org/jeps/228","JEP 228: Add More Diagnostic Commands")</f>
        <v>JEP 228: Add More Diagnostic Commands</v>
      </c>
      <c r="F48" s="1" t="s">
        <v>127</v>
      </c>
    </row>
    <row r="49" spans="1:6">
      <c r="A49" s="1" t="s">
        <v>98</v>
      </c>
      <c r="B49" s="1" t="s">
        <v>128</v>
      </c>
      <c r="C49" s="1">
        <v>281</v>
      </c>
      <c r="D49" s="1" t="s">
        <v>129</v>
      </c>
      <c r="E49" s="3" t="str">
        <f>HYPERLINK("https://openjdk.org/jeps/281","JEP 281: HotSpot C++ Unit-Test Framework")</f>
        <v>JEP 281: HotSpot C++ Unit-Test Framework</v>
      </c>
      <c r="F49" s="1" t="s">
        <v>130</v>
      </c>
    </row>
    <row r="50" spans="1:6">
      <c r="A50" s="1" t="s">
        <v>131</v>
      </c>
      <c r="B50" s="1" t="s">
        <v>132</v>
      </c>
      <c r="C50" s="1">
        <v>102</v>
      </c>
      <c r="D50" s="1" t="s">
        <v>133</v>
      </c>
      <c r="E50" s="3" t="str">
        <f>HYPERLINK("https://openjdk.org/jeps/102","JEP 102: Process API Updates")</f>
        <v>JEP 102: Process API Updates</v>
      </c>
      <c r="F50" s="1" t="s">
        <v>134</v>
      </c>
    </row>
    <row r="51" spans="1:6">
      <c r="A51" s="1" t="s">
        <v>131</v>
      </c>
      <c r="B51" s="1" t="s">
        <v>132</v>
      </c>
      <c r="C51" s="1">
        <v>193</v>
      </c>
      <c r="D51" s="1" t="s">
        <v>135</v>
      </c>
      <c r="E51" s="3" t="str">
        <f>HYPERLINK("https://openjdk.org/jeps/193","JEP 193: Variable Handles")</f>
        <v>JEP 193: Variable Handles</v>
      </c>
      <c r="F51" s="1" t="s">
        <v>136</v>
      </c>
    </row>
    <row r="52" spans="1:6">
      <c r="A52" s="1" t="s">
        <v>131</v>
      </c>
      <c r="B52" s="1" t="s">
        <v>132</v>
      </c>
      <c r="C52" s="1">
        <v>227</v>
      </c>
      <c r="D52" s="1" t="s">
        <v>137</v>
      </c>
      <c r="E52" s="3" t="str">
        <f>HYPERLINK("https://openjdk.org/jeps/227","JEP 227: Unicode 7.0")</f>
        <v>JEP 227: Unicode 7.0</v>
      </c>
      <c r="F52" s="1" t="s">
        <v>138</v>
      </c>
    </row>
    <row r="53" spans="1:6">
      <c r="A53" s="1" t="s">
        <v>131</v>
      </c>
      <c r="B53" s="1" t="s">
        <v>132</v>
      </c>
      <c r="C53" s="1">
        <v>254</v>
      </c>
      <c r="D53" s="1" t="s">
        <v>139</v>
      </c>
      <c r="E53" s="3" t="str">
        <f>HYPERLINK("https://openjdk.org/jeps/254","JEP 254: Compact Strings")</f>
        <v>JEP 254: Compact Strings</v>
      </c>
      <c r="F53" s="1" t="s">
        <v>140</v>
      </c>
    </row>
    <row r="54" spans="1:6">
      <c r="A54" s="1" t="s">
        <v>131</v>
      </c>
      <c r="B54" s="1" t="s">
        <v>132</v>
      </c>
      <c r="C54" s="1">
        <v>267</v>
      </c>
      <c r="D54" s="1" t="s">
        <v>141</v>
      </c>
      <c r="E54" s="3" t="str">
        <f>HYPERLINK("https://openjdk.org/jeps/267","JEP 267: Unicode 8.0")</f>
        <v>JEP 267: Unicode 8.0</v>
      </c>
      <c r="F54" s="1" t="s">
        <v>142</v>
      </c>
    </row>
    <row r="55" spans="1:6">
      <c r="A55" s="1" t="s">
        <v>131</v>
      </c>
      <c r="B55" s="1" t="s">
        <v>132</v>
      </c>
      <c r="C55" s="1">
        <v>277</v>
      </c>
      <c r="D55" s="1" t="s">
        <v>143</v>
      </c>
      <c r="E55" s="3" t="str">
        <f>HYPERLINK("https://openjdk.org/jeps/277","JEP 277: Enhanced Deprecation")</f>
        <v>JEP 277: Enhanced Deprecation</v>
      </c>
      <c r="F55" s="1" t="s">
        <v>144</v>
      </c>
    </row>
    <row r="56" spans="1:6">
      <c r="A56" s="1" t="s">
        <v>131</v>
      </c>
      <c r="B56" s="1" t="s">
        <v>132</v>
      </c>
      <c r="C56" s="1">
        <v>285</v>
      </c>
      <c r="D56" s="1" t="s">
        <v>145</v>
      </c>
      <c r="E56" s="3" t="str">
        <f>HYPERLINK("https://openjdk.org/jeps/285","JEP 285: Spin-Wait Hints")</f>
        <v>JEP 285: Spin-Wait Hints</v>
      </c>
      <c r="F56" s="1" t="s">
        <v>146</v>
      </c>
    </row>
    <row r="57" spans="1:6">
      <c r="A57" s="1" t="s">
        <v>147</v>
      </c>
      <c r="B57" s="1" t="s">
        <v>148</v>
      </c>
      <c r="C57" s="1">
        <v>289</v>
      </c>
      <c r="D57" s="1" t="s">
        <v>149</v>
      </c>
      <c r="E57" s="3" t="str">
        <f>HYPERLINK("https://openjdk.org/jeps/289","JEP 289: Deprecate the Applet API")</f>
        <v>JEP 289: Deprecate the Applet API</v>
      </c>
      <c r="F57" s="1" t="s">
        <v>150</v>
      </c>
    </row>
    <row r="58" spans="1:6">
      <c r="A58" s="1" t="s">
        <v>147</v>
      </c>
      <c r="B58" s="1" t="s">
        <v>151</v>
      </c>
      <c r="C58" s="1">
        <v>251</v>
      </c>
      <c r="D58" s="1" t="s">
        <v>152</v>
      </c>
      <c r="E58" s="3" t="str">
        <f>HYPERLINK("https://openjdk.org/jeps/251","JEP 251: Multi-Resolution Images")</f>
        <v>JEP 251: Multi-Resolution Images</v>
      </c>
      <c r="F58" s="1" t="s">
        <v>153</v>
      </c>
    </row>
    <row r="59" spans="1:6">
      <c r="A59" s="1" t="s">
        <v>147</v>
      </c>
      <c r="B59" s="1" t="s">
        <v>151</v>
      </c>
      <c r="C59" s="1">
        <v>258</v>
      </c>
      <c r="D59" s="1" t="s">
        <v>154</v>
      </c>
      <c r="E59" s="3" t="str">
        <f>HYPERLINK("https://openjdk.org/jeps/258","JEP 258: HarfBuzz Font-Layout Engine")</f>
        <v>JEP 258: HarfBuzz Font-Layout Engine</v>
      </c>
      <c r="F59" s="1" t="s">
        <v>155</v>
      </c>
    </row>
    <row r="60" spans="1:6">
      <c r="A60" s="1" t="s">
        <v>147</v>
      </c>
      <c r="B60" s="1" t="s">
        <v>151</v>
      </c>
      <c r="C60" s="1">
        <v>265</v>
      </c>
      <c r="D60" s="1" t="s">
        <v>156</v>
      </c>
      <c r="E60" s="3" t="str">
        <f>HYPERLINK("https://openjdk.org/jeps/265","JEP 265: Marlin Graphics Renderer")</f>
        <v>JEP 265: Marlin Graphics Renderer</v>
      </c>
      <c r="F60" s="1" t="s">
        <v>157</v>
      </c>
    </row>
    <row r="61" spans="1:6">
      <c r="A61" s="1" t="s">
        <v>147</v>
      </c>
      <c r="B61" s="1" t="s">
        <v>158</v>
      </c>
      <c r="C61" s="1">
        <v>263</v>
      </c>
      <c r="D61" s="1" t="s">
        <v>159</v>
      </c>
      <c r="E61" s="3" t="str">
        <f>HYPERLINK("https://openjdk.org/jeps/263","JEP 263: HiDPI Graphics on Windows and Linux")</f>
        <v>JEP 263: HiDPI Graphics on Windows and Linux</v>
      </c>
      <c r="F61" s="1" t="s">
        <v>160</v>
      </c>
    </row>
    <row r="62" spans="1:6">
      <c r="A62" s="1" t="s">
        <v>147</v>
      </c>
      <c r="B62" s="1" t="s">
        <v>158</v>
      </c>
      <c r="C62" s="1">
        <v>272</v>
      </c>
      <c r="D62" s="1" t="s">
        <v>161</v>
      </c>
      <c r="E62" s="3" t="str">
        <f>HYPERLINK("https://openjdk.org/jeps/272","JEP 272: Platform-Specific Desktop Features")</f>
        <v>JEP 272: Platform-Specific Desktop Features</v>
      </c>
      <c r="F62" s="1" t="s">
        <v>162</v>
      </c>
    </row>
    <row r="63" spans="1:6">
      <c r="A63" s="1" t="s">
        <v>147</v>
      </c>
      <c r="B63" s="1" t="s">
        <v>163</v>
      </c>
      <c r="C63" s="1">
        <v>256</v>
      </c>
      <c r="D63" s="1" t="s">
        <v>164</v>
      </c>
      <c r="E63" s="3" t="str">
        <f>HYPERLINK("https://openjdk.org/jeps/256","JEP 256: BeanInfo Annotations")</f>
        <v>JEP 256: BeanInfo Annotations</v>
      </c>
      <c r="F63" s="1" t="s">
        <v>165</v>
      </c>
    </row>
    <row r="64" spans="1:6">
      <c r="A64" s="1" t="s">
        <v>147</v>
      </c>
      <c r="B64" s="1" t="s">
        <v>166</v>
      </c>
      <c r="C64" s="1">
        <v>262</v>
      </c>
      <c r="D64" s="1" t="s">
        <v>167</v>
      </c>
      <c r="E64" s="3" t="str">
        <f>HYPERLINK("https://openjdk.org/jeps/262","JEP 262: TIFF Image I/O")</f>
        <v>JEP 262: TIFF Image I/O</v>
      </c>
      <c r="F64" s="1" t="s">
        <v>168</v>
      </c>
    </row>
    <row r="65" spans="1:6">
      <c r="A65" s="1" t="s">
        <v>147</v>
      </c>
      <c r="B65" s="1" t="s">
        <v>169</v>
      </c>
      <c r="C65" s="1">
        <v>240</v>
      </c>
      <c r="D65" s="1" t="s">
        <v>170</v>
      </c>
      <c r="E65" s="3" t="str">
        <f>HYPERLINK("https://openjdk.org/jeps/240","JEP 240: Remove the JVM TI hprof Agent")</f>
        <v>JEP 240: Remove the JVM TI hprof Agent</v>
      </c>
      <c r="F65" s="1" t="s">
        <v>171</v>
      </c>
    </row>
    <row r="66" spans="1:6">
      <c r="A66" s="1" t="s">
        <v>147</v>
      </c>
      <c r="B66" s="1" t="s">
        <v>169</v>
      </c>
      <c r="C66" s="1">
        <v>241</v>
      </c>
      <c r="D66" s="1" t="s">
        <v>172</v>
      </c>
      <c r="E66" s="3" t="str">
        <f>HYPERLINK("https://openjdk.org/jeps/241","JEP 241: Remove the jhat Tool")</f>
        <v>JEP 241: Remove the jhat Tool</v>
      </c>
      <c r="F66" s="1" t="s">
        <v>173</v>
      </c>
    </row>
    <row r="67" spans="1:6">
      <c r="A67" s="1" t="s">
        <v>147</v>
      </c>
      <c r="B67" s="1" t="s">
        <v>174</v>
      </c>
      <c r="C67" s="1">
        <v>275</v>
      </c>
      <c r="D67" s="1" t="s">
        <v>175</v>
      </c>
      <c r="E67" s="3" t="str">
        <f>HYPERLINK("https://openjdk.org/jeps/275","JEP 275: Modular Java Application Packaging")</f>
        <v>JEP 275: Modular Java Application Packaging</v>
      </c>
      <c r="F67" s="1" t="s">
        <v>176</v>
      </c>
    </row>
    <row r="68" spans="1:6">
      <c r="A68" s="1" t="s">
        <v>147</v>
      </c>
      <c r="B68" s="1" t="s">
        <v>177</v>
      </c>
      <c r="C68" s="1">
        <v>299</v>
      </c>
      <c r="D68" s="1" t="s">
        <v>178</v>
      </c>
      <c r="E68" s="3" t="str">
        <f>HYPERLINK("https://openjdk.org/jeps/299","JEP 299: Reorganize Documentation")</f>
        <v>JEP 299: Reorganize Documentation</v>
      </c>
      <c r="F68" s="1" t="s">
        <v>179</v>
      </c>
    </row>
    <row r="69" spans="1:6">
      <c r="A69" s="1" t="s">
        <v>147</v>
      </c>
      <c r="B69" s="1" t="s">
        <v>180</v>
      </c>
      <c r="C69" s="1">
        <v>298</v>
      </c>
      <c r="D69" s="1" t="s">
        <v>181</v>
      </c>
      <c r="E69" s="3" t="str">
        <f>HYPERLINK("https://openjdk.org/jeps/298","JEP 298: Remove Demos and Samples")</f>
        <v>JEP 298: Remove Demos and Samples</v>
      </c>
      <c r="F69" s="1" t="s">
        <v>182</v>
      </c>
    </row>
    <row r="70" spans="1:6">
      <c r="A70" s="1" t="s">
        <v>147</v>
      </c>
      <c r="B70" s="1" t="s">
        <v>183</v>
      </c>
      <c r="C70" s="1">
        <v>284</v>
      </c>
      <c r="D70" s="1" t="s">
        <v>184</v>
      </c>
      <c r="E70" s="3" t="str">
        <f>HYPERLINK("https://openjdk.org/jeps/284","JEP 284: New HotSpot Build System")</f>
        <v>JEP 284: New HotSpot Build System</v>
      </c>
      <c r="F70" s="1" t="s">
        <v>185</v>
      </c>
    </row>
    <row r="71" spans="1:6">
      <c r="A71" s="1" t="s">
        <v>147</v>
      </c>
      <c r="B71" s="1" t="s">
        <v>186</v>
      </c>
      <c r="C71" s="1">
        <v>253</v>
      </c>
      <c r="D71" s="1" t="s">
        <v>187</v>
      </c>
      <c r="E71" s="3" t="str">
        <f>HYPERLINK("https://openjdk.org/jeps/253","JEP 253: Prepare JavaFX UI Controls &amp; CSS APIs for Modularization")</f>
        <v>JEP 253: Prepare JavaFX UI Controls &amp; CSS APIs for Modularization</v>
      </c>
      <c r="F71" s="1" t="s">
        <v>188</v>
      </c>
    </row>
    <row r="72" spans="1:6">
      <c r="A72" s="1" t="s">
        <v>147</v>
      </c>
      <c r="B72" s="1" t="s">
        <v>189</v>
      </c>
      <c r="C72" s="1">
        <v>257</v>
      </c>
      <c r="D72" s="1" t="s">
        <v>190</v>
      </c>
      <c r="E72" s="3" t="str">
        <f>HYPERLINK("https://openjdk.org/jeps/257","JEP 257: Update JavaFX/Media to Newer Version of GStreamer")</f>
        <v>JEP 257: Update JavaFX/Media to Newer Version of GStreamer</v>
      </c>
      <c r="F72" s="1" t="s">
        <v>191</v>
      </c>
    </row>
    <row r="73" spans="1:6">
      <c r="A73" s="1" t="s">
        <v>147</v>
      </c>
      <c r="B73" s="1" t="s">
        <v>192</v>
      </c>
      <c r="C73" s="1">
        <v>283</v>
      </c>
      <c r="D73" s="1" t="s">
        <v>193</v>
      </c>
      <c r="E73" s="1" t="str">
        <f>HYPERLINK("https://openjdk.org/jeps/283","JEP 283: Enable GTK 3 on Linux")</f>
        <v>JEP 283: Enable GTK 3 on Linux</v>
      </c>
      <c r="F73" s="1" t="s">
        <v>194</v>
      </c>
    </row>
    <row r="74" spans="1:6">
      <c r="A74" s="1" t="s">
        <v>147</v>
      </c>
      <c r="B74" s="1" t="s">
        <v>195</v>
      </c>
      <c r="C74" s="1">
        <v>255</v>
      </c>
      <c r="D74" s="1" t="s">
        <v>196</v>
      </c>
      <c r="E74" s="1" t="str">
        <f>HYPERLINK("https://openjdk.org/jeps/255","JEP 255: Merge Selected Xerces 2.11.0 Updates into JAXP")</f>
        <v>JEP 255: Merge Selected Xerces 2.11.0 Updates into JAXP</v>
      </c>
      <c r="F74" s="1" t="s">
        <v>197</v>
      </c>
    </row>
    <row r="75" spans="1:6">
      <c r="A75" s="1" t="s">
        <v>147</v>
      </c>
      <c r="B75" s="1" t="s">
        <v>195</v>
      </c>
      <c r="C75" s="1">
        <v>268</v>
      </c>
      <c r="D75" s="1" t="s">
        <v>198</v>
      </c>
      <c r="E75" s="1" t="str">
        <f>HYPERLINK("https://openjdk.org/jeps/268","JEP 268: XML Catalogs")</f>
        <v>JEP 268: XML Catalogs</v>
      </c>
      <c r="F75" s="1" t="s">
        <v>199</v>
      </c>
    </row>
    <row r="76" spans="1:6">
      <c r="A76" s="1" t="s">
        <v>200</v>
      </c>
      <c r="B76" s="1" t="s">
        <v>201</v>
      </c>
      <c r="C76" s="1">
        <v>212</v>
      </c>
      <c r="D76" s="1" t="s">
        <v>202</v>
      </c>
      <c r="E76" s="1" t="str">
        <f>HYPERLINK("https://openjdk.org/jeps/212","JEP 212: Resolve Lint and Doclint Warnings")</f>
        <v>JEP 212: Resolve Lint and Doclint Warnings</v>
      </c>
      <c r="F76" s="1" t="s">
        <v>203</v>
      </c>
    </row>
    <row r="77" spans="1:6">
      <c r="A77" s="1" t="s">
        <v>200</v>
      </c>
      <c r="B77" s="1" t="s">
        <v>204</v>
      </c>
      <c r="C77" s="1">
        <v>238</v>
      </c>
      <c r="D77" s="1" t="s">
        <v>205</v>
      </c>
      <c r="E77" s="1" t="str">
        <f>HYPERLINK("https://openjdk.org/jeps/238","JEP 238: Multi-Release JAR Files")</f>
        <v>JEP 238: Multi-Release JAR Files</v>
      </c>
      <c r="F77" s="1" t="s">
        <v>206</v>
      </c>
    </row>
    <row r="78" spans="1:6">
      <c r="A78" s="1" t="s">
        <v>200</v>
      </c>
      <c r="B78" s="1" t="s">
        <v>207</v>
      </c>
      <c r="C78" s="1">
        <v>199</v>
      </c>
      <c r="D78" s="1" t="s">
        <v>208</v>
      </c>
      <c r="E78" s="1" t="str">
        <f>HYPERLINK("https://openjdk.org/jeps/199","JEP 199: Smart Java Compilation, Phase Two")</f>
        <v>JEP 199: Smart Java Compilation, Phase Two</v>
      </c>
      <c r="F78" s="1" t="s">
        <v>209</v>
      </c>
    </row>
    <row r="79" spans="1:6">
      <c r="A79" s="1" t="s">
        <v>200</v>
      </c>
      <c r="B79" s="1" t="s">
        <v>207</v>
      </c>
      <c r="C79" s="1">
        <v>211</v>
      </c>
      <c r="D79" s="1" t="s">
        <v>210</v>
      </c>
      <c r="E79" s="1" t="str">
        <f>HYPERLINK("https://openjdk.org/jeps/211","JEP 211: Elide Deprecation Warnings on Import Statements")</f>
        <v>JEP 211: Elide Deprecation Warnings on Import Statements</v>
      </c>
      <c r="F79" s="1" t="s">
        <v>211</v>
      </c>
    </row>
    <row r="80" spans="1:6">
      <c r="A80" s="1" t="s">
        <v>200</v>
      </c>
      <c r="B80" s="1" t="s">
        <v>207</v>
      </c>
      <c r="C80" s="1">
        <v>213</v>
      </c>
      <c r="D80" s="1" t="s">
        <v>212</v>
      </c>
      <c r="E80" s="1" t="str">
        <f>HYPERLINK("https://openjdk.org/jeps/213","JEP 213: Milling Project Coin")</f>
        <v>JEP 213: Milling Project Coin</v>
      </c>
      <c r="F80" s="1" t="s">
        <v>213</v>
      </c>
    </row>
    <row r="81" spans="1:6">
      <c r="A81" s="1" t="s">
        <v>200</v>
      </c>
      <c r="B81" s="1" t="s">
        <v>207</v>
      </c>
      <c r="C81" s="1">
        <v>215</v>
      </c>
      <c r="D81" s="1" t="s">
        <v>214</v>
      </c>
      <c r="E81" s="1" t="str">
        <f>HYPERLINK("https://openjdk.org/jeps/215","JEP 215: Tiered Attribution for javac")</f>
        <v>JEP 215: Tiered Attribution for javac</v>
      </c>
      <c r="F81" s="1" t="s">
        <v>215</v>
      </c>
    </row>
    <row r="82" spans="1:6">
      <c r="A82" s="1" t="s">
        <v>200</v>
      </c>
      <c r="B82" s="1" t="s">
        <v>207</v>
      </c>
      <c r="C82" s="1">
        <v>216</v>
      </c>
      <c r="D82" s="1" t="s">
        <v>216</v>
      </c>
      <c r="E82" s="1" t="str">
        <f>HYPERLINK("https://openjdk.org/jeps/216","JEP 216: Process Import Statements Correctly")</f>
        <v>JEP 216: Process Import Statements Correctly</v>
      </c>
      <c r="F82" s="1" t="s">
        <v>217</v>
      </c>
    </row>
    <row r="83" spans="1:6">
      <c r="A83" s="1" t="s">
        <v>200</v>
      </c>
      <c r="B83" s="1" t="s">
        <v>207</v>
      </c>
      <c r="C83" s="1">
        <v>217</v>
      </c>
      <c r="D83" s="1" t="s">
        <v>218</v>
      </c>
      <c r="E83" s="1" t="str">
        <f>HYPERLINK("https://openjdk.org/jeps/217","JEP 217: Annotations Pipeline 2.0")</f>
        <v>JEP 217: Annotations Pipeline 2.0</v>
      </c>
      <c r="F83" s="1" t="s">
        <v>219</v>
      </c>
    </row>
    <row r="84" spans="1:6">
      <c r="A84" s="1" t="s">
        <v>200</v>
      </c>
      <c r="B84" s="1" t="s">
        <v>207</v>
      </c>
      <c r="C84" s="1">
        <v>235</v>
      </c>
      <c r="D84" s="1" t="s">
        <v>220</v>
      </c>
      <c r="E84" s="1" t="str">
        <f>HYPERLINK("https://openjdk.org/jeps/235","JEP 235: Test Class-File Attributes Generated by javac")</f>
        <v>JEP 235: Test Class-File Attributes Generated by javac</v>
      </c>
      <c r="F84" s="1" t="s">
        <v>221</v>
      </c>
    </row>
    <row r="85" spans="1:6">
      <c r="A85" s="1" t="s">
        <v>200</v>
      </c>
      <c r="B85" s="1" t="s">
        <v>207</v>
      </c>
      <c r="C85" s="1">
        <v>247</v>
      </c>
      <c r="D85" s="1" t="s">
        <v>222</v>
      </c>
      <c r="E85" s="1" t="str">
        <f>HYPERLINK("https://openjdk.org/jeps/247","JEP 247: Compile for Older Platform Versions")</f>
        <v>JEP 247: Compile for Older Platform Versions</v>
      </c>
      <c r="F85" s="1" t="s">
        <v>223</v>
      </c>
    </row>
    <row r="86" spans="1:6">
      <c r="A86" s="1" t="s">
        <v>200</v>
      </c>
      <c r="B86" s="1" t="s">
        <v>207</v>
      </c>
      <c r="C86" s="1">
        <v>280</v>
      </c>
      <c r="D86" s="1" t="s">
        <v>224</v>
      </c>
      <c r="E86" s="1" t="str">
        <f>HYPERLINK("https://openjdk.org/jeps/280","JEP 280: Indify String Concatenation")</f>
        <v>JEP 280: Indify String Concatenation</v>
      </c>
      <c r="F86" s="1" t="s">
        <v>225</v>
      </c>
    </row>
    <row r="87" spans="1:6">
      <c r="A87" s="1" t="s">
        <v>200</v>
      </c>
      <c r="B87" s="1" t="s">
        <v>226</v>
      </c>
      <c r="C87" s="1">
        <v>221</v>
      </c>
      <c r="D87" s="1" t="s">
        <v>227</v>
      </c>
      <c r="E87" s="1" t="str">
        <f>HYPERLINK("https://openjdk.org/jeps/221","JEP 221: Simplified Doclet API")</f>
        <v>JEP 221: Simplified Doclet API</v>
      </c>
      <c r="F87" s="1" t="s">
        <v>228</v>
      </c>
    </row>
    <row r="88" spans="1:6">
      <c r="A88" s="1" t="s">
        <v>200</v>
      </c>
      <c r="B88" s="1" t="s">
        <v>226</v>
      </c>
      <c r="C88" s="1">
        <v>224</v>
      </c>
      <c r="D88" s="1" t="s">
        <v>229</v>
      </c>
      <c r="E88" s="1" t="str">
        <f>HYPERLINK("https://openjdk.org/jeps/224","JEP 224: HTML5 Javadoc")</f>
        <v>JEP 224: HTML5 Javadoc</v>
      </c>
      <c r="F88" s="1" t="s">
        <v>230</v>
      </c>
    </row>
    <row r="89" spans="1:6">
      <c r="A89" s="1" t="s">
        <v>200</v>
      </c>
      <c r="B89" s="1" t="s">
        <v>226</v>
      </c>
      <c r="C89" s="1">
        <v>225</v>
      </c>
      <c r="D89" s="1" t="s">
        <v>231</v>
      </c>
      <c r="E89" s="1" t="str">
        <f>HYPERLINK("https://openjdk.org/jeps/225","JEP 225: Javadoc Search")</f>
        <v>JEP 225: Javadoc Search</v>
      </c>
      <c r="F89" s="1" t="s">
        <v>232</v>
      </c>
    </row>
    <row r="90" spans="1:6">
      <c r="A90" s="1" t="s">
        <v>200</v>
      </c>
      <c r="B90" s="1" t="s">
        <v>233</v>
      </c>
      <c r="C90" s="1">
        <v>282</v>
      </c>
      <c r="D90" s="1" t="s">
        <v>234</v>
      </c>
      <c r="E90" s="1" t="str">
        <f>HYPERLINK("https://openjdk.org/jeps/282","JEP 282: jlink: The Java Linker")</f>
        <v>JEP 282: jlink: The Java Linker</v>
      </c>
      <c r="F90" s="1" t="s">
        <v>235</v>
      </c>
    </row>
    <row r="91" spans="1:6">
      <c r="A91" s="1" t="s">
        <v>200</v>
      </c>
      <c r="B91" s="1" t="s">
        <v>236</v>
      </c>
      <c r="C91" s="1">
        <v>222</v>
      </c>
      <c r="D91" s="1" t="s">
        <v>237</v>
      </c>
      <c r="E91" s="1" t="str">
        <f>HYPERLINK("https://openjdk.org/jeps/222","JEP 222: jshell: The Java Shell (Read-Eval-Print Loop)")</f>
        <v>JEP 222: jshell: The Java Shell (Read-Eval-Print Loop)</v>
      </c>
      <c r="F91" s="1" t="s">
        <v>238</v>
      </c>
    </row>
    <row r="92" spans="1:6">
      <c r="A92" s="1" t="s">
        <v>200</v>
      </c>
      <c r="B92" s="1" t="s">
        <v>239</v>
      </c>
      <c r="C92" s="1">
        <v>231</v>
      </c>
      <c r="D92" s="1" t="s">
        <v>240</v>
      </c>
      <c r="E92" s="1" t="str">
        <f>HYPERLINK("https://openjdk.org/jeps/231","JEP 231: Remove Launch-Time JRE Version Selection")</f>
        <v>JEP 231: Remove Launch-Time JRE Version Selection</v>
      </c>
      <c r="F92" s="1" t="s">
        <v>241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4"/>
  <sheetViews>
    <sheetView topLeftCell="A13" workbookViewId="0">
      <selection activeCell="A1" sqref="$A1:$XFD1048576"/>
    </sheetView>
  </sheetViews>
  <sheetFormatPr defaultColWidth="8.72727272727273" defaultRowHeight="14" outlineLevelCol="1"/>
  <sheetData>
    <row r="1" spans="1:2">
      <c r="A1" s="1">
        <v>102</v>
      </c>
      <c r="B1" s="1" t="s">
        <v>133</v>
      </c>
    </row>
    <row r="2" spans="1:2">
      <c r="A2" s="1">
        <v>110</v>
      </c>
      <c r="B2" s="1" t="s">
        <v>44</v>
      </c>
    </row>
    <row r="3" spans="1:2">
      <c r="A3" s="1">
        <v>143</v>
      </c>
      <c r="B3" s="1" t="s">
        <v>117</v>
      </c>
    </row>
    <row r="4" spans="1:2">
      <c r="A4" s="1">
        <v>158</v>
      </c>
      <c r="B4" s="1" t="s">
        <v>124</v>
      </c>
    </row>
    <row r="5" spans="1:2">
      <c r="A5" s="1">
        <v>193</v>
      </c>
      <c r="B5" s="1" t="s">
        <v>135</v>
      </c>
    </row>
    <row r="6" spans="1:2">
      <c r="A6" s="1">
        <v>197</v>
      </c>
      <c r="B6" s="1" t="s">
        <v>102</v>
      </c>
    </row>
    <row r="7" spans="1:2">
      <c r="A7" s="1">
        <v>200</v>
      </c>
      <c r="B7" s="1" t="s">
        <v>23</v>
      </c>
    </row>
    <row r="8" spans="1:2">
      <c r="A8" s="1">
        <v>201</v>
      </c>
      <c r="B8" s="1" t="s">
        <v>24</v>
      </c>
    </row>
    <row r="9" spans="1:2">
      <c r="A9" s="1">
        <v>213</v>
      </c>
      <c r="B9" s="1" t="s">
        <v>212</v>
      </c>
    </row>
    <row r="10" spans="1:2">
      <c r="A10" s="1">
        <v>214</v>
      </c>
      <c r="B10" s="1" t="s">
        <v>88</v>
      </c>
    </row>
    <row r="11" spans="1:2">
      <c r="A11" s="1">
        <v>215</v>
      </c>
      <c r="B11" s="1" t="s">
        <v>214</v>
      </c>
    </row>
    <row r="12" spans="1:2">
      <c r="A12" s="1">
        <v>216</v>
      </c>
      <c r="B12" s="1" t="s">
        <v>216</v>
      </c>
    </row>
    <row r="13" spans="1:2">
      <c r="A13" s="1">
        <v>217</v>
      </c>
      <c r="B13" s="1" t="s">
        <v>218</v>
      </c>
    </row>
    <row r="14" spans="1:2">
      <c r="A14" s="1">
        <v>219</v>
      </c>
      <c r="B14" s="1" t="s">
        <v>80</v>
      </c>
    </row>
    <row r="15" spans="1:2">
      <c r="A15" s="1">
        <v>220</v>
      </c>
      <c r="B15" s="1" t="s">
        <v>25</v>
      </c>
    </row>
    <row r="16" spans="1:2">
      <c r="A16" s="1">
        <v>221</v>
      </c>
      <c r="B16" s="1" t="s">
        <v>227</v>
      </c>
    </row>
    <row r="17" spans="1:2">
      <c r="A17" s="1">
        <v>222</v>
      </c>
      <c r="B17" s="1" t="s">
        <v>237</v>
      </c>
    </row>
    <row r="18" spans="1:2">
      <c r="A18" s="1">
        <v>223</v>
      </c>
      <c r="B18" s="1" t="s">
        <v>26</v>
      </c>
    </row>
    <row r="19" spans="1:2">
      <c r="A19" s="1">
        <v>224</v>
      </c>
      <c r="B19" s="1" t="s">
        <v>229</v>
      </c>
    </row>
    <row r="20" spans="1:2">
      <c r="A20" s="1">
        <v>225</v>
      </c>
      <c r="B20" s="1" t="s">
        <v>231</v>
      </c>
    </row>
    <row r="21" spans="1:2">
      <c r="A21" s="1">
        <v>226</v>
      </c>
      <c r="B21" s="1" t="s">
        <v>56</v>
      </c>
    </row>
    <row r="22" spans="1:2">
      <c r="A22" s="1">
        <v>227</v>
      </c>
      <c r="B22" s="1" t="s">
        <v>137</v>
      </c>
    </row>
    <row r="23" spans="1:2">
      <c r="A23" s="1">
        <v>228</v>
      </c>
      <c r="B23" s="1" t="s">
        <v>126</v>
      </c>
    </row>
    <row r="24" spans="1:2">
      <c r="A24" s="1">
        <v>229</v>
      </c>
      <c r="B24" s="1" t="s">
        <v>66</v>
      </c>
    </row>
    <row r="25" spans="1:2">
      <c r="A25" s="1">
        <v>231</v>
      </c>
      <c r="B25" s="1" t="s">
        <v>240</v>
      </c>
    </row>
    <row r="26" spans="1:2">
      <c r="A26" s="1">
        <v>232</v>
      </c>
      <c r="B26" s="1" t="s">
        <v>68</v>
      </c>
    </row>
    <row r="27" spans="1:2">
      <c r="A27" s="1">
        <v>233</v>
      </c>
      <c r="B27" s="1" t="s">
        <v>104</v>
      </c>
    </row>
    <row r="28" spans="1:2">
      <c r="A28" s="1">
        <v>235</v>
      </c>
      <c r="B28" s="1" t="s">
        <v>220</v>
      </c>
    </row>
    <row r="29" spans="1:2">
      <c r="A29" s="1">
        <v>236</v>
      </c>
      <c r="B29" s="1" t="s">
        <v>61</v>
      </c>
    </row>
    <row r="30" spans="1:2">
      <c r="A30" s="1">
        <v>237</v>
      </c>
      <c r="B30" s="1" t="s">
        <v>106</v>
      </c>
    </row>
    <row r="31" spans="1:2">
      <c r="A31" s="1">
        <v>238</v>
      </c>
      <c r="B31" s="1" t="s">
        <v>205</v>
      </c>
    </row>
    <row r="32" spans="1:2">
      <c r="A32" s="1">
        <v>243</v>
      </c>
      <c r="B32" s="1" t="s">
        <v>108</v>
      </c>
    </row>
    <row r="33" spans="1:2">
      <c r="A33" s="1">
        <v>244</v>
      </c>
      <c r="B33" s="1" t="s">
        <v>82</v>
      </c>
    </row>
    <row r="34" spans="1:2">
      <c r="A34" s="1">
        <v>245</v>
      </c>
      <c r="B34" s="1" t="s">
        <v>119</v>
      </c>
    </row>
    <row r="35" spans="1:2">
      <c r="A35" s="1">
        <v>246</v>
      </c>
      <c r="B35" s="1" t="s">
        <v>77</v>
      </c>
    </row>
    <row r="36" spans="1:2">
      <c r="A36" s="1">
        <v>248</v>
      </c>
      <c r="B36" s="1" t="s">
        <v>90</v>
      </c>
    </row>
    <row r="37" spans="1:2">
      <c r="A37" s="1">
        <v>248</v>
      </c>
      <c r="B37" s="1" t="s">
        <v>90</v>
      </c>
    </row>
    <row r="38" spans="1:2">
      <c r="A38" s="1">
        <v>251</v>
      </c>
      <c r="B38" s="1" t="s">
        <v>152</v>
      </c>
    </row>
    <row r="39" spans="1:2">
      <c r="A39" s="1">
        <v>252</v>
      </c>
      <c r="B39" s="1" t="s">
        <v>58</v>
      </c>
    </row>
    <row r="40" spans="1:2">
      <c r="A40" s="1">
        <v>259</v>
      </c>
      <c r="B40" s="1" t="s">
        <v>33</v>
      </c>
    </row>
    <row r="41" spans="1:2">
      <c r="A41" s="1">
        <v>260</v>
      </c>
      <c r="B41" s="1" t="s">
        <v>27</v>
      </c>
    </row>
    <row r="42" spans="1:2">
      <c r="A42" s="1">
        <v>262</v>
      </c>
      <c r="B42" s="1" t="s">
        <v>167</v>
      </c>
    </row>
    <row r="43" spans="1:2">
      <c r="A43" s="1">
        <v>264</v>
      </c>
      <c r="B43" s="1" t="s">
        <v>50</v>
      </c>
    </row>
    <row r="44" spans="1:2">
      <c r="A44" s="1">
        <v>267</v>
      </c>
      <c r="B44" s="1" t="s">
        <v>141</v>
      </c>
    </row>
    <row r="45" spans="1:2">
      <c r="A45" s="1">
        <v>268</v>
      </c>
      <c r="B45" s="1" t="s">
        <v>198</v>
      </c>
    </row>
    <row r="46" spans="1:2">
      <c r="A46" s="1">
        <v>269</v>
      </c>
      <c r="B46" s="1" t="s">
        <v>53</v>
      </c>
    </row>
    <row r="47" spans="1:2">
      <c r="A47" s="1">
        <v>270</v>
      </c>
      <c r="B47" s="1" t="s">
        <v>29</v>
      </c>
    </row>
    <row r="48" spans="1:2">
      <c r="A48" s="1">
        <v>271</v>
      </c>
      <c r="B48" s="1" t="s">
        <v>92</v>
      </c>
    </row>
    <row r="49" spans="1:2">
      <c r="A49" s="1">
        <v>273</v>
      </c>
      <c r="B49" s="1" t="s">
        <v>70</v>
      </c>
    </row>
    <row r="50" spans="1:2">
      <c r="A50" s="1">
        <v>274</v>
      </c>
      <c r="B50" s="1" t="s">
        <v>39</v>
      </c>
    </row>
    <row r="51" spans="1:2">
      <c r="A51" s="1">
        <v>277</v>
      </c>
      <c r="B51" s="1" t="s">
        <v>143</v>
      </c>
    </row>
    <row r="52" spans="1:2">
      <c r="A52" s="1">
        <v>278</v>
      </c>
      <c r="B52" s="1" t="s">
        <v>94</v>
      </c>
    </row>
    <row r="53" spans="1:2">
      <c r="A53" s="1">
        <v>280</v>
      </c>
      <c r="B53" s="1" t="s">
        <v>224</v>
      </c>
    </row>
    <row r="54" spans="1:2">
      <c r="A54" s="1">
        <v>282</v>
      </c>
      <c r="B54" s="1" t="s">
        <v>234</v>
      </c>
    </row>
    <row r="55" spans="1:2">
      <c r="A55" s="1">
        <v>284</v>
      </c>
      <c r="B55" s="1" t="s">
        <v>184</v>
      </c>
    </row>
    <row r="56" spans="1:2">
      <c r="A56" s="1">
        <v>285</v>
      </c>
      <c r="B56" s="1" t="s">
        <v>145</v>
      </c>
    </row>
    <row r="57" spans="1:2">
      <c r="A57" s="1">
        <v>287</v>
      </c>
      <c r="B57" s="1" t="s">
        <v>72</v>
      </c>
    </row>
    <row r="58" spans="1:2">
      <c r="A58" s="1">
        <v>288</v>
      </c>
      <c r="B58" s="1" t="s">
        <v>74</v>
      </c>
    </row>
    <row r="59" spans="1:2">
      <c r="A59" s="1">
        <v>290</v>
      </c>
      <c r="B59" s="1" t="s">
        <v>36</v>
      </c>
    </row>
    <row r="60" spans="1:2">
      <c r="A60" s="1">
        <v>291</v>
      </c>
      <c r="B60" s="1" t="s">
        <v>96</v>
      </c>
    </row>
    <row r="61" spans="1:2">
      <c r="A61" s="1">
        <v>294</v>
      </c>
      <c r="B61" s="1" t="s">
        <v>110</v>
      </c>
    </row>
    <row r="62" spans="1:2">
      <c r="A62" s="1">
        <v>297</v>
      </c>
      <c r="B62" s="1" t="s">
        <v>114</v>
      </c>
    </row>
    <row r="63" spans="1:2">
      <c r="A63" s="1">
        <v>298</v>
      </c>
      <c r="B63" s="1" t="s">
        <v>181</v>
      </c>
    </row>
    <row r="64" spans="1:2">
      <c r="A64" s="1">
        <v>299</v>
      </c>
      <c r="B64" s="1" t="s">
        <v>178</v>
      </c>
    </row>
  </sheetData>
  <sortState ref="A1:B64">
    <sortCondition ref="A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Language</vt:lpstr>
      <vt:lpstr>API</vt:lpstr>
      <vt:lpstr>JVM</vt:lpstr>
      <vt:lpstr>GC</vt:lpstr>
      <vt:lpstr>Tool</vt:lpstr>
      <vt:lpstr>JDK9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初冬拾月小号</cp:lastModifiedBy>
  <dcterms:created xsi:type="dcterms:W3CDTF">2023-05-12T11:15:00Z</dcterms:created>
  <dcterms:modified xsi:type="dcterms:W3CDTF">2025-04-13T05:27:14Z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D738C3C398A54134891970404D36E95F_12</vt:lpwstr>
  </property>
</Properties>
</file>