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EXCEL\Excel_Data_Analytics_Course-main\6_Advanced_Data_Analysis\"/>
    </mc:Choice>
  </mc:AlternateContent>
  <xr:revisionPtr revIDLastSave="0" documentId="13_ncr:1_{A223527A-075D-4138-B8C6-CEFE273AF504}" xr6:coauthVersionLast="47" xr6:coauthVersionMax="47" xr10:uidLastSave="{00000000-0000-0000-0000-000000000000}"/>
  <bookViews>
    <workbookView xWindow="-108" yWindow="-108" windowWidth="23256" windowHeight="13176" firstSheet="3" activeTab="4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Scenario Summary" sheetId="18" r:id="rId4"/>
    <sheet name="What-If_Analysis" sheetId="3" r:id="rId5"/>
    <sheet name="Answer Report 1" sheetId="19" r:id="rId6"/>
    <sheet name="Sensitivity Report 1" sheetId="20" r:id="rId7"/>
    <sheet name="Limits Report 1" sheetId="21" r:id="rId8"/>
    <sheet name="Scenario_Summary" sheetId="12" state="hidden" r:id="rId9"/>
    <sheet name="Answer_Report" sheetId="13" state="hidden" r:id="rId10"/>
    <sheet name="Limits_Report" sheetId="15" state="hidden" r:id="rId11"/>
  </sheets>
  <definedNames>
    <definedName name="base" localSheetId="4">'What-If_Analysis'!$C$3</definedName>
    <definedName name="bonus" localSheetId="4">'What-If_Analysis'!$C$4</definedName>
    <definedName name="raise" localSheetId="4">'What-If_Analysis'!$C$5</definedName>
    <definedName name="solver_adj" localSheetId="4" hidden="1">'What-If_Analysis'!$C$4:$C$5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'What-If_Analysis'!$C$4</definedName>
    <definedName name="solver_lhs2" localSheetId="4" hidden="1">'What-If_Analysis'!$C$5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'What-If_Analysis'!$C$14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hs1" localSheetId="4" hidden="1">0.15</definedName>
    <definedName name="solver_rhs2" localSheetId="4" hidden="1">12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7" hidden="1">2</definedName>
    <definedName name="solver_sho" localSheetId="10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640000</definedName>
    <definedName name="solver_ver" localSheetId="4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9" i="3"/>
  <c r="C367" i="16"/>
  <c r="C379" i="16"/>
  <c r="C391" i="16"/>
  <c r="C403" i="16"/>
  <c r="C415" i="16"/>
  <c r="C427" i="16"/>
  <c r="C439" i="16"/>
  <c r="C451" i="16"/>
  <c r="C380" i="16"/>
  <c r="C392" i="16"/>
  <c r="C404" i="16"/>
  <c r="C416" i="16"/>
  <c r="C428" i="16"/>
  <c r="C440" i="16"/>
  <c r="C452" i="16"/>
  <c r="C368" i="16"/>
  <c r="C369" i="16"/>
  <c r="C381" i="16"/>
  <c r="C393" i="16"/>
  <c r="C405" i="16"/>
  <c r="C417" i="16"/>
  <c r="C429" i="16"/>
  <c r="C441" i="16"/>
  <c r="C453" i="16"/>
  <c r="C409" i="16"/>
  <c r="C370" i="16"/>
  <c r="C382" i="16"/>
  <c r="C394" i="16"/>
  <c r="C406" i="16"/>
  <c r="C418" i="16"/>
  <c r="C430" i="16"/>
  <c r="C442" i="16"/>
  <c r="C454" i="16"/>
  <c r="C371" i="16"/>
  <c r="C383" i="16"/>
  <c r="C395" i="16"/>
  <c r="C407" i="16"/>
  <c r="C419" i="16"/>
  <c r="C431" i="16"/>
  <c r="C443" i="16"/>
  <c r="C455" i="16"/>
  <c r="C385" i="16"/>
  <c r="C445" i="16"/>
  <c r="C372" i="16"/>
  <c r="C384" i="16"/>
  <c r="C396" i="16"/>
  <c r="C408" i="16"/>
  <c r="C420" i="16"/>
  <c r="C432" i="16"/>
  <c r="C444" i="16"/>
  <c r="C456" i="16"/>
  <c r="C397" i="16"/>
  <c r="C421" i="16"/>
  <c r="C433" i="16"/>
  <c r="C457" i="16"/>
  <c r="C373" i="16"/>
  <c r="C374" i="16"/>
  <c r="C386" i="16"/>
  <c r="C398" i="16"/>
  <c r="C410" i="16"/>
  <c r="C422" i="16"/>
  <c r="C434" i="16"/>
  <c r="C446" i="16"/>
  <c r="C414" i="16"/>
  <c r="C375" i="16"/>
  <c r="C387" i="16"/>
  <c r="C399" i="16"/>
  <c r="C411" i="16"/>
  <c r="C423" i="16"/>
  <c r="C435" i="16"/>
  <c r="C447" i="16"/>
  <c r="C426" i="16"/>
  <c r="C438" i="16"/>
  <c r="C376" i="16"/>
  <c r="C388" i="16"/>
  <c r="C400" i="16"/>
  <c r="C412" i="16"/>
  <c r="C424" i="16"/>
  <c r="C436" i="16"/>
  <c r="C448" i="16"/>
  <c r="C402" i="16"/>
  <c r="C450" i="16"/>
  <c r="C377" i="16"/>
  <c r="C389" i="16"/>
  <c r="C401" i="16"/>
  <c r="C413" i="16"/>
  <c r="C425" i="16"/>
  <c r="C437" i="16"/>
  <c r="C449" i="16"/>
  <c r="C390" i="16"/>
  <c r="C378" i="16"/>
  <c r="C14" i="3" l="1"/>
  <c r="D378" i="16"/>
  <c r="E401" i="16"/>
  <c r="D436" i="16"/>
  <c r="E438" i="16"/>
  <c r="D399" i="16"/>
  <c r="D422" i="16"/>
  <c r="E457" i="16"/>
  <c r="D432" i="16"/>
  <c r="D445" i="16"/>
  <c r="E407" i="16"/>
  <c r="E430" i="16"/>
  <c r="D409" i="16"/>
  <c r="E393" i="16"/>
  <c r="E428" i="16"/>
  <c r="E439" i="16"/>
  <c r="E367" i="16"/>
  <c r="D367" i="16"/>
  <c r="D424" i="16"/>
  <c r="D410" i="16"/>
  <c r="D433" i="16"/>
  <c r="D420" i="16"/>
  <c r="E395" i="16"/>
  <c r="E418" i="16"/>
  <c r="E416" i="16"/>
  <c r="E427" i="16"/>
  <c r="D394" i="16"/>
  <c r="E380" i="16"/>
  <c r="D380" i="16"/>
  <c r="D448" i="16"/>
  <c r="E440" i="16"/>
  <c r="D419" i="16"/>
  <c r="D379" i="16"/>
  <c r="E378" i="16"/>
  <c r="D401" i="16"/>
  <c r="E436" i="16"/>
  <c r="D438" i="16"/>
  <c r="E399" i="16"/>
  <c r="E422" i="16"/>
  <c r="D457" i="16"/>
  <c r="E432" i="16"/>
  <c r="E445" i="16"/>
  <c r="D407" i="16"/>
  <c r="D430" i="16"/>
  <c r="E409" i="16"/>
  <c r="D393" i="16"/>
  <c r="D428" i="16"/>
  <c r="D439" i="16"/>
  <c r="E426" i="16"/>
  <c r="D385" i="16"/>
  <c r="E453" i="16"/>
  <c r="D429" i="16"/>
  <c r="D391" i="16"/>
  <c r="D444" i="16"/>
  <c r="D405" i="16"/>
  <c r="D390" i="16"/>
  <c r="E389" i="16"/>
  <c r="D387" i="16"/>
  <c r="E381" i="16"/>
  <c r="E405" i="16"/>
  <c r="E376" i="16"/>
  <c r="E390" i="16"/>
  <c r="D389" i="16"/>
  <c r="E424" i="16"/>
  <c r="D426" i="16"/>
  <c r="E387" i="16"/>
  <c r="E410" i="16"/>
  <c r="E433" i="16"/>
  <c r="E420" i="16"/>
  <c r="E385" i="16"/>
  <c r="D395" i="16"/>
  <c r="D418" i="16"/>
  <c r="D453" i="16"/>
  <c r="D381" i="16"/>
  <c r="D416" i="16"/>
  <c r="D427" i="16"/>
  <c r="D435" i="16"/>
  <c r="E443" i="16"/>
  <c r="E394" i="16"/>
  <c r="E392" i="16"/>
  <c r="E396" i="16"/>
  <c r="D392" i="16"/>
  <c r="E391" i="16"/>
  <c r="E413" i="16"/>
  <c r="D434" i="16"/>
  <c r="E379" i="16"/>
  <c r="E448" i="16"/>
  <c r="D442" i="16"/>
  <c r="E449" i="16"/>
  <c r="E377" i="16"/>
  <c r="D412" i="16"/>
  <c r="D447" i="16"/>
  <c r="D375" i="16"/>
  <c r="D398" i="16"/>
  <c r="D421" i="16"/>
  <c r="D408" i="16"/>
  <c r="E455" i="16"/>
  <c r="E383" i="16"/>
  <c r="E406" i="16"/>
  <c r="E441" i="16"/>
  <c r="E369" i="16"/>
  <c r="E404" i="16"/>
  <c r="E415" i="16"/>
  <c r="D406" i="16"/>
  <c r="D369" i="16"/>
  <c r="D415" i="16"/>
  <c r="E414" i="16"/>
  <c r="D397" i="16"/>
  <c r="E371" i="16"/>
  <c r="E429" i="16"/>
  <c r="E403" i="16"/>
  <c r="D443" i="16"/>
  <c r="D403" i="16"/>
  <c r="D382" i="16"/>
  <c r="D376" i="16"/>
  <c r="E451" i="16"/>
  <c r="E444" i="16"/>
  <c r="D449" i="16"/>
  <c r="D377" i="16"/>
  <c r="E412" i="16"/>
  <c r="E447" i="16"/>
  <c r="E375" i="16"/>
  <c r="E398" i="16"/>
  <c r="E421" i="16"/>
  <c r="E408" i="16"/>
  <c r="D455" i="16"/>
  <c r="D383" i="16"/>
  <c r="D441" i="16"/>
  <c r="D404" i="16"/>
  <c r="D386" i="16"/>
  <c r="E368" i="16"/>
  <c r="D368" i="16"/>
  <c r="D452" i="16"/>
  <c r="E370" i="16"/>
  <c r="E372" i="16"/>
  <c r="E437" i="16"/>
  <c r="D450" i="16"/>
  <c r="D400" i="16"/>
  <c r="D396" i="16"/>
  <c r="E419" i="16"/>
  <c r="E411" i="16"/>
  <c r="D437" i="16"/>
  <c r="E450" i="16"/>
  <c r="E400" i="16"/>
  <c r="E435" i="16"/>
  <c r="D414" i="16"/>
  <c r="E386" i="16"/>
  <c r="E397" i="16"/>
  <c r="D371" i="16"/>
  <c r="D372" i="16"/>
  <c r="E373" i="16"/>
  <c r="D451" i="16"/>
  <c r="E425" i="16"/>
  <c r="E402" i="16"/>
  <c r="D388" i="16"/>
  <c r="D423" i="16"/>
  <c r="D446" i="16"/>
  <c r="D374" i="16"/>
  <c r="D456" i="16"/>
  <c r="D384" i="16"/>
  <c r="E431" i="16"/>
  <c r="E454" i="16"/>
  <c r="E382" i="16"/>
  <c r="E417" i="16"/>
  <c r="E452" i="16"/>
  <c r="D417" i="16"/>
  <c r="D411" i="16"/>
  <c r="E442" i="16"/>
  <c r="D413" i="16"/>
  <c r="D370" i="16"/>
  <c r="D425" i="16"/>
  <c r="D402" i="16"/>
  <c r="E388" i="16"/>
  <c r="E423" i="16"/>
  <c r="E446" i="16"/>
  <c r="E374" i="16"/>
  <c r="E456" i="16"/>
  <c r="E384" i="16"/>
  <c r="D431" i="16"/>
  <c r="D454" i="16"/>
  <c r="D373" i="16"/>
  <c r="E434" i="16"/>
  <c r="D440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<sst xmlns="http://schemas.openxmlformats.org/spreadsheetml/2006/main" count="237" uniqueCount="92">
  <si>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</si>
  <si>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</si>
  <si>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</si>
  <si>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</si>
  <si>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</si>
  <si>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</si>
  <si>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</si>
  <si>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</si>
  <si>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</si>
  <si>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</si>
  <si>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</si>
  <si>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</si>
  <si>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</si>
  <si>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</si>
  <si>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</si>
  <si>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</si>
  <si>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</si>
  <si>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</si>
  <si>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</si>
  <si>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</si>
  <si>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</si>
  <si>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</si>
  <si>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</si>
  <si>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</si>
  <si>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</si>
  <si>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</si>
  <si>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</si>
  <si>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</si>
  <si>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</si>
  <si>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</si>
  <si>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</si>
  <si>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</si>
  <si>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</si>
  <si>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</si>
  <si>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</si>
  <si>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</si>
  <si>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</si>
  <si>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</si>
  <si>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</si>
  <si>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</si>
  <si>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</si>
  <si>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</si>
  <si>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</si>
  <si>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</si>
  <si>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</si>
  <si>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</si>
  <si>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</si>
  <si>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</si>
  <si>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</si>
  <si>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</si>
  <si>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</si>
  <si>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</si>
  <si>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</si>
  <si>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</si>
  <si>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</si>
  <si>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</si>
  <si>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</si>
  <si>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</si>
  <si>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</si>
  <si>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</si>
  <si>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</si>
  <si>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</si>
  <si>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</si>
  <si>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</si>
  <si>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</si>
  <si>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</si>
  <si>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</si>
  <si>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</si>
  <si>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</si>
  <si>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</si>
  <si>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</si>
  <si>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</si>
  <si>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</si>
  <si>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</si>
  <si>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</si>
  <si>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</si>
  <si>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</si>
  <si>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</si>
  <si>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 xml:space="preserve">Job 1 </t>
  </si>
  <si>
    <t>Created by Anand on 30-08-2025</t>
  </si>
  <si>
    <t>job 2</t>
  </si>
  <si>
    <t>job 3</t>
  </si>
  <si>
    <t>Created by Anand on 30-08-2025
Modified by Anand on 30-08-2025</t>
  </si>
  <si>
    <t>Report Created: 30-08-2025 13:11:01</t>
  </si>
  <si>
    <t>Solution Time: 0.016 Seconds.</t>
  </si>
  <si>
    <t>Microsoft Excel 16.0 Sensitivity Report</t>
  </si>
  <si>
    <t>Report Created: 30-08-2025 13:11:02</t>
  </si>
  <si>
    <t>Final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</si>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</sst>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₹&quot;* #,##0_);_(&quot;₹&quot;* \(#,##0\);_(&quot;₹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6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Sheet1!$B$2:$B$457</c:f>
              <c:numCache>
                <c:formatCode>General</c:formatCode>
                <c:ptCount val="45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E-4F12-8519-CE789DBAB9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Sheet1!$A$2:$A$457</c:f>
              <c:numCache>
                <c:formatCode>[$-409]d\-mmm;@</c:formatCode>
                <c:ptCount val="45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</c:numCache>
            </c:numRef>
          </c:cat>
          <c:val>
            <c:numRef>
              <c:f>Sheet1!$C$2:$C$457</c:f>
              <c:numCache>
                <c:formatCode>General</c:formatCode>
                <c:ptCount val="45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E-4F12-8519-CE789DBAB9A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Sheet1!$A$2:$A$457</c:f>
              <c:numCache>
                <c:formatCode>[$-409]d\-mmm;@</c:formatCode>
                <c:ptCount val="45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</c:numCache>
            </c:numRef>
          </c:cat>
          <c:val>
            <c:numRef>
              <c:f>Sheet1!$D$2:$D$457</c:f>
              <c:numCache>
                <c:formatCode>General</c:formatCode>
                <c:ptCount val="45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E-4F12-8519-CE789DBAB9A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Sheet1!$A$2:$A$457</c:f>
              <c:numCache>
                <c:formatCode>[$-409]d\-mmm;@</c:formatCode>
                <c:ptCount val="45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</c:numCache>
            </c:numRef>
          </c:cat>
          <c:val>
            <c:numRef>
              <c:f>Sheet1!$E$2:$E$457</c:f>
              <c:numCache>
                <c:formatCode>General</c:formatCode>
                <c:ptCount val="45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E-4F12-8519-CE789DBA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911039"/>
        <c:axId val="2043909599"/>
      </c:lineChart>
      <c:catAx>
        <c:axId val="204391103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09599"/>
        <c:crosses val="autoZero"/>
        <c:auto val="1"/>
        <c:lblAlgn val="ctr"/>
        <c:lblOffset val="100"/>
        <c:noMultiLvlLbl val="0"/>
      </c:catAx>
      <c:valAx>
        <c:axId val="204390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91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2110740</xdr:colOff>
      <xdr:row>6</xdr:row>
      <xdr:rowOff>175260</xdr:rowOff>
    </xdr:from>
    <xdr:to>
      <xdr:col>13</xdr:col>
      <xdr:colOff>436245</xdr:colOff>
      <xdr:row>27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9103F-214E-4032-D604-2B62BE261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08FCA2-2EB2-402F-B33D-8E24A3C2F9CE}" name="Table2" displayName="Table2" ref="A1:E457" totalsRowShown="0">
  <autoFilter ref="A1:E457" xr:uid="{1A08FCA2-2EB2-402F-B33D-8E24A3C2F9CE}"/>
  <tableColumns count="5">
    <tableColumn id="1" xr3:uid="{2DB89864-951D-4BEA-8469-93A84D605AB5}" name="Date" dataDxfId="2"/>
    <tableColumn id="2" xr3:uid="{9385DE3D-E599-4FCB-86D8-1107E6454D62}" name="Job Count"/>
    <tableColumn id="3" xr3:uid="{4A63C493-2BC8-4BD0-A048-74D78406E14D}" name="Forecast(Job Count)">
      <calculatedColumnFormula>_xlfn.FORECAST.ETS(A2,$B$2:$B$366,$A$2:$A$366,1,1)</calculatedColumnFormula>
    </tableColumn>
    <tableColumn id="4" xr3:uid="{ACAD3541-007F-452B-9451-7C8C5C2F91C7}" name="Lower Confidence Bound(Job Count)" dataDxfId="1">
      <calculatedColumnFormula>C2-_xlfn.FORECAST.ETS.CONFINT(A2,$B$2:$B$366,$A$2:$A$366,0.95,1,1)</calculatedColumnFormula>
    </tableColumn>
    <tableColumn id="5" xr3:uid="{520046D0-0A8B-45C2-B72F-C243B270F4A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0481-860F-4A18-B452-3066316D9820}">
  <dimension ref="A1:E457"/>
  <sheetViews>
    <sheetView topLeftCell="A358" workbookViewId="0"/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  <row r="428" spans="1:5" x14ac:dyDescent="0.3">
      <c r="A428" s="16">
        <v>45353</v>
      </c>
      <c r="C428">
        <f>_xlfn.FORECAST.ETS(A428,$B$2:$B$366,$A$2:$A$366,1,1)</f>
        <v>30.821564528290281</v>
      </c>
      <c r="D428" s="17">
        <f>C428-_xlfn.FORECAST.ETS.CONFINT(A428,$B$2:$B$366,$A$2:$A$366,0.95,1,1)</f>
        <v>-96.773065183247311</v>
      </c>
      <c r="E428" s="17">
        <f>C428+_xlfn.FORECAST.ETS.CONFINT(A428,$B$2:$B$366,$A$2:$A$366,0.95,1,1)</f>
        <v>158.41619423982786</v>
      </c>
    </row>
    <row r="429" spans="1:5" x14ac:dyDescent="0.3">
      <c r="A429" s="16">
        <v>45354</v>
      </c>
      <c r="C429">
        <f>_xlfn.FORECAST.ETS(A429,$B$2:$B$366,$A$2:$A$366,1,1)</f>
        <v>25.741282701130292</v>
      </c>
      <c r="D429" s="17">
        <f>C429-_xlfn.FORECAST.ETS.CONFINT(A429,$B$2:$B$366,$A$2:$A$366,0.95,1,1)</f>
        <v>-102.68401167251049</v>
      </c>
      <c r="E429" s="17">
        <f>C429+_xlfn.FORECAST.ETS.CONFINT(A429,$B$2:$B$366,$A$2:$A$366,0.95,1,1)</f>
        <v>154.16657707477108</v>
      </c>
    </row>
    <row r="430" spans="1:5" x14ac:dyDescent="0.3">
      <c r="A430" s="16">
        <v>45355</v>
      </c>
      <c r="C430">
        <f>_xlfn.FORECAST.ETS(A430,$B$2:$B$366,$A$2:$A$366,1,1)</f>
        <v>40.232022034630745</v>
      </c>
      <c r="D430" s="17">
        <f>C430-_xlfn.FORECAST.ETS.CONFINT(A430,$B$2:$B$366,$A$2:$A$366,0.95,1,1)</f>
        <v>-90.854074637018982</v>
      </c>
      <c r="E430" s="17">
        <f>C430+_xlfn.FORECAST.ETS.CONFINT(A430,$B$2:$B$366,$A$2:$A$366,0.95,1,1)</f>
        <v>171.31811870628047</v>
      </c>
    </row>
    <row r="431" spans="1:5" x14ac:dyDescent="0.3">
      <c r="A431" s="16">
        <v>45356</v>
      </c>
      <c r="C431">
        <f>_xlfn.FORECAST.ETS(A431,$B$2:$B$366,$A$2:$A$366,1,1)</f>
        <v>56.302764591658672</v>
      </c>
      <c r="D431" s="17">
        <f>C431-_xlfn.FORECAST.ETS.CONFINT(A431,$B$2:$B$366,$A$2:$A$366,0.95,1,1)</f>
        <v>-75.602344910257472</v>
      </c>
      <c r="E431" s="17">
        <f>C431+_xlfn.FORECAST.ETS.CONFINT(A431,$B$2:$B$366,$A$2:$A$366,0.95,1,1)</f>
        <v>188.20787409357482</v>
      </c>
    </row>
    <row r="432" spans="1:5" x14ac:dyDescent="0.3">
      <c r="A432" s="16">
        <v>45357</v>
      </c>
      <c r="C432">
        <f>_xlfn.FORECAST.ETS(A432,$B$2:$B$366,$A$2:$A$366,1,1)</f>
        <v>75.166346580388463</v>
      </c>
      <c r="D432" s="17">
        <f>C432-_xlfn.FORECAST.ETS.CONFINT(A432,$B$2:$B$366,$A$2:$A$366,0.95,1,1)</f>
        <v>-57.557881920917382</v>
      </c>
      <c r="E432" s="17">
        <f>C432+_xlfn.FORECAST.ETS.CONFINT(A432,$B$2:$B$366,$A$2:$A$366,0.95,1,1)</f>
        <v>207.89057508169429</v>
      </c>
    </row>
    <row r="433" spans="1:5" x14ac:dyDescent="0.3">
      <c r="A433" s="16">
        <v>45358</v>
      </c>
      <c r="C433">
        <f>_xlfn.FORECAST.ETS(A433,$B$2:$B$366,$A$2:$A$366,1,1)</f>
        <v>58.877185310497843</v>
      </c>
      <c r="D433" s="17">
        <f>C433-_xlfn.FORECAST.ETS.CONFINT(A433,$B$2:$B$366,$A$2:$A$366,0.95,1,1)</f>
        <v>-74.66628266072982</v>
      </c>
      <c r="E433" s="17">
        <f>C433+_xlfn.FORECAST.ETS.CONFINT(A433,$B$2:$B$366,$A$2:$A$366,0.95,1,1)</f>
        <v>192.42065328172552</v>
      </c>
    </row>
    <row r="434" spans="1:5" x14ac:dyDescent="0.3">
      <c r="A434" s="16">
        <v>45359</v>
      </c>
      <c r="C434">
        <f>_xlfn.FORECAST.ETS(A434,$B$2:$B$366,$A$2:$A$366,1,1)</f>
        <v>64.351003136742577</v>
      </c>
      <c r="D434" s="17">
        <f>C434-_xlfn.FORECAST.ETS.CONFINT(A434,$B$2:$B$366,$A$2:$A$366,0.95,1,1)</f>
        <v>-70.011838727252865</v>
      </c>
      <c r="E434" s="17">
        <f>C434+_xlfn.FORECAST.ETS.CONFINT(A434,$B$2:$B$366,$A$2:$A$366,0.95,1,1)</f>
        <v>198.71384500073802</v>
      </c>
    </row>
    <row r="435" spans="1:5" x14ac:dyDescent="0.3">
      <c r="A435" s="16">
        <v>45360</v>
      </c>
      <c r="C435">
        <f>_xlfn.FORECAST.ETS(A435,$B$2:$B$366,$A$2:$A$366,1,1)</f>
        <v>30.348373717304753</v>
      </c>
      <c r="D435" s="17">
        <f>C435-_xlfn.FORECAST.ETS.CONFINT(A435,$B$2:$B$366,$A$2:$A$366,0.95,1,1)</f>
        <v>-104.83399007596964</v>
      </c>
      <c r="E435" s="17">
        <f>C435+_xlfn.FORECAST.ETS.CONFINT(A435,$B$2:$B$366,$A$2:$A$366,0.95,1,1)</f>
        <v>165.53073751057914</v>
      </c>
    </row>
    <row r="436" spans="1:5" x14ac:dyDescent="0.3">
      <c r="A436" s="16">
        <v>45361</v>
      </c>
      <c r="C436">
        <f>_xlfn.FORECAST.ETS(A436,$B$2:$B$366,$A$2:$A$366,1,1)</f>
        <v>25.26809189014477</v>
      </c>
      <c r="D436" s="17">
        <f>C436-_xlfn.FORECAST.ETS.CONFINT(A436,$B$2:$B$366,$A$2:$A$366,0.95,1,1)</f>
        <v>-110.73395515399667</v>
      </c>
      <c r="E436" s="17">
        <f>C436+_xlfn.FORECAST.ETS.CONFINT(A436,$B$2:$B$366,$A$2:$A$366,0.95,1,1)</f>
        <v>161.27013893428622</v>
      </c>
    </row>
    <row r="437" spans="1:5" x14ac:dyDescent="0.3">
      <c r="A437" s="16">
        <v>45362</v>
      </c>
      <c r="C437">
        <f>_xlfn.FORECAST.ETS(A437,$B$2:$B$366,$A$2:$A$366,1,1)</f>
        <v>39.758831223645231</v>
      </c>
      <c r="D437" s="17">
        <f>C437-_xlfn.FORECAST.ETS.CONFINT(A437,$B$2:$B$366,$A$2:$A$366,0.95,1,1)</f>
        <v>-98.820791935401687</v>
      </c>
      <c r="E437" s="17">
        <f>C437+_xlfn.FORECAST.ETS.CONFINT(A437,$B$2:$B$366,$A$2:$A$366,0.95,1,1)</f>
        <v>178.33845438269213</v>
      </c>
    </row>
    <row r="438" spans="1:5" x14ac:dyDescent="0.3">
      <c r="A438" s="16">
        <v>45363</v>
      </c>
      <c r="C438">
        <f>_xlfn.FORECAST.ETS(A438,$B$2:$B$366,$A$2:$A$366,1,1)</f>
        <v>55.829573780673144</v>
      </c>
      <c r="D438" s="17">
        <f>C438-_xlfn.FORECAST.ETS.CONFINT(A438,$B$2:$B$366,$A$2:$A$366,0.95,1,1)</f>
        <v>-83.559753371288792</v>
      </c>
      <c r="E438" s="17">
        <f>C438+_xlfn.FORECAST.ETS.CONFINT(A438,$B$2:$B$366,$A$2:$A$366,0.95,1,1)</f>
        <v>195.21890093263508</v>
      </c>
    </row>
    <row r="439" spans="1:5" x14ac:dyDescent="0.3">
      <c r="A439" s="16">
        <v>45364</v>
      </c>
      <c r="C439">
        <f>_xlfn.FORECAST.ETS(A439,$B$2:$B$366,$A$2:$A$366,1,1)</f>
        <v>74.693155769402935</v>
      </c>
      <c r="D439" s="17">
        <f>C439-_xlfn.FORECAST.ETS.CONFINT(A439,$B$2:$B$366,$A$2:$A$366,0.95,1,1)</f>
        <v>-65.506192409794679</v>
      </c>
      <c r="E439" s="17">
        <f>C439+_xlfn.FORECAST.ETS.CONFINT(A439,$B$2:$B$366,$A$2:$A$366,0.95,1,1)</f>
        <v>214.89250394860056</v>
      </c>
    </row>
    <row r="440" spans="1:5" x14ac:dyDescent="0.3">
      <c r="A440" s="16">
        <v>45365</v>
      </c>
      <c r="C440">
        <f>_xlfn.FORECAST.ETS(A440,$B$2:$B$366,$A$2:$A$366,1,1)</f>
        <v>58.403994499512315</v>
      </c>
      <c r="D440" s="17">
        <f>C440-_xlfn.FORECAST.ETS.CONFINT(A440,$B$2:$B$366,$A$2:$A$366,0.95,1,1)</f>
        <v>-82.605701672060292</v>
      </c>
      <c r="E440" s="17">
        <f>C440+_xlfn.FORECAST.ETS.CONFINT(A440,$B$2:$B$366,$A$2:$A$366,0.95,1,1)</f>
        <v>199.41369067108494</v>
      </c>
    </row>
    <row r="441" spans="1:5" x14ac:dyDescent="0.3">
      <c r="A441" s="16">
        <v>45366</v>
      </c>
      <c r="C441">
        <f>_xlfn.FORECAST.ETS(A441,$B$2:$B$366,$A$2:$A$366,1,1)</f>
        <v>63.877812325757063</v>
      </c>
      <c r="D441" s="17">
        <f>C441-_xlfn.FORECAST.ETS.CONFINT(A441,$B$2:$B$366,$A$2:$A$366,0.95,1,1)</f>
        <v>-77.942568504957265</v>
      </c>
      <c r="E441" s="17">
        <f>C441+_xlfn.FORECAST.ETS.CONFINT(A441,$B$2:$B$366,$A$2:$A$366,0.95,1,1)</f>
        <v>205.6981931564714</v>
      </c>
    </row>
    <row r="442" spans="1:5" x14ac:dyDescent="0.3">
      <c r="A442" s="16">
        <v>45367</v>
      </c>
      <c r="C442">
        <f>_xlfn.FORECAST.ETS(A442,$B$2:$B$366,$A$2:$A$366,1,1)</f>
        <v>29.875182906319232</v>
      </c>
      <c r="D442" s="17">
        <f>C442-_xlfn.FORECAST.ETS.CONFINT(A442,$B$2:$B$366,$A$2:$A$366,0.95,1,1)</f>
        <v>-112.75622872902457</v>
      </c>
      <c r="E442" s="17">
        <f>C442+_xlfn.FORECAST.ETS.CONFINT(A442,$B$2:$B$366,$A$2:$A$366,0.95,1,1)</f>
        <v>172.50659454166302</v>
      </c>
    </row>
    <row r="443" spans="1:5" x14ac:dyDescent="0.3">
      <c r="A443" s="16">
        <v>45368</v>
      </c>
      <c r="C443">
        <f>_xlfn.FORECAST.ETS(A443,$B$2:$B$366,$A$2:$A$366,1,1)</f>
        <v>24.794901079159242</v>
      </c>
      <c r="D443" s="17">
        <f>C443-_xlfn.FORECAST.ETS.CONFINT(A443,$B$2:$B$366,$A$2:$A$366,0.95,1,1)</f>
        <v>-118.64789676819001</v>
      </c>
      <c r="E443" s="17">
        <f>C443+_xlfn.FORECAST.ETS.CONFINT(A443,$B$2:$B$366,$A$2:$A$366,0.95,1,1)</f>
        <v>168.2376989265085</v>
      </c>
    </row>
    <row r="444" spans="1:5" x14ac:dyDescent="0.3">
      <c r="A444" s="16">
        <v>45369</v>
      </c>
      <c r="C444">
        <f>_xlfn.FORECAST.ETS(A444,$B$2:$B$366,$A$2:$A$366,1,1)</f>
        <v>39.285640412659703</v>
      </c>
      <c r="D444" s="17">
        <f>C444-_xlfn.FORECAST.ETS.CONFINT(A444,$B$2:$B$366,$A$2:$A$366,0.95,1,1)</f>
        <v>-106.66315469039351</v>
      </c>
      <c r="E444" s="17">
        <f>C444+_xlfn.FORECAST.ETS.CONFINT(A444,$B$2:$B$366,$A$2:$A$366,0.95,1,1)</f>
        <v>185.2344355157129</v>
      </c>
    </row>
    <row r="445" spans="1:5" x14ac:dyDescent="0.3">
      <c r="A445" s="16">
        <v>45370</v>
      </c>
      <c r="C445">
        <f>_xlfn.FORECAST.ETS(A445,$B$2:$B$366,$A$2:$A$366,1,1)</f>
        <v>55.356382969687616</v>
      </c>
      <c r="D445" s="17">
        <f>C445-_xlfn.FORECAST.ETS.CONFINT(A445,$B$2:$B$366,$A$2:$A$366,0.95,1,1)</f>
        <v>-91.395160435733516</v>
      </c>
      <c r="E445" s="17">
        <f>C445+_xlfn.FORECAST.ETS.CONFINT(A445,$B$2:$B$366,$A$2:$A$366,0.95,1,1)</f>
        <v>202.10792637510875</v>
      </c>
    </row>
    <row r="446" spans="1:5" x14ac:dyDescent="0.3">
      <c r="A446" s="16">
        <v>45371</v>
      </c>
      <c r="C446">
        <f>_xlfn.FORECAST.ETS(A446,$B$2:$B$366,$A$2:$A$366,1,1)</f>
        <v>74.219964958417407</v>
      </c>
      <c r="D446" s="17">
        <f>C446-_xlfn.FORECAST.ETS.CONFINT(A446,$B$2:$B$366,$A$2:$A$366,0.95,1,1)</f>
        <v>-73.334806971555807</v>
      </c>
      <c r="E446" s="17">
        <f>C446+_xlfn.FORECAST.ETS.CONFINT(A446,$B$2:$B$366,$A$2:$A$366,0.95,1,1)</f>
        <v>221.77473688839063</v>
      </c>
    </row>
    <row r="447" spans="1:5" x14ac:dyDescent="0.3">
      <c r="A447" s="16">
        <v>45372</v>
      </c>
      <c r="C447">
        <f>_xlfn.FORECAST.ETS(A447,$B$2:$B$366,$A$2:$A$366,1,1)</f>
        <v>57.930803688526794</v>
      </c>
      <c r="D447" s="17">
        <f>C447-_xlfn.FORECAST.ETS.CONFINT(A447,$B$2:$B$366,$A$2:$A$366,0.95,1,1)</f>
        <v>-90.42768382008444</v>
      </c>
      <c r="E447" s="17">
        <f>C447+_xlfn.FORECAST.ETS.CONFINT(A447,$B$2:$B$366,$A$2:$A$366,0.95,1,1)</f>
        <v>206.28929119713803</v>
      </c>
    </row>
    <row r="448" spans="1:5" x14ac:dyDescent="0.3">
      <c r="A448" s="16">
        <v>45373</v>
      </c>
      <c r="C448">
        <f>_xlfn.FORECAST.ETS(A448,$B$2:$B$366,$A$2:$A$366,1,1)</f>
        <v>63.404621514771534</v>
      </c>
      <c r="D448" s="17">
        <f>C448-_xlfn.FORECAST.ETS.CONFINT(A448,$B$2:$B$366,$A$2:$A$366,0.95,1,1)</f>
        <v>-85.758075306492756</v>
      </c>
      <c r="E448" s="17">
        <f>C448+_xlfn.FORECAST.ETS.CONFINT(A448,$B$2:$B$366,$A$2:$A$366,0.95,1,1)</f>
        <v>212.56731833603584</v>
      </c>
    </row>
    <row r="449" spans="1:5" x14ac:dyDescent="0.3">
      <c r="A449" s="16">
        <v>45374</v>
      </c>
      <c r="C449">
        <f>_xlfn.FORECAST.ETS(A449,$B$2:$B$366,$A$2:$A$366,1,1)</f>
        <v>29.401992095333711</v>
      </c>
      <c r="D449" s="17">
        <f>C449-_xlfn.FORECAST.ETS.CONFINT(A449,$B$2:$B$366,$A$2:$A$366,0.95,1,1)</f>
        <v>-120.56541430440872</v>
      </c>
      <c r="E449" s="17">
        <f>C449+_xlfn.FORECAST.ETS.CONFINT(A449,$B$2:$B$366,$A$2:$A$366,0.95,1,1)</f>
        <v>179.36939849507615</v>
      </c>
    </row>
    <row r="450" spans="1:5" x14ac:dyDescent="0.3">
      <c r="A450" s="16">
        <v>45375</v>
      </c>
      <c r="C450">
        <f>_xlfn.FORECAST.ETS(A450,$B$2:$B$366,$A$2:$A$366,1,1)</f>
        <v>24.321710268173721</v>
      </c>
      <c r="D450" s="17">
        <f>C450-_xlfn.FORECAST.ETS.CONFINT(A450,$B$2:$B$366,$A$2:$A$366,0.95,1,1)</f>
        <v>-126.45091236329802</v>
      </c>
      <c r="E450" s="17">
        <f>C450+_xlfn.FORECAST.ETS.CONFINT(A450,$B$2:$B$366,$A$2:$A$366,0.95,1,1)</f>
        <v>175.09433289964545</v>
      </c>
    </row>
    <row r="451" spans="1:5" x14ac:dyDescent="0.3">
      <c r="A451" s="16">
        <v>45376</v>
      </c>
      <c r="C451">
        <f>_xlfn.FORECAST.ETS(A451,$B$2:$B$366,$A$2:$A$366,1,1)</f>
        <v>38.812449601674174</v>
      </c>
      <c r="D451" s="17">
        <f>C451-_xlfn.FORECAST.ETS.CONFINT(A451,$B$2:$B$366,$A$2:$A$366,0.95,1,1)</f>
        <v>-114.40396724057466</v>
      </c>
      <c r="E451" s="17">
        <f>C451+_xlfn.FORECAST.ETS.CONFINT(A451,$B$2:$B$366,$A$2:$A$366,0.95,1,1)</f>
        <v>192.02886644392299</v>
      </c>
    </row>
    <row r="452" spans="1:5" x14ac:dyDescent="0.3">
      <c r="A452" s="16">
        <v>45377</v>
      </c>
      <c r="C452">
        <f>_xlfn.FORECAST.ETS(A452,$B$2:$B$366,$A$2:$A$366,1,1)</f>
        <v>54.883192158702101</v>
      </c>
      <c r="D452" s="17">
        <f>C452-_xlfn.FORECAST.ETS.CONFINT(A452,$B$2:$B$366,$A$2:$A$366,0.95,1,1)</f>
        <v>-99.130897958670161</v>
      </c>
      <c r="E452" s="17">
        <f>C452+_xlfn.FORECAST.ETS.CONFINT(A452,$B$2:$B$366,$A$2:$A$366,0.95,1,1)</f>
        <v>208.89728227607435</v>
      </c>
    </row>
    <row r="453" spans="1:5" x14ac:dyDescent="0.3">
      <c r="A453" s="16">
        <v>45378</v>
      </c>
      <c r="C453">
        <f>_xlfn.FORECAST.ETS(A453,$B$2:$B$366,$A$2:$A$366,1,1)</f>
        <v>73.746774147431893</v>
      </c>
      <c r="D453" s="17">
        <f>C453-_xlfn.FORECAST.ETS.CONFINT(A453,$B$2:$B$366,$A$2:$A$366,0.95,1,1)</f>
        <v>-81.065597572500053</v>
      </c>
      <c r="E453" s="17">
        <f>C453+_xlfn.FORECAST.ETS.CONFINT(A453,$B$2:$B$366,$A$2:$A$366,0.95,1,1)</f>
        <v>228.55914586736384</v>
      </c>
    </row>
    <row r="454" spans="1:5" x14ac:dyDescent="0.3">
      <c r="A454" s="16">
        <v>45379</v>
      </c>
      <c r="C454">
        <f>_xlfn.FORECAST.ETS(A454,$B$2:$B$366,$A$2:$A$366,1,1)</f>
        <v>57.457612877541273</v>
      </c>
      <c r="D454" s="17">
        <f>C454-_xlfn.FORECAST.ETS.CONFINT(A454,$B$2:$B$366,$A$2:$A$366,0.95,1,1)</f>
        <v>-98.15365336013474</v>
      </c>
      <c r="E454" s="17">
        <f>C454+_xlfn.FORECAST.ETS.CONFINT(A454,$B$2:$B$366,$A$2:$A$366,0.95,1,1)</f>
        <v>213.06887911521727</v>
      </c>
    </row>
    <row r="455" spans="1:5" x14ac:dyDescent="0.3">
      <c r="A455" s="16">
        <v>45380</v>
      </c>
      <c r="C455">
        <f>_xlfn.FORECAST.ETS(A455,$B$2:$B$366,$A$2:$A$366,1,1)</f>
        <v>62.931430703786013</v>
      </c>
      <c r="D455" s="17">
        <f>C455-_xlfn.FORECAST.ETS.CONFINT(A455,$B$2:$B$366,$A$2:$A$366,0.95,1,1)</f>
        <v>-93.479347453666122</v>
      </c>
      <c r="E455" s="17">
        <f>C455+_xlfn.FORECAST.ETS.CONFINT(A455,$B$2:$B$366,$A$2:$A$366,0.95,1,1)</f>
        <v>219.34220886123816</v>
      </c>
    </row>
    <row r="456" spans="1:5" x14ac:dyDescent="0.3">
      <c r="A456" s="16">
        <v>45381</v>
      </c>
      <c r="C456">
        <f>_xlfn.FORECAST.ETS(A456,$B$2:$B$366,$A$2:$A$366,1,1)</f>
        <v>28.928801284348182</v>
      </c>
      <c r="D456" s="17">
        <f>C456-_xlfn.FORECAST.ETS.CONFINT(A456,$B$2:$B$366,$A$2:$A$366,0.95,1,1)</f>
        <v>-128.28211058324763</v>
      </c>
      <c r="E456" s="17">
        <f>C456+_xlfn.FORECAST.ETS.CONFINT(A456,$B$2:$B$366,$A$2:$A$366,0.95,1,1)</f>
        <v>186.13971315194402</v>
      </c>
    </row>
    <row r="457" spans="1:5" x14ac:dyDescent="0.3">
      <c r="A457" s="16">
        <v>45382</v>
      </c>
      <c r="C457">
        <f>_xlfn.FORECAST.ETS(A457,$B$2:$B$366,$A$2:$A$366,1,1)</f>
        <v>23.8485194571882</v>
      </c>
      <c r="D457" s="17">
        <f>C457-_xlfn.FORECAST.ETS.CONFINT(A457,$B$2:$B$366,$A$2:$A$366,0.95,1,1)</f>
        <v>-134.16315220306254</v>
      </c>
      <c r="E457" s="17">
        <f>C457+_xlfn.FORECAST.ETS.CONFINT(A457,$B$2:$B$366,$A$2:$A$366,0.95,1,1)</f>
        <v>181.86019111743892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/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/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BCBA3-13F9-47E0-BA94-BAFCE84131DE}">
  <sheetPr>
    <outlinePr summaryBelow="0"/>
  </sheetPr>
  <dimension ref="B1:G18"/>
  <sheetViews>
    <sheetView showGridLines="0" workbookViewId="0">
      <selection activeCell="F10" sqref="F10"/>
    </sheetView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78</v>
      </c>
      <c r="F3" s="28" t="s">
        <v>80</v>
      </c>
      <c r="G3" s="28" t="s">
        <v>81</v>
      </c>
    </row>
    <row r="4" spans="2:7" ht="43.2" hidden="1" outlineLevel="1" x14ac:dyDescent="0.3">
      <c r="B4" s="73"/>
      <c r="C4" s="73"/>
      <c r="D4" s="67"/>
      <c r="E4" s="77" t="s">
        <v>79</v>
      </c>
      <c r="F4" s="77" t="s">
        <v>79</v>
      </c>
      <c r="G4" s="77" t="s">
        <v>82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120000</v>
      </c>
      <c r="E6" s="74">
        <v>120000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0.05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8.0000000000000002E-3</v>
      </c>
      <c r="E8" s="76">
        <v>1.4999999999999999E-2</v>
      </c>
      <c r="F8" s="76">
        <v>1.2E-2</v>
      </c>
      <c r="G8" s="76">
        <v>8.0000000000000002E-3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3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3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3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3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" outlineLevel="1" thickBot="1" x14ac:dyDescent="0.35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H24" sqref="H24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4.9672229085438058E-2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9.9344552913134349E-2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104967.22290854382</v>
      </c>
    </row>
    <row r="10" spans="2:8" x14ac:dyDescent="0.3">
      <c r="B10" s="4">
        <v>1</v>
      </c>
      <c r="C10" s="2">
        <f>(base*(1+raise)^B10)*(1+bonus)</f>
        <v>115395.14473892639</v>
      </c>
    </row>
    <row r="11" spans="2:8" x14ac:dyDescent="0.3">
      <c r="B11" s="4">
        <v>2</v>
      </c>
      <c r="C11" s="2">
        <f>(base*(1+raise)^B11)*(1+bonus)</f>
        <v>126859.02380136146</v>
      </c>
    </row>
    <row r="12" spans="2:8" x14ac:dyDescent="0.3">
      <c r="B12" s="4">
        <v>3</v>
      </c>
      <c r="C12" s="2">
        <f>(base*(1+raise)^B12)*(1+bonus)</f>
        <v>139461.77680390439</v>
      </c>
    </row>
    <row r="13" spans="2:8" ht="15" thickBot="1" x14ac:dyDescent="0.35">
      <c r="B13" s="36">
        <v>4</v>
      </c>
      <c r="C13" s="37">
        <f>(base*(1+raise)^B13)*(1+bonus)</f>
        <v>153316.54466895957</v>
      </c>
    </row>
    <row r="14" spans="2:8" ht="15.6" thickTop="1" thickBot="1" x14ac:dyDescent="0.35">
      <c r="B14" s="34" t="s">
        <v>3</v>
      </c>
      <c r="C14" s="35">
        <f>SUM(C9:C13)</f>
        <v>639999.71292169555</v>
      </c>
    </row>
  </sheetData>
  <scenarios current="2" show="2" sqref="C9:C14">
    <scenario name="Job 1 " locked="1" count="3" user="Anand" comment="Created by Anand on 30-08-2025">
      <inputCells r="C3" val="120000" numFmtId="165"/>
      <inputCells r="C4" val="0.1" numFmtId="9"/>
      <inputCells r="C5" val="0.015" numFmtId="166"/>
    </scenario>
    <scenario name="job 2" locked="1" count="3" user="Anand" comment="Created by Anand on 30-08-2025">
      <inputCells r="C3" val="80000" numFmtId="165"/>
      <inputCells r="C4" val="0.15" numFmtId="9"/>
      <inputCells r="C5" val="0.012" numFmtId="166"/>
    </scenario>
    <scenario name="job 3" locked="1" count="3" user="Anand" comment="Created by Anand on 30-08-2025_x000a_Modified by Anand on 30-08-2025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1682-13DE-48C8-AB8A-F818A35C9122}">
  <dimension ref="A1:G2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83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84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639999.71292169555</v>
      </c>
      <c r="E16" s="81">
        <v>639999.71292169555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4.9672229085438058E-2</v>
      </c>
      <c r="E21" s="82">
        <v>4.9672229085438058E-2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9.9344552913134349E-2</v>
      </c>
      <c r="E22" s="83">
        <v>9.9344552913134349E-2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" thickBot="1" x14ac:dyDescent="0.35">
      <c r="B27" s="78" t="s">
        <v>29</v>
      </c>
      <c r="C27" s="78" t="s">
        <v>35</v>
      </c>
      <c r="D27" s="81">
        <v>639999.71292169555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3A49-437C-4881-B019-C6BE06314A80}">
  <dimension ref="A1:E15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85</v>
      </c>
    </row>
    <row r="2" spans="1:5" x14ac:dyDescent="0.3">
      <c r="A2" s="7" t="s">
        <v>38</v>
      </c>
    </row>
    <row r="3" spans="1:5" x14ac:dyDescent="0.3">
      <c r="A3" s="7" t="s">
        <v>86</v>
      </c>
    </row>
    <row r="6" spans="1:5" ht="15" thickBot="1" x14ac:dyDescent="0.35">
      <c r="A6" t="s">
        <v>54</v>
      </c>
    </row>
    <row r="7" spans="1:5" x14ac:dyDescent="0.3">
      <c r="B7" s="84"/>
      <c r="C7" s="84"/>
      <c r="D7" s="84" t="s">
        <v>87</v>
      </c>
      <c r="E7" s="84" t="s">
        <v>88</v>
      </c>
    </row>
    <row r="8" spans="1:5" ht="15" thickBot="1" x14ac:dyDescent="0.35">
      <c r="B8" s="85" t="s">
        <v>50</v>
      </c>
      <c r="C8" s="85" t="s">
        <v>51</v>
      </c>
      <c r="D8" s="85" t="s">
        <v>69</v>
      </c>
      <c r="E8" s="85" t="s">
        <v>89</v>
      </c>
    </row>
    <row r="9" spans="1:5" x14ac:dyDescent="0.3">
      <c r="B9" s="80" t="s">
        <v>60</v>
      </c>
      <c r="C9" s="80" t="s">
        <v>15</v>
      </c>
      <c r="D9" s="80">
        <v>4.9672229085438058E-2</v>
      </c>
      <c r="E9" s="80">
        <v>0</v>
      </c>
    </row>
    <row r="10" spans="1:5" ht="15" thickBot="1" x14ac:dyDescent="0.35">
      <c r="B10" s="78" t="s">
        <v>62</v>
      </c>
      <c r="C10" s="78" t="s">
        <v>16</v>
      </c>
      <c r="D10" s="78">
        <v>9.9344552913134349E-2</v>
      </c>
      <c r="E10" s="78">
        <v>0</v>
      </c>
    </row>
    <row r="12" spans="1:5" ht="15" thickBot="1" x14ac:dyDescent="0.35">
      <c r="A12" t="s">
        <v>56</v>
      </c>
    </row>
    <row r="13" spans="1:5" x14ac:dyDescent="0.3">
      <c r="B13" s="84"/>
      <c r="C13" s="84"/>
      <c r="D13" s="84" t="s">
        <v>87</v>
      </c>
      <c r="E13" s="84" t="s">
        <v>90</v>
      </c>
    </row>
    <row r="14" spans="1:5" ht="15" thickBot="1" x14ac:dyDescent="0.35">
      <c r="B14" s="85" t="s">
        <v>50</v>
      </c>
      <c r="C14" s="85" t="s">
        <v>51</v>
      </c>
      <c r="D14" s="85" t="s">
        <v>69</v>
      </c>
      <c r="E14" s="85" t="s">
        <v>91</v>
      </c>
    </row>
    <row r="15" spans="1:5" ht="15" thickBot="1" x14ac:dyDescent="0.35">
      <c r="B15" s="78" t="s">
        <v>29</v>
      </c>
      <c r="C15" s="78" t="s">
        <v>35</v>
      </c>
      <c r="D15" s="78">
        <v>639999.71292169555</v>
      </c>
      <c r="E15" s="7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8FF3-D51D-4C6B-9DEC-9F35784F7E23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0.2187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86</v>
      </c>
    </row>
    <row r="5" spans="1:10" ht="15" thickBot="1" x14ac:dyDescent="0.35"/>
    <row r="6" spans="1:10" x14ac:dyDescent="0.3">
      <c r="B6" s="84"/>
      <c r="C6" s="84" t="s">
        <v>71</v>
      </c>
      <c r="D6" s="84"/>
    </row>
    <row r="7" spans="1:10" ht="15" thickBot="1" x14ac:dyDescent="0.35">
      <c r="B7" s="85" t="s">
        <v>50</v>
      </c>
      <c r="C7" s="85" t="s">
        <v>51</v>
      </c>
      <c r="D7" s="85" t="s">
        <v>69</v>
      </c>
    </row>
    <row r="8" spans="1:10" ht="15" thickBot="1" x14ac:dyDescent="0.35">
      <c r="B8" s="78" t="s">
        <v>29</v>
      </c>
      <c r="C8" s="78" t="s">
        <v>35</v>
      </c>
      <c r="D8" s="81">
        <v>639999.71292169555</v>
      </c>
    </row>
    <row r="10" spans="1:10" ht="15" thickBot="1" x14ac:dyDescent="0.35"/>
    <row r="11" spans="1:10" x14ac:dyDescent="0.3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" thickBot="1" x14ac:dyDescent="0.35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3">
      <c r="B13" s="80" t="s">
        <v>60</v>
      </c>
      <c r="C13" s="80" t="s">
        <v>15</v>
      </c>
      <c r="D13" s="82">
        <v>4.9672229085438058E-2</v>
      </c>
      <c r="F13" s="82">
        <v>0</v>
      </c>
      <c r="G13" s="82">
        <v>609713.86608876637</v>
      </c>
      <c r="I13" s="80" t="e">
        <v>#N/A</v>
      </c>
      <c r="J13" s="80" t="e">
        <v>#N/A</v>
      </c>
    </row>
    <row r="14" spans="1:10" ht="15" thickBot="1" x14ac:dyDescent="0.35">
      <c r="B14" s="78" t="s">
        <v>62</v>
      </c>
      <c r="C14" s="78" t="s">
        <v>16</v>
      </c>
      <c r="D14" s="83">
        <v>9.9344552913134349E-2</v>
      </c>
      <c r="F14" s="83">
        <v>0</v>
      </c>
      <c r="G14" s="83">
        <v>524836.11454271909</v>
      </c>
      <c r="I14" s="78" t="e">
        <v>#N/A</v>
      </c>
      <c r="J14" s="78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/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Sheet1</vt:lpstr>
      <vt:lpstr>Forecast_Original</vt:lpstr>
      <vt:lpstr>Forecast_Final</vt:lpstr>
      <vt:lpstr>Scenario Summary</vt:lpstr>
      <vt:lpstr>What-If_Analysis</vt:lpstr>
      <vt:lpstr>Answer Report 1</vt:lpstr>
      <vt:lpstr>Sensitivity Report 1</vt:lpstr>
      <vt:lpstr>Limits Report 1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Anand Saundarya</cp:lastModifiedBy>
  <dcterms:created xsi:type="dcterms:W3CDTF">2024-08-08T18:34:47Z</dcterms:created>
  <dcterms:modified xsi:type="dcterms:W3CDTF">2025-08-30T07:43:55Z</dcterms:modified>
</cp:coreProperties>
</file>