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ink/ink1.xml" ContentType="application/inkml+xml"/>
  <Override PartName="/xl/ink/ink2.xml" ContentType="application/inkml+xml"/>
  <Override PartName="/xl/ink/ink3.xml" ContentType="application/inkml+xml"/>
  <Override PartName="/xl/ink/ink4.xml" ContentType="application/inkml+xml"/>
  <Override PartName="/xl/ink/ink5.xml" ContentType="application/inkml+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https://d.docs.live.net/2989d817b9fe22c4/Data Material/Spotify_analisys/"/>
    </mc:Choice>
  </mc:AlternateContent>
  <xr:revisionPtr revIDLastSave="760" documentId="11_0AA107484261DA0F62355476585DCE3A87476929" xr6:coauthVersionLast="47" xr6:coauthVersionMax="47" xr10:uidLastSave="{464533A9-5A4C-471B-B2F1-1A4EEE7432CB}"/>
  <bookViews>
    <workbookView minimized="1" xWindow="720" yWindow="720" windowWidth="14400" windowHeight="7360" xr2:uid="{00000000-000D-0000-FFFF-FFFF00000000}"/>
  </bookViews>
  <sheets>
    <sheet name="Base" sheetId="1" r:id="rId1"/>
    <sheet name="Soma por arquétipo" sheetId="3" r:id="rId2"/>
    <sheet name="Soma por música" sheetId="5" r:id="rId3"/>
    <sheet name="Citações" sheetId="7" r:id="rId4"/>
    <sheet name="Soma por gênero" sheetId="9" r:id="rId5"/>
    <sheet name="Narrativas sexistas" sheetId="10" r:id="rId6"/>
    <sheet name="Narrativas subversivas" sheetId="11" r:id="rId7"/>
  </sheets>
  <calcPr calcId="191029"/>
  <pivotCaches>
    <pivotCache cacheId="0" r:id="rId8"/>
    <pivotCache cacheId="1" r:id="rId9"/>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6" i="5" l="1"/>
  <c r="T6" i="10"/>
  <c r="U6" i="10"/>
  <c r="U4" i="10"/>
  <c r="U3" i="10"/>
  <c r="T4" i="10"/>
  <c r="T3" i="10"/>
  <c r="T2" i="10"/>
  <c r="R55" i="10"/>
  <c r="R3" i="10"/>
  <c r="R4" i="10"/>
  <c r="R5" i="10"/>
  <c r="R6" i="10"/>
  <c r="R7" i="10"/>
  <c r="R8" i="10"/>
  <c r="R9" i="10"/>
  <c r="R10" i="10"/>
  <c r="R11" i="10"/>
  <c r="R12" i="10"/>
  <c r="R13" i="10"/>
  <c r="R14" i="10"/>
  <c r="R15" i="10"/>
  <c r="R16" i="10"/>
  <c r="R17" i="10"/>
  <c r="R18" i="10"/>
  <c r="R19" i="10"/>
  <c r="R20" i="10"/>
  <c r="R21" i="10"/>
  <c r="R22" i="10"/>
  <c r="R23" i="10"/>
  <c r="R24" i="10"/>
  <c r="R25" i="10"/>
  <c r="R26" i="10"/>
  <c r="R27" i="10"/>
  <c r="R28" i="10"/>
  <c r="R29" i="10"/>
  <c r="R30" i="10"/>
  <c r="R31" i="10"/>
  <c r="R32" i="10"/>
  <c r="R33" i="10"/>
  <c r="R34" i="10"/>
  <c r="R35" i="10"/>
  <c r="R36" i="10"/>
  <c r="R37" i="10"/>
  <c r="R38" i="10"/>
  <c r="R39" i="10"/>
  <c r="R40" i="10"/>
  <c r="R41" i="10"/>
  <c r="R42" i="10"/>
  <c r="R43" i="10"/>
  <c r="R44" i="10"/>
  <c r="R45" i="10"/>
  <c r="R46" i="10"/>
  <c r="R47" i="10"/>
  <c r="R48" i="10"/>
  <c r="R49" i="10"/>
  <c r="R50" i="10"/>
  <c r="R51" i="10"/>
  <c r="R52" i="10"/>
  <c r="R53" i="10"/>
  <c r="R54" i="10"/>
  <c r="R2" i="10"/>
  <c r="H3" i="11"/>
  <c r="G3" i="11"/>
  <c r="G2" i="11"/>
  <c r="E55" i="11"/>
  <c r="E3" i="11"/>
  <c r="E4" i="11"/>
  <c r="E5" i="11"/>
  <c r="E6" i="11"/>
  <c r="E7" i="11"/>
  <c r="E8" i="11"/>
  <c r="E9" i="11"/>
  <c r="E10" i="11"/>
  <c r="E11" i="11"/>
  <c r="E12" i="11"/>
  <c r="E13" i="11"/>
  <c r="E14" i="11"/>
  <c r="E15" i="11"/>
  <c r="E16" i="11"/>
  <c r="E17" i="11"/>
  <c r="E18" i="11"/>
  <c r="E19" i="11"/>
  <c r="E20" i="11"/>
  <c r="E21" i="11"/>
  <c r="E22" i="11"/>
  <c r="E23" i="11"/>
  <c r="E24" i="11"/>
  <c r="E25" i="11"/>
  <c r="E26" i="11"/>
  <c r="E27" i="11"/>
  <c r="E28" i="11"/>
  <c r="E29" i="11"/>
  <c r="E30" i="11"/>
  <c r="E31" i="11"/>
  <c r="E32" i="11"/>
  <c r="E33" i="11"/>
  <c r="E34" i="11"/>
  <c r="E35" i="11"/>
  <c r="E36" i="11"/>
  <c r="E37" i="11"/>
  <c r="E38" i="11"/>
  <c r="E39" i="11"/>
  <c r="E40" i="11"/>
  <c r="E41" i="11"/>
  <c r="E42" i="11"/>
  <c r="E43" i="11"/>
  <c r="E44" i="11"/>
  <c r="E45" i="11"/>
  <c r="E46" i="11"/>
  <c r="E47" i="11"/>
  <c r="E48" i="11"/>
  <c r="E49" i="11"/>
  <c r="E50" i="11"/>
  <c r="E51" i="11"/>
  <c r="E52" i="11"/>
  <c r="E53" i="11"/>
  <c r="E54" i="11"/>
  <c r="E2" i="11"/>
  <c r="D10" i="5"/>
  <c r="D9" i="5"/>
  <c r="D8" i="5"/>
  <c r="D7" i="5"/>
  <c r="E4" i="5"/>
  <c r="D5" i="5"/>
  <c r="D4" i="5"/>
  <c r="B1" i="7" a="1"/>
  <c r="B1" i="7" s="1"/>
  <c r="A1" i="7" a="1"/>
  <c r="A1" i="7" s="1"/>
  <c r="X3" i="1"/>
  <c r="X4" i="1"/>
  <c r="X5" i="1"/>
  <c r="X6" i="1"/>
  <c r="X7" i="1"/>
  <c r="X8" i="1"/>
  <c r="X9" i="1"/>
  <c r="X10" i="1"/>
  <c r="X11" i="1"/>
  <c r="X12" i="1"/>
  <c r="X13" i="1"/>
  <c r="X14" i="1"/>
  <c r="X15" i="1"/>
  <c r="X16" i="1"/>
  <c r="X17" i="1"/>
  <c r="X18" i="1"/>
  <c r="X19" i="1"/>
  <c r="X20" i="1"/>
  <c r="X21" i="1"/>
  <c r="X22" i="1"/>
  <c r="X23" i="1"/>
  <c r="X24" i="1"/>
  <c r="X25" i="1"/>
  <c r="X26" i="1"/>
  <c r="X27" i="1"/>
  <c r="X28" i="1"/>
  <c r="X29" i="1"/>
  <c r="X30" i="1"/>
  <c r="X31" i="1"/>
  <c r="X32" i="1"/>
  <c r="X33" i="1"/>
  <c r="X34" i="1"/>
  <c r="X35" i="1"/>
  <c r="X36" i="1"/>
  <c r="X37" i="1"/>
  <c r="X38" i="1"/>
  <c r="X39" i="1"/>
  <c r="X40" i="1"/>
  <c r="X41" i="1"/>
  <c r="X42" i="1"/>
  <c r="X43" i="1"/>
  <c r="X44" i="1"/>
  <c r="X45" i="1"/>
  <c r="X46" i="1"/>
  <c r="X47" i="1"/>
  <c r="X48" i="1"/>
  <c r="X49" i="1"/>
  <c r="X50" i="1"/>
  <c r="X51" i="1"/>
  <c r="X52" i="1"/>
  <c r="X53" i="1"/>
  <c r="X54" i="1"/>
  <c r="X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<sst xmlns="http://schemas.openxmlformats.org/spreadsheetml/2006/main" count="665" uniqueCount="254">
  <si>
    <t>song_title</t>
  </si>
  <si>
    <t>song_author</t>
  </si>
  <si>
    <t>song_link</t>
  </si>
  <si>
    <t>freq</t>
  </si>
  <si>
    <t>rank_sum</t>
  </si>
  <si>
    <t xml:space="preserve">Casei Com a Putaria - song and lyrics by Mc Paiva ZS, MC Ryan SP, Kotim </t>
  </si>
  <si>
    <t>Mc Paiva ZS, MC Ryan SP, Kotim</t>
  </si>
  <si>
    <t>https://open.spotify.com/track/1OZ4uv7OAP24Ix6j3vojLt</t>
  </si>
  <si>
    <t xml:space="preserve">Haja Colírio (feat. Hugo &amp; Guilherme) - Ao Vivo - song and lyrics by Guilherme &amp; Benuto, Hugo &amp; Guilherme </t>
  </si>
  <si>
    <t>Guilherme &amp; Benuto, Hugo &amp; Guilherme</t>
  </si>
  <si>
    <t>https://open.spotify.com/track/1ELsaYdj2NlxLvkx9g24xZ</t>
  </si>
  <si>
    <t xml:space="preserve">Pipoco - song and lyrics by Ana Castela, Melody, Dj Chris No Beat </t>
  </si>
  <si>
    <t>Ana Castela, Melody, Dj Chris No Beat</t>
  </si>
  <si>
    <t>https://open.spotify.com/track/7AwVSKaQxpidrtYBerkHKk</t>
  </si>
  <si>
    <t xml:space="preserve">Ai Preto - song and lyrics by L7NNON, DJ Biel do Furduncinho, Bianca </t>
  </si>
  <si>
    <t>L7NNON, DJ Biel do Furduncinho, Bianca</t>
  </si>
  <si>
    <t>https://open.spotify.com/track/5vC8UAOHeG95ehRzZChniB</t>
  </si>
  <si>
    <t xml:space="preserve">CORAÇÃO CIGANO - Ao Vivo - song and lyrics by Luan Santana, Luísa Sonza </t>
  </si>
  <si>
    <t>Luan Santana</t>
  </si>
  <si>
    <t>https://open.spotify.com/track/4vWh6tEfcLzdvYWp2IlOJS</t>
  </si>
  <si>
    <t xml:space="preserve">Melodia Alucinógena - song and lyrics by DJ AK BR, Dj Darge </t>
  </si>
  <si>
    <t>DJ AK BR, Dj Darge</t>
  </si>
  <si>
    <t>https://open.spotify.com/track/4x5q5T5mhE1xvoCVXY6qrN</t>
  </si>
  <si>
    <t xml:space="preserve">Fala Mal de Mim - Ao Vivo - song and lyrics by Gusttavo Lima </t>
  </si>
  <si>
    <t>Gusttavo Lima</t>
  </si>
  <si>
    <t>https://open.spotify.com/track/6gEOM9IEBzvTdbwNrSkBdC</t>
  </si>
  <si>
    <t xml:space="preserve">Te Amo Demais - song and lyrics by Marília Mendonça </t>
  </si>
  <si>
    <t>Marília Mendonça</t>
  </si>
  <si>
    <t>https://open.spotify.com/track/4xxeEWGQNFQ6qehlnev5LS</t>
  </si>
  <si>
    <t xml:space="preserve">5 Regras - Ao Vivo - song and lyrics by Jorge &amp; Mateus </t>
  </si>
  <si>
    <t>Jorge &amp; Mateus</t>
  </si>
  <si>
    <t>https://open.spotify.com/track/3gCWngngUs1uojw33vrE8K</t>
  </si>
  <si>
    <t xml:space="preserve">Vento Forte - song and lyrics by Mc Jacaré, Dj Tk </t>
  </si>
  <si>
    <t>Mc Jacaré, Dj Tk</t>
  </si>
  <si>
    <t>https://open.spotify.com/track/5PSkF3QpVMlAx8U5Inxj39</t>
  </si>
  <si>
    <t xml:space="preserve">Cheiro de Balada - Ao Vivo - song and lyrics by Hugo &amp; Guilherme, Gusttavo Lima </t>
  </si>
  <si>
    <t>Hugo &amp; Guilherme, Gusttavo Lima</t>
  </si>
  <si>
    <t>https://open.spotify.com/track/2ykYxd8UGHOsdjP3Z5jSHh</t>
  </si>
  <si>
    <t xml:space="preserve">Mal Feito - Ao Vivo - song and lyrics by Hugo &amp; Guilherme, Marília Mendonça </t>
  </si>
  <si>
    <t>Hugo &amp; Guilherme, Jorge &amp; Mateus</t>
  </si>
  <si>
    <t>https://open.spotify.com/track/6Zw25LRLP0j0MsezDFIUM4</t>
  </si>
  <si>
    <t xml:space="preserve">Comunicação Falhou - Ao Vivo - song and lyrics by Mari Fernandez, NATTAN </t>
  </si>
  <si>
    <t>Mari Fernandez</t>
  </si>
  <si>
    <t>https://open.spotify.com/track/7bhvRvE56NHBvedx0EeALS</t>
  </si>
  <si>
    <t xml:space="preserve">Baile no Morro - song and lyrics by MC Tairon, Mc Vitin Da Igrejinha, Dj Win </t>
  </si>
  <si>
    <t>MC Tairon, Mc Vitin Da Igrejinha, Dj Win</t>
  </si>
  <si>
    <t>https://open.spotify.com/track/0i4UV3HjjvsUuV3BajEXoD</t>
  </si>
  <si>
    <t xml:space="preserve">Todo Seu - Ao Vivo - song and lyrics by Jorge &amp; Mateus </t>
  </si>
  <si>
    <t>https://open.spotify.com/track/4NNZZXHgn9F3cCgC1YGmLl</t>
  </si>
  <si>
    <t xml:space="preserve">Gatilho - Ao Vivo - song and lyrics by Matheus &amp; Kauan </t>
  </si>
  <si>
    <t>Matheus &amp; Kauan</t>
  </si>
  <si>
    <t>https://open.spotify.com/track/42nZBOwXNdO24Ml032bLBS</t>
  </si>
  <si>
    <t xml:space="preserve">Balanço da Rede - song and lyrics by Matheus Fernandes, Xand Avião </t>
  </si>
  <si>
    <t>Matheus Fernandes, Xand Avião</t>
  </si>
  <si>
    <t>https://open.spotify.com/track/2qmG7dokbGpDGD0T5wORWt</t>
  </si>
  <si>
    <t xml:space="preserve">Basiquinho - Ao Vivo - song and lyrics by Matheus &amp; Kauan </t>
  </si>
  <si>
    <t>https://open.spotify.com/track/2HMbGPbGiqGaHXzFkQAmZI</t>
  </si>
  <si>
    <t xml:space="preserve">Yellow - song and lyrics by Coldplay </t>
  </si>
  <si>
    <t>Coldplay</t>
  </si>
  <si>
    <t>https://open.spotify.com/track/3AJwUDP919kvQ9QcozQPxg</t>
  </si>
  <si>
    <t xml:space="preserve">Beijo de Glicose - Ao Vivo - song and lyrics by Diego &amp; Victor Hugo, Jorge &amp; Mateus </t>
  </si>
  <si>
    <t>Diego &amp; Victor Hugo, Jorge &amp; Mateus</t>
  </si>
  <si>
    <t>https://open.spotify.com/track/6gyhp7IcNhTYzwlk8utsgP</t>
  </si>
  <si>
    <t xml:space="preserve">Incendeia - song and lyrics by MC Kevin o Chris </t>
  </si>
  <si>
    <t>MC Kevin o Chris</t>
  </si>
  <si>
    <t>https://open.spotify.com/track/0jAAnWNbcHf6X1EXOtvOT7</t>
  </si>
  <si>
    <t xml:space="preserve">Vampiro - song and lyrics by Matuê, WIU, Teto </t>
  </si>
  <si>
    <t>Matuê, WIU, Teto</t>
  </si>
  <si>
    <t>https://open.spotify.com/track/6bTdZ7xfKp3NqqADJ8HLyj</t>
  </si>
  <si>
    <t xml:space="preserve">Acabei de Terminar - Ao Vivo - song and lyrics by Paulo e Nathan, Hugo &amp; Guilherme </t>
  </si>
  <si>
    <t>Paulo e Nathan, Hugo &amp; Guilherme</t>
  </si>
  <si>
    <t>https://open.spotify.com/track/3jPp5Aukksz9Ir0gZy6lZM</t>
  </si>
  <si>
    <t xml:space="preserve">Tem Cabaré Essa Noite - song and lyrics by Nivaldo Marques, NATTAN </t>
  </si>
  <si>
    <t>Nivaldo Marques, NATTAN</t>
  </si>
  <si>
    <t>https://open.spotify.com/track/25rz3D4oroFC0GXm3xFXnG</t>
  </si>
  <si>
    <t xml:space="preserve">Vagabundo Chora - Ao Vivo - song and lyrics by Guilherme &amp; Benuto </t>
  </si>
  <si>
    <t>Guilherme &amp; Benuto</t>
  </si>
  <si>
    <t>https://open.spotify.com/track/2ebFBmle5uXcdbrCAOvPcZ</t>
  </si>
  <si>
    <t xml:space="preserve">ABALO EMOCIONAL - Ao Vivo - song and lyrics by Luan Santana </t>
  </si>
  <si>
    <t>https://open.spotify.com/track/5A35xC90Nk6tXmcOAOOavi</t>
  </si>
  <si>
    <t xml:space="preserve">Fim de Semana no Rio - song and lyrics by Teto </t>
  </si>
  <si>
    <t>Teto</t>
  </si>
  <si>
    <t>https://open.spotify.com/track/7afaZ37wJJL6880z1NRgJS</t>
  </si>
  <si>
    <t xml:space="preserve">Pino da Granada (Ao Vivo em Rio Preto) - song and lyrics by Murilo Huff </t>
  </si>
  <si>
    <t>Murilo Huff</t>
  </si>
  <si>
    <t>https://open.spotify.com/track/0MKd4uZd8Ag8qyReZBTarP</t>
  </si>
  <si>
    <t xml:space="preserve">Eu Já Tava Bem - Ao Vivo - song and lyrics by Wesley Safadão </t>
  </si>
  <si>
    <t>Wesley Safadão</t>
  </si>
  <si>
    <t>https://open.spotify.com/track/5lCAtKxkZL6tFDyGX9t87j</t>
  </si>
  <si>
    <t xml:space="preserve">Termina Comigo Antes - song and lyrics by Gusttavo Lima </t>
  </si>
  <si>
    <t>https://open.spotify.com/track/1K8AtBJXcdq5mywMnZuARP</t>
  </si>
  <si>
    <t xml:space="preserve">CACHORRINHAS - song and lyrics by Luísa Sonza </t>
  </si>
  <si>
    <t>Luísa Sonza</t>
  </si>
  <si>
    <t>https://open.spotify.com/track/7KWKWJnbGJ3Soag6Oopion</t>
  </si>
  <si>
    <t xml:space="preserve">Bandido - song and lyrics by Zé Felipe, MC Mari </t>
  </si>
  <si>
    <t>Zé Felipe, MC Mari</t>
  </si>
  <si>
    <t>https://open.spotify.com/track/5PZAbR6JHYYV9xp5gv0XES</t>
  </si>
  <si>
    <t xml:space="preserve">ERRO PLANEJADO - Ao Vivo - song and lyrics by Luan Santana, Henrique &amp; Juliano </t>
  </si>
  <si>
    <t>https://open.spotify.com/track/2TdOWHAolNaQx8gyRDVS1N</t>
  </si>
  <si>
    <t xml:space="preserve">Perfeito Pra Ficar Sozinho - Ao Vivo - song and lyrics by Murilo Huff, Maiara &amp; Maraisa </t>
  </si>
  <si>
    <t>Murilo Huff, Maiara &amp; Maraisa</t>
  </si>
  <si>
    <t>https://open.spotify.com/track/4cxQWmXmmbFoWvV8qipQTe</t>
  </si>
  <si>
    <t xml:space="preserve">As It Was - song and lyrics by Harry Styles </t>
  </si>
  <si>
    <t>Harry Styles</t>
  </si>
  <si>
    <t>https://open.spotify.com/track/4Dvkj6JhhA12EX05fT7y2e</t>
  </si>
  <si>
    <t xml:space="preserve">No Ouvidinho - song and lyrics by Felipe Amorim </t>
  </si>
  <si>
    <t>Felipe Amorim</t>
  </si>
  <si>
    <t>https://open.spotify.com/track/4QWumyD2uwiePBBha9XBHI</t>
  </si>
  <si>
    <t xml:space="preserve">Meu Número - Ao Vivo - song and lyrics by Hugo &amp; Guilherme, Jorge &amp; Mateus </t>
  </si>
  <si>
    <t>https://open.spotify.com/track/3XF598RmEUF3XW4XKo1lyP</t>
  </si>
  <si>
    <t xml:space="preserve">X1 - song and lyrics by MC Cabelinho, Dallass </t>
  </si>
  <si>
    <t>MC Cabelinho, Ariel Donato</t>
  </si>
  <si>
    <t>https://open.spotify.com/track/0dcHD9QhnWRA41zoLnC83X</t>
  </si>
  <si>
    <t xml:space="preserve">Nem Namorado e Nem Ficante - Ao Vivo </t>
  </si>
  <si>
    <t>Israel &amp; Rodolffo, Maiara &amp; Maraisa</t>
  </si>
  <si>
    <t>https://open.spotify.com/track/6bwx7pcKJY05D9S6CVa1k6</t>
  </si>
  <si>
    <t xml:space="preserve">202 - song and lyrics by Kweller, Enzo Cello </t>
  </si>
  <si>
    <t>Kweller, Enzo Cello</t>
  </si>
  <si>
    <t>https://open.spotify.com/track/3imzmQM2DPPVBLMiBBexRL</t>
  </si>
  <si>
    <t xml:space="preserve">Bagulho Louco - song and lyrics by Mc Paiva ZS </t>
  </si>
  <si>
    <t>Mc Paiva ZS</t>
  </si>
  <si>
    <t>https://open.spotify.com/track/04vzhKfl5HtPEgrdZJCZ7L</t>
  </si>
  <si>
    <t xml:space="preserve">Gostosinha é Ela - song and lyrics by Felipe Amorim </t>
  </si>
  <si>
    <t>https://open.spotify.com/track/0XyPPyGes0omXppV5YE8gy</t>
  </si>
  <si>
    <t xml:space="preserve">EU VOU COM CARINHO ELA QUER COM FORÇA - song and lyrics by Mc Don Juan, MC G15, Mc Davi </t>
  </si>
  <si>
    <t>Mc Don Juan, MC G15, Mc Davi</t>
  </si>
  <si>
    <t>https://open.spotify.com/track/7qD2vjd3btuOgwpQPEY7ci</t>
  </si>
  <si>
    <t xml:space="preserve">Kikando e Me Olhando - song and lyrics by MC Braz, MC Tairon, Dj Win </t>
  </si>
  <si>
    <t>MC Braz, MC Tairon, Dj Win</t>
  </si>
  <si>
    <t>https://open.spotify.com/track/4a0sqvCBo7aRIS4GzBQpnp</t>
  </si>
  <si>
    <t xml:space="preserve">Molhando o Volante - song and lyrics by Jorge &amp; Mateus </t>
  </si>
  <si>
    <t>https://open.spotify.com/track/3ITkrUvAA6gzxer2UIom3P</t>
  </si>
  <si>
    <t xml:space="preserve">sentaDONA (Remix) s2 - song and lyrics by Davi Kneip, Mc Frog, Dj Gabriel do Borel, Luísa Sonza </t>
  </si>
  <si>
    <t>Davi Kneip, Mc Frog, Dj Gabriel do Borel, Luísa Sonza</t>
  </si>
  <si>
    <t>https://open.spotify.com/track/3sd2p4kE7xQmFH3lPnFl6h</t>
  </si>
  <si>
    <t xml:space="preserve">Assunto Delicado - Ao Vivo - song and lyrics by Guilherme &amp; Benuto, Xand Avião </t>
  </si>
  <si>
    <t>Guilherme &amp; Benuto, Xand Avião</t>
  </si>
  <si>
    <t>https://open.spotify.com/track/3yHXEidSu4gYVRqKoI653O</t>
  </si>
  <si>
    <t xml:space="preserve">Tchuco Nela - song and lyrics by MC Rogerinho, Wesley Safadão </t>
  </si>
  <si>
    <t>MC Rogerinho, Wesley Safadão</t>
  </si>
  <si>
    <t>https://open.spotify.com/track/3ShKPhFkexrwl7WoyTtNND</t>
  </si>
  <si>
    <t xml:space="preserve">Dengo - song and lyrics by João Gomes </t>
  </si>
  <si>
    <t>João Gomes</t>
  </si>
  <si>
    <t>https://open.spotify.com/track/6Ulh9GPYz6JKdv04qc3q2U</t>
  </si>
  <si>
    <t xml:space="preserve">Bafora o Lança - Remix - song and lyrics by Mario Mc, Menor Adr </t>
  </si>
  <si>
    <t>Mario Mc, Menor Adr</t>
  </si>
  <si>
    <t>https://open.spotify.com/track/4NFkcqZ3jU2O9rgEbuluVn</t>
  </si>
  <si>
    <t xml:space="preserve">Insônia - Ao vivo - song and lyrics by LUDMILLA, Marília Mendonça </t>
  </si>
  <si>
    <t>LUDMILLA</t>
  </si>
  <si>
    <t>https://open.spotify.com/track/3EM71GPnUGJ75uDhkH77pq</t>
  </si>
  <si>
    <t xml:space="preserve">Vai Lá Em Casa Hoje - song and lyrics by George Henrique &amp; Rodrigo, Marília Mendonça </t>
  </si>
  <si>
    <t>George Henrique &amp; Rodrigo, Marília Mendonça</t>
  </si>
  <si>
    <t>https://open.spotify.com/track/2wSCalnGOnXdAJC0Fn8OUY</t>
  </si>
  <si>
    <t xml:space="preserve">Ai Eu Chorei - Ao Vivo - song and lyrics by Clayton &amp; Romário </t>
  </si>
  <si>
    <t>Clayton &amp; Romário</t>
  </si>
  <si>
    <t>https://open.spotify.com/track/5TPXcKSOlPaz2pkYbWiWHU</t>
  </si>
  <si>
    <t>nacional</t>
  </si>
  <si>
    <t>vingança</t>
  </si>
  <si>
    <t>abandono</t>
  </si>
  <si>
    <t>fragilidade feminina</t>
  </si>
  <si>
    <t>submissão-recato-passividade</t>
  </si>
  <si>
    <t>objetificação, mulher objeto</t>
  </si>
  <si>
    <t>citações</t>
  </si>
  <si>
    <t>"Oi, quis conhecer as alturas e, nas altura, eu te soco
Desce, rebola pra nóis, joga em câmera lenta
Tira foto, faz story com os bandido que te sustenta", 
"Seu peito, eu turbinei, até a bunda nóis comprou
Por isso que ela se abre e me chama de amor", 
"Ela sabe que nóis não vale nada
Mas sabe que o gordinho é patrão
Sabe que tá com Ryan e o Paiva
Ganha silicone e harmonização
Então relaxa, nóis faz o Pix ou passa no cartão"</t>
  </si>
  <si>
    <t>"Tá sofrendo, né?
Nega não, tá sim
E vai piorar se não voltar ligeiro pra mim"</t>
  </si>
  <si>
    <t>"Meu beijo vai te viciar
Minha pegada vai fazer você gamar
Debaixo do meu chapéu não vai mais sair
Eu sou o combo perfeito pra iludir, yeah, yeah"</t>
  </si>
  <si>
    <t>"Vou te pegar bolado (não ligo)
Quer deixar no sigilo? (Eu deixo)
Quer vir pra minha base? (Eu quero)
Então entra na nave (ai, para)", "Sabe que a tropa maceta bem, os tralha que tá na moda (ainda)
Provou uma vez, agora quer o tempo inteiro"</t>
  </si>
  <si>
    <t>"Dá só mais um pouquinho desse amor cigano
Que segue me iludindo, e eu acreditando
Fazer o que se ela roubou o meu juízo?
Fazer o que se eu tô me sentindo vivo?
Tirou o meu chão, me levou pro colchão
E fez acampamento em outro coração"</t>
  </si>
  <si>
    <t>"Falou mal de mim pra vários amigos meu
Fica aí cuspindo no prato que tu comeu", "Pode falar, pode falar
Mas fala a verdade
Que até hoje tu me dá"</t>
  </si>
  <si>
    <t>"Seu beijo é coisa de louco
Mas todo cuidado é pouco
Não quero ser feito de bobo de novo
Machucado por outros amores
Coração calejado de medo
Aprendeu as cinco regras do desapego"</t>
  </si>
  <si>
    <t>"Que bunda gigante"</t>
  </si>
  <si>
    <t>"Você me traiu, levou um tempo, mas eu descobri
Você não vale nada, tá claro pra mim
Seu plano era bom, era quase perfeito
Pena que tudo que cê faz, cê faz mal feito"</t>
  </si>
  <si>
    <t>"Cê esperava o quê?
Como que eu vou ser
O príncipe encantado
Do conto de fadas que tu foi fazer?", "Acho que a nossa comunicação falhou
Eu falava: Toma e tu escutava: Amor
Era gostoso, mas você se emocionou
Era gostoso, mas você se apaixonou"</t>
  </si>
  <si>
    <t>"Comigo tu viaja, com ele, tu perde tempo
Fazer amor é fácil, quero ver ter sentimento"</t>
  </si>
  <si>
    <t>"Se quer um conselho
Vaza que ainda tá em tempo
Enquanto não passar do beijo
Vai conseguir sair ileso
Mas se quer tentar
Tenta, mas já vai sabendo
Que ela ainda tá me esquecendo
E isso vai te machucar
Já pensou se ela solta meu nome na hora H?
Se for fazer amor com ela
Faz o basiquin
Porque se der tapa, ela lembra de mim
Puxão de cabelo, ela lembra de mim"</t>
  </si>
  <si>
    <t>"Ninguém dá tempo pra te superar
Sem você não sirvo pra beber
Sem você só sirvo pra chorar
Todo dia uma feiura
Todo dia uma saudade, um porre
Todo dia uma mistura forte
Bebidas e tragos, amigos e bares não resolve
Nesse grau que eu tô, é só seu beijo de glicose"</t>
  </si>
  <si>
    <t>"Coisa linda, minha bebê
Hoje é eu e você
Vem, mulher, sentando bem
Vem com a tropa do mantém
Vou chamar pra foder na ondinha do MD
Sacanagem hoje tem, não tem jeito, nós é o trem
Então empina, ah
Rebola pra mim, novinha
Então empina, ah
Rebola pra mim
Vai de ladinho"</t>
  </si>
  <si>
    <t>"Já tem muito tempo que a 30 comanda (muito tempo)
Ainda querem me dizer como é que faz
Não dá pra dizer nada
Ainda querem me dizer como é que faz
Melhor ficar calada"</t>
  </si>
  <si>
    <t>"Você tem cara de problema
E de problema eu tô fora
Não quero tá aqui de novo
Daqui um mês e pouco
Igual eu tô agora"</t>
  </si>
  <si>
    <t>"Você não deu valor
Nunca se importou
A partir de hoje
Nosso amor acabou"</t>
  </si>
  <si>
    <t>"Quando eu te conheci, pensei
Vou dar o golpe, eu que levei
Tentei roubar o coração de uma ladra"</t>
  </si>
  <si>
    <t>"Só porque eu tenho dinheiro várias me adora"</t>
  </si>
  <si>
    <t>"Se eu for problema
Hoje eu tô deixando de ser
Se eu for saudade
(Torce pro meu beijo não sobreviver)
E encontrar alguém que entre na linha de fogo
E faça eu te superar"</t>
  </si>
  <si>
    <t>"Se tudo acabou
Tava tudo certo
Pra que mexer num coração que tá quieto?
Pra brincar? Pra usar?
Mas eu já tava bem
Na minha cabeça não tinha você
Aí me beijou
E falou de amor
E só sossegou
Quando me viu sofrer"</t>
  </si>
  <si>
    <t>"Cadelinha número um é a famosa Gisellе
Insuportável, inadestrável, essa é minha BFF
Cadela número dois é a Britney Bitch
Ela é mandraka, nunca dá a pata
Essa é a Dudinha, a número três
Cachorra novinha, não deita pra ex
Minha gata pirata, de quatro ela vem
Essa é a Rita Lee, come quieto, come bem"</t>
  </si>
  <si>
    <t>"Bandido
Tava na putaria
E disse que tava dormindo
Vai mentindo mais
Eu finjo que acredito", "Acredita que eu mudei
Baby, por você mudei
Então não viaja
Que tava na cachorrada
Cê tá muito emocionada
Dizendo que revoei"</t>
  </si>
  <si>
    <t>"Eu não tava lá na sua mente
Mas eu sei que esse erro foi pensado, planejado e consciente
A culpa é sempre de uma briga, de umas pinga
De uma amiga que te arrasta pra rua
Mas as perna é sua
Você é sempre inocente, mente que nem sente
E sempre erra como nunca, uô"</t>
  </si>
  <si>
    <t>"Aprendi com a saudade da gente
Tudo o que cê tentou me ensinar
Pena que o coração, só aprende
Quando é tarde demais pra voltar
Me tornei esse cara perfeito pra ficar sozinho
Tentando virar a página
De um amor que já trocou de livro"</t>
  </si>
  <si>
    <t>"Hoje eu tô te deixando voar
Na certeza que tem outro amor
Se acaso ele te machucar
O meu número nunca mudou
Se você resolver não voltar
Eu só quero o melhor pra você
Hoje eu tô te deixando voar
Na certeza que tem outro amor
Se acaso ele te machucar
O meu número nunca mudou"</t>
  </si>
  <si>
    <t>"Eu vou gravar um vídeo dando tapa no seu bumbum
Dentro da minha X1"</t>
  </si>
  <si>
    <t>"Coisa de pele, beijo na boca
Fazendo loucura e tirando a roupa
No meio da rua, sem ter hora e nem lugar
Eu sei que pro mundo isso é pecado
Eu tenho mulher e você namorado
Mas acontece que o tesão manda na gente"</t>
  </si>
  <si>
    <t>"E ela vai tirando a roupa, me dá água na boca
O jeito que ela senta rebolando com a polpa é fenomenal
Ela bola o beck que eu fumo
Ela anda na minha caranga e gosta do jeito que eu te catuco", "Às vezes a gente briga, acumulação de estresse
Mas isso é um paradoxo, logo menos tu esquece", "Que te comeu e não te abandonou
Mostrou diferença, por isso se apaixonou"</t>
  </si>
  <si>
    <t>"Coração de gelo, mas a raba é quente"</t>
  </si>
  <si>
    <t>"Me degradar pra te agradar? Difícil, tá
Me ama, me xinga, mama, arranha, essa menina é bipolar", "Fecha a porta, apaga a luz, se concentra e senta
Vai descendo em mim em câmera lenta
Sei que tu gosta e eu sei que tu aguenta
Sei que tu aguenta"</t>
  </si>
  <si>
    <t>"E ela vai viver como se fosse a última vez
Vai dar rolê, curtir, chapar, pra provocar seu ex
Seu coração ta congelado pela estupidez
Deixou de lado o seu passado, e sabe o que ela fez"</t>
  </si>
  <si>
    <t>"Localização de bar lotado
Insinuações que tem alguém do lado
Posta voltando pra casa às seis
Pra provar pro ex que quem perdeu foi o ex
Mas o som do seu carro só toca indireta
Para de filmar o painel e vira a tela
Só sai saudade desse alto-falante
Atrás dos stories, cê tá molhando o volante"</t>
  </si>
  <si>
    <t>"Ah, não, não, não (ela se iludiu com a gente)
Eu não tô acreditando que eu tô escutando isso, não
Cês tão mentindo por aí e cês acham que eu não fico sabendo?
Peraí que eu vou mandar a real
Chego de mansinho mudando todo esse beat
Toda bonequinha Hello Kitty
Mas não fica preocupado se chamei de namorado
É que contando com você, acho que eu tenho mais uns vinte
Onde eu quico, onde eu sento
Eles me pede em casamento
Coração da mãe é grande
Eu não tô perdendo tempo"</t>
  </si>
  <si>
    <t>"As bebê já tá fazendo
Com uma empinada louca, tá descendo no veneno
Com o dedinho na boca, mostrando o seu talento"</t>
  </si>
  <si>
    <t>"Quando cê vai perceber que eu lutei pra te ter?
Te quero ao meu lado
Eu sei que a minha fama não é boa
E o povo me chama de beijo safado
Mas eu não quero mais
Essa vida de farra"</t>
  </si>
  <si>
    <t>"Uh, essa menina é piranha
Não sou cabeça branca
sou apenas o novinho que te banca
Ela vem pra cá toda semana
Não quer nada sério, mano, só quer minha grana
Ela quer se envolver, se envolver, tua bunda balança
Se tu tá careta vem aqui, bafora o lança
No final da noite ela quer ir pra minha cama
Brota lá em casa com as suas amiga piranha
Tudo liberado, tira a roupa e não se acanha
Se passar no teste, vamo pra bodicabana
De carro esportivo cê sabe, tirando onda
Vamo lá no shopping, vou lançar Dolce Gabbana"</t>
  </si>
  <si>
    <t>"Você tá aí, bebendo saudade
Fazendo vergonha
Tá fazendo merda no meio da rua
E nada disso cura a tua insônia
Você tá aí, vestindo orgulho
Gastando o que não pode
Vivendo uma vida que já não é sua
E nada disso cura a tua insônia
É que você me procura embaixo do seu cobertor
E se desespera quando vê que eu não tô
E o nome disso é saudade, se você não reparou"</t>
  </si>
  <si>
    <t>"Ai eu fui lá no portão bati palma
Mais a desgramado saiu acompanhada
Se não acredita foi cena de novela
A banda parou e eu sofri a capela"</t>
  </si>
  <si>
    <t>"Várias tchuquinha dançando, jogando o bundão pra mim
Whisky e Red Bull no copo, coração tá igual gelin", "Então faz assim, joga a xereca nimim
Que eu tô safadão, coração gelado e sem carin"</t>
  </si>
  <si>
    <t>"Do que adianta ser solteiro?
Se eu nem aproveito um beijo?
Mesmo aqui na bagaceira só penso em você"</t>
  </si>
  <si>
    <t>"Ai que o vagabundo chora
Ai que o vagabundo implora pra ficar
Enquanto sai chutado do portão
Pegando celular quebrado que ela jogou no chão
Ai que o vagabundo chora
Ai que o vagabundo implora pra ficar
Enquanto sai chutado do portão
Pegando celular quebrado que ela jogou no chão
O celular vai ter conserto, mas a gente não"</t>
  </si>
  <si>
    <t>"Tô sentindo você tão distante
Se arrumando demais pra sair
Cada dia tá mais elegante
Tô sentindo que não é pra mim
Se resolver trocar o amor por um instante
Termina comigo antes
Se pra você eu sou insignificante
Termina comigo antes"</t>
  </si>
  <si>
    <t>author_gender</t>
  </si>
  <si>
    <t>Masculino</t>
  </si>
  <si>
    <t>Misto</t>
  </si>
  <si>
    <t>Feminino</t>
  </si>
  <si>
    <t>total</t>
  </si>
  <si>
    <t>Soma de submissão-recato-passividade</t>
  </si>
  <si>
    <t>Soma de racionalidade
x afetividade</t>
  </si>
  <si>
    <t>Soma de vingança</t>
  </si>
  <si>
    <t>Soma de abandono</t>
  </si>
  <si>
    <t>Soma de maior consciência,
autônomia (ruptura
com o discurso
dominante)</t>
  </si>
  <si>
    <t>Soma de culpabilidade pelo
sofrimento do
homem</t>
  </si>
  <si>
    <t>Soma de imanência x
transcedência,
discurso da espera
feminina</t>
  </si>
  <si>
    <t>Soma de idealização,
idolatração,
mulher-musa</t>
  </si>
  <si>
    <t>Soma de misoginia, feminino
menosprezado,
incapacidade
intelectual,</t>
  </si>
  <si>
    <t>Soma de discurso da verdade
proferido pelo
homem,
aconselhador</t>
  </si>
  <si>
    <t>Soma de oportunismo e
falsidade</t>
  </si>
  <si>
    <t>Soma de mulher relacionada
a esfera doméstica</t>
  </si>
  <si>
    <t>Soma de dicotomia santa x
prostituta</t>
  </si>
  <si>
    <t>Soma de fragilidade feminina</t>
  </si>
  <si>
    <t>Soma de objetificação, mulher objeto</t>
  </si>
  <si>
    <t>Valores</t>
  </si>
  <si>
    <t>(vazio)</t>
  </si>
  <si>
    <t>Total Geral</t>
  </si>
  <si>
    <t>Total de aparições por gênero do(a) autor(a)</t>
  </si>
  <si>
    <t>Total de temas sexistas</t>
  </si>
  <si>
    <t>Músicas</t>
  </si>
  <si>
    <t>racionalidade x afetividade</t>
  </si>
  <si>
    <t>maior consciência, autônomia (ruptura com o discurso dominante)</t>
  </si>
  <si>
    <t>culpabilidade pelo sofrimento do homem</t>
  </si>
  <si>
    <t>imanência x transcedência, discurso da espera feminina</t>
  </si>
  <si>
    <t>idealização, idolatração, mulher-musa</t>
  </si>
  <si>
    <t>misoginia, feminino menosprezado, incapacidade intelectual</t>
  </si>
  <si>
    <t>discurso da verdade proferido pelo homem, aconselhador</t>
  </si>
  <si>
    <t>oportunismo e falsidade</t>
  </si>
  <si>
    <t>mulher relacionada a esfera doméstica</t>
  </si>
  <si>
    <t>dicotomia santa x prostituta</t>
  </si>
  <si>
    <t>Rótulos de Linha</t>
  </si>
  <si>
    <t>Contagem de author_gender</t>
  </si>
  <si>
    <t>Músicas sexistas</t>
  </si>
  <si>
    <t>Músicas totais</t>
  </si>
  <si>
    <t>1 narrativa</t>
  </si>
  <si>
    <t>2 narrativas</t>
  </si>
  <si>
    <t>3 narrativas</t>
  </si>
  <si>
    <t>4 narrativas</t>
  </si>
  <si>
    <t>Músicas subversivas</t>
  </si>
  <si>
    <t>Total músicas</t>
  </si>
  <si>
    <t>Nenhuma narrativa</t>
  </si>
  <si>
    <t>Músicas neutras ou subversivas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</si>
</sst>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b/>
      <sz val="11"/>
      <name val="Calibri"/>
      <family val="2"/>
    </font>
    <font>
      <b/>
      <sz val="8"/>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6">
    <xf numFmtId="0" fontId="0" fillId="0" borderId="0" xfId="0"/>
    <xf numFmtId="0" fontId="0" fillId="0" borderId="0" xfId="0" applyAlignment="1">
      <alignment vertical="center"/>
    </xf>
    <xf numFmtId="0" fontId="1" fillId="0" borderId="1" xfId="0" applyFont="1" applyBorder="1" applyAlignment="1">
      <alignment horizontal="center" vertical="center"/>
    </xf>
    <xf numFmtId="0" fontId="2" fillId="0" borderId="1" xfId="0" applyFont="1" applyBorder="1" applyAlignment="1">
      <alignment horizontal="center" vertical="center" wrapText="1"/>
    </xf>
    <xf numFmtId="0" fontId="0" fillId="0" borderId="0" xfId="0" applyFill="1"/>
    <xf numFmtId="0" fontId="0" fillId="0" borderId="0" xfId="0" applyFill="1" applyAlignment="1">
      <alignment horizontal="center" vertical="center"/>
    </xf>
    <xf numFmtId="0" fontId="0" fillId="0" borderId="0" xfId="0" applyAlignment="1">
      <alignment horizontal="center" vertical="center"/>
    </xf>
    <xf numFmtId="0" fontId="0" fillId="0" borderId="0" xfId="0" applyAlignment="1"/>
    <xf numFmtId="0" fontId="1" fillId="0" borderId="1" xfId="0" applyFont="1" applyFill="1" applyBorder="1" applyAlignment="1">
      <alignment horizontal="center" vertical="center"/>
    </xf>
    <xf numFmtId="0" fontId="0" fillId="0" borderId="0" xfId="0" applyAlignment="1">
      <alignment wrapText="1"/>
    </xf>
    <xf numFmtId="0" fontId="0" fillId="0" borderId="0" xfId="0" applyFill="1" applyAlignment="1"/>
    <xf numFmtId="0" fontId="0" fillId="0" borderId="0" xfId="0" applyNumberFormat="1"/>
    <xf numFmtId="0" fontId="0" fillId="0" borderId="0" xfId="0" pivotButton="1"/>
    <xf numFmtId="0" fontId="0" fillId="0" borderId="0" xfId="0" applyAlignment="1">
      <alignment horizontal="left"/>
    </xf>
    <xf numFmtId="0" fontId="3" fillId="0" borderId="1" xfId="0" applyFont="1" applyBorder="1" applyAlignment="1">
      <alignment horizontal="center" vertical="center" wrapText="1"/>
    </xf>
    <xf numFmtId="17"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8" Type="http://schemas.openxmlformats.org/officeDocument/2006/relationships/customXml" Target="../ink/ink5.xml"/><Relationship Id="rId3" Type="http://schemas.openxmlformats.org/officeDocument/2006/relationships/customXml" Target="../ink/ink2.xml"/><Relationship Id="rId7" Type="http://schemas.openxmlformats.org/officeDocument/2006/relationships/image" Target="../media/image3.png"/><Relationship Id="rId2" Type="http://schemas.openxmlformats.org/officeDocument/2006/relationships/image" Target="../media/image1.png"/><Relationship Id="rId1" Type="http://schemas.openxmlformats.org/officeDocument/2006/relationships/customXml" Target="../ink/ink1.xml"/><Relationship Id="rId6" Type="http://schemas.openxmlformats.org/officeDocument/2006/relationships/customXml" Target="../ink/ink4.xml"/><Relationship Id="rId5" Type="http://schemas.openxmlformats.org/officeDocument/2006/relationships/customXml" Target="../ink/ink3.xml"/><Relationship Id="rId4" Type="http://schemas.openxmlformats.org/officeDocument/2006/relationships/image" Target="../media/image2.png"/><Relationship Id="rId9"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550320</xdr:colOff>
      <xdr:row>13</xdr:row>
      <xdr:rowOff>74760</xdr:rowOff>
    </xdr:from>
    <xdr:to>
      <xdr:col>1</xdr:col>
      <xdr:colOff>552120</xdr:colOff>
      <xdr:row>13</xdr:row>
      <xdr:rowOff>83040</xdr:rowOff>
    </xdr:to>
    <mc:AlternateContent xmlns:mc="http://schemas.openxmlformats.org/markup-compatibility/2006">
      <mc:Choice xmlns:xdr14="http://schemas.microsoft.com/office/excel/2010/spreadsheetDrawing" Requires="xdr14">
        <xdr:contentPart xmlns:r="http://schemas.openxmlformats.org/officeDocument/2006/relationships" r:id="rId1">
          <xdr14:nvContentPartPr>
            <xdr14:cNvPr id="2" name="Tinta 1">
              <a:extLst>
                <a:ext uri="{FF2B5EF4-FFF2-40B4-BE49-F238E27FC236}">
                  <a16:creationId xmlns:a16="http://schemas.microsoft.com/office/drawing/2014/main" id="{8A161103-F0D2-042C-0CE3-52CCA1927E50}"/>
                </a:ext>
              </a:extLst>
            </xdr14:cNvPr>
            <xdr14:cNvContentPartPr/>
          </xdr14:nvContentPartPr>
          <xdr14:nvPr macro=""/>
          <xdr14:xfrm>
            <a:off x="1159920" y="2468710"/>
            <a:ext cx="1800" cy="8280"/>
          </xdr14:xfrm>
        </xdr:contentPart>
      </mc:Choice>
      <mc:Fallback>
        <xdr:pic>
          <xdr:nvPicPr>
            <xdr:cNvPr id="2" name="Tinta 1">
              <a:extLst>
                <a:ext uri="{FF2B5EF4-FFF2-40B4-BE49-F238E27FC236}">
                  <a16:creationId xmlns:a16="http://schemas.microsoft.com/office/drawing/2014/main" id="{8A161103-F0D2-042C-0CE3-52CCA1927E50}"/>
                </a:ext>
              </a:extLst>
            </xdr:cNvPr>
            <xdr:cNvPicPr/>
          </xdr:nvPicPr>
          <xdr:blipFill>
            <a:blip xmlns:r="http://schemas.openxmlformats.org/officeDocument/2006/relationships" r:embed="rId2"/>
            <a:stretch>
              <a:fillRect/>
            </a:stretch>
          </xdr:blipFill>
          <xdr:spPr>
            <a:xfrm>
              <a:off x="1150920" y="2459710"/>
              <a:ext cx="19440" cy="25920"/>
            </a:xfrm>
            <a:prstGeom prst="rect">
              <a:avLst/>
            </a:prstGeom>
          </xdr:spPr>
        </xdr:pic>
      </mc:Fallback>
    </mc:AlternateContent>
    <xdr:clientData/>
  </xdr:twoCellAnchor>
  <xdr:twoCellAnchor editAs="oneCell">
    <xdr:from>
      <xdr:col>1</xdr:col>
      <xdr:colOff>809160</xdr:colOff>
      <xdr:row>11</xdr:row>
      <xdr:rowOff>173060</xdr:rowOff>
    </xdr:from>
    <xdr:to>
      <xdr:col>1</xdr:col>
      <xdr:colOff>812760</xdr:colOff>
      <xdr:row>11</xdr:row>
      <xdr:rowOff>178460</xdr:rowOff>
    </xdr:to>
    <mc:AlternateContent xmlns:mc="http://schemas.openxmlformats.org/markup-compatibility/2006">
      <mc:Choice xmlns:xdr14="http://schemas.microsoft.com/office/excel/2010/spreadsheetDrawing" Requires="xdr14">
        <xdr:contentPart xmlns:r="http://schemas.openxmlformats.org/officeDocument/2006/relationships" r:id="rId3">
          <xdr14:nvContentPartPr>
            <xdr14:cNvPr id="3" name="Tinta 2">
              <a:extLst>
                <a:ext uri="{FF2B5EF4-FFF2-40B4-BE49-F238E27FC236}">
                  <a16:creationId xmlns:a16="http://schemas.microsoft.com/office/drawing/2014/main" id="{3C82C705-C213-8498-2F0F-15CF79F6565A}"/>
                </a:ext>
              </a:extLst>
            </xdr14:cNvPr>
            <xdr14:cNvContentPartPr/>
          </xdr14:nvContentPartPr>
          <xdr14:nvPr macro=""/>
          <xdr14:xfrm>
            <a:off x="1418760" y="2198710"/>
            <a:ext cx="3600" cy="5400"/>
          </xdr14:xfrm>
        </xdr:contentPart>
      </mc:Choice>
      <mc:Fallback>
        <xdr:pic>
          <xdr:nvPicPr>
            <xdr:cNvPr id="3" name="Tinta 2">
              <a:extLst>
                <a:ext uri="{FF2B5EF4-FFF2-40B4-BE49-F238E27FC236}">
                  <a16:creationId xmlns:a16="http://schemas.microsoft.com/office/drawing/2014/main" id="{3C82C705-C213-8498-2F0F-15CF79F6565A}"/>
                </a:ext>
              </a:extLst>
            </xdr:cNvPr>
            <xdr:cNvPicPr/>
          </xdr:nvPicPr>
          <xdr:blipFill>
            <a:blip xmlns:r="http://schemas.openxmlformats.org/officeDocument/2006/relationships" r:embed="rId4"/>
            <a:stretch>
              <a:fillRect/>
            </a:stretch>
          </xdr:blipFill>
          <xdr:spPr>
            <a:xfrm>
              <a:off x="1410120" y="2189710"/>
              <a:ext cx="21240" cy="23040"/>
            </a:xfrm>
            <a:prstGeom prst="rect">
              <a:avLst/>
            </a:prstGeom>
          </xdr:spPr>
        </xdr:pic>
      </mc:Fallback>
    </mc:AlternateContent>
    <xdr:clientData/>
  </xdr:twoCellAnchor>
  <xdr:twoCellAnchor editAs="oneCell">
    <xdr:from>
      <xdr:col>24</xdr:col>
      <xdr:colOff>200360</xdr:colOff>
      <xdr:row>31</xdr:row>
      <xdr:rowOff>47270</xdr:rowOff>
    </xdr:from>
    <xdr:to>
      <xdr:col>24</xdr:col>
      <xdr:colOff>206480</xdr:colOff>
      <xdr:row>31</xdr:row>
      <xdr:rowOff>50510</xdr:rowOff>
    </xdr:to>
    <mc:AlternateContent xmlns:mc="http://schemas.openxmlformats.org/markup-compatibility/2006">
      <mc:Choice xmlns:xdr14="http://schemas.microsoft.com/office/excel/2010/spreadsheetDrawing" Requires="xdr14">
        <xdr:contentPart xmlns:r="http://schemas.openxmlformats.org/officeDocument/2006/relationships" r:id="rId5">
          <xdr14:nvContentPartPr>
            <xdr14:cNvPr id="4" name="Tinta 3">
              <a:extLst>
                <a:ext uri="{FF2B5EF4-FFF2-40B4-BE49-F238E27FC236}">
                  <a16:creationId xmlns:a16="http://schemas.microsoft.com/office/drawing/2014/main" id="{89DD56AD-E802-FCC7-5604-F3D23EC35C41}"/>
                </a:ext>
              </a:extLst>
            </xdr14:cNvPr>
            <xdr14:cNvContentPartPr/>
          </xdr14:nvContentPartPr>
          <xdr14:nvPr macro=""/>
          <xdr14:xfrm>
            <a:off x="36236610" y="5755920"/>
            <a:ext cx="6120" cy="3240"/>
          </xdr14:xfrm>
        </xdr:contentPart>
      </mc:Choice>
      <mc:Fallback>
        <xdr:pic>
          <xdr:nvPicPr>
            <xdr:cNvPr id="4" name="Tinta 3">
              <a:extLst>
                <a:ext uri="{FF2B5EF4-FFF2-40B4-BE49-F238E27FC236}">
                  <a16:creationId xmlns:a16="http://schemas.microsoft.com/office/drawing/2014/main" id="{89DD56AD-E802-FCC7-5604-F3D23EC35C41}"/>
                </a:ext>
              </a:extLst>
            </xdr:cNvPr>
            <xdr:cNvPicPr/>
          </xdr:nvPicPr>
          <xdr:blipFill>
            <a:blip xmlns:r="http://schemas.openxmlformats.org/officeDocument/2006/relationships" r:embed="rId4"/>
            <a:stretch>
              <a:fillRect/>
            </a:stretch>
          </xdr:blipFill>
          <xdr:spPr>
            <a:xfrm>
              <a:off x="36227970" y="5746920"/>
              <a:ext cx="23760" cy="20880"/>
            </a:xfrm>
            <a:prstGeom prst="rect">
              <a:avLst/>
            </a:prstGeom>
          </xdr:spPr>
        </xdr:pic>
      </mc:Fallback>
    </mc:AlternateContent>
    <xdr:clientData/>
  </xdr:twoCellAnchor>
  <xdr:twoCellAnchor editAs="oneCell">
    <xdr:from>
      <xdr:col>24</xdr:col>
      <xdr:colOff>269120</xdr:colOff>
      <xdr:row>31</xdr:row>
      <xdr:rowOff>90470</xdr:rowOff>
    </xdr:from>
    <xdr:to>
      <xdr:col>24</xdr:col>
      <xdr:colOff>279200</xdr:colOff>
      <xdr:row>31</xdr:row>
      <xdr:rowOff>92630</xdr:rowOff>
    </xdr:to>
    <mc:AlternateContent xmlns:mc="http://schemas.openxmlformats.org/markup-compatibility/2006">
      <mc:Choice xmlns:xdr14="http://schemas.microsoft.com/office/excel/2010/spreadsheetDrawing" Requires="xdr14">
        <xdr:contentPart xmlns:r="http://schemas.openxmlformats.org/officeDocument/2006/relationships" r:id="rId6">
          <xdr14:nvContentPartPr>
            <xdr14:cNvPr id="5" name="Tinta 4">
              <a:extLst>
                <a:ext uri="{FF2B5EF4-FFF2-40B4-BE49-F238E27FC236}">
                  <a16:creationId xmlns:a16="http://schemas.microsoft.com/office/drawing/2014/main" id="{F42905E6-D35B-A23F-3859-4F0371426D32}"/>
                </a:ext>
              </a:extLst>
            </xdr14:cNvPr>
            <xdr14:cNvContentPartPr/>
          </xdr14:nvContentPartPr>
          <xdr14:nvPr macro=""/>
          <xdr14:xfrm>
            <a:off x="36305370" y="5799120"/>
            <a:ext cx="10080" cy="2160"/>
          </xdr14:xfrm>
        </xdr:contentPart>
      </mc:Choice>
      <mc:Fallback>
        <xdr:pic>
          <xdr:nvPicPr>
            <xdr:cNvPr id="5" name="Tinta 4">
              <a:extLst>
                <a:ext uri="{FF2B5EF4-FFF2-40B4-BE49-F238E27FC236}">
                  <a16:creationId xmlns:a16="http://schemas.microsoft.com/office/drawing/2014/main" id="{F42905E6-D35B-A23F-3859-4F0371426D32}"/>
                </a:ext>
              </a:extLst>
            </xdr:cNvPr>
            <xdr:cNvPicPr/>
          </xdr:nvPicPr>
          <xdr:blipFill>
            <a:blip xmlns:r="http://schemas.openxmlformats.org/officeDocument/2006/relationships" r:embed="rId7"/>
            <a:stretch>
              <a:fillRect/>
            </a:stretch>
          </xdr:blipFill>
          <xdr:spPr>
            <a:xfrm>
              <a:off x="36296370" y="5790480"/>
              <a:ext cx="27720" cy="19800"/>
            </a:xfrm>
            <a:prstGeom prst="rect">
              <a:avLst/>
            </a:prstGeom>
          </xdr:spPr>
        </xdr:pic>
      </mc:Fallback>
    </mc:AlternateContent>
    <xdr:clientData/>
  </xdr:twoCellAnchor>
  <xdr:twoCellAnchor editAs="oneCell">
    <xdr:from>
      <xdr:col>24</xdr:col>
      <xdr:colOff>1133840</xdr:colOff>
      <xdr:row>31</xdr:row>
      <xdr:rowOff>40790</xdr:rowOff>
    </xdr:from>
    <xdr:to>
      <xdr:col>24</xdr:col>
      <xdr:colOff>1200080</xdr:colOff>
      <xdr:row>31</xdr:row>
      <xdr:rowOff>66350</xdr:rowOff>
    </xdr:to>
    <mc:AlternateContent xmlns:mc="http://schemas.openxmlformats.org/markup-compatibility/2006">
      <mc:Choice xmlns:xdr14="http://schemas.microsoft.com/office/excel/2010/spreadsheetDrawing" Requires="xdr14">
        <xdr:contentPart xmlns:r="http://schemas.openxmlformats.org/officeDocument/2006/relationships" r:id="rId8">
          <xdr14:nvContentPartPr>
            <xdr14:cNvPr id="8" name="Tinta 7">
              <a:extLst>
                <a:ext uri="{FF2B5EF4-FFF2-40B4-BE49-F238E27FC236}">
                  <a16:creationId xmlns:a16="http://schemas.microsoft.com/office/drawing/2014/main" id="{68FAB066-DEC8-51AF-2313-FB46E2007896}"/>
                </a:ext>
              </a:extLst>
            </xdr14:cNvPr>
            <xdr14:cNvContentPartPr/>
          </xdr14:nvContentPartPr>
          <xdr14:nvPr macro=""/>
          <xdr14:xfrm>
            <a:off x="37170090" y="5749440"/>
            <a:ext cx="66240" cy="25560"/>
          </xdr14:xfrm>
        </xdr:contentPart>
      </mc:Choice>
      <mc:Fallback>
        <xdr:pic>
          <xdr:nvPicPr>
            <xdr:cNvPr id="8" name="Tinta 7">
              <a:extLst>
                <a:ext uri="{FF2B5EF4-FFF2-40B4-BE49-F238E27FC236}">
                  <a16:creationId xmlns:a16="http://schemas.microsoft.com/office/drawing/2014/main" id="{68FAB066-DEC8-51AF-2313-FB46E2007896}"/>
                </a:ext>
              </a:extLst>
            </xdr:cNvPr>
            <xdr:cNvPicPr/>
          </xdr:nvPicPr>
          <xdr:blipFill>
            <a:blip xmlns:r="http://schemas.openxmlformats.org/officeDocument/2006/relationships" r:embed="rId9"/>
            <a:stretch>
              <a:fillRect/>
            </a:stretch>
          </xdr:blipFill>
          <xdr:spPr>
            <a:xfrm>
              <a:off x="37161139" y="5740440"/>
              <a:ext cx="83785" cy="4320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2-09-28T17:52:44.075"/>
    </inkml:context>
    <inkml:brush xml:id="br0">
      <inkml:brushProperty name="width" value="0.05" units="cm"/>
      <inkml:brushProperty name="height" value="0.05" units="cm"/>
    </inkml:brush>
  </inkml:definitions>
  <inkml:trace contextRef="#ctx0" brushRef="#br0">5 22 6819,'-3'-4'416,"3"2"-144,-2-2-47,2 2 175,0-2 288,0 2-144,0 0-2176,0 0 31</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2-09-28T17:52:44.933"/>
    </inkml:context>
    <inkml:brush xml:id="br0">
      <inkml:brushProperty name="width" value="0.05" units="cm"/>
      <inkml:brushProperty name="height" value="0.05" units="cm"/>
    </inkml:brush>
  </inkml:definitions>
  <inkml:trace contextRef="#ctx0" brushRef="#br0">5 14 11829,'2'-6'497,"1"0"-465,-3 4 224,-3 2 896,1 0-527,0 0-625,0 0-128</inkml:trace>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2-09-28T17:53:00.884"/>
    </inkml:context>
    <inkml:brush xml:id="br0">
      <inkml:brushProperty name="width" value="0.05" units="cm"/>
      <inkml:brushProperty name="height" value="0.05" units="cm"/>
    </inkml:brush>
  </inkml:definitions>
  <inkml:trace contextRef="#ctx0" brushRef="#br0">1 2 12710,'2'4'368,"-2"-2"128,5-2-272,-5-2 144,2 2-191,0 0-145,0-4-16,-2 2 0,3 2 80,-3 2 32,0-4-128,-3 4-64,1-2-961,0 4-335,0-4-481,-3 0-1137</inkml:trace>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2-09-28T17:53:01.973"/>
    </inkml:context>
    <inkml:brush xml:id="br0">
      <inkml:brushProperty name="width" value="0.05" units="cm"/>
      <inkml:brushProperty name="height" value="0.05" units="cm"/>
    </inkml:brush>
  </inkml:definitions>
  <inkml:trace contextRef="#ctx0" brushRef="#br0">26 2 5058,'1'0'9573,"-5"-1"-6753,-11 2-1641,8 2-1027,6-3-226</inkml:trace>
</inkml:ink>
</file>

<file path=xl/ink/ink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2-09-28T17:53:02.924"/>
    </inkml:context>
    <inkml:brush xml:id="br0">
      <inkml:brushProperty name="width" value="0.05" units="cm"/>
      <inkml:brushProperty name="height" value="0.05" units="cm"/>
    </inkml:brush>
  </inkml:definitions>
  <inkml:trace contextRef="#ctx0" brushRef="#br0">15 70 9108,'1'-6'7756,"-9"8"-5134,3-2-1713,2 0-1899</inkml:trace>
  <inkml:trace contextRef="#ctx0" brushRef="#br0" timeOffset="521.21">150 28 13910,'14'-4'4050,"-3"-4"-3169,-7 0-209,-1 6-192,-3-2-128,0 2-352,2 2-304,-4 2-640,2 0-513,0 2-624</inkml:trace>
</inkm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iara Felipe" refreshedDate="44825.692821064818" createdVersion="8" refreshedVersion="8" minRefreshableVersion="3" recordCount="54" xr:uid="{C50A5967-7028-452B-B1D9-E0239A199026}">
  <cacheSource type="worksheet">
    <worksheetSource ref="B1:Y55" sheet="Base"/>
  </cacheSource>
  <cacheFields count="24">
    <cacheField name="song_title" numFmtId="0">
      <sharedItems containsBlank="1" count="54">
        <s v="Casei Com a Putaria - song and lyrics by Mc Paiva ZS, MC Ryan SP, Kotim "/>
        <s v="Haja Colírio (feat. Hugo &amp; Guilherme) - Ao Vivo - song and lyrics by Guilherme &amp; Benuto, Hugo &amp; Guilherme "/>
        <s v="Pipoco - song and lyrics by Ana Castela, Melody, Dj Chris No Beat "/>
        <s v="Ai Preto - song and lyrics by L7NNON, DJ Biel do Furduncinho, Bianca "/>
        <s v="CORAÇÃO CIGANO - Ao Vivo - song and lyrics by Luan Santana, Luísa Sonza "/>
        <s v="Melodia Alucinógena - song and lyrics by DJ AK BR, Dj Darge "/>
        <s v="Fala Mal de Mim - Ao Vivo - song and lyrics by Gusttavo Lima "/>
        <s v="Te Amo Demais - song and lyrics by Marília Mendonça "/>
        <s v="5 Regras - Ao Vivo - song and lyrics by Jorge &amp; Mateus "/>
        <s v="Vento Forte - song and lyrics by Mc Jacaré, Dj Tk "/>
        <s v="Cheiro de Balada - Ao Vivo - song and lyrics by Hugo &amp; Guilherme, Gusttavo Lima "/>
        <s v="Mal Feito - Ao Vivo - song and lyrics by Hugo &amp; Guilherme, Marília Mendonça "/>
        <s v="Comunicação Falhou - Ao Vivo - song and lyrics by Mari Fernandez, NATTAN "/>
        <s v="Baile no Morro - song and lyrics by MC Tairon, Mc Vitin Da Igrejinha, Dj Win "/>
        <s v="Todo Seu - Ao Vivo - song and lyrics by Jorge &amp; Mateus "/>
        <s v="Gatilho - Ao Vivo - song and lyrics by Matheus &amp; Kauan "/>
        <s v="Balanço da Rede - song and lyrics by Matheus Fernandes, Xand Avião "/>
        <s v="Basiquinho - Ao Vivo - song and lyrics by Matheus &amp; Kauan "/>
        <s v="Yellow - song and lyrics by Coldplay "/>
        <s v="Beijo de Glicose - Ao Vivo - song and lyrics by Diego &amp; Victor Hugo, Jorge &amp; Mateus "/>
        <s v="Incendeia - song and lyrics by MC Kevin o Chris "/>
        <s v="Vampiro - song and lyrics by Matuê, WIU, Teto "/>
        <s v="Acabei de Terminar - Ao Vivo - song and lyrics by Paulo e Nathan, Hugo &amp; Guilherme "/>
        <s v="Tem Cabaré Essa Noite - song and lyrics by Nivaldo Marques, NATTAN "/>
        <s v="Vagabundo Chora - Ao Vivo - song and lyrics by Guilherme &amp; Benuto "/>
        <s v="ABALO EMOCIONAL - Ao Vivo - song and lyrics by Luan Santana "/>
        <s v="Fim de Semana no Rio - song and lyrics by Teto "/>
        <s v="Pino da Granada (Ao Vivo em Rio Preto) - song and lyrics by Murilo Huff "/>
        <s v="Eu Já Tava Bem - Ao Vivo - song and lyrics by Wesley Safadão "/>
        <s v="Termina Comigo Antes - song and lyrics by Gusttavo Lima "/>
        <s v="CACHORRINHAS - song and lyrics by Luísa Sonza "/>
        <s v="Bandido - song and lyrics by Zé Felipe, MC Mari "/>
        <s v="ERRO PLANEJADO - Ao Vivo - song and lyrics by Luan Santana, Henrique &amp; Juliano "/>
        <s v="Perfeito Pra Ficar Sozinho - Ao Vivo - song and lyrics by Murilo Huff, Maiara &amp; Maraisa "/>
        <s v="As It Was - song and lyrics by Harry Styles "/>
        <s v="No Ouvidinho - song and lyrics by Felipe Amorim "/>
        <s v="Meu Número - Ao Vivo - song and lyrics by Hugo &amp; Guilherme, Jorge &amp; Mateus "/>
        <s v="X1 - song and lyrics by MC Cabelinho, Dallass "/>
        <s v="Nem Namorado e Nem Ficante - Ao Vivo "/>
        <s v="202 - song and lyrics by Kweller, Enzo Cello "/>
        <s v="Bagulho Louco - song and lyrics by Mc Paiva ZS "/>
        <s v="Gostosinha é Ela - song and lyrics by Felipe Amorim "/>
        <s v="EU VOU COM CARINHO ELA QUER COM FORÇA - song and lyrics by Mc Don Juan, MC G15, Mc Davi "/>
        <s v="Kikando e Me Olhando - song and lyrics by MC Braz, MC Tairon, Dj Win "/>
        <s v="Molhando o Volante - song and lyrics by Jorge &amp; Mateus "/>
        <s v="sentaDONA (Remix) s2 - song and lyrics by Davi Kneip, Mc Frog, Dj Gabriel do Borel, Luísa Sonza "/>
        <s v="Assunto Delicado - Ao Vivo - song and lyrics by Guilherme &amp; Benuto, Xand Avião "/>
        <s v="Tchuco Nela - song and lyrics by MC Rogerinho, Wesley Safadão "/>
        <s v="Dengo - song and lyrics by João Gomes "/>
        <s v="Bafora o Lança - Remix - song and lyrics by Mario Mc, Menor Adr "/>
        <s v="Insônia - Ao vivo - song and lyrics by LUDMILLA, Marília Mendonça "/>
        <s v="Vai Lá Em Casa Hoje - song and lyrics by George Henrique &amp; Rodrigo, Marília Mendonça "/>
        <s v="Ai Eu Chorei - Ao Vivo - song and lyrics by Clayton &amp; Romário "/>
        <m/>
      </sharedItems>
    </cacheField>
    <cacheField name="song_author" numFmtId="0">
      <sharedItems containsBlank="1"/>
    </cacheField>
    <cacheField name="song_link" numFmtId="0">
      <sharedItems containsBlank="1"/>
    </cacheField>
    <cacheField name="freq" numFmtId="0">
      <sharedItems containsString="0" containsBlank="1" containsNumber="1" containsInteger="1" minValue="1" maxValue="2"/>
    </cacheField>
    <cacheField name="rank_sum" numFmtId="0">
      <sharedItems containsString="0" containsBlank="1" containsNumber="1" containsInteger="1" minValue="3" maxValue="94"/>
    </cacheField>
    <cacheField name="nacional" numFmtId="0">
      <sharedItems containsString="0" containsBlank="1" containsNumber="1" containsInteger="1" minValue="0" maxValue="1"/>
    </cacheField>
    <cacheField name="author_gender" numFmtId="0">
      <sharedItems containsBlank="1" count="4">
        <s v="Masculino"/>
        <s v="Misto"/>
        <s v="Feminino"/>
        <m/>
      </sharedItems>
    </cacheField>
    <cacheField name="submissão-recato-passividade" numFmtId="0">
      <sharedItems containsString="0" containsBlank="1" containsNumber="1" containsInteger="1" minValue="1" maxValue="1" count="2">
        <m/>
        <n v="1"/>
      </sharedItems>
    </cacheField>
    <cacheField name="racionalidade_x000a_x afetividade" numFmtId="0">
      <sharedItems containsString="0" containsBlank="1" containsNumber="1" containsInteger="1" minValue="1" maxValue="1" count="2">
        <m/>
        <n v="1"/>
      </sharedItems>
    </cacheField>
    <cacheField name="vingança" numFmtId="0">
      <sharedItems containsString="0" containsBlank="1" containsNumber="1" containsInteger="1" minValue="1" maxValue="1"/>
    </cacheField>
    <cacheField name="abandono" numFmtId="0">
      <sharedItems containsString="0" containsBlank="1" containsNumber="1" containsInteger="1" minValue="1" maxValue="1"/>
    </cacheField>
    <cacheField name="maior consciência,_x000a_autônomia (ruptura_x000a_com o discurso_x000a_dominante)" numFmtId="0">
      <sharedItems containsString="0" containsBlank="1" containsNumber="1" containsInteger="1" minValue="1" maxValue="1"/>
    </cacheField>
    <cacheField name="culpabilidade pelo_x000a_sofrimento do_x000a_homem" numFmtId="0">
      <sharedItems containsString="0" containsBlank="1" containsNumber="1" containsInteger="1" minValue="1" maxValue="1"/>
    </cacheField>
    <cacheField name="imanência x_x000a_transcedência,_x000a_discurso da espera_x000a_feminina" numFmtId="0">
      <sharedItems containsNonDate="0" containsString="0" containsBlank="1" count="1">
        <m/>
      </sharedItems>
    </cacheField>
    <cacheField name="idealização,_x000a_idolatração,_x000a_mulher-musa" numFmtId="0">
      <sharedItems containsNonDate="0" containsString="0" containsBlank="1" count="1">
        <m/>
      </sharedItems>
    </cacheField>
    <cacheField name="misoginia, feminino_x000a_menosprezado,_x000a_incapacidade_x000a_intelectual," numFmtId="0">
      <sharedItems containsString="0" containsBlank="1" containsNumber="1" containsInteger="1" minValue="1" maxValue="1"/>
    </cacheField>
    <cacheField name="discurso da verdade_x000a_proferido pelo_x000a_homem,_x000a_aconselhador" numFmtId="0">
      <sharedItems containsString="0" containsBlank="1" containsNumber="1" containsInteger="1" minValue="1" maxValue="1"/>
    </cacheField>
    <cacheField name="oportunismo e_x000a_falsidade" numFmtId="0">
      <sharedItems containsString="0" containsBlank="1" containsNumber="1" containsInteger="1" minValue="1" maxValue="1"/>
    </cacheField>
    <cacheField name="mulher relacionada_x000a_a esfera doméstica" numFmtId="0">
      <sharedItems containsNonDate="0" containsString="0" containsBlank="1" count="1">
        <m/>
      </sharedItems>
    </cacheField>
    <cacheField name="dicotomia santa x_x000a_prostituta" numFmtId="0">
      <sharedItems containsNonDate="0" containsString="0" containsBlank="1" count="1">
        <m/>
      </sharedItems>
    </cacheField>
    <cacheField name="fragilidade feminina" numFmtId="0">
      <sharedItems containsString="0" containsBlank="1" containsNumber="1" containsInteger="1" minValue="1" maxValue="1"/>
    </cacheField>
    <cacheField name="objetificação, mulher objeto" numFmtId="0">
      <sharedItems containsString="0" containsBlank="1" containsNumber="1" containsInteger="1" minValue="1" maxValue="1"/>
    </cacheField>
    <cacheField name="total" numFmtId="0">
      <sharedItems containsString="0" containsBlank="1" containsNumber="1" containsInteger="1" minValue="0" maxValue="3"/>
    </cacheField>
    <cacheField name="citaçõ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iara Felipe" refreshedDate="44825.696386689815" createdVersion="8" refreshedVersion="8" minRefreshableVersion="3" recordCount="53" xr:uid="{BCFE5F95-6222-482E-BC06-37D0233478F3}">
  <cacheSource type="worksheet">
    <worksheetSource ref="B1:Y54" sheet="Base"/>
  </cacheSource>
  <cacheFields count="24">
    <cacheField name="song_title" numFmtId="0">
      <sharedItems count="53">
        <s v="Casei Com a Putaria - song and lyrics by Mc Paiva ZS, MC Ryan SP, Kotim "/>
        <s v="Haja Colírio (feat. Hugo &amp; Guilherme) - Ao Vivo - song and lyrics by Guilherme &amp; Benuto, Hugo &amp; Guilherme "/>
        <s v="Pipoco - song and lyrics by Ana Castela, Melody, Dj Chris No Beat "/>
        <s v="Ai Preto - song and lyrics by L7NNON, DJ Biel do Furduncinho, Bianca "/>
        <s v="CORAÇÃO CIGANO - Ao Vivo - song and lyrics by Luan Santana, Luísa Sonza "/>
        <s v="Melodia Alucinógena - song and lyrics by DJ AK BR, Dj Darge "/>
        <s v="Fala Mal de Mim - Ao Vivo - song and lyrics by Gusttavo Lima "/>
        <s v="Te Amo Demais - song and lyrics by Marília Mendonça "/>
        <s v="5 Regras - Ao Vivo - song and lyrics by Jorge &amp; Mateus "/>
        <s v="Vento Forte - song and lyrics by Mc Jacaré, Dj Tk "/>
        <s v="Cheiro de Balada - Ao Vivo - song and lyrics by Hugo &amp; Guilherme, Gusttavo Lima "/>
        <s v="Mal Feito - Ao Vivo - song and lyrics by Hugo &amp; Guilherme, Marília Mendonça "/>
        <s v="Comunicação Falhou - Ao Vivo - song and lyrics by Mari Fernandez, NATTAN "/>
        <s v="Baile no Morro - song and lyrics by MC Tairon, Mc Vitin Da Igrejinha, Dj Win "/>
        <s v="Todo Seu - Ao Vivo - song and lyrics by Jorge &amp; Mateus "/>
        <s v="Gatilho - Ao Vivo - song and lyrics by Matheus &amp; Kauan "/>
        <s v="Balanço da Rede - song and lyrics by Matheus Fernandes, Xand Avião "/>
        <s v="Basiquinho - Ao Vivo - song and lyrics by Matheus &amp; Kauan "/>
        <s v="Yellow - song and lyrics by Coldplay "/>
        <s v="Beijo de Glicose - Ao Vivo - song and lyrics by Diego &amp; Victor Hugo, Jorge &amp; Mateus "/>
        <s v="Incendeia - song and lyrics by MC Kevin o Chris "/>
        <s v="Vampiro - song and lyrics by Matuê, WIU, Teto "/>
        <s v="Acabei de Terminar - Ao Vivo - song and lyrics by Paulo e Nathan, Hugo &amp; Guilherme "/>
        <s v="Tem Cabaré Essa Noite - song and lyrics by Nivaldo Marques, NATTAN "/>
        <s v="Vagabundo Chora - Ao Vivo - song and lyrics by Guilherme &amp; Benuto "/>
        <s v="ABALO EMOCIONAL - Ao Vivo - song and lyrics by Luan Santana "/>
        <s v="Fim de Semana no Rio - song and lyrics by Teto "/>
        <s v="Pino da Granada (Ao Vivo em Rio Preto) - song and lyrics by Murilo Huff "/>
        <s v="Eu Já Tava Bem - Ao Vivo - song and lyrics by Wesley Safadão "/>
        <s v="Termina Comigo Antes - song and lyrics by Gusttavo Lima "/>
        <s v="CACHORRINHAS - song and lyrics by Luísa Sonza "/>
        <s v="Bandido - song and lyrics by Zé Felipe, MC Mari "/>
        <s v="ERRO PLANEJADO - Ao Vivo - song and lyrics by Luan Santana, Henrique &amp; Juliano "/>
        <s v="Perfeito Pra Ficar Sozinho - Ao Vivo - song and lyrics by Murilo Huff, Maiara &amp; Maraisa "/>
        <s v="As It Was - song and lyrics by Harry Styles "/>
        <s v="No Ouvidinho - song and lyrics by Felipe Amorim "/>
        <s v="Meu Número - Ao Vivo - song and lyrics by Hugo &amp; Guilherme, Jorge &amp; Mateus "/>
        <s v="X1 - song and lyrics by MC Cabelinho, Dallass "/>
        <s v="Nem Namorado e Nem Ficante - Ao Vivo "/>
        <s v="202 - song and lyrics by Kweller, Enzo Cello "/>
        <s v="Bagulho Louco - song and lyrics by Mc Paiva ZS "/>
        <s v="Gostosinha é Ela - song and lyrics by Felipe Amorim "/>
        <s v="EU VOU COM CARINHO ELA QUER COM FORÇA - song and lyrics by Mc Don Juan, MC G15, Mc Davi "/>
        <s v="Kikando e Me Olhando - song and lyrics by MC Braz, MC Tairon, Dj Win "/>
        <s v="Molhando o Volante - song and lyrics by Jorge &amp; Mateus "/>
        <s v="sentaDONA (Remix) s2 - song and lyrics by Davi Kneip, Mc Frog, Dj Gabriel do Borel, Luísa Sonza "/>
        <s v="Assunto Delicado - Ao Vivo - song and lyrics by Guilherme &amp; Benuto, Xand Avião "/>
        <s v="Tchuco Nela - song and lyrics by MC Rogerinho, Wesley Safadão "/>
        <s v="Dengo - song and lyrics by João Gomes "/>
        <s v="Bafora o Lança - Remix - song and lyrics by Mario Mc, Menor Adr "/>
        <s v="Insônia - Ao vivo - song and lyrics by LUDMILLA, Marília Mendonça "/>
        <s v="Vai Lá Em Casa Hoje - song and lyrics by George Henrique &amp; Rodrigo, Marília Mendonça "/>
        <s v="Ai Eu Chorei - Ao Vivo - song and lyrics by Clayton &amp; Romário "/>
      </sharedItems>
    </cacheField>
    <cacheField name="song_author" numFmtId="0">
      <sharedItems/>
    </cacheField>
    <cacheField name="song_link" numFmtId="0">
      <sharedItems/>
    </cacheField>
    <cacheField name="freq" numFmtId="0">
      <sharedItems containsSemiMixedTypes="0" containsString="0" containsNumber="1" containsInteger="1" minValue="1" maxValue="2"/>
    </cacheField>
    <cacheField name="rank_sum" numFmtId="0">
      <sharedItems containsSemiMixedTypes="0" containsString="0" containsNumber="1" containsInteger="1" minValue="3" maxValue="94"/>
    </cacheField>
    <cacheField name="nacional" numFmtId="0">
      <sharedItems containsString="0" containsBlank="1" containsNumber="1" containsInteger="1" minValue="0" maxValue="1"/>
    </cacheField>
    <cacheField name="author_gender" numFmtId="0">
      <sharedItems/>
    </cacheField>
    <cacheField name="submissão-recato-passividade" numFmtId="0">
      <sharedItems containsString="0" containsBlank="1" containsNumber="1" containsInteger="1" minValue="1" maxValue="1" count="2">
        <m/>
        <n v="1"/>
      </sharedItems>
    </cacheField>
    <cacheField name="racionalidade_x000a_x afetividade" numFmtId="0">
      <sharedItems containsString="0" containsBlank="1" containsNumber="1" containsInteger="1" minValue="1" maxValue="1" count="2">
        <m/>
        <n v="1"/>
      </sharedItems>
    </cacheField>
    <cacheField name="vingança" numFmtId="0">
      <sharedItems containsString="0" containsBlank="1" containsNumber="1" containsInteger="1" minValue="1" maxValue="1" count="2">
        <m/>
        <n v="1"/>
      </sharedItems>
    </cacheField>
    <cacheField name="abandono" numFmtId="0">
      <sharedItems containsString="0" containsBlank="1" containsNumber="1" containsInteger="1" minValue="1" maxValue="1" count="2">
        <m/>
        <n v="1"/>
      </sharedItems>
    </cacheField>
    <cacheField name="maior consciência,_x000a_autônomia (ruptura_x000a_com o discurso_x000a_dominante)" numFmtId="0">
      <sharedItems containsString="0" containsBlank="1" containsNumber="1" containsInteger="1" minValue="1" maxValue="1" count="2">
        <m/>
        <n v="1"/>
      </sharedItems>
    </cacheField>
    <cacheField name="culpabilidade pelo_x000a_sofrimento do_x000a_homem" numFmtId="0">
      <sharedItems containsString="0" containsBlank="1" containsNumber="1" containsInteger="1" minValue="1" maxValue="1" count="2">
        <m/>
        <n v="1"/>
      </sharedItems>
    </cacheField>
    <cacheField name="imanência x_x000a_transcedência,_x000a_discurso da espera_x000a_feminina" numFmtId="0">
      <sharedItems containsNonDate="0" containsString="0" containsBlank="1" count="1">
        <m/>
      </sharedItems>
    </cacheField>
    <cacheField name="idealização,_x000a_idolatração,_x000a_mulher-musa" numFmtId="0">
      <sharedItems containsNonDate="0" containsString="0" containsBlank="1" count="1">
        <m/>
      </sharedItems>
    </cacheField>
    <cacheField name="misoginia, feminino_x000a_menosprezado,_x000a_incapacidade_x000a_intelectual," numFmtId="0">
      <sharedItems containsString="0" containsBlank="1" containsNumber="1" containsInteger="1" minValue="1" maxValue="1" count="2">
        <m/>
        <n v="1"/>
      </sharedItems>
    </cacheField>
    <cacheField name="discurso da verdade_x000a_proferido pelo_x000a_homem,_x000a_aconselhador" numFmtId="0">
      <sharedItems containsString="0" containsBlank="1" containsNumber="1" containsInteger="1" minValue="1" maxValue="1" count="2">
        <m/>
        <n v="1"/>
      </sharedItems>
    </cacheField>
    <cacheField name="oportunismo e_x000a_falsidade" numFmtId="0">
      <sharedItems containsString="0" containsBlank="1" containsNumber="1" containsInteger="1" minValue="1" maxValue="1" count="2">
        <n v="1"/>
        <m/>
      </sharedItems>
    </cacheField>
    <cacheField name="mulher relacionada_x000a_a esfera doméstica" numFmtId="0">
      <sharedItems containsNonDate="0" containsString="0" containsBlank="1" count="1">
        <m/>
      </sharedItems>
    </cacheField>
    <cacheField name="dicotomia santa x_x000a_prostituta" numFmtId="0">
      <sharedItems containsNonDate="0" containsString="0" containsBlank="1" count="1">
        <m/>
      </sharedItems>
    </cacheField>
    <cacheField name="fragilidade feminina" numFmtId="0">
      <sharedItems containsString="0" containsBlank="1" containsNumber="1" containsInteger="1" minValue="1" maxValue="1" count="2">
        <m/>
        <n v="1"/>
      </sharedItems>
    </cacheField>
    <cacheField name="objetificação, mulher objeto" numFmtId="0">
      <sharedItems containsString="0" containsBlank="1" containsNumber="1" containsInteger="1" minValue="1" maxValue="1" count="2">
        <n v="1"/>
        <m/>
      </sharedItems>
    </cacheField>
    <cacheField name="total" numFmtId="0">
      <sharedItems containsSemiMixedTypes="0" containsString="0" containsNumber="1" containsInteger="1" minValue="0" maxValue="3" count="4">
        <n v="2"/>
        <n v="0"/>
        <n v="1"/>
        <n v="3"/>
      </sharedItems>
    </cacheField>
    <cacheField name="citações" numFmtId="0">
      <sharedItems containsBlank="1" count="44" longText="1">
        <s v="&quot;Oi, quis conhecer as alturas e, nas altura, eu te soco_x000a_Desce, rebola pra nóis, joga em câmera lenta_x000a_Tira foto, faz story com os bandido que te sustenta&quot;, _x000a_&quot;Seu peito, eu turbinei, até a bunda nóis comprou_x000a_Por isso que ela se abre e me chama de amor&quot;, _x000a_&quot;Ela sabe que nóis não vale nada_x000a_Mas sabe que o gordinho é patrão_x000a_Sabe que tá com Ryan e o Paiva_x000a_Ganha silicone e harmonização_x000a_Então relaxa, nóis faz o Pix ou passa no cartão&quot;"/>
        <s v="&quot;Tá sofrendo, né?_x000a_Nega não, tá sim_x000a_E vai piorar se não voltar ligeiro pra mim&quot;"/>
        <s v="&quot;Meu beijo vai te viciar_x000a_Minha pegada vai fazer você gamar_x000a_Debaixo do meu chapéu não vai mais sair_x000a_Eu sou o combo perfeito pra iludir, yeah, yeah&quot;"/>
        <s v="&quot;Vou te pegar bolado (não ligo)_x000a_Quer deixar no sigilo? (Eu deixo)_x000a_Quer vir pra minha base? (Eu quero)_x000a_Então entra na nave (ai, para)&quot;, &quot;Sabe que a tropa maceta bem, os tralha que tá na moda (ainda)_x000a_Provou uma vez, agora quer o tempo inteiro&quot;"/>
        <s v="&quot;Dá só mais um pouquinho desse amor cigano_x000a_Que segue me iludindo, e eu acreditando_x000a_Fazer o que se ela roubou o meu juízo?_x000a_Fazer o que se eu tô me sentindo vivo?_x000a_Tirou o meu chão, me levou pro colchão_x000a_E fez acampamento em outro coração&quot;"/>
        <m/>
        <s v="&quot;Falou mal de mim pra vários amigos meu_x000a_Fica aí cuspindo no prato que tu comeu&quot;, &quot;Pode falar, pode falar_x000a_Mas fala a verdade_x000a_Que até hoje tu me dá&quot;"/>
        <s v="&quot;Seu beijo é coisa de louco_x000a_Mas todo cuidado é pouco_x000a_Não quero ser feito de bobo de novo_x000a_Machucado por outros amores_x000a_Coração calejado de medo_x000a_Aprendeu as cinco regras do desapego&quot;"/>
        <s v="&quot;Que bunda gigante&quot;"/>
        <s v="&quot;Você me traiu, levou um tempo, mas eu descobri_x000a_Você não vale nada, tá claro pra mim_x000a_Seu plano era bom, era quase perfeito_x000a_Pena que tudo que cê faz, cê faz mal feito&quot;"/>
        <s v="&quot;Cê esperava o quê?_x000a_Como que eu vou ser_x000a_O príncipe encantado_x000a_Do conto de fadas que tu foi fazer?&quot;, &quot;Acho que a nossa comunicação falhou_x000a_Eu falava: Toma e tu escutava: Amor_x000a_Era gostoso, mas você se emocionou_x000a_Era gostoso, mas você se apaixonou&quot;"/>
        <s v="&quot;Várias tchuquinha dançando, jogando o bundão pra mim_x000a_Whisky e Red Bull no copo, coração tá igual gelin&quot;, &quot;Então faz assim, joga a xereca nimim_x000a_Que eu tô safadão, coração gelado e sem carin&quot;"/>
        <s v="&quot;Do que adianta ser solteiro?_x000a_Se eu nem aproveito um beijo?_x000a_Mesmo aqui na bagaceira só penso em você&quot;"/>
        <s v="&quot;Comigo tu viaja, com ele, tu perde tempo_x000a_Fazer amor é fácil, quero ver ter sentimento&quot;"/>
        <s v="&quot;Se quer um conselho_x000a_Vaza que ainda tá em tempo_x000a_Enquanto não passar do beijo_x000a_Vai conseguir sair ileso_x000a__x000a_Mas se quer tentar_x000a_Tenta, mas já vai sabendo_x000a_Que ela ainda tá me esquecendo_x000a_E isso vai te machucar_x000a_Já pensou se ela solta meu nome na hora H?_x000a__x000a_Se for fazer amor com ela_x000a_Faz o basiquin_x000a_Porque se der tapa, ela lembra de mim_x000a_Puxão de cabelo, ela lembra de mim&quot;"/>
        <s v="&quot;Ninguém dá tempo pra te superar_x000a_Sem você não sirvo pra beber_x000a_Sem você só sirvo pra chorar_x000a__x000a_Todo dia uma feiura_x000a_Todo dia uma saudade, um porre_x000a_Todo dia uma mistura forte_x000a_Bebidas e tragos, amigos e bares não resolve_x000a_Nesse grau que eu tô, é só seu beijo de glicose&quot;"/>
        <s v="&quot;Coisa linda, minha bebê_x000a_Hoje é eu e você_x000a_Vem, mulher, sentando bem_x000a_Vem com a tropa do mantém_x000a_Vou chamar pra foder na ondinha do MD_x000a_Sacanagem hoje tem, não tem jeito, nós é o trem_x000a__x000a_Então empina, ah_x000a_Rebola pra mim, novinha_x000a_Então empina, ah_x000a_Rebola pra mim_x000a_Vai de ladinho&quot;"/>
        <s v="&quot;Já tem muito tempo que a 30 comanda (muito tempo)_x000a_Ainda querem me dizer como é que faz_x000a_Não dá pra dizer nada_x000a_Ainda querem me dizer como é que faz_x000a_Melhor ficar calada&quot;"/>
        <s v="&quot;Você tem cara de problema_x000a_E de problema eu tô fora_x000a_Não quero tá aqui de novo_x000a_Daqui um mês e pouco_x000a_Igual eu tô agora&quot;"/>
        <s v="&quot;Você não deu valor_x000a_Nunca se importou_x000a_A partir de hoje_x000a_Nosso amor acabou&quot;"/>
        <s v="&quot;Ai que o vagabundo chora_x000a_Ai que o vagabundo implora pra ficar_x000a_Enquanto sai chutado do portão_x000a_Pegando celular quebrado que ela jogou no chão_x000a__x000a_Ai que o vagabundo chora_x000a_Ai que o vagabundo implora pra ficar_x000a_Enquanto sai chutado do portão_x000a_Pegando celular quebrado que ela jogou no chão_x000a_O celular vai ter conserto, mas a gente não&quot;"/>
        <s v="&quot;Quando eu te conheci, pensei_x000a_Vou dar o golpe, eu que levei_x000a_Tentei roubar o coração de uma ladra&quot;"/>
        <s v="&quot;Só porque eu tenho dinheiro várias me adora&quot;"/>
        <s v="&quot;Se eu for problema_x000a_Hoje eu tô deixando de ser_x000a_Se eu for saudade_x000a_(Torce pro meu beijo não sobreviver)_x000a_E encontrar alguém que entre na linha de fogo_x000a_E faça eu te superar&quot;"/>
        <s v="&quot;Se tudo acabou_x000a_Tava tudo certo_x000a_Pra que mexer num coração que tá quieto?_x000a_Pra brincar? Pra usar?_x000a__x000a_Mas eu já tava bem_x000a_Na minha cabeça não tinha você_x000a_Aí me beijou_x000a_E falou de amor_x000a_E só sossegou_x000a_Quando me viu sofrer&quot;"/>
        <s v="&quot;Tô sentindo você tão distante_x000a_Se arrumando demais pra sair_x000a_Cada dia tá mais elegante_x000a_Tô sentindo que não é pra mim_x000a_Se resolver trocar o amor por um instante_x000a_Termina comigo antes_x000a_Se pra você eu sou insignificante_x000a_Termina comigo antes&quot;"/>
        <s v="&quot;Cadelinha número um é a famosa Gisellе_x000a_Insuportável, inadestrável, essa é minha BFF_x000a_Cadela número dois é a Britney Bitch_x000a_Ela é mandraka, nunca dá a pata_x000a__x000a_Essa é a Dudinha, a número três_x000a_Cachorra novinha, não deita pra ex_x000a_Minha gata pirata, de quatro ela vem_x000a_Essa é a Rita Lee, come quieto, come bem&quot;"/>
        <s v="&quot;Bandido_x000a_Tava na putaria_x000a_E disse que tava dormindo_x000a_Vai mentindo mais_x000a_Eu finjo que acredito&quot;, &quot;Acredita que eu mudei_x000a_Baby, por você mudei_x000a_Então não viaja_x000a_Que tava na cachorrada_x000a_Cê tá muito emocionada_x000a_Dizendo que revoei&quot;"/>
        <s v="&quot;Eu não tava lá na sua mente_x000a_Mas eu sei que esse erro foi pensado, planejado e consciente_x000a__x000a_A culpa é sempre de uma briga, de umas pinga_x000a_De uma amiga que te arrasta pra rua_x000a_Mas as perna é sua_x000a_Você é sempre inocente, mente que nem sente_x000a_E sempre erra como nunca, uô&quot;"/>
        <s v="&quot;Aprendi com a saudade da gente_x000a_Tudo o que cê tentou me ensinar_x000a_Pena que o coração, só aprende_x000a_Quando é tarde demais pra voltar_x000a__x000a_Me tornei esse cara perfeito pra ficar sozinho_x000a_Tentando virar a página_x000a_De um amor que já trocou de livro&quot;"/>
        <s v="&quot;Hoje eu tô te deixando voar_x000a_Na certeza que tem outro amor_x000a_Se acaso ele te machucar_x000a_O meu número nunca mudou_x000a__x000a_Se você resolver não voltar_x000a_Eu só quero o melhor pra você_x000a__x000a_Hoje eu tô te deixando voar_x000a_Na certeza que tem outro amor_x000a_Se acaso ele te machucar_x000a_O meu número nunca mudou&quot;"/>
        <s v="&quot;Eu vou gravar um vídeo dando tapa no seu bumbum_x000a_Dentro da minha X1&quot;"/>
        <s v="&quot;Coisa de pele, beijo na boca_x000a_Fazendo loucura e tirando a roupa_x000a_No meio da rua, sem ter hora e nem lugar_x000a_Eu sei que pro mundo isso é pecado_x000a_Eu tenho mulher e você namorado_x000a_Mas acontece que o tesão manda na gente&quot;"/>
        <s v="&quot;E ela vai tirando a roupa, me dá água na boca_x000a_O jeito que ela senta rebolando com a polpa é fenomenal_x000a_Ela bola o beck que eu fumo_x000a_Ela anda na minha caranga e gosta do jeito que eu te catuco&quot;, &quot;Às vezes a gente briga, acumulação de estresse_x000a_Mas isso é um paradoxo, logo menos tu esquece&quot;, &quot;Que te comeu e não te abandonou_x000a_Mostrou diferença, por isso se apaixonou&quot;"/>
        <s v="&quot;Coração de gelo, mas a raba é quente&quot;"/>
        <s v="&quot;Me degradar pra te agradar? Difícil, tá_x000a_Me ama, me xinga, mama, arranha, essa menina é bipolar&quot;, &quot;Fecha a porta, apaga a luz, se concentra e senta_x000a_Vai descendo em mim em câmera lenta_x000a_Sei que tu gosta e eu sei que tu aguenta_x000a_Sei que tu aguenta&quot;"/>
        <s v="&quot;E ela vai viver como se fosse a última vez_x000a_Vai dar rolê, curtir, chapar, pra provocar seu ex_x000a_Seu coração ta congelado pela estupidez_x000a_Deixou de lado o seu passado, e sabe o que ela fez&quot;"/>
        <s v="&quot;Localização de bar lotado_x000a_Insinuações que tem alguém do lado_x000a_Posta voltando pra casa às seis_x000a_Pra provar pro ex que quem perdeu foi o ex_x000a__x000a_Mas o som do seu carro só toca indireta_x000a_Para de filmar o painel e vira a tela_x000a_Só sai saudade desse alto-falante_x000a_Atrás dos stories, cê tá molhando o volante&quot;"/>
        <s v="&quot;Ah, não, não, não (ela se iludiu com a gente)_x000a_Eu não tô acreditando que eu tô escutando isso, não_x000a_Cês tão mentindo por aí e cês acham que eu não fico sabendo?_x000a_Peraí que eu vou mandar a real_x000a__x000a_Chego de mansinho mudando todo esse beat_x000a_Toda bonequinha Hello Kitty_x000a_Mas não fica preocupado se chamei de namorado_x000a_É que contando com você, acho que eu tenho mais uns vinte_x000a__x000a_Onde eu quico, onde eu sento_x000a_Eles me pede em casamento_x000a_Coração da mãe é grande_x000a_Eu não tô perdendo tempo&quot;"/>
        <s v="&quot;As bebê já tá fazendo_x000a_Com uma empinada louca, tá descendo no veneno_x000a_Com o dedinho na boca, mostrando o seu talento&quot;"/>
        <s v="&quot;Quando cê vai perceber que eu lutei pra te ter?_x000a_Te quero ao meu lado_x000a_Eu sei que a minha fama não é boa_x000a_E o povo me chama de beijo safado_x000a_Mas eu não quero mais_x000a_Essa vida de farra&quot;"/>
        <s v="&quot;Uh, essa menina é piranha_x000a_Não sou cabeça branca_x000a_sou apenas o novinho que te banca_x000a_Ela vem pra cá toda semana_x000a_Não quer nada sério, mano, só quer minha grana_x000a_Ela quer se envolver, se envolver, tua bunda balança_x000a_Se tu tá careta vem aqui, bafora o lança_x000a__x000a_No final da noite ela quer ir pra minha cama_x000a_Brota lá em casa com as suas amiga piranha_x000a_Tudo liberado, tira a roupa e não se acanha_x000a_Se passar no teste, vamo pra bodicabana_x000a_De carro esportivo cê sabe, tirando onda_x000a_Vamo lá no shopping, vou lançar Dolce Gabbana&quot;"/>
        <s v="&quot;Você tá aí, bebendo saudade_x000a_Fazendo vergonha_x000a_Tá fazendo merda no meio da rua_x000a_E nada disso cura a tua insônia_x000a__x000a_Você tá aí, vestindo orgulho_x000a_Gastando o que não pode_x000a_Vivendo uma vida que já não é sua_x000a_E nada disso cura a tua insônia_x000a__x000a_É que você me procura embaixo do seu cobertor_x000a_E se desespera quando vê que eu não tô_x000a_E o nome disso é saudade, se você não reparou&quot;"/>
        <s v="&quot;Ai eu fui lá no portão bati palma_x000a_Mais a desgramado saiu acompanhada_x000a_Se não acredita foi cena de novela_x000a_A banda parou e eu sofri a capela&quot;"/>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Mc Paiva ZS, MC Ryan SP, Kotim"/>
    <s v="https://open.spotify.com/track/1OZ4uv7OAP24Ix6j3vojLt"/>
    <n v="2"/>
    <n v="3"/>
    <n v="1"/>
    <x v="0"/>
    <x v="0"/>
    <x v="0"/>
    <m/>
    <m/>
    <m/>
    <m/>
    <x v="0"/>
    <x v="0"/>
    <m/>
    <m/>
    <n v="1"/>
    <x v="0"/>
    <x v="0"/>
    <m/>
    <n v="1"/>
    <n v="2"/>
    <s v="&quot;Oi, quis conhecer as alturas e, nas altura, eu te soco_x000a_Desce, rebola pra nóis, joga em câmera lenta_x000a_Tira foto, faz story com os bandido que te sustenta&quot;, _x000a_&quot;Seu peito, eu turbinei, até a bunda nóis comprou_x000a_Por isso que ela se abre e me chama de amor&quot;, _x000a_&quot;Ela sabe que nóis não vale nada_x000a_Mas sabe que o gordinho é patrão_x000a_Sabe que tá com Ryan e o Paiva_x000a_Ganha silicone e harmonização_x000a_Então relaxa, nóis faz o Pix ou passa no cartão&quot;"/>
  </r>
  <r>
    <x v="1"/>
    <s v="Guilherme &amp; Benuto, Hugo &amp; Guilherme"/>
    <s v="https://open.spotify.com/track/1ELsaYdj2NlxLvkx9g24xZ"/>
    <n v="2"/>
    <n v="5"/>
    <n v="1"/>
    <x v="0"/>
    <x v="0"/>
    <x v="0"/>
    <m/>
    <n v="1"/>
    <m/>
    <m/>
    <x v="0"/>
    <x v="0"/>
    <m/>
    <n v="1"/>
    <m/>
    <x v="0"/>
    <x v="0"/>
    <m/>
    <m/>
    <n v="2"/>
    <s v="&quot;Tá sofrendo, né?_x000a_Nega não, tá sim_x000a_E vai piorar se não voltar ligeiro pra mim&quot;"/>
  </r>
  <r>
    <x v="2"/>
    <s v="Ana Castela, Melody, Dj Chris No Beat"/>
    <s v="https://open.spotify.com/track/7AwVSKaQxpidrtYBerkHKk"/>
    <n v="2"/>
    <n v="5"/>
    <n v="1"/>
    <x v="1"/>
    <x v="0"/>
    <x v="0"/>
    <m/>
    <m/>
    <m/>
    <m/>
    <x v="0"/>
    <x v="0"/>
    <m/>
    <m/>
    <m/>
    <x v="0"/>
    <x v="0"/>
    <m/>
    <m/>
    <n v="0"/>
    <s v="&quot;Meu beijo vai te viciar_x000a_Minha pegada vai fazer você gamar_x000a_Debaixo do meu chapéu não vai mais sair_x000a_Eu sou o combo perfeito pra iludir, yeah, yeah&quot;"/>
  </r>
  <r>
    <x v="3"/>
    <s v="L7NNON, DJ Biel do Furduncinho, Bianca"/>
    <s v="https://open.spotify.com/track/5vC8UAOHeG95ehRzZChniB"/>
    <n v="2"/>
    <n v="9"/>
    <n v="1"/>
    <x v="1"/>
    <x v="0"/>
    <x v="0"/>
    <m/>
    <m/>
    <m/>
    <m/>
    <x v="0"/>
    <x v="0"/>
    <m/>
    <m/>
    <m/>
    <x v="0"/>
    <x v="0"/>
    <m/>
    <n v="1"/>
    <n v="1"/>
    <s v="&quot;Vou te pegar bolado (não ligo)_x000a_Quer deixar no sigilo? (Eu deixo)_x000a_Quer vir pra minha base? (Eu quero)_x000a_Então entra na nave (ai, para)&quot;, &quot;Sabe que a tropa maceta bem, os tralha que tá na moda (ainda)_x000a_Provou uma vez, agora quer o tempo inteiro&quot;"/>
  </r>
  <r>
    <x v="4"/>
    <s v="Luan Santana"/>
    <s v="https://open.spotify.com/track/4vWh6tEfcLzdvYWp2IlOJS"/>
    <n v="2"/>
    <n v="12"/>
    <n v="1"/>
    <x v="0"/>
    <x v="0"/>
    <x v="0"/>
    <m/>
    <n v="1"/>
    <m/>
    <n v="1"/>
    <x v="0"/>
    <x v="0"/>
    <m/>
    <m/>
    <m/>
    <x v="0"/>
    <x v="0"/>
    <m/>
    <m/>
    <n v="2"/>
    <s v="&quot;Dá só mais um pouquinho desse amor cigano_x000a_Que segue me iludindo, e eu acreditando_x000a_Fazer o que se ela roubou o meu juízo?_x000a_Fazer o que se eu tô me sentindo vivo?_x000a_Tirou o meu chão, me levou pro colchão_x000a_E fez acampamento em outro coração&quot;"/>
  </r>
  <r>
    <x v="5"/>
    <s v="DJ AK BR, Dj Darge"/>
    <s v="https://open.spotify.com/track/4x5q5T5mhE1xvoCVXY6qrN"/>
    <n v="2"/>
    <n v="14"/>
    <n v="1"/>
    <x v="0"/>
    <x v="0"/>
    <x v="0"/>
    <m/>
    <m/>
    <m/>
    <m/>
    <x v="0"/>
    <x v="0"/>
    <m/>
    <m/>
    <m/>
    <x v="0"/>
    <x v="0"/>
    <m/>
    <m/>
    <n v="0"/>
    <m/>
  </r>
  <r>
    <x v="6"/>
    <s v="Gusttavo Lima"/>
    <s v="https://open.spotify.com/track/6gEOM9IEBzvTdbwNrSkBdC"/>
    <n v="2"/>
    <n v="15"/>
    <n v="1"/>
    <x v="0"/>
    <x v="0"/>
    <x v="0"/>
    <m/>
    <m/>
    <m/>
    <m/>
    <x v="0"/>
    <x v="0"/>
    <m/>
    <m/>
    <n v="1"/>
    <x v="0"/>
    <x v="0"/>
    <m/>
    <m/>
    <n v="1"/>
    <s v="&quot;Falou mal de mim pra vários amigos meu_x000a_Fica aí cuspindo no prato que tu comeu&quot;, &quot;Pode falar, pode falar_x000a_Mas fala a verdade_x000a_Que até hoje tu me dá&quot;"/>
  </r>
  <r>
    <x v="7"/>
    <s v="Marília Mendonça"/>
    <s v="https://open.spotify.com/track/4xxeEWGQNFQ6qehlnev5LS"/>
    <n v="2"/>
    <n v="15"/>
    <n v="1"/>
    <x v="2"/>
    <x v="0"/>
    <x v="0"/>
    <m/>
    <m/>
    <m/>
    <m/>
    <x v="0"/>
    <x v="0"/>
    <m/>
    <m/>
    <m/>
    <x v="0"/>
    <x v="0"/>
    <m/>
    <m/>
    <n v="0"/>
    <m/>
  </r>
  <r>
    <x v="8"/>
    <s v="Jorge &amp; Mateus"/>
    <s v="https://open.spotify.com/track/3gCWngngUs1uojw33vrE8K"/>
    <n v="2"/>
    <n v="19"/>
    <n v="1"/>
    <x v="0"/>
    <x v="0"/>
    <x v="0"/>
    <m/>
    <n v="1"/>
    <m/>
    <n v="1"/>
    <x v="0"/>
    <x v="0"/>
    <m/>
    <m/>
    <m/>
    <x v="0"/>
    <x v="0"/>
    <m/>
    <m/>
    <n v="2"/>
    <s v="&quot;Seu beijo é coisa de louco_x000a_Mas todo cuidado é pouco_x000a_Não quero ser feito de bobo de novo_x000a_Machucado por outros amores_x000a_Coração calejado de medo_x000a_Aprendeu as cinco regras do desapego&quot;"/>
  </r>
  <r>
    <x v="9"/>
    <s v="Mc Jacaré, Dj Tk"/>
    <s v="https://open.spotify.com/track/5PSkF3QpVMlAx8U5Inxj39"/>
    <n v="2"/>
    <n v="22"/>
    <m/>
    <x v="0"/>
    <x v="0"/>
    <x v="0"/>
    <m/>
    <m/>
    <m/>
    <m/>
    <x v="0"/>
    <x v="0"/>
    <m/>
    <m/>
    <m/>
    <x v="0"/>
    <x v="0"/>
    <m/>
    <n v="1"/>
    <n v="1"/>
    <s v="&quot;Que bunda gigante&quot;"/>
  </r>
  <r>
    <x v="10"/>
    <s v="Hugo &amp; Guilherme, Gusttavo Lima"/>
    <s v="https://open.spotify.com/track/2ykYxd8UGHOsdjP3Z5jSHh"/>
    <n v="2"/>
    <n v="25"/>
    <n v="1"/>
    <x v="0"/>
    <x v="0"/>
    <x v="0"/>
    <m/>
    <m/>
    <m/>
    <n v="1"/>
    <x v="0"/>
    <x v="0"/>
    <m/>
    <m/>
    <m/>
    <x v="0"/>
    <x v="0"/>
    <m/>
    <m/>
    <n v="1"/>
    <m/>
  </r>
  <r>
    <x v="11"/>
    <s v="Hugo &amp; Guilherme, Jorge &amp; Mateus"/>
    <s v="https://open.spotify.com/track/6Zw25LRLP0j0MsezDFIUM4"/>
    <n v="2"/>
    <n v="25"/>
    <n v="1"/>
    <x v="0"/>
    <x v="0"/>
    <x v="0"/>
    <m/>
    <m/>
    <m/>
    <m/>
    <x v="0"/>
    <x v="0"/>
    <n v="1"/>
    <m/>
    <n v="1"/>
    <x v="0"/>
    <x v="0"/>
    <m/>
    <m/>
    <n v="2"/>
    <s v="&quot;Você me traiu, levou um tempo, mas eu descobri_x000a_Você não vale nada, tá claro pra mim_x000a_Seu plano era bom, era quase perfeito_x000a_Pena que tudo que cê faz, cê faz mal feito&quot;"/>
  </r>
  <r>
    <x v="12"/>
    <s v="Mari Fernandez"/>
    <s v="https://open.spotify.com/track/7bhvRvE56NHBvedx0EeALS"/>
    <n v="2"/>
    <n v="25"/>
    <n v="1"/>
    <x v="1"/>
    <x v="0"/>
    <x v="1"/>
    <m/>
    <m/>
    <m/>
    <m/>
    <x v="0"/>
    <x v="0"/>
    <m/>
    <m/>
    <m/>
    <x v="0"/>
    <x v="0"/>
    <n v="1"/>
    <m/>
    <n v="2"/>
    <s v="&quot;Cê esperava o quê?_x000a_Como que eu vou ser_x000a_O príncipe encantado_x000a_Do conto de fadas que tu foi fazer?&quot;, &quot;Acho que a nossa comunicação falhou_x000a_Eu falava: Toma e tu escutava: Amor_x000a_Era gostoso, mas você se emocionou_x000a_Era gostoso, mas você se apaixonou&quot;"/>
  </r>
  <r>
    <x v="13"/>
    <s v="MC Tairon, Mc Vitin Da Igrejinha, Dj Win"/>
    <s v="https://open.spotify.com/track/0i4UV3HjjvsUuV3BajEXoD"/>
    <n v="2"/>
    <n v="30"/>
    <n v="1"/>
    <x v="0"/>
    <x v="0"/>
    <x v="0"/>
    <m/>
    <m/>
    <m/>
    <m/>
    <x v="0"/>
    <x v="0"/>
    <m/>
    <m/>
    <m/>
    <x v="0"/>
    <x v="0"/>
    <m/>
    <n v="1"/>
    <n v="1"/>
    <s v="&quot;Várias tchuquinha dançando, jogando o bundão pra mim_x000a_Whisky e Red Bull no copo, coração tá igual gelin&quot;, &quot;Então faz assim, joga a xereca nimim_x000a_Que eu tô safadão, coração gelado e sem carin&quot;"/>
  </r>
  <r>
    <x v="14"/>
    <s v="Jorge &amp; Mateus"/>
    <s v="https://open.spotify.com/track/4NNZZXHgn9F3cCgC1YGmLl"/>
    <n v="2"/>
    <n v="32"/>
    <n v="1"/>
    <x v="0"/>
    <x v="0"/>
    <x v="0"/>
    <m/>
    <m/>
    <m/>
    <m/>
    <x v="0"/>
    <x v="0"/>
    <m/>
    <m/>
    <m/>
    <x v="0"/>
    <x v="0"/>
    <m/>
    <m/>
    <n v="0"/>
    <m/>
  </r>
  <r>
    <x v="15"/>
    <s v="Matheus &amp; Kauan"/>
    <s v="https://open.spotify.com/track/42nZBOwXNdO24Ml032bLBS"/>
    <n v="2"/>
    <n v="32"/>
    <n v="1"/>
    <x v="0"/>
    <x v="0"/>
    <x v="0"/>
    <m/>
    <n v="1"/>
    <m/>
    <m/>
    <x v="0"/>
    <x v="0"/>
    <m/>
    <m/>
    <m/>
    <x v="0"/>
    <x v="0"/>
    <m/>
    <m/>
    <n v="1"/>
    <s v="&quot;Do que adianta ser solteiro?_x000a_Se eu nem aproveito um beijo?_x000a_Mesmo aqui na bagaceira só penso em você&quot;"/>
  </r>
  <r>
    <x v="16"/>
    <s v="Matheus Fernandes, Xand Avião"/>
    <s v="https://open.spotify.com/track/2qmG7dokbGpDGD0T5wORWt"/>
    <n v="2"/>
    <n v="32"/>
    <n v="1"/>
    <x v="0"/>
    <x v="0"/>
    <x v="0"/>
    <m/>
    <m/>
    <m/>
    <m/>
    <x v="0"/>
    <x v="0"/>
    <m/>
    <n v="1"/>
    <m/>
    <x v="0"/>
    <x v="0"/>
    <m/>
    <m/>
    <n v="1"/>
    <s v="&quot;Comigo tu viaja, com ele, tu perde tempo_x000a_Fazer amor é fácil, quero ver ter sentimento&quot;"/>
  </r>
  <r>
    <x v="17"/>
    <s v="Matheus &amp; Kauan"/>
    <s v="https://open.spotify.com/track/2HMbGPbGiqGaHXzFkQAmZI"/>
    <n v="2"/>
    <n v="38"/>
    <n v="1"/>
    <x v="0"/>
    <x v="0"/>
    <x v="0"/>
    <m/>
    <m/>
    <m/>
    <m/>
    <x v="0"/>
    <x v="0"/>
    <m/>
    <n v="1"/>
    <m/>
    <x v="0"/>
    <x v="0"/>
    <m/>
    <m/>
    <n v="1"/>
    <s v="&quot;Se quer um conselho_x000a_Vaza que ainda tá em tempo_x000a_Enquanto não passar do beijo_x000a_Vai conseguir sair ileso_x000a__x000a_Mas se quer tentar_x000a_Tenta, mas já vai sabendo_x000a_Que ela ainda tá me esquecendo_x000a_E isso vai te machucar_x000a_Já pensou se ela solta meu nome na hora H?_x000a__x000a_Se for fazer amor com ela_x000a_Faz o basiquin_x000a_Porque se der tapa, ela lembra de mim_x000a_Puxão de cabelo, ela lembra de mim&quot;"/>
  </r>
  <r>
    <x v="18"/>
    <s v="Coldplay"/>
    <s v="https://open.spotify.com/track/3AJwUDP919kvQ9QcozQPxg"/>
    <n v="1"/>
    <n v="38"/>
    <n v="0"/>
    <x v="0"/>
    <x v="0"/>
    <x v="0"/>
    <m/>
    <m/>
    <m/>
    <m/>
    <x v="0"/>
    <x v="0"/>
    <m/>
    <m/>
    <m/>
    <x v="0"/>
    <x v="0"/>
    <m/>
    <m/>
    <n v="0"/>
    <m/>
  </r>
  <r>
    <x v="19"/>
    <s v="Diego &amp; Victor Hugo, Jorge &amp; Mateus"/>
    <s v="https://open.spotify.com/track/6gyhp7IcNhTYzwlk8utsgP"/>
    <n v="1"/>
    <n v="40"/>
    <n v="1"/>
    <x v="0"/>
    <x v="0"/>
    <x v="0"/>
    <m/>
    <n v="1"/>
    <m/>
    <n v="1"/>
    <x v="0"/>
    <x v="0"/>
    <m/>
    <m/>
    <m/>
    <x v="0"/>
    <x v="0"/>
    <m/>
    <m/>
    <n v="2"/>
    <s v="&quot;Ninguém dá tempo pra te superar_x000a_Sem você não sirvo pra beber_x000a_Sem você só sirvo pra chorar_x000a__x000a_Todo dia uma feiura_x000a_Todo dia uma saudade, um porre_x000a_Todo dia uma mistura forte_x000a_Bebidas e tragos, amigos e bares não resolve_x000a_Nesse grau que eu tô, é só seu beijo de glicose&quot;"/>
  </r>
  <r>
    <x v="20"/>
    <s v="MC Kevin o Chris"/>
    <s v="https://open.spotify.com/track/0jAAnWNbcHf6X1EXOtvOT7"/>
    <n v="2"/>
    <n v="45"/>
    <n v="1"/>
    <x v="0"/>
    <x v="0"/>
    <x v="0"/>
    <m/>
    <m/>
    <m/>
    <m/>
    <x v="0"/>
    <x v="0"/>
    <m/>
    <m/>
    <m/>
    <x v="0"/>
    <x v="0"/>
    <m/>
    <m/>
    <n v="0"/>
    <s v="&quot;Coisa linda, minha bebê_x000a_Hoje é eu e você_x000a_Vem, mulher, sentando bem_x000a_Vem com a tropa do mantém_x000a_Vou chamar pra foder na ondinha do MD_x000a_Sacanagem hoje tem, não tem jeito, nós é o trem_x000a__x000a_Então empina, ah_x000a_Rebola pra mim, novinha_x000a_Então empina, ah_x000a_Rebola pra mim_x000a_Vai de ladinho&quot;"/>
  </r>
  <r>
    <x v="21"/>
    <s v="Matuê, WIU, Teto"/>
    <s v="https://open.spotify.com/track/6bTdZ7xfKp3NqqADJ8HLyj"/>
    <n v="2"/>
    <n v="45"/>
    <n v="1"/>
    <x v="0"/>
    <x v="0"/>
    <x v="0"/>
    <m/>
    <m/>
    <m/>
    <m/>
    <x v="0"/>
    <x v="0"/>
    <n v="1"/>
    <m/>
    <m/>
    <x v="0"/>
    <x v="0"/>
    <m/>
    <m/>
    <n v="1"/>
    <s v="&quot;Já tem muito tempo que a 30 comanda (muito tempo)_x000a_Ainda querem me dizer como é que faz_x000a_Não dá pra dizer nada_x000a_Ainda querem me dizer como é que faz_x000a_Melhor ficar calada&quot;"/>
  </r>
  <r>
    <x v="22"/>
    <s v="Paulo e Nathan, Hugo &amp; Guilherme"/>
    <s v="https://open.spotify.com/track/3jPp5Aukksz9Ir0gZy6lZM"/>
    <n v="2"/>
    <n v="47"/>
    <n v="1"/>
    <x v="0"/>
    <x v="0"/>
    <x v="0"/>
    <m/>
    <m/>
    <m/>
    <n v="1"/>
    <x v="0"/>
    <x v="0"/>
    <m/>
    <m/>
    <m/>
    <x v="0"/>
    <x v="0"/>
    <m/>
    <m/>
    <n v="1"/>
    <s v="&quot;Você tem cara de problema_x000a_E de problema eu tô fora_x000a_Não quero tá aqui de novo_x000a_Daqui um mês e pouco_x000a_Igual eu tô agora&quot;"/>
  </r>
  <r>
    <x v="23"/>
    <s v="Nivaldo Marques, NATTAN"/>
    <s v="https://open.spotify.com/track/25rz3D4oroFC0GXm3xFXnG"/>
    <n v="1"/>
    <n v="47"/>
    <n v="1"/>
    <x v="0"/>
    <x v="0"/>
    <x v="0"/>
    <m/>
    <n v="1"/>
    <m/>
    <m/>
    <x v="0"/>
    <x v="0"/>
    <m/>
    <m/>
    <m/>
    <x v="0"/>
    <x v="0"/>
    <m/>
    <m/>
    <n v="1"/>
    <s v="&quot;Você não deu valor_x000a_Nunca se importou_x000a_A partir de hoje_x000a_Nosso amor acabou&quot;"/>
  </r>
  <r>
    <x v="24"/>
    <s v="Guilherme &amp; Benuto"/>
    <s v="https://open.spotify.com/track/2ebFBmle5uXcdbrCAOvPcZ"/>
    <n v="1"/>
    <n v="47"/>
    <n v="1"/>
    <x v="0"/>
    <x v="0"/>
    <x v="0"/>
    <m/>
    <n v="1"/>
    <m/>
    <m/>
    <x v="0"/>
    <x v="0"/>
    <m/>
    <m/>
    <m/>
    <x v="0"/>
    <x v="0"/>
    <m/>
    <m/>
    <n v="1"/>
    <s v="&quot;Ai que o vagabundo chora_x000a_Ai que o vagabundo implora pra ficar_x000a_Enquanto sai chutado do portão_x000a_Pegando celular quebrado que ela jogou no chão_x000a__x000a_Ai que o vagabundo chora_x000a_Ai que o vagabundo implora pra ficar_x000a_Enquanto sai chutado do portão_x000a_Pegando celular quebrado que ela jogou no chão_x000a_O celular vai ter conserto, mas a gente não&quot;"/>
  </r>
  <r>
    <x v="25"/>
    <s v="Luan Santana"/>
    <s v="https://open.spotify.com/track/5A35xC90Nk6tXmcOAOOavi"/>
    <n v="1"/>
    <n v="48"/>
    <n v="1"/>
    <x v="0"/>
    <x v="0"/>
    <x v="0"/>
    <m/>
    <m/>
    <m/>
    <m/>
    <x v="0"/>
    <x v="0"/>
    <m/>
    <m/>
    <m/>
    <x v="0"/>
    <x v="0"/>
    <m/>
    <m/>
    <n v="0"/>
    <s v="&quot;Quando eu te conheci, pensei_x000a_Vou dar o golpe, eu que levei_x000a_Tentei roubar o coração de uma ladra&quot;"/>
  </r>
  <r>
    <x v="26"/>
    <s v="Teto"/>
    <s v="https://open.spotify.com/track/7afaZ37wJJL6880z1NRgJS"/>
    <n v="1"/>
    <n v="48"/>
    <n v="1"/>
    <x v="0"/>
    <x v="0"/>
    <x v="0"/>
    <m/>
    <m/>
    <m/>
    <m/>
    <x v="0"/>
    <x v="0"/>
    <m/>
    <m/>
    <n v="1"/>
    <x v="0"/>
    <x v="0"/>
    <m/>
    <m/>
    <n v="1"/>
    <s v="&quot;Só porque eu tenho dinheiro várias me adora&quot;"/>
  </r>
  <r>
    <x v="27"/>
    <s v="Murilo Huff"/>
    <s v="https://open.spotify.com/track/0MKd4uZd8Ag8qyReZBTarP"/>
    <n v="1"/>
    <n v="49"/>
    <n v="1"/>
    <x v="0"/>
    <x v="0"/>
    <x v="0"/>
    <m/>
    <n v="1"/>
    <m/>
    <m/>
    <x v="0"/>
    <x v="0"/>
    <m/>
    <m/>
    <m/>
    <x v="0"/>
    <x v="0"/>
    <m/>
    <m/>
    <n v="1"/>
    <s v="&quot;Se eu for problema_x000a_Hoje eu tô deixando de ser_x000a_Se eu for saudade_x000a_(Torce pro meu beijo não sobreviver)_x000a_E encontrar alguém que entre na linha de fogo_x000a_E faça eu te superar&quot;"/>
  </r>
  <r>
    <x v="28"/>
    <s v="Wesley Safadão"/>
    <s v="https://open.spotify.com/track/5lCAtKxkZL6tFDyGX9t87j"/>
    <n v="1"/>
    <n v="49"/>
    <n v="1"/>
    <x v="0"/>
    <x v="0"/>
    <x v="0"/>
    <m/>
    <n v="1"/>
    <m/>
    <n v="1"/>
    <x v="0"/>
    <x v="0"/>
    <m/>
    <m/>
    <m/>
    <x v="0"/>
    <x v="0"/>
    <m/>
    <m/>
    <n v="2"/>
    <s v="&quot;Se tudo acabou_x000a_Tava tudo certo_x000a_Pra que mexer num coração que tá quieto?_x000a_Pra brincar? Pra usar?_x000a__x000a_Mas eu já tava bem_x000a_Na minha cabeça não tinha você_x000a_Aí me beijou_x000a_E falou de amor_x000a_E só sossegou_x000a_Quando me viu sofrer&quot;"/>
  </r>
  <r>
    <x v="29"/>
    <s v="Gusttavo Lima"/>
    <s v="https://open.spotify.com/track/1K8AtBJXcdq5mywMnZuARP"/>
    <n v="2"/>
    <n v="50"/>
    <n v="1"/>
    <x v="0"/>
    <x v="0"/>
    <x v="0"/>
    <m/>
    <m/>
    <m/>
    <m/>
    <x v="0"/>
    <x v="0"/>
    <m/>
    <m/>
    <n v="1"/>
    <x v="0"/>
    <x v="0"/>
    <m/>
    <m/>
    <n v="1"/>
    <s v="&quot;Tô sentindo você tão distante_x000a_Se arrumando demais pra sair_x000a_Cada dia tá mais elegante_x000a_Tô sentindo que não é pra mim_x000a_Se resolver trocar o amor por um instante_x000a_Termina comigo antes_x000a_Se pra você eu sou insignificante_x000a_Termina comigo antes&quot;"/>
  </r>
  <r>
    <x v="30"/>
    <s v="Luísa Sonza"/>
    <s v="https://open.spotify.com/track/7KWKWJnbGJ3Soag6Oopion"/>
    <n v="2"/>
    <n v="52"/>
    <n v="1"/>
    <x v="2"/>
    <x v="0"/>
    <x v="0"/>
    <m/>
    <m/>
    <n v="1"/>
    <m/>
    <x v="0"/>
    <x v="0"/>
    <m/>
    <m/>
    <m/>
    <x v="0"/>
    <x v="0"/>
    <m/>
    <m/>
    <n v="1"/>
    <s v="&quot;Cadelinha número um é a famosa Gisellе_x000a_Insuportável, inadestrável, essa é minha BFF_x000a_Cadela número dois é a Britney Bitch_x000a_Ela é mandraka, nunca dá a pata_x000a__x000a_Essa é a Dudinha, a número três_x000a_Cachorra novinha, não deita pra ex_x000a_Minha gata pirata, de quatro ela vem_x000a_Essa é a Rita Lee, come quieto, come bem&quot;"/>
  </r>
  <r>
    <x v="31"/>
    <s v="Zé Felipe, MC Mari"/>
    <s v="https://open.spotify.com/track/5PZAbR6JHYYV9xp5gv0XES"/>
    <n v="2"/>
    <n v="54"/>
    <n v="1"/>
    <x v="1"/>
    <x v="0"/>
    <x v="1"/>
    <m/>
    <m/>
    <m/>
    <m/>
    <x v="0"/>
    <x v="0"/>
    <n v="1"/>
    <m/>
    <m/>
    <x v="0"/>
    <x v="0"/>
    <m/>
    <m/>
    <n v="2"/>
    <s v="&quot;Bandido_x000a_Tava na putaria_x000a_E disse que tava dormindo_x000a_Vai mentindo mais_x000a_Eu finjo que acredito&quot;, &quot;Acredita que eu mudei_x000a_Baby, por você mudei_x000a_Então não viaja_x000a_Que tava na cachorrada_x000a_Cê tá muito emocionada_x000a_Dizendo que revoei&quot;"/>
  </r>
  <r>
    <x v="32"/>
    <s v="Luan Santana"/>
    <s v="https://open.spotify.com/track/2TdOWHAolNaQx8gyRDVS1N"/>
    <n v="2"/>
    <n v="54"/>
    <n v="1"/>
    <x v="0"/>
    <x v="0"/>
    <x v="0"/>
    <m/>
    <m/>
    <m/>
    <m/>
    <x v="0"/>
    <x v="0"/>
    <m/>
    <m/>
    <n v="1"/>
    <x v="0"/>
    <x v="0"/>
    <m/>
    <m/>
    <n v="1"/>
    <s v="&quot;Eu não tava lá na sua mente_x000a_Mas eu sei que esse erro foi pensado, planejado e consciente_x000a__x000a_A culpa é sempre de uma briga, de umas pinga_x000a_De uma amiga que te arrasta pra rua_x000a_Mas as perna é sua_x000a_Você é sempre inocente, mente que nem sente_x000a_E sempre erra como nunca, uô&quot;"/>
  </r>
  <r>
    <x v="33"/>
    <s v="Murilo Huff, Maiara &amp; Maraisa"/>
    <s v="https://open.spotify.com/track/4cxQWmXmmbFoWvV8qipQTe"/>
    <n v="2"/>
    <n v="57"/>
    <n v="1"/>
    <x v="1"/>
    <x v="0"/>
    <x v="0"/>
    <m/>
    <n v="1"/>
    <m/>
    <m/>
    <x v="0"/>
    <x v="0"/>
    <m/>
    <m/>
    <m/>
    <x v="0"/>
    <x v="0"/>
    <m/>
    <m/>
    <n v="1"/>
    <s v="&quot;Aprendi com a saudade da gente_x000a_Tudo o que cê tentou me ensinar_x000a_Pena que o coração, só aprende_x000a_Quando é tarde demais pra voltar_x000a__x000a_Me tornei esse cara perfeito pra ficar sozinho_x000a_Tentando virar a página_x000a_De um amor que já trocou de livro&quot;"/>
  </r>
  <r>
    <x v="34"/>
    <s v="Harry Styles"/>
    <s v="https://open.spotify.com/track/4Dvkj6JhhA12EX05fT7y2e"/>
    <n v="2"/>
    <n v="61"/>
    <n v="0"/>
    <x v="0"/>
    <x v="0"/>
    <x v="0"/>
    <m/>
    <m/>
    <m/>
    <m/>
    <x v="0"/>
    <x v="0"/>
    <m/>
    <m/>
    <m/>
    <x v="0"/>
    <x v="0"/>
    <m/>
    <m/>
    <n v="0"/>
    <m/>
  </r>
  <r>
    <x v="35"/>
    <s v="Felipe Amorim"/>
    <s v="https://open.spotify.com/track/4QWumyD2uwiePBBha9XBHI"/>
    <n v="2"/>
    <n v="61"/>
    <n v="1"/>
    <x v="0"/>
    <x v="0"/>
    <x v="0"/>
    <m/>
    <m/>
    <m/>
    <m/>
    <x v="0"/>
    <x v="0"/>
    <m/>
    <m/>
    <m/>
    <x v="0"/>
    <x v="0"/>
    <m/>
    <m/>
    <n v="0"/>
    <m/>
  </r>
  <r>
    <x v="36"/>
    <s v="Hugo &amp; Guilherme, Jorge &amp; Mateus"/>
    <s v="https://open.spotify.com/track/3XF598RmEUF3XW4XKo1lyP"/>
    <n v="2"/>
    <n v="61"/>
    <n v="1"/>
    <x v="0"/>
    <x v="0"/>
    <x v="0"/>
    <m/>
    <n v="1"/>
    <m/>
    <m/>
    <x v="0"/>
    <x v="0"/>
    <m/>
    <m/>
    <m/>
    <x v="0"/>
    <x v="0"/>
    <m/>
    <m/>
    <n v="1"/>
    <s v="&quot;Hoje eu tô te deixando voar_x000a_Na certeza que tem outro amor_x000a_Se acaso ele te machucar_x000a_O meu número nunca mudou_x000a__x000a_Se você resolver não voltar_x000a_Eu só quero o melhor pra você_x000a__x000a_Hoje eu tô te deixando voar_x000a_Na certeza que tem outro amor_x000a_Se acaso ele te machucar_x000a_O meu número nunca mudou&quot;"/>
  </r>
  <r>
    <x v="37"/>
    <s v="MC Cabelinho, Ariel Donato"/>
    <s v="https://open.spotify.com/track/0dcHD9QhnWRA41zoLnC83X"/>
    <n v="2"/>
    <n v="69"/>
    <n v="1"/>
    <x v="0"/>
    <x v="0"/>
    <x v="0"/>
    <m/>
    <m/>
    <m/>
    <m/>
    <x v="0"/>
    <x v="0"/>
    <m/>
    <m/>
    <m/>
    <x v="0"/>
    <x v="0"/>
    <m/>
    <n v="1"/>
    <n v="1"/>
    <s v="&quot;Eu vou gravar um vídeo dando tapa no seu bumbum_x000a_Dentro da minha X1&quot;"/>
  </r>
  <r>
    <x v="38"/>
    <s v="Israel &amp; Rodolffo, Maiara &amp; Maraisa"/>
    <s v="https://open.spotify.com/track/6bwx7pcKJY05D9S6CVa1k6"/>
    <n v="2"/>
    <n v="71"/>
    <n v="1"/>
    <x v="1"/>
    <x v="0"/>
    <x v="0"/>
    <m/>
    <m/>
    <m/>
    <m/>
    <x v="0"/>
    <x v="0"/>
    <m/>
    <m/>
    <n v="1"/>
    <x v="0"/>
    <x v="0"/>
    <m/>
    <m/>
    <n v="1"/>
    <s v="&quot;Coisa de pele, beijo na boca_x000a_Fazendo loucura e tirando a roupa_x000a_No meio da rua, sem ter hora e nem lugar_x000a_Eu sei que pro mundo isso é pecado_x000a_Eu tenho mulher e você namorado_x000a_Mas acontece que o tesão manda na gente&quot;"/>
  </r>
  <r>
    <x v="39"/>
    <s v="Kweller, Enzo Cello"/>
    <s v="https://open.spotify.com/track/3imzmQM2DPPVBLMiBBexRL"/>
    <n v="2"/>
    <n v="71"/>
    <n v="1"/>
    <x v="0"/>
    <x v="0"/>
    <x v="0"/>
    <m/>
    <m/>
    <m/>
    <m/>
    <x v="0"/>
    <x v="0"/>
    <m/>
    <m/>
    <m/>
    <x v="0"/>
    <x v="0"/>
    <m/>
    <m/>
    <n v="0"/>
    <m/>
  </r>
  <r>
    <x v="40"/>
    <s v="Mc Paiva ZS"/>
    <s v="https://open.spotify.com/track/04vzhKfl5HtPEgrdZJCZ7L"/>
    <n v="2"/>
    <n v="71"/>
    <n v="1"/>
    <x v="0"/>
    <x v="1"/>
    <x v="0"/>
    <m/>
    <m/>
    <m/>
    <m/>
    <x v="0"/>
    <x v="0"/>
    <m/>
    <m/>
    <m/>
    <x v="0"/>
    <x v="0"/>
    <n v="1"/>
    <n v="1"/>
    <n v="3"/>
    <s v="&quot;E ela vai tirando a roupa, me dá água na boca_x000a_O jeito que ela senta rebolando com a polpa é fenomenal_x000a_Ela bola o beck que eu fumo_x000a_Ela anda na minha caranga e gosta do jeito que eu te catuco&quot;, &quot;Às vezes a gente briga, acumulação de estresse_x000a_Mas isso é um paradoxo, logo menos tu esquece&quot;, &quot;Que te comeu e não te abandonou_x000a_Mostrou diferença, por isso se apaixonou&quot;"/>
  </r>
  <r>
    <x v="41"/>
    <s v="Felipe Amorim"/>
    <s v="https://open.spotify.com/track/0XyPPyGes0omXppV5YE8gy"/>
    <n v="2"/>
    <n v="72"/>
    <n v="1"/>
    <x v="0"/>
    <x v="0"/>
    <x v="0"/>
    <m/>
    <m/>
    <m/>
    <m/>
    <x v="0"/>
    <x v="0"/>
    <m/>
    <m/>
    <m/>
    <x v="0"/>
    <x v="0"/>
    <m/>
    <n v="1"/>
    <n v="1"/>
    <s v="&quot;Coração de gelo, mas a raba é quente&quot;"/>
  </r>
  <r>
    <x v="42"/>
    <s v="Mc Don Juan, MC G15, Mc Davi"/>
    <s v="https://open.spotify.com/track/7qD2vjd3btuOgwpQPEY7ci"/>
    <n v="2"/>
    <n v="78"/>
    <n v="1"/>
    <x v="0"/>
    <x v="0"/>
    <x v="0"/>
    <m/>
    <m/>
    <m/>
    <m/>
    <x v="0"/>
    <x v="0"/>
    <m/>
    <m/>
    <m/>
    <x v="0"/>
    <x v="0"/>
    <m/>
    <n v="1"/>
    <n v="1"/>
    <s v="&quot;Me degradar pra te agradar? Difícil, tá_x000a_Me ama, me xinga, mama, arranha, essa menina é bipolar&quot;, &quot;Fecha a porta, apaga a luz, se concentra e senta_x000a_Vai descendo em mim em câmera lenta_x000a_Sei que tu gosta e eu sei que tu aguenta_x000a_Sei que tu aguenta&quot;"/>
  </r>
  <r>
    <x v="43"/>
    <s v="MC Braz, MC Tairon, Dj Win"/>
    <s v="https://open.spotify.com/track/4a0sqvCBo7aRIS4GzBQpnp"/>
    <n v="2"/>
    <n v="78"/>
    <n v="1"/>
    <x v="0"/>
    <x v="0"/>
    <x v="0"/>
    <n v="1"/>
    <m/>
    <m/>
    <m/>
    <x v="0"/>
    <x v="0"/>
    <m/>
    <m/>
    <m/>
    <x v="0"/>
    <x v="0"/>
    <m/>
    <m/>
    <n v="1"/>
    <s v="&quot;E ela vai viver como se fosse a última vez_x000a_Vai dar rolê, curtir, chapar, pra provocar seu ex_x000a_Seu coração ta congelado pela estupidez_x000a_Deixou de lado o seu passado, e sabe o que ela fez&quot;"/>
  </r>
  <r>
    <x v="44"/>
    <s v="Jorge &amp; Mateus"/>
    <s v="https://open.spotify.com/track/3ITkrUvAA6gzxer2UIom3P"/>
    <n v="2"/>
    <n v="78"/>
    <n v="1"/>
    <x v="0"/>
    <x v="0"/>
    <x v="0"/>
    <m/>
    <n v="1"/>
    <m/>
    <m/>
    <x v="0"/>
    <x v="0"/>
    <m/>
    <m/>
    <m/>
    <x v="0"/>
    <x v="0"/>
    <m/>
    <m/>
    <n v="1"/>
    <s v="&quot;Localização de bar lotado_x000a_Insinuações que tem alguém do lado_x000a_Posta voltando pra casa às seis_x000a_Pra provar pro ex que quem perdeu foi o ex_x000a__x000a_Mas o som do seu carro só toca indireta_x000a_Para de filmar o painel e vira a tela_x000a_Só sai saudade desse alto-falante_x000a_Atrás dos stories, cê tá molhando o volante&quot;"/>
  </r>
  <r>
    <x v="45"/>
    <s v="Davi Kneip, Mc Frog, Dj Gabriel do Borel, Luísa Sonza"/>
    <s v="https://open.spotify.com/track/3sd2p4kE7xQmFH3lPnFl6h"/>
    <n v="2"/>
    <n v="80"/>
    <n v="1"/>
    <x v="1"/>
    <x v="0"/>
    <x v="0"/>
    <m/>
    <m/>
    <n v="1"/>
    <m/>
    <x v="0"/>
    <x v="0"/>
    <m/>
    <m/>
    <m/>
    <x v="0"/>
    <x v="0"/>
    <m/>
    <m/>
    <n v="1"/>
    <s v="&quot;Ah, não, não, não (ela se iludiu com a gente)_x000a_Eu não tô acreditando que eu tô escutando isso, não_x000a_Cês tão mentindo por aí e cês acham que eu não fico sabendo?_x000a_Peraí que eu vou mandar a real_x000a__x000a_Chego de mansinho mudando todo esse beat_x000a_Toda bonequinha Hello Kitty_x000a_Mas não fica preocupado se chamei de namorado_x000a_É que contando com você, acho que eu tenho mais uns vinte_x000a__x000a_Onde eu quico, onde eu sento_x000a_Eles me pede em casamento_x000a_Coração da mãe é grande_x000a_Eu não tô perdendo tempo&quot;"/>
  </r>
  <r>
    <x v="46"/>
    <s v="Guilherme &amp; Benuto, Xand Avião"/>
    <s v="https://open.spotify.com/track/3yHXEidSu4gYVRqKoI653O"/>
    <n v="2"/>
    <n v="81"/>
    <n v="1"/>
    <x v="0"/>
    <x v="0"/>
    <x v="0"/>
    <m/>
    <m/>
    <m/>
    <m/>
    <x v="0"/>
    <x v="0"/>
    <m/>
    <m/>
    <m/>
    <x v="0"/>
    <x v="0"/>
    <m/>
    <m/>
    <n v="0"/>
    <m/>
  </r>
  <r>
    <x v="47"/>
    <s v="MC Rogerinho, Wesley Safadão"/>
    <s v="https://open.spotify.com/track/3ShKPhFkexrwl7WoyTtNND"/>
    <n v="2"/>
    <n v="81"/>
    <n v="1"/>
    <x v="0"/>
    <x v="0"/>
    <x v="0"/>
    <m/>
    <m/>
    <m/>
    <m/>
    <x v="0"/>
    <x v="0"/>
    <m/>
    <m/>
    <m/>
    <x v="0"/>
    <x v="0"/>
    <m/>
    <n v="1"/>
    <n v="1"/>
    <s v="&quot;As bebê já tá fazendo_x000a_Com uma empinada louca, tá descendo no veneno_x000a_Com o dedinho na boca, mostrando o seu talento&quot;"/>
  </r>
  <r>
    <x v="48"/>
    <s v="João Gomes"/>
    <s v="https://open.spotify.com/track/6Ulh9GPYz6JKdv04qc3q2U"/>
    <n v="2"/>
    <n v="87"/>
    <n v="1"/>
    <x v="0"/>
    <x v="0"/>
    <x v="0"/>
    <m/>
    <m/>
    <m/>
    <n v="1"/>
    <x v="0"/>
    <x v="0"/>
    <m/>
    <m/>
    <m/>
    <x v="0"/>
    <x v="0"/>
    <m/>
    <m/>
    <n v="1"/>
    <s v="&quot;Quando cê vai perceber que eu lutei pra te ter?_x000a_Te quero ao meu lado_x000a_Eu sei que a minha fama não é boa_x000a_E o povo me chama de beijo safado_x000a_Mas eu não quero mais_x000a_Essa vida de farra&quot;"/>
  </r>
  <r>
    <x v="49"/>
    <s v="Mario Mc, Menor Adr"/>
    <s v="https://open.spotify.com/track/4NFkcqZ3jU2O9rgEbuluVn"/>
    <n v="2"/>
    <n v="87"/>
    <n v="1"/>
    <x v="0"/>
    <x v="0"/>
    <x v="0"/>
    <m/>
    <m/>
    <m/>
    <m/>
    <x v="0"/>
    <x v="0"/>
    <m/>
    <m/>
    <n v="1"/>
    <x v="0"/>
    <x v="0"/>
    <m/>
    <n v="1"/>
    <n v="2"/>
    <s v="&quot;Uh, essa menina é piranha_x000a_Não sou cabeça branca_x000a_sou apenas o novinho que te banca_x000a_Ela vem pra cá toda semana_x000a_Não quer nada sério, mano, só quer minha grana_x000a_Ela quer se envolver, se envolver, tua bunda balança_x000a_Se tu tá careta vem aqui, bafora o lança_x000a__x000a_No final da noite ela quer ir pra minha cama_x000a_Brota lá em casa com as suas amiga piranha_x000a_Tudo liberado, tira a roupa e não se acanha_x000a_Se passar no teste, vamo pra bodicabana_x000a_De carro esportivo cê sabe, tirando onda_x000a_Vamo lá no shopping, vou lançar Dolce Gabbana&quot;"/>
  </r>
  <r>
    <x v="50"/>
    <s v="LUDMILLA"/>
    <s v="https://open.spotify.com/track/3EM71GPnUGJ75uDhkH77pq"/>
    <n v="2"/>
    <n v="91"/>
    <n v="1"/>
    <x v="2"/>
    <x v="0"/>
    <x v="0"/>
    <m/>
    <n v="1"/>
    <m/>
    <m/>
    <x v="0"/>
    <x v="0"/>
    <m/>
    <m/>
    <m/>
    <x v="0"/>
    <x v="0"/>
    <m/>
    <m/>
    <n v="1"/>
    <s v="&quot;Você tá aí, bebendo saudade_x000a_Fazendo vergonha_x000a_Tá fazendo merda no meio da rua_x000a_E nada disso cura a tua insônia_x000a__x000a_Você tá aí, vestindo orgulho_x000a_Gastando o que não pode_x000a_Vivendo uma vida que já não é sua_x000a_E nada disso cura a tua insônia_x000a__x000a_É que você me procura embaixo do seu cobertor_x000a_E se desespera quando vê que eu não tô_x000a_E o nome disso é saudade, se você não reparou&quot;"/>
  </r>
  <r>
    <x v="51"/>
    <s v="George Henrique &amp; Rodrigo, Marília Mendonça"/>
    <s v="https://open.spotify.com/track/2wSCalnGOnXdAJC0Fn8OUY"/>
    <n v="2"/>
    <n v="94"/>
    <n v="1"/>
    <x v="1"/>
    <x v="0"/>
    <x v="0"/>
    <m/>
    <m/>
    <m/>
    <m/>
    <x v="0"/>
    <x v="0"/>
    <m/>
    <m/>
    <m/>
    <x v="0"/>
    <x v="0"/>
    <m/>
    <m/>
    <n v="0"/>
    <m/>
  </r>
  <r>
    <x v="52"/>
    <s v="Clayton &amp; Romário"/>
    <s v="https://open.spotify.com/track/5TPXcKSOlPaz2pkYbWiWHU"/>
    <n v="2"/>
    <n v="94"/>
    <n v="1"/>
    <x v="0"/>
    <x v="0"/>
    <x v="0"/>
    <m/>
    <m/>
    <m/>
    <n v="1"/>
    <x v="0"/>
    <x v="0"/>
    <m/>
    <m/>
    <m/>
    <x v="0"/>
    <x v="0"/>
    <m/>
    <m/>
    <n v="1"/>
    <s v="&quot;Ai eu fui lá no portão bati palma_x000a_Mais a desgramado saiu acompanhada_x000a_Se não acredita foi cena de novela_x000a_A banda parou e eu sofri a capela&quot;"/>
  </r>
  <r>
    <x v="53"/>
    <m/>
    <m/>
    <m/>
    <m/>
    <m/>
    <x v="3"/>
    <x v="0"/>
    <x v="0"/>
    <m/>
    <m/>
    <m/>
    <m/>
    <x v="0"/>
    <x v="0"/>
    <m/>
    <m/>
    <m/>
    <x v="0"/>
    <x v="0"/>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3">
  <r>
    <x v="0"/>
    <s v="Mc Paiva ZS, MC Ryan SP, Kotim"/>
    <s v="https://open.spotify.com/track/1OZ4uv7OAP24Ix6j3vojLt"/>
    <n v="2"/>
    <n v="3"/>
    <n v="1"/>
    <s v="Masculino"/>
    <x v="0"/>
    <x v="0"/>
    <x v="0"/>
    <x v="0"/>
    <x v="0"/>
    <x v="0"/>
    <x v="0"/>
    <x v="0"/>
    <x v="0"/>
    <x v="0"/>
    <x v="0"/>
    <x v="0"/>
    <x v="0"/>
    <x v="0"/>
    <x v="0"/>
    <x v="0"/>
    <x v="0"/>
  </r>
  <r>
    <x v="1"/>
    <s v="Guilherme &amp; Benuto, Hugo &amp; Guilherme"/>
    <s v="https://open.spotify.com/track/1ELsaYdj2NlxLvkx9g24xZ"/>
    <n v="2"/>
    <n v="5"/>
    <n v="1"/>
    <s v="Masculino"/>
    <x v="0"/>
    <x v="0"/>
    <x v="0"/>
    <x v="1"/>
    <x v="0"/>
    <x v="0"/>
    <x v="0"/>
    <x v="0"/>
    <x v="0"/>
    <x v="1"/>
    <x v="1"/>
    <x v="0"/>
    <x v="0"/>
    <x v="0"/>
    <x v="1"/>
    <x v="0"/>
    <x v="1"/>
  </r>
  <r>
    <x v="2"/>
    <s v="Ana Castela, Melody, Dj Chris No Beat"/>
    <s v="https://open.spotify.com/track/7AwVSKaQxpidrtYBerkHKk"/>
    <n v="2"/>
    <n v="5"/>
    <n v="1"/>
    <s v="Misto"/>
    <x v="0"/>
    <x v="0"/>
    <x v="0"/>
    <x v="0"/>
    <x v="0"/>
    <x v="0"/>
    <x v="0"/>
    <x v="0"/>
    <x v="0"/>
    <x v="0"/>
    <x v="1"/>
    <x v="0"/>
    <x v="0"/>
    <x v="0"/>
    <x v="1"/>
    <x v="1"/>
    <x v="2"/>
  </r>
  <r>
    <x v="3"/>
    <s v="L7NNON, DJ Biel do Furduncinho, Bianca"/>
    <s v="https://open.spotify.com/track/5vC8UAOHeG95ehRzZChniB"/>
    <n v="2"/>
    <n v="9"/>
    <n v="1"/>
    <s v="Misto"/>
    <x v="0"/>
    <x v="0"/>
    <x v="0"/>
    <x v="0"/>
    <x v="0"/>
    <x v="0"/>
    <x v="0"/>
    <x v="0"/>
    <x v="0"/>
    <x v="0"/>
    <x v="1"/>
    <x v="0"/>
    <x v="0"/>
    <x v="0"/>
    <x v="0"/>
    <x v="2"/>
    <x v="3"/>
  </r>
  <r>
    <x v="4"/>
    <s v="Luan Santana"/>
    <s v="https://open.spotify.com/track/4vWh6tEfcLzdvYWp2IlOJS"/>
    <n v="2"/>
    <n v="12"/>
    <n v="1"/>
    <s v="Masculino"/>
    <x v="0"/>
    <x v="0"/>
    <x v="0"/>
    <x v="1"/>
    <x v="0"/>
    <x v="1"/>
    <x v="0"/>
    <x v="0"/>
    <x v="0"/>
    <x v="0"/>
    <x v="1"/>
    <x v="0"/>
    <x v="0"/>
    <x v="0"/>
    <x v="1"/>
    <x v="0"/>
    <x v="4"/>
  </r>
  <r>
    <x v="5"/>
    <s v="DJ AK BR, Dj Darge"/>
    <s v="https://open.spotify.com/track/4x5q5T5mhE1xvoCVXY6qrN"/>
    <n v="2"/>
    <n v="14"/>
    <n v="1"/>
    <s v="Masculino"/>
    <x v="0"/>
    <x v="0"/>
    <x v="0"/>
    <x v="0"/>
    <x v="0"/>
    <x v="0"/>
    <x v="0"/>
    <x v="0"/>
    <x v="0"/>
    <x v="0"/>
    <x v="1"/>
    <x v="0"/>
    <x v="0"/>
    <x v="0"/>
    <x v="1"/>
    <x v="1"/>
    <x v="5"/>
  </r>
  <r>
    <x v="6"/>
    <s v="Gusttavo Lima"/>
    <s v="https://open.spotify.com/track/6gEOM9IEBzvTdbwNrSkBdC"/>
    <n v="2"/>
    <n v="15"/>
    <n v="1"/>
    <s v="Masculino"/>
    <x v="0"/>
    <x v="0"/>
    <x v="0"/>
    <x v="0"/>
    <x v="0"/>
    <x v="0"/>
    <x v="0"/>
    <x v="0"/>
    <x v="0"/>
    <x v="0"/>
    <x v="0"/>
    <x v="0"/>
    <x v="0"/>
    <x v="0"/>
    <x v="1"/>
    <x v="2"/>
    <x v="6"/>
  </r>
  <r>
    <x v="7"/>
    <s v="Marília Mendonça"/>
    <s v="https://open.spotify.com/track/4xxeEWGQNFQ6qehlnev5LS"/>
    <n v="2"/>
    <n v="15"/>
    <n v="1"/>
    <s v="Feminino"/>
    <x v="0"/>
    <x v="0"/>
    <x v="0"/>
    <x v="0"/>
    <x v="0"/>
    <x v="0"/>
    <x v="0"/>
    <x v="0"/>
    <x v="0"/>
    <x v="0"/>
    <x v="1"/>
    <x v="0"/>
    <x v="0"/>
    <x v="0"/>
    <x v="1"/>
    <x v="1"/>
    <x v="5"/>
  </r>
  <r>
    <x v="8"/>
    <s v="Jorge &amp; Mateus"/>
    <s v="https://open.spotify.com/track/3gCWngngUs1uojw33vrE8K"/>
    <n v="2"/>
    <n v="19"/>
    <n v="1"/>
    <s v="Masculino"/>
    <x v="0"/>
    <x v="0"/>
    <x v="0"/>
    <x v="1"/>
    <x v="0"/>
    <x v="1"/>
    <x v="0"/>
    <x v="0"/>
    <x v="0"/>
    <x v="0"/>
    <x v="1"/>
    <x v="0"/>
    <x v="0"/>
    <x v="0"/>
    <x v="1"/>
    <x v="0"/>
    <x v="7"/>
  </r>
  <r>
    <x v="9"/>
    <s v="Mc Jacaré, Dj Tk"/>
    <s v="https://open.spotify.com/track/5PSkF3QpVMlAx8U5Inxj39"/>
    <n v="2"/>
    <n v="22"/>
    <m/>
    <s v="Masculino"/>
    <x v="0"/>
    <x v="0"/>
    <x v="0"/>
    <x v="0"/>
    <x v="0"/>
    <x v="0"/>
    <x v="0"/>
    <x v="0"/>
    <x v="0"/>
    <x v="0"/>
    <x v="1"/>
    <x v="0"/>
    <x v="0"/>
    <x v="0"/>
    <x v="0"/>
    <x v="2"/>
    <x v="8"/>
  </r>
  <r>
    <x v="10"/>
    <s v="Hugo &amp; Guilherme, Gusttavo Lima"/>
    <s v="https://open.spotify.com/track/2ykYxd8UGHOsdjP3Z5jSHh"/>
    <n v="2"/>
    <n v="25"/>
    <n v="1"/>
    <s v="Masculino"/>
    <x v="0"/>
    <x v="0"/>
    <x v="0"/>
    <x v="0"/>
    <x v="0"/>
    <x v="1"/>
    <x v="0"/>
    <x v="0"/>
    <x v="0"/>
    <x v="0"/>
    <x v="1"/>
    <x v="0"/>
    <x v="0"/>
    <x v="0"/>
    <x v="1"/>
    <x v="2"/>
    <x v="5"/>
  </r>
  <r>
    <x v="11"/>
    <s v="Hugo &amp; Guilherme, Jorge &amp; Mateus"/>
    <s v="https://open.spotify.com/track/6Zw25LRLP0j0MsezDFIUM4"/>
    <n v="2"/>
    <n v="25"/>
    <n v="1"/>
    <s v="Masculino"/>
    <x v="0"/>
    <x v="0"/>
    <x v="0"/>
    <x v="0"/>
    <x v="0"/>
    <x v="0"/>
    <x v="0"/>
    <x v="0"/>
    <x v="1"/>
    <x v="0"/>
    <x v="0"/>
    <x v="0"/>
    <x v="0"/>
    <x v="0"/>
    <x v="1"/>
    <x v="0"/>
    <x v="9"/>
  </r>
  <r>
    <x v="12"/>
    <s v="Mari Fernandez"/>
    <s v="https://open.spotify.com/track/7bhvRvE56NHBvedx0EeALS"/>
    <n v="2"/>
    <n v="25"/>
    <n v="1"/>
    <s v="Misto"/>
    <x v="0"/>
    <x v="1"/>
    <x v="0"/>
    <x v="0"/>
    <x v="0"/>
    <x v="0"/>
    <x v="0"/>
    <x v="0"/>
    <x v="0"/>
    <x v="0"/>
    <x v="1"/>
    <x v="0"/>
    <x v="0"/>
    <x v="1"/>
    <x v="1"/>
    <x v="0"/>
    <x v="10"/>
  </r>
  <r>
    <x v="13"/>
    <s v="MC Tairon, Mc Vitin Da Igrejinha, Dj Win"/>
    <s v="https://open.spotify.com/track/0i4UV3HjjvsUuV3BajEXoD"/>
    <n v="2"/>
    <n v="30"/>
    <n v="1"/>
    <s v="Masculino"/>
    <x v="0"/>
    <x v="0"/>
    <x v="0"/>
    <x v="0"/>
    <x v="0"/>
    <x v="0"/>
    <x v="0"/>
    <x v="0"/>
    <x v="0"/>
    <x v="0"/>
    <x v="1"/>
    <x v="0"/>
    <x v="0"/>
    <x v="0"/>
    <x v="0"/>
    <x v="2"/>
    <x v="11"/>
  </r>
  <r>
    <x v="14"/>
    <s v="Jorge &amp; Mateus"/>
    <s v="https://open.spotify.com/track/4NNZZXHgn9F3cCgC1YGmLl"/>
    <n v="2"/>
    <n v="32"/>
    <n v="1"/>
    <s v="Masculino"/>
    <x v="0"/>
    <x v="0"/>
    <x v="0"/>
    <x v="0"/>
    <x v="0"/>
    <x v="0"/>
    <x v="0"/>
    <x v="0"/>
    <x v="0"/>
    <x v="0"/>
    <x v="1"/>
    <x v="0"/>
    <x v="0"/>
    <x v="0"/>
    <x v="1"/>
    <x v="1"/>
    <x v="5"/>
  </r>
  <r>
    <x v="15"/>
    <s v="Matheus &amp; Kauan"/>
    <s v="https://open.spotify.com/track/42nZBOwXNdO24Ml032bLBS"/>
    <n v="2"/>
    <n v="32"/>
    <n v="1"/>
    <s v="Masculino"/>
    <x v="0"/>
    <x v="0"/>
    <x v="0"/>
    <x v="1"/>
    <x v="0"/>
    <x v="0"/>
    <x v="0"/>
    <x v="0"/>
    <x v="0"/>
    <x v="0"/>
    <x v="1"/>
    <x v="0"/>
    <x v="0"/>
    <x v="0"/>
    <x v="1"/>
    <x v="2"/>
    <x v="12"/>
  </r>
  <r>
    <x v="16"/>
    <s v="Matheus Fernandes, Xand Avião"/>
    <s v="https://open.spotify.com/track/2qmG7dokbGpDGD0T5wORWt"/>
    <n v="2"/>
    <n v="32"/>
    <n v="1"/>
    <s v="Masculino"/>
    <x v="0"/>
    <x v="0"/>
    <x v="0"/>
    <x v="0"/>
    <x v="0"/>
    <x v="0"/>
    <x v="0"/>
    <x v="0"/>
    <x v="0"/>
    <x v="1"/>
    <x v="1"/>
    <x v="0"/>
    <x v="0"/>
    <x v="0"/>
    <x v="1"/>
    <x v="2"/>
    <x v="13"/>
  </r>
  <r>
    <x v="17"/>
    <s v="Matheus &amp; Kauan"/>
    <s v="https://open.spotify.com/track/2HMbGPbGiqGaHXzFkQAmZI"/>
    <n v="2"/>
    <n v="38"/>
    <n v="1"/>
    <s v="Masculino"/>
    <x v="0"/>
    <x v="0"/>
    <x v="0"/>
    <x v="0"/>
    <x v="0"/>
    <x v="0"/>
    <x v="0"/>
    <x v="0"/>
    <x v="0"/>
    <x v="1"/>
    <x v="1"/>
    <x v="0"/>
    <x v="0"/>
    <x v="0"/>
    <x v="1"/>
    <x v="2"/>
    <x v="14"/>
  </r>
  <r>
    <x v="18"/>
    <s v="Coldplay"/>
    <s v="https://open.spotify.com/track/3AJwUDP919kvQ9QcozQPxg"/>
    <n v="1"/>
    <n v="38"/>
    <n v="0"/>
    <s v="Masculino"/>
    <x v="0"/>
    <x v="0"/>
    <x v="0"/>
    <x v="0"/>
    <x v="0"/>
    <x v="0"/>
    <x v="0"/>
    <x v="0"/>
    <x v="0"/>
    <x v="0"/>
    <x v="1"/>
    <x v="0"/>
    <x v="0"/>
    <x v="0"/>
    <x v="1"/>
    <x v="1"/>
    <x v="5"/>
  </r>
  <r>
    <x v="19"/>
    <s v="Diego &amp; Victor Hugo, Jorge &amp; Mateus"/>
    <s v="https://open.spotify.com/track/6gyhp7IcNhTYzwlk8utsgP"/>
    <n v="1"/>
    <n v="40"/>
    <n v="1"/>
    <s v="Masculino"/>
    <x v="0"/>
    <x v="0"/>
    <x v="0"/>
    <x v="1"/>
    <x v="0"/>
    <x v="1"/>
    <x v="0"/>
    <x v="0"/>
    <x v="0"/>
    <x v="0"/>
    <x v="1"/>
    <x v="0"/>
    <x v="0"/>
    <x v="0"/>
    <x v="1"/>
    <x v="0"/>
    <x v="15"/>
  </r>
  <r>
    <x v="20"/>
    <s v="MC Kevin o Chris"/>
    <s v="https://open.spotify.com/track/0jAAnWNbcHf6X1EXOtvOT7"/>
    <n v="2"/>
    <n v="45"/>
    <n v="1"/>
    <s v="Masculino"/>
    <x v="0"/>
    <x v="0"/>
    <x v="0"/>
    <x v="0"/>
    <x v="0"/>
    <x v="0"/>
    <x v="0"/>
    <x v="0"/>
    <x v="0"/>
    <x v="0"/>
    <x v="1"/>
    <x v="0"/>
    <x v="0"/>
    <x v="0"/>
    <x v="1"/>
    <x v="1"/>
    <x v="16"/>
  </r>
  <r>
    <x v="21"/>
    <s v="Matuê, WIU, Teto"/>
    <s v="https://open.spotify.com/track/6bTdZ7xfKp3NqqADJ8HLyj"/>
    <n v="2"/>
    <n v="45"/>
    <n v="1"/>
    <s v="Masculino"/>
    <x v="0"/>
    <x v="0"/>
    <x v="0"/>
    <x v="0"/>
    <x v="0"/>
    <x v="0"/>
    <x v="0"/>
    <x v="0"/>
    <x v="1"/>
    <x v="0"/>
    <x v="1"/>
    <x v="0"/>
    <x v="0"/>
    <x v="0"/>
    <x v="1"/>
    <x v="2"/>
    <x v="17"/>
  </r>
  <r>
    <x v="22"/>
    <s v="Paulo e Nathan, Hugo &amp; Guilherme"/>
    <s v="https://open.spotify.com/track/3jPp5Aukksz9Ir0gZy6lZM"/>
    <n v="2"/>
    <n v="47"/>
    <n v="1"/>
    <s v="Masculino"/>
    <x v="0"/>
    <x v="0"/>
    <x v="0"/>
    <x v="0"/>
    <x v="0"/>
    <x v="1"/>
    <x v="0"/>
    <x v="0"/>
    <x v="0"/>
    <x v="0"/>
    <x v="1"/>
    <x v="0"/>
    <x v="0"/>
    <x v="0"/>
    <x v="1"/>
    <x v="2"/>
    <x v="18"/>
  </r>
  <r>
    <x v="23"/>
    <s v="Nivaldo Marques, NATTAN"/>
    <s v="https://open.spotify.com/track/25rz3D4oroFC0GXm3xFXnG"/>
    <n v="1"/>
    <n v="47"/>
    <n v="1"/>
    <s v="Masculino"/>
    <x v="0"/>
    <x v="0"/>
    <x v="0"/>
    <x v="1"/>
    <x v="0"/>
    <x v="0"/>
    <x v="0"/>
    <x v="0"/>
    <x v="0"/>
    <x v="0"/>
    <x v="1"/>
    <x v="0"/>
    <x v="0"/>
    <x v="0"/>
    <x v="1"/>
    <x v="2"/>
    <x v="19"/>
  </r>
  <r>
    <x v="24"/>
    <s v="Guilherme &amp; Benuto"/>
    <s v="https://open.spotify.com/track/2ebFBmle5uXcdbrCAOvPcZ"/>
    <n v="1"/>
    <n v="47"/>
    <n v="1"/>
    <s v="Masculino"/>
    <x v="0"/>
    <x v="0"/>
    <x v="0"/>
    <x v="1"/>
    <x v="0"/>
    <x v="0"/>
    <x v="0"/>
    <x v="0"/>
    <x v="0"/>
    <x v="0"/>
    <x v="1"/>
    <x v="0"/>
    <x v="0"/>
    <x v="0"/>
    <x v="1"/>
    <x v="2"/>
    <x v="20"/>
  </r>
  <r>
    <x v="25"/>
    <s v="Luan Santana"/>
    <s v="https://open.spotify.com/track/5A35xC90Nk6tXmcOAOOavi"/>
    <n v="1"/>
    <n v="48"/>
    <n v="1"/>
    <s v="Masculino"/>
    <x v="0"/>
    <x v="0"/>
    <x v="0"/>
    <x v="0"/>
    <x v="0"/>
    <x v="0"/>
    <x v="0"/>
    <x v="0"/>
    <x v="0"/>
    <x v="0"/>
    <x v="1"/>
    <x v="0"/>
    <x v="0"/>
    <x v="0"/>
    <x v="1"/>
    <x v="1"/>
    <x v="21"/>
  </r>
  <r>
    <x v="26"/>
    <s v="Teto"/>
    <s v="https://open.spotify.com/track/7afaZ37wJJL6880z1NRgJS"/>
    <n v="1"/>
    <n v="48"/>
    <n v="1"/>
    <s v="Masculino"/>
    <x v="0"/>
    <x v="0"/>
    <x v="0"/>
    <x v="0"/>
    <x v="0"/>
    <x v="0"/>
    <x v="0"/>
    <x v="0"/>
    <x v="0"/>
    <x v="0"/>
    <x v="0"/>
    <x v="0"/>
    <x v="0"/>
    <x v="0"/>
    <x v="1"/>
    <x v="2"/>
    <x v="22"/>
  </r>
  <r>
    <x v="27"/>
    <s v="Murilo Huff"/>
    <s v="https://open.spotify.com/track/0MKd4uZd8Ag8qyReZBTarP"/>
    <n v="1"/>
    <n v="49"/>
    <n v="1"/>
    <s v="Masculino"/>
    <x v="0"/>
    <x v="0"/>
    <x v="0"/>
    <x v="1"/>
    <x v="0"/>
    <x v="0"/>
    <x v="0"/>
    <x v="0"/>
    <x v="0"/>
    <x v="0"/>
    <x v="1"/>
    <x v="0"/>
    <x v="0"/>
    <x v="0"/>
    <x v="1"/>
    <x v="2"/>
    <x v="23"/>
  </r>
  <r>
    <x v="28"/>
    <s v="Wesley Safadão"/>
    <s v="https://open.spotify.com/track/5lCAtKxkZL6tFDyGX9t87j"/>
    <n v="1"/>
    <n v="49"/>
    <n v="1"/>
    <s v="Masculino"/>
    <x v="0"/>
    <x v="0"/>
    <x v="0"/>
    <x v="1"/>
    <x v="0"/>
    <x v="1"/>
    <x v="0"/>
    <x v="0"/>
    <x v="0"/>
    <x v="0"/>
    <x v="1"/>
    <x v="0"/>
    <x v="0"/>
    <x v="0"/>
    <x v="1"/>
    <x v="0"/>
    <x v="24"/>
  </r>
  <r>
    <x v="29"/>
    <s v="Gusttavo Lima"/>
    <s v="https://open.spotify.com/track/1K8AtBJXcdq5mywMnZuARP"/>
    <n v="2"/>
    <n v="50"/>
    <n v="1"/>
    <s v="Masculino"/>
    <x v="0"/>
    <x v="0"/>
    <x v="0"/>
    <x v="0"/>
    <x v="0"/>
    <x v="0"/>
    <x v="0"/>
    <x v="0"/>
    <x v="0"/>
    <x v="0"/>
    <x v="0"/>
    <x v="0"/>
    <x v="0"/>
    <x v="0"/>
    <x v="1"/>
    <x v="2"/>
    <x v="25"/>
  </r>
  <r>
    <x v="30"/>
    <s v="Luísa Sonza"/>
    <s v="https://open.spotify.com/track/7KWKWJnbGJ3Soag6Oopion"/>
    <n v="2"/>
    <n v="52"/>
    <n v="1"/>
    <s v="Feminino"/>
    <x v="0"/>
    <x v="0"/>
    <x v="0"/>
    <x v="0"/>
    <x v="1"/>
    <x v="0"/>
    <x v="0"/>
    <x v="0"/>
    <x v="0"/>
    <x v="0"/>
    <x v="1"/>
    <x v="0"/>
    <x v="0"/>
    <x v="0"/>
    <x v="1"/>
    <x v="2"/>
    <x v="26"/>
  </r>
  <r>
    <x v="31"/>
    <s v="Zé Felipe, MC Mari"/>
    <s v="https://open.spotify.com/track/5PZAbR6JHYYV9xp5gv0XES"/>
    <n v="2"/>
    <n v="54"/>
    <n v="1"/>
    <s v="Misto"/>
    <x v="0"/>
    <x v="1"/>
    <x v="0"/>
    <x v="0"/>
    <x v="0"/>
    <x v="0"/>
    <x v="0"/>
    <x v="0"/>
    <x v="1"/>
    <x v="0"/>
    <x v="1"/>
    <x v="0"/>
    <x v="0"/>
    <x v="0"/>
    <x v="1"/>
    <x v="0"/>
    <x v="27"/>
  </r>
  <r>
    <x v="32"/>
    <s v="Luan Santana"/>
    <s v="https://open.spotify.com/track/2TdOWHAolNaQx8gyRDVS1N"/>
    <n v="2"/>
    <n v="54"/>
    <n v="1"/>
    <s v="Masculino"/>
    <x v="0"/>
    <x v="0"/>
    <x v="0"/>
    <x v="0"/>
    <x v="0"/>
    <x v="0"/>
    <x v="0"/>
    <x v="0"/>
    <x v="0"/>
    <x v="0"/>
    <x v="0"/>
    <x v="0"/>
    <x v="0"/>
    <x v="0"/>
    <x v="1"/>
    <x v="2"/>
    <x v="28"/>
  </r>
  <r>
    <x v="33"/>
    <s v="Murilo Huff, Maiara &amp; Maraisa"/>
    <s v="https://open.spotify.com/track/4cxQWmXmmbFoWvV8qipQTe"/>
    <n v="2"/>
    <n v="57"/>
    <n v="1"/>
    <s v="Misto"/>
    <x v="0"/>
    <x v="0"/>
    <x v="0"/>
    <x v="1"/>
    <x v="0"/>
    <x v="0"/>
    <x v="0"/>
    <x v="0"/>
    <x v="0"/>
    <x v="0"/>
    <x v="1"/>
    <x v="0"/>
    <x v="0"/>
    <x v="0"/>
    <x v="1"/>
    <x v="2"/>
    <x v="29"/>
  </r>
  <r>
    <x v="34"/>
    <s v="Harry Styles"/>
    <s v="https://open.spotify.com/track/4Dvkj6JhhA12EX05fT7y2e"/>
    <n v="2"/>
    <n v="61"/>
    <n v="0"/>
    <s v="Masculino"/>
    <x v="0"/>
    <x v="0"/>
    <x v="0"/>
    <x v="0"/>
    <x v="0"/>
    <x v="0"/>
    <x v="0"/>
    <x v="0"/>
    <x v="0"/>
    <x v="0"/>
    <x v="1"/>
    <x v="0"/>
    <x v="0"/>
    <x v="0"/>
    <x v="1"/>
    <x v="1"/>
    <x v="5"/>
  </r>
  <r>
    <x v="35"/>
    <s v="Felipe Amorim"/>
    <s v="https://open.spotify.com/track/4QWumyD2uwiePBBha9XBHI"/>
    <n v="2"/>
    <n v="61"/>
    <n v="1"/>
    <s v="Masculino"/>
    <x v="0"/>
    <x v="0"/>
    <x v="0"/>
    <x v="0"/>
    <x v="0"/>
    <x v="0"/>
    <x v="0"/>
    <x v="0"/>
    <x v="0"/>
    <x v="0"/>
    <x v="1"/>
    <x v="0"/>
    <x v="0"/>
    <x v="0"/>
    <x v="1"/>
    <x v="1"/>
    <x v="5"/>
  </r>
  <r>
    <x v="36"/>
    <s v="Hugo &amp; Guilherme, Jorge &amp; Mateus"/>
    <s v="https://open.spotify.com/track/3XF598RmEUF3XW4XKo1lyP"/>
    <n v="2"/>
    <n v="61"/>
    <n v="1"/>
    <s v="Masculino"/>
    <x v="0"/>
    <x v="0"/>
    <x v="0"/>
    <x v="1"/>
    <x v="0"/>
    <x v="0"/>
    <x v="0"/>
    <x v="0"/>
    <x v="0"/>
    <x v="0"/>
    <x v="1"/>
    <x v="0"/>
    <x v="0"/>
    <x v="0"/>
    <x v="1"/>
    <x v="2"/>
    <x v="30"/>
  </r>
  <r>
    <x v="37"/>
    <s v="MC Cabelinho, Ariel Donato"/>
    <s v="https://open.spotify.com/track/0dcHD9QhnWRA41zoLnC83X"/>
    <n v="2"/>
    <n v="69"/>
    <n v="1"/>
    <s v="Masculino"/>
    <x v="0"/>
    <x v="0"/>
    <x v="0"/>
    <x v="0"/>
    <x v="0"/>
    <x v="0"/>
    <x v="0"/>
    <x v="0"/>
    <x v="0"/>
    <x v="0"/>
    <x v="1"/>
    <x v="0"/>
    <x v="0"/>
    <x v="0"/>
    <x v="0"/>
    <x v="2"/>
    <x v="31"/>
  </r>
  <r>
    <x v="38"/>
    <s v="Israel &amp; Rodolffo, Maiara &amp; Maraisa"/>
    <s v="https://open.spotify.com/track/6bwx7pcKJY05D9S6CVa1k6"/>
    <n v="2"/>
    <n v="71"/>
    <n v="1"/>
    <s v="Misto"/>
    <x v="0"/>
    <x v="0"/>
    <x v="0"/>
    <x v="0"/>
    <x v="0"/>
    <x v="0"/>
    <x v="0"/>
    <x v="0"/>
    <x v="0"/>
    <x v="0"/>
    <x v="0"/>
    <x v="0"/>
    <x v="0"/>
    <x v="0"/>
    <x v="1"/>
    <x v="2"/>
    <x v="32"/>
  </r>
  <r>
    <x v="39"/>
    <s v="Kweller, Enzo Cello"/>
    <s v="https://open.spotify.com/track/3imzmQM2DPPVBLMiBBexRL"/>
    <n v="2"/>
    <n v="71"/>
    <n v="1"/>
    <s v="Masculino"/>
    <x v="0"/>
    <x v="0"/>
    <x v="0"/>
    <x v="0"/>
    <x v="0"/>
    <x v="0"/>
    <x v="0"/>
    <x v="0"/>
    <x v="0"/>
    <x v="0"/>
    <x v="1"/>
    <x v="0"/>
    <x v="0"/>
    <x v="0"/>
    <x v="1"/>
    <x v="1"/>
    <x v="5"/>
  </r>
  <r>
    <x v="40"/>
    <s v="Mc Paiva ZS"/>
    <s v="https://open.spotify.com/track/04vzhKfl5HtPEgrdZJCZ7L"/>
    <n v="2"/>
    <n v="71"/>
    <n v="1"/>
    <s v="Masculino"/>
    <x v="1"/>
    <x v="0"/>
    <x v="0"/>
    <x v="0"/>
    <x v="0"/>
    <x v="0"/>
    <x v="0"/>
    <x v="0"/>
    <x v="0"/>
    <x v="0"/>
    <x v="1"/>
    <x v="0"/>
    <x v="0"/>
    <x v="1"/>
    <x v="0"/>
    <x v="3"/>
    <x v="33"/>
  </r>
  <r>
    <x v="41"/>
    <s v="Felipe Amorim"/>
    <s v="https://open.spotify.com/track/0XyPPyGes0omXppV5YE8gy"/>
    <n v="2"/>
    <n v="72"/>
    <n v="1"/>
    <s v="Masculino"/>
    <x v="0"/>
    <x v="0"/>
    <x v="0"/>
    <x v="0"/>
    <x v="0"/>
    <x v="0"/>
    <x v="0"/>
    <x v="0"/>
    <x v="0"/>
    <x v="0"/>
    <x v="1"/>
    <x v="0"/>
    <x v="0"/>
    <x v="0"/>
    <x v="0"/>
    <x v="2"/>
    <x v="34"/>
  </r>
  <r>
    <x v="42"/>
    <s v="Mc Don Juan, MC G15, Mc Davi"/>
    <s v="https://open.spotify.com/track/7qD2vjd3btuOgwpQPEY7ci"/>
    <n v="2"/>
    <n v="78"/>
    <n v="1"/>
    <s v="Masculino"/>
    <x v="0"/>
    <x v="0"/>
    <x v="0"/>
    <x v="0"/>
    <x v="0"/>
    <x v="0"/>
    <x v="0"/>
    <x v="0"/>
    <x v="0"/>
    <x v="0"/>
    <x v="1"/>
    <x v="0"/>
    <x v="0"/>
    <x v="0"/>
    <x v="0"/>
    <x v="2"/>
    <x v="35"/>
  </r>
  <r>
    <x v="43"/>
    <s v="MC Braz, MC Tairon, Dj Win"/>
    <s v="https://open.spotify.com/track/4a0sqvCBo7aRIS4GzBQpnp"/>
    <n v="2"/>
    <n v="78"/>
    <n v="1"/>
    <s v="Masculino"/>
    <x v="0"/>
    <x v="0"/>
    <x v="1"/>
    <x v="0"/>
    <x v="0"/>
    <x v="0"/>
    <x v="0"/>
    <x v="0"/>
    <x v="0"/>
    <x v="0"/>
    <x v="1"/>
    <x v="0"/>
    <x v="0"/>
    <x v="0"/>
    <x v="1"/>
    <x v="2"/>
    <x v="36"/>
  </r>
  <r>
    <x v="44"/>
    <s v="Jorge &amp; Mateus"/>
    <s v="https://open.spotify.com/track/3ITkrUvAA6gzxer2UIom3P"/>
    <n v="2"/>
    <n v="78"/>
    <n v="1"/>
    <s v="Masculino"/>
    <x v="0"/>
    <x v="0"/>
    <x v="0"/>
    <x v="1"/>
    <x v="0"/>
    <x v="0"/>
    <x v="0"/>
    <x v="0"/>
    <x v="0"/>
    <x v="0"/>
    <x v="1"/>
    <x v="0"/>
    <x v="0"/>
    <x v="0"/>
    <x v="1"/>
    <x v="2"/>
    <x v="37"/>
  </r>
  <r>
    <x v="45"/>
    <s v="Davi Kneip, Mc Frog, Dj Gabriel do Borel, Luísa Sonza"/>
    <s v="https://open.spotify.com/track/3sd2p4kE7xQmFH3lPnFl6h"/>
    <n v="2"/>
    <n v="80"/>
    <n v="1"/>
    <s v="Misto"/>
    <x v="0"/>
    <x v="0"/>
    <x v="0"/>
    <x v="0"/>
    <x v="1"/>
    <x v="0"/>
    <x v="0"/>
    <x v="0"/>
    <x v="0"/>
    <x v="0"/>
    <x v="1"/>
    <x v="0"/>
    <x v="0"/>
    <x v="0"/>
    <x v="1"/>
    <x v="2"/>
    <x v="38"/>
  </r>
  <r>
    <x v="46"/>
    <s v="Guilherme &amp; Benuto, Xand Avião"/>
    <s v="https://open.spotify.com/track/3yHXEidSu4gYVRqKoI653O"/>
    <n v="2"/>
    <n v="81"/>
    <n v="1"/>
    <s v="Masculino"/>
    <x v="0"/>
    <x v="0"/>
    <x v="0"/>
    <x v="0"/>
    <x v="0"/>
    <x v="0"/>
    <x v="0"/>
    <x v="0"/>
    <x v="0"/>
    <x v="0"/>
    <x v="1"/>
    <x v="0"/>
    <x v="0"/>
    <x v="0"/>
    <x v="1"/>
    <x v="1"/>
    <x v="5"/>
  </r>
  <r>
    <x v="47"/>
    <s v="MC Rogerinho, Wesley Safadão"/>
    <s v="https://open.spotify.com/track/3ShKPhFkexrwl7WoyTtNND"/>
    <n v="2"/>
    <n v="81"/>
    <n v="1"/>
    <s v="Masculino"/>
    <x v="0"/>
    <x v="0"/>
    <x v="0"/>
    <x v="0"/>
    <x v="0"/>
    <x v="0"/>
    <x v="0"/>
    <x v="0"/>
    <x v="0"/>
    <x v="0"/>
    <x v="1"/>
    <x v="0"/>
    <x v="0"/>
    <x v="0"/>
    <x v="0"/>
    <x v="2"/>
    <x v="39"/>
  </r>
  <r>
    <x v="48"/>
    <s v="João Gomes"/>
    <s v="https://open.spotify.com/track/6Ulh9GPYz6JKdv04qc3q2U"/>
    <n v="2"/>
    <n v="87"/>
    <n v="1"/>
    <s v="Masculino"/>
    <x v="0"/>
    <x v="0"/>
    <x v="0"/>
    <x v="0"/>
    <x v="0"/>
    <x v="1"/>
    <x v="0"/>
    <x v="0"/>
    <x v="0"/>
    <x v="0"/>
    <x v="1"/>
    <x v="0"/>
    <x v="0"/>
    <x v="0"/>
    <x v="1"/>
    <x v="2"/>
    <x v="40"/>
  </r>
  <r>
    <x v="49"/>
    <s v="Mario Mc, Menor Adr"/>
    <s v="https://open.spotify.com/track/4NFkcqZ3jU2O9rgEbuluVn"/>
    <n v="2"/>
    <n v="87"/>
    <n v="1"/>
    <s v="Masculino"/>
    <x v="0"/>
    <x v="0"/>
    <x v="0"/>
    <x v="0"/>
    <x v="0"/>
    <x v="0"/>
    <x v="0"/>
    <x v="0"/>
    <x v="0"/>
    <x v="0"/>
    <x v="0"/>
    <x v="0"/>
    <x v="0"/>
    <x v="0"/>
    <x v="0"/>
    <x v="0"/>
    <x v="41"/>
  </r>
  <r>
    <x v="50"/>
    <s v="LUDMILLA"/>
    <s v="https://open.spotify.com/track/3EM71GPnUGJ75uDhkH77pq"/>
    <n v="2"/>
    <n v="91"/>
    <n v="1"/>
    <s v="Feminino"/>
    <x v="0"/>
    <x v="0"/>
    <x v="0"/>
    <x v="1"/>
    <x v="0"/>
    <x v="0"/>
    <x v="0"/>
    <x v="0"/>
    <x v="0"/>
    <x v="0"/>
    <x v="1"/>
    <x v="0"/>
    <x v="0"/>
    <x v="0"/>
    <x v="1"/>
    <x v="2"/>
    <x v="42"/>
  </r>
  <r>
    <x v="51"/>
    <s v="George Henrique &amp; Rodrigo, Marília Mendonça"/>
    <s v="https://open.spotify.com/track/2wSCalnGOnXdAJC0Fn8OUY"/>
    <n v="2"/>
    <n v="94"/>
    <n v="1"/>
    <s v="Misto"/>
    <x v="0"/>
    <x v="0"/>
    <x v="0"/>
    <x v="0"/>
    <x v="0"/>
    <x v="0"/>
    <x v="0"/>
    <x v="0"/>
    <x v="0"/>
    <x v="0"/>
    <x v="1"/>
    <x v="0"/>
    <x v="0"/>
    <x v="0"/>
    <x v="1"/>
    <x v="1"/>
    <x v="5"/>
  </r>
  <r>
    <x v="52"/>
    <s v="Clayton &amp; Romário"/>
    <s v="https://open.spotify.com/track/5TPXcKSOlPaz2pkYbWiWHU"/>
    <n v="2"/>
    <n v="94"/>
    <n v="1"/>
    <s v="Masculino"/>
    <x v="0"/>
    <x v="0"/>
    <x v="0"/>
    <x v="0"/>
    <x v="0"/>
    <x v="1"/>
    <x v="0"/>
    <x v="0"/>
    <x v="0"/>
    <x v="0"/>
    <x v="1"/>
    <x v="0"/>
    <x v="0"/>
    <x v="0"/>
    <x v="1"/>
    <x v="2"/>
    <x v="4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3D824CA-2162-4D8C-9E3C-9E09776AC858}" name="Tabela dinâmica1" cacheId="0" dataOnRows="1"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colHeaderCaption="Total de aparições por gênero do(a) autor(a)">
  <location ref="A3:F19" firstHeaderRow="1" firstDataRow="2" firstDataCol="1"/>
  <pivotFields count="24">
    <pivotField showAll="0"/>
    <pivotField showAll="0"/>
    <pivotField showAll="0"/>
    <pivotField showAll="0"/>
    <pivotField showAll="0"/>
    <pivotField showAll="0"/>
    <pivotField axis="axisCol" showAll="0">
      <items count="5">
        <item x="2"/>
        <item x="0"/>
        <item x="1"/>
        <item x="3"/>
        <item t="default"/>
      </items>
    </pivotField>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showAll="0"/>
    <pivotField showAll="0"/>
  </pivotFields>
  <rowFields count="1">
    <field x="-2"/>
  </rowFields>
  <rowItems count="15">
    <i>
      <x/>
    </i>
    <i i="1">
      <x v="1"/>
    </i>
    <i i="2">
      <x v="2"/>
    </i>
    <i i="3">
      <x v="3"/>
    </i>
    <i i="4">
      <x v="4"/>
    </i>
    <i i="5">
      <x v="5"/>
    </i>
    <i i="6">
      <x v="6"/>
    </i>
    <i i="7">
      <x v="7"/>
    </i>
    <i i="8">
      <x v="8"/>
    </i>
    <i i="9">
      <x v="9"/>
    </i>
    <i i="10">
      <x v="10"/>
    </i>
    <i i="11">
      <x v="11"/>
    </i>
    <i i="12">
      <x v="12"/>
    </i>
    <i i="13">
      <x v="13"/>
    </i>
    <i i="14">
      <x v="14"/>
    </i>
  </rowItems>
  <colFields count="1">
    <field x="6"/>
  </colFields>
  <colItems count="5">
    <i>
      <x/>
    </i>
    <i>
      <x v="1"/>
    </i>
    <i>
      <x v="2"/>
    </i>
    <i>
      <x v="3"/>
    </i>
    <i t="grand">
      <x/>
    </i>
  </colItems>
  <dataFields count="15">
    <dataField name="Soma de abandono" fld="10" baseField="0" baseItem="0"/>
    <dataField name="Soma de objetificação, mulher objeto" fld="21" baseField="0" baseItem="0"/>
    <dataField name="Soma de oportunismo e_x000a_falsidade" fld="17" baseField="0" baseItem="0"/>
    <dataField name="Soma de culpabilidade pelo_x000a_sofrimento do_x000a_homem" fld="12" baseField="0" baseItem="0"/>
    <dataField name="Soma de misoginia, feminino_x000a_menosprezado,_x000a_incapacidade_x000a_intelectual," fld="15" baseField="0" baseItem="0"/>
    <dataField name="Soma de discurso da verdade_x000a_proferido pelo_x000a_homem,_x000a_aconselhador" fld="16" baseField="0" baseItem="0"/>
    <dataField name="Soma de racionalidade_x000a_x afetividade" fld="8" baseField="0" baseItem="0"/>
    <dataField name="Soma de maior consciência,_x000a_autônomia (ruptura_x000a_com o discurso_x000a_dominante)" fld="11" baseField="0" baseItem="0"/>
    <dataField name="Soma de fragilidade feminina" fld="20" baseField="0" baseItem="0"/>
    <dataField name="Soma de vingança" fld="9" baseField="0" baseItem="0"/>
    <dataField name="Soma de submissão-recato-passividade" fld="7" baseField="0" baseItem="0"/>
    <dataField name="Soma de mulher relacionada_x000a_a esfera doméstica" fld="18" baseField="0" baseItem="0"/>
    <dataField name="Soma de imanência x_x000a_transcedência,_x000a_discurso da espera_x000a_feminina" fld="13" baseField="0" baseItem="0"/>
    <dataField name="Soma de idealização,_x000a_idolatração,_x000a_mulher-musa" fld="14" baseField="0" baseItem="0"/>
    <dataField name="Soma de dicotomia santa x_x000a_prostituta" fld="19" baseField="0" baseItem="0"/>
  </dataFields>
  <pivotTableStyleInfo name="PivotStyleLight16" showRowHeaders="1" showColHeaders="1" showRowStripes="1"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AB5BD08-5F00-4CA5-8C69-97E50046E36B}" name="Tabela dinâmica2" cacheId="1"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rowHeaderCaption="Músicas">
  <location ref="A3:B57" firstHeaderRow="1" firstDataRow="1" firstDataCol="1"/>
  <pivotFields count="24">
    <pivotField axis="axisRow" showAll="0" sortType="descending">
      <items count="54">
        <item x="39"/>
        <item x="8"/>
        <item x="25"/>
        <item x="22"/>
        <item x="52"/>
        <item x="3"/>
        <item x="34"/>
        <item x="46"/>
        <item x="49"/>
        <item x="40"/>
        <item x="13"/>
        <item x="16"/>
        <item x="31"/>
        <item x="17"/>
        <item x="19"/>
        <item x="30"/>
        <item x="0"/>
        <item x="10"/>
        <item x="12"/>
        <item x="4"/>
        <item x="48"/>
        <item x="32"/>
        <item x="28"/>
        <item x="42"/>
        <item x="6"/>
        <item x="26"/>
        <item x="15"/>
        <item x="41"/>
        <item x="1"/>
        <item x="20"/>
        <item x="50"/>
        <item x="43"/>
        <item x="11"/>
        <item x="5"/>
        <item x="36"/>
        <item x="44"/>
        <item x="38"/>
        <item x="35"/>
        <item x="33"/>
        <item x="27"/>
        <item x="2"/>
        <item x="45"/>
        <item x="47"/>
        <item x="7"/>
        <item x="23"/>
        <item x="29"/>
        <item x="14"/>
        <item x="24"/>
        <item x="51"/>
        <item x="21"/>
        <item x="9"/>
        <item x="37"/>
        <item x="18"/>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items count="3">
        <item x="1"/>
        <item x="0"/>
        <item t="default"/>
      </items>
    </pivotField>
    <pivotField showAll="0">
      <items count="3">
        <item x="1"/>
        <item x="0"/>
        <item t="default"/>
      </items>
    </pivotField>
    <pivotField showAll="0">
      <items count="3">
        <item x="1"/>
        <item x="0"/>
        <item t="default"/>
      </items>
    </pivotField>
    <pivotField showAll="0">
      <items count="3">
        <item x="1"/>
        <item x="0"/>
        <item t="default"/>
      </items>
    </pivotField>
    <pivotField showAll="0">
      <items count="3">
        <item x="1"/>
        <item x="0"/>
        <item t="default"/>
      </items>
    </pivotField>
    <pivotField showAll="0">
      <items count="3">
        <item x="1"/>
        <item x="0"/>
        <item t="default"/>
      </items>
    </pivotField>
    <pivotField showAll="0">
      <items count="2">
        <item x="0"/>
        <item t="default"/>
      </items>
    </pivotField>
    <pivotField showAll="0">
      <items count="2">
        <item x="0"/>
        <item t="default"/>
      </items>
    </pivotField>
    <pivotField showAll="0">
      <items count="3">
        <item x="1"/>
        <item x="0"/>
        <item t="default"/>
      </items>
    </pivotField>
    <pivotField showAll="0">
      <items count="3">
        <item x="1"/>
        <item x="0"/>
        <item t="default"/>
      </items>
    </pivotField>
    <pivotField showAll="0">
      <items count="3">
        <item x="0"/>
        <item x="1"/>
        <item t="default"/>
      </items>
    </pivotField>
    <pivotField showAll="0">
      <items count="2">
        <item x="0"/>
        <item t="default"/>
      </items>
    </pivotField>
    <pivotField showAll="0">
      <items count="2">
        <item x="0"/>
        <item t="default"/>
      </items>
    </pivotField>
    <pivotField showAll="0">
      <items count="3">
        <item x="1"/>
        <item x="0"/>
        <item t="default"/>
      </items>
    </pivotField>
    <pivotField showAll="0">
      <items count="3">
        <item x="0"/>
        <item x="1"/>
        <item t="default"/>
      </items>
    </pivotField>
    <pivotField dataField="1" showAll="0">
      <items count="5">
        <item x="1"/>
        <item x="2"/>
        <item x="0"/>
        <item x="3"/>
        <item t="default"/>
      </items>
    </pivotField>
    <pivotField showAll="0"/>
  </pivotFields>
  <rowFields count="1">
    <field x="0"/>
  </rowFields>
  <rowItems count="54">
    <i>
      <x v="9"/>
    </i>
    <i>
      <x v="1"/>
    </i>
    <i>
      <x v="16"/>
    </i>
    <i>
      <x v="14"/>
    </i>
    <i>
      <x v="8"/>
    </i>
    <i>
      <x v="18"/>
    </i>
    <i>
      <x v="19"/>
    </i>
    <i>
      <x v="28"/>
    </i>
    <i>
      <x v="32"/>
    </i>
    <i>
      <x v="12"/>
    </i>
    <i>
      <x v="22"/>
    </i>
    <i>
      <x v="31"/>
    </i>
    <i>
      <x v="42"/>
    </i>
    <i>
      <x v="36"/>
    </i>
    <i>
      <x v="15"/>
    </i>
    <i>
      <x v="49"/>
    </i>
    <i>
      <x v="4"/>
    </i>
    <i>
      <x v="34"/>
    </i>
    <i>
      <x v="17"/>
    </i>
    <i>
      <x v="39"/>
    </i>
    <i>
      <x v="10"/>
    </i>
    <i>
      <x v="45"/>
    </i>
    <i>
      <x v="11"/>
    </i>
    <i>
      <x v="3"/>
    </i>
    <i>
      <x v="20"/>
    </i>
    <i>
      <x v="13"/>
    </i>
    <i>
      <x v="21"/>
    </i>
    <i>
      <x v="35"/>
    </i>
    <i>
      <x v="51"/>
    </i>
    <i>
      <x v="38"/>
    </i>
    <i>
      <x v="23"/>
    </i>
    <i>
      <x v="41"/>
    </i>
    <i>
      <x v="24"/>
    </i>
    <i>
      <x v="44"/>
    </i>
    <i>
      <x v="25"/>
    </i>
    <i>
      <x v="47"/>
    </i>
    <i>
      <x v="27"/>
    </i>
    <i>
      <x v="50"/>
    </i>
    <i>
      <x v="5"/>
    </i>
    <i>
      <x v="30"/>
    </i>
    <i>
      <x v="26"/>
    </i>
    <i>
      <x v="48"/>
    </i>
    <i>
      <x v="52"/>
    </i>
    <i>
      <x v="2"/>
    </i>
    <i>
      <x v="6"/>
    </i>
    <i>
      <x v="37"/>
    </i>
    <i>
      <x v="43"/>
    </i>
    <i>
      <x/>
    </i>
    <i>
      <x v="29"/>
    </i>
    <i>
      <x v="40"/>
    </i>
    <i>
      <x v="7"/>
    </i>
    <i>
      <x v="33"/>
    </i>
    <i>
      <x v="46"/>
    </i>
    <i t="grand">
      <x/>
    </i>
  </rowItems>
  <colItems count="1">
    <i/>
  </colItems>
  <dataFields count="1">
    <dataField name="Total de temas sexistas" fld="22" baseField="0" baseItem="0"/>
  </dataFields>
  <pivotTableStyleInfo name="PivotStyleLight16" showRowHeaders="1" showColHeaders="1" showRowStripes="1"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619403F-4643-481C-B4BA-84CF0E54E81A}" name="Tabela dinâmica1" cacheId="0" dataOnRows="1"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colHeaderCaption="Total de aparições por gênero do(a) autor(a)">
  <location ref="A3:F59" firstHeaderRow="1" firstDataRow="2" firstDataCol="1"/>
  <pivotFields count="24">
    <pivotField axis="axisRow" showAll="0">
      <items count="55">
        <item x="39"/>
        <item x="8"/>
        <item x="25"/>
        <item x="22"/>
        <item x="52"/>
        <item x="3"/>
        <item x="34"/>
        <item x="46"/>
        <item x="49"/>
        <item x="40"/>
        <item x="13"/>
        <item x="16"/>
        <item x="31"/>
        <item x="17"/>
        <item x="19"/>
        <item x="30"/>
        <item x="0"/>
        <item x="10"/>
        <item x="12"/>
        <item x="4"/>
        <item x="48"/>
        <item x="32"/>
        <item x="28"/>
        <item x="42"/>
        <item x="6"/>
        <item x="26"/>
        <item x="15"/>
        <item x="41"/>
        <item x="1"/>
        <item x="20"/>
        <item x="50"/>
        <item x="43"/>
        <item x="11"/>
        <item x="5"/>
        <item x="36"/>
        <item x="44"/>
        <item x="38"/>
        <item x="35"/>
        <item x="33"/>
        <item x="27"/>
        <item x="2"/>
        <item x="45"/>
        <item x="47"/>
        <item x="7"/>
        <item x="23"/>
        <item x="29"/>
        <item x="14"/>
        <item x="24"/>
        <item x="51"/>
        <item x="21"/>
        <item x="9"/>
        <item x="37"/>
        <item x="18"/>
        <item x="53"/>
        <item t="default"/>
      </items>
    </pivotField>
    <pivotField showAll="0"/>
    <pivotField showAll="0"/>
    <pivotField showAll="0"/>
    <pivotField showAll="0"/>
    <pivotField showAll="0"/>
    <pivotField axis="axisCol" dataField="1" showAll="0">
      <items count="5">
        <item x="2"/>
        <item x="0"/>
        <item x="1"/>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0"/>
  </rowFields>
  <rowItems count="55">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t="grand">
      <x/>
    </i>
  </rowItems>
  <colFields count="1">
    <field x="6"/>
  </colFields>
  <colItems count="5">
    <i>
      <x/>
    </i>
    <i>
      <x v="1"/>
    </i>
    <i>
      <x v="2"/>
    </i>
    <i>
      <x v="3"/>
    </i>
    <i t="grand">
      <x/>
    </i>
  </colItems>
  <dataFields count="1">
    <dataField name="Contagem de author_gender" fld="6" subtotal="count" baseField="0" baseItem="0"/>
  </dataFields>
  <pivotTableStyleInfo name="PivotStyleLight16" showRowHeaders="1" showColHeaders="1" showRowStripes="1"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17"/>
  <sheetViews>
    <sheetView tabSelected="1" topLeftCell="S1" workbookViewId="0">
      <pane ySplit="1" topLeftCell="A20" activePane="bottomLeft" state="frozen"/>
      <selection activeCell="R1" sqref="R1"/>
      <selection pane="bottomLeft" activeCell="Y35" sqref="Y35"/>
    </sheetView>
  </sheetViews>
  <sheetFormatPr defaultRowHeight="14.5" x14ac:dyDescent="0.35"/>
  <cols>
    <col min="1" max="1" width="8.7265625" style="6"/>
    <col min="2" max="2" width="34.90625" customWidth="1"/>
    <col min="3" max="3" width="43.6328125" customWidth="1"/>
    <col min="8" max="8" width="13.6328125" bestFit="1" customWidth="1"/>
    <col min="9" max="9" width="19.7265625" bestFit="1" customWidth="1"/>
    <col min="10" max="10" width="18.08984375" bestFit="1" customWidth="1"/>
    <col min="11" max="11" width="6.36328125" bestFit="1" customWidth="1"/>
    <col min="12" max="12" width="7.1796875" bestFit="1" customWidth="1"/>
    <col min="13" max="13" width="43.453125" bestFit="1" customWidth="1"/>
    <col min="14" max="14" width="28.81640625" customWidth="1"/>
    <col min="15" max="15" width="37.36328125" customWidth="1"/>
    <col min="16" max="16" width="25.1796875" bestFit="1" customWidth="1"/>
    <col min="17" max="17" width="39.54296875" customWidth="1"/>
    <col min="18" max="18" width="37.1796875" customWidth="1"/>
    <col min="19" max="19" width="20.36328125" customWidth="1"/>
    <col min="20" max="20" width="27.36328125" customWidth="1"/>
    <col min="21" max="21" width="18.54296875" customWidth="1"/>
    <col min="22" max="22" width="16.7265625" customWidth="1"/>
    <col min="23" max="23" width="22.6328125" customWidth="1"/>
    <col min="24" max="24" width="11.54296875" customWidth="1"/>
    <col min="25" max="25" width="50.6328125" customWidth="1"/>
  </cols>
  <sheetData>
    <row r="1" spans="1:25" s="1" customFormat="1" x14ac:dyDescent="0.35">
      <c r="A1" s="6"/>
      <c r="B1" s="2" t="s">
        <v>0</v>
      </c>
      <c r="C1" s="2" t="s">
        <v>1</v>
      </c>
      <c r="D1" s="2" t="s">
        <v>2</v>
      </c>
      <c r="E1" s="2" t="s">
        <v>3</v>
      </c>
      <c r="F1" s="2" t="s">
        <v>4</v>
      </c>
      <c r="G1" s="2" t="s">
        <v>156</v>
      </c>
      <c r="H1" s="2" t="s">
        <v>206</v>
      </c>
      <c r="I1" s="14" t="s">
        <v>160</v>
      </c>
      <c r="J1" s="14" t="s">
        <v>232</v>
      </c>
      <c r="K1" s="14" t="s">
        <v>157</v>
      </c>
      <c r="L1" s="14" t="s">
        <v>158</v>
      </c>
      <c r="M1" s="14" t="s">
        <v>233</v>
      </c>
      <c r="N1" s="14" t="s">
        <v>234</v>
      </c>
      <c r="O1" s="14" t="s">
        <v>235</v>
      </c>
      <c r="P1" s="14" t="s">
        <v>236</v>
      </c>
      <c r="Q1" s="14" t="s">
        <v>237</v>
      </c>
      <c r="R1" s="14" t="s">
        <v>238</v>
      </c>
      <c r="S1" s="14" t="s">
        <v>239</v>
      </c>
      <c r="T1" s="14" t="s">
        <v>240</v>
      </c>
      <c r="U1" s="14" t="s">
        <v>241</v>
      </c>
      <c r="V1" s="14" t="s">
        <v>159</v>
      </c>
      <c r="W1" s="14" t="s">
        <v>161</v>
      </c>
      <c r="X1" s="3" t="s">
        <v>210</v>
      </c>
      <c r="Y1" s="3" t="s">
        <v>162</v>
      </c>
    </row>
    <row r="2" spans="1:25" s="4" customFormat="1" x14ac:dyDescent="0.35">
      <c r="A2" s="8">
        <v>0</v>
      </c>
      <c r="B2" s="4" t="s">
        <v>5</v>
      </c>
      <c r="C2" s="4" t="s">
        <v>6</v>
      </c>
      <c r="D2" s="4" t="s">
        <v>7</v>
      </c>
      <c r="E2" s="4">
        <v>2</v>
      </c>
      <c r="F2" s="4">
        <v>3</v>
      </c>
      <c r="G2" s="4">
        <v>1</v>
      </c>
      <c r="H2" s="4" t="s">
        <v>207</v>
      </c>
      <c r="I2" s="5"/>
      <c r="J2" s="5"/>
      <c r="K2" s="5"/>
      <c r="L2" s="5"/>
      <c r="M2" s="5"/>
      <c r="N2" s="5"/>
      <c r="O2" s="5"/>
      <c r="P2" s="5"/>
      <c r="Q2" s="5"/>
      <c r="R2" s="5"/>
      <c r="S2" s="5">
        <v>1</v>
      </c>
      <c r="T2" s="5"/>
      <c r="U2" s="5"/>
      <c r="V2" s="5"/>
      <c r="W2" s="5">
        <v>1</v>
      </c>
      <c r="X2" s="5">
        <f>SUM(I2:W2)</f>
        <v>2</v>
      </c>
      <c r="Y2" s="10" t="s">
        <v>163</v>
      </c>
    </row>
    <row r="3" spans="1:25" x14ac:dyDescent="0.35">
      <c r="A3" s="2">
        <v>1</v>
      </c>
      <c r="B3" t="s">
        <v>8</v>
      </c>
      <c r="C3" t="s">
        <v>9</v>
      </c>
      <c r="D3" t="s">
        <v>10</v>
      </c>
      <c r="E3">
        <v>2</v>
      </c>
      <c r="F3">
        <v>5</v>
      </c>
      <c r="G3">
        <v>1</v>
      </c>
      <c r="H3" s="4" t="s">
        <v>207</v>
      </c>
      <c r="I3" s="6"/>
      <c r="J3" s="6"/>
      <c r="K3" s="6"/>
      <c r="L3" s="6">
        <v>1</v>
      </c>
      <c r="M3" s="6"/>
      <c r="N3" s="6"/>
      <c r="O3" s="6"/>
      <c r="P3" s="6"/>
      <c r="Q3" s="6"/>
      <c r="R3" s="6">
        <v>1</v>
      </c>
      <c r="S3" s="6"/>
      <c r="T3" s="6"/>
      <c r="U3" s="6"/>
      <c r="V3" s="6"/>
      <c r="W3" s="6"/>
      <c r="X3" s="5">
        <f t="shared" ref="X3:X54" si="0">SUM(I3:W3)</f>
        <v>2</v>
      </c>
      <c r="Y3" s="7" t="s">
        <v>164</v>
      </c>
    </row>
    <row r="4" spans="1:25" x14ac:dyDescent="0.35">
      <c r="A4" s="2">
        <v>2</v>
      </c>
      <c r="B4" t="s">
        <v>11</v>
      </c>
      <c r="C4" t="s">
        <v>12</v>
      </c>
      <c r="D4" t="s">
        <v>13</v>
      </c>
      <c r="E4">
        <v>2</v>
      </c>
      <c r="F4">
        <v>5</v>
      </c>
      <c r="G4">
        <v>1</v>
      </c>
      <c r="H4" t="s">
        <v>208</v>
      </c>
      <c r="I4" s="6"/>
      <c r="J4" s="6"/>
      <c r="K4" s="6"/>
      <c r="L4" s="6"/>
      <c r="M4" s="6"/>
      <c r="N4" s="6"/>
      <c r="O4" s="6"/>
      <c r="P4" s="6"/>
      <c r="Q4" s="6"/>
      <c r="R4" s="6"/>
      <c r="S4" s="6"/>
      <c r="T4" s="6"/>
      <c r="U4" s="6"/>
      <c r="V4" s="6"/>
      <c r="W4" s="6"/>
      <c r="X4" s="5">
        <f t="shared" si="0"/>
        <v>0</v>
      </c>
      <c r="Y4" s="7" t="s">
        <v>165</v>
      </c>
    </row>
    <row r="5" spans="1:25" x14ac:dyDescent="0.35">
      <c r="A5" s="2">
        <v>3</v>
      </c>
      <c r="B5" t="s">
        <v>14</v>
      </c>
      <c r="C5" t="s">
        <v>15</v>
      </c>
      <c r="D5" t="s">
        <v>16</v>
      </c>
      <c r="E5">
        <v>2</v>
      </c>
      <c r="F5">
        <v>9</v>
      </c>
      <c r="G5">
        <v>1</v>
      </c>
      <c r="H5" t="s">
        <v>208</v>
      </c>
      <c r="I5" s="6"/>
      <c r="J5" s="6"/>
      <c r="K5" s="6"/>
      <c r="L5" s="6"/>
      <c r="M5" s="6"/>
      <c r="N5" s="6"/>
      <c r="O5" s="6"/>
      <c r="P5" s="6"/>
      <c r="Q5" s="6"/>
      <c r="R5" s="6"/>
      <c r="S5" s="6"/>
      <c r="T5" s="6"/>
      <c r="U5" s="6"/>
      <c r="V5" s="6"/>
      <c r="W5" s="6">
        <v>1</v>
      </c>
      <c r="X5" s="5">
        <f t="shared" si="0"/>
        <v>1</v>
      </c>
      <c r="Y5" s="7" t="s">
        <v>166</v>
      </c>
    </row>
    <row r="6" spans="1:25" x14ac:dyDescent="0.35">
      <c r="A6" s="2">
        <v>4</v>
      </c>
      <c r="B6" t="s">
        <v>17</v>
      </c>
      <c r="C6" t="s">
        <v>18</v>
      </c>
      <c r="D6" t="s">
        <v>19</v>
      </c>
      <c r="E6">
        <v>2</v>
      </c>
      <c r="F6">
        <v>12</v>
      </c>
      <c r="G6">
        <v>1</v>
      </c>
      <c r="H6" s="4" t="s">
        <v>207</v>
      </c>
      <c r="I6" s="6"/>
      <c r="J6" s="6"/>
      <c r="K6" s="6"/>
      <c r="L6" s="6">
        <v>1</v>
      </c>
      <c r="M6" s="6"/>
      <c r="N6" s="6">
        <v>1</v>
      </c>
      <c r="O6" s="6"/>
      <c r="P6" s="6"/>
      <c r="Q6" s="6"/>
      <c r="R6" s="6"/>
      <c r="S6" s="6"/>
      <c r="T6" s="6"/>
      <c r="U6" s="6"/>
      <c r="V6" s="6"/>
      <c r="W6" s="6"/>
      <c r="X6" s="5">
        <f t="shared" si="0"/>
        <v>2</v>
      </c>
      <c r="Y6" s="7" t="s">
        <v>167</v>
      </c>
    </row>
    <row r="7" spans="1:25" x14ac:dyDescent="0.35">
      <c r="A7" s="2">
        <v>5</v>
      </c>
      <c r="B7" t="s">
        <v>20</v>
      </c>
      <c r="C7" t="s">
        <v>21</v>
      </c>
      <c r="D7" t="s">
        <v>22</v>
      </c>
      <c r="E7">
        <v>2</v>
      </c>
      <c r="F7">
        <v>14</v>
      </c>
      <c r="G7">
        <v>1</v>
      </c>
      <c r="H7" s="4" t="s">
        <v>207</v>
      </c>
      <c r="I7" s="6"/>
      <c r="J7" s="6"/>
      <c r="K7" s="6"/>
      <c r="L7" s="6"/>
      <c r="M7" s="6"/>
      <c r="N7" s="6"/>
      <c r="O7" s="6"/>
      <c r="P7" s="6"/>
      <c r="Q7" s="6"/>
      <c r="R7" s="6"/>
      <c r="S7" s="6"/>
      <c r="T7" s="6"/>
      <c r="U7" s="6"/>
      <c r="V7" s="6"/>
      <c r="W7" s="6"/>
      <c r="X7" s="5">
        <f t="shared" si="0"/>
        <v>0</v>
      </c>
      <c r="Y7" s="7"/>
    </row>
    <row r="8" spans="1:25" x14ac:dyDescent="0.35">
      <c r="A8" s="2">
        <v>6</v>
      </c>
      <c r="B8" t="s">
        <v>23</v>
      </c>
      <c r="C8" t="s">
        <v>24</v>
      </c>
      <c r="D8" t="s">
        <v>25</v>
      </c>
      <c r="E8">
        <v>2</v>
      </c>
      <c r="F8">
        <v>15</v>
      </c>
      <c r="G8">
        <v>1</v>
      </c>
      <c r="H8" s="4" t="s">
        <v>207</v>
      </c>
      <c r="I8" s="6"/>
      <c r="J8" s="6"/>
      <c r="K8" s="6"/>
      <c r="L8" s="6"/>
      <c r="M8" s="6"/>
      <c r="N8" s="6"/>
      <c r="O8" s="6"/>
      <c r="P8" s="6"/>
      <c r="Q8" s="6"/>
      <c r="R8" s="6"/>
      <c r="S8" s="6">
        <v>1</v>
      </c>
      <c r="T8" s="6"/>
      <c r="U8" s="6"/>
      <c r="V8" s="6"/>
      <c r="W8" s="6"/>
      <c r="X8" s="5">
        <f t="shared" si="0"/>
        <v>1</v>
      </c>
      <c r="Y8" s="7" t="s">
        <v>168</v>
      </c>
    </row>
    <row r="9" spans="1:25" x14ac:dyDescent="0.35">
      <c r="A9" s="2">
        <v>7</v>
      </c>
      <c r="B9" t="s">
        <v>26</v>
      </c>
      <c r="C9" t="s">
        <v>27</v>
      </c>
      <c r="D9" t="s">
        <v>28</v>
      </c>
      <c r="E9">
        <v>2</v>
      </c>
      <c r="F9">
        <v>15</v>
      </c>
      <c r="G9">
        <v>1</v>
      </c>
      <c r="H9" s="4" t="s">
        <v>209</v>
      </c>
      <c r="I9" s="6"/>
      <c r="J9" s="6"/>
      <c r="K9" s="6"/>
      <c r="L9" s="6"/>
      <c r="M9" s="6"/>
      <c r="N9" s="6"/>
      <c r="O9" s="6"/>
      <c r="P9" s="6"/>
      <c r="Q9" s="6"/>
      <c r="R9" s="6"/>
      <c r="S9" s="6"/>
      <c r="T9" s="6"/>
      <c r="U9" s="6"/>
      <c r="V9" s="6"/>
      <c r="W9" s="6"/>
      <c r="X9" s="5">
        <f t="shared" si="0"/>
        <v>0</v>
      </c>
      <c r="Y9" s="7"/>
    </row>
    <row r="10" spans="1:25" x14ac:dyDescent="0.35">
      <c r="A10" s="2">
        <v>8</v>
      </c>
      <c r="B10" t="s">
        <v>29</v>
      </c>
      <c r="C10" t="s">
        <v>30</v>
      </c>
      <c r="D10" t="s">
        <v>31</v>
      </c>
      <c r="E10">
        <v>2</v>
      </c>
      <c r="F10">
        <v>19</v>
      </c>
      <c r="G10">
        <v>1</v>
      </c>
      <c r="H10" s="4" t="s">
        <v>207</v>
      </c>
      <c r="I10" s="6"/>
      <c r="J10" s="6"/>
      <c r="K10" s="6"/>
      <c r="L10" s="6">
        <v>1</v>
      </c>
      <c r="M10" s="6"/>
      <c r="N10" s="6">
        <v>1</v>
      </c>
      <c r="O10" s="6"/>
      <c r="P10" s="6"/>
      <c r="Q10" s="6"/>
      <c r="R10" s="6"/>
      <c r="S10" s="6"/>
      <c r="T10" s="6"/>
      <c r="U10" s="6"/>
      <c r="V10" s="6"/>
      <c r="W10" s="6"/>
      <c r="X10" s="5">
        <f t="shared" si="0"/>
        <v>2</v>
      </c>
      <c r="Y10" s="7" t="s">
        <v>169</v>
      </c>
    </row>
    <row r="11" spans="1:25" x14ac:dyDescent="0.35">
      <c r="A11" s="2">
        <v>9</v>
      </c>
      <c r="B11" t="s">
        <v>32</v>
      </c>
      <c r="C11" t="s">
        <v>33</v>
      </c>
      <c r="D11" t="s">
        <v>34</v>
      </c>
      <c r="E11">
        <v>2</v>
      </c>
      <c r="F11">
        <v>22</v>
      </c>
      <c r="H11" s="4" t="s">
        <v>207</v>
      </c>
      <c r="I11" s="6"/>
      <c r="J11" s="6"/>
      <c r="K11" s="6"/>
      <c r="L11" s="6"/>
      <c r="M11" s="6"/>
      <c r="N11" s="6"/>
      <c r="O11" s="6"/>
      <c r="P11" s="6"/>
      <c r="Q11" s="6"/>
      <c r="R11" s="6"/>
      <c r="S11" s="6"/>
      <c r="T11" s="6"/>
      <c r="U11" s="6"/>
      <c r="V11" s="6"/>
      <c r="W11" s="6">
        <v>1</v>
      </c>
      <c r="X11" s="5">
        <f t="shared" si="0"/>
        <v>1</v>
      </c>
      <c r="Y11" s="7" t="s">
        <v>170</v>
      </c>
    </row>
    <row r="12" spans="1:25" x14ac:dyDescent="0.35">
      <c r="A12" s="2">
        <v>10</v>
      </c>
      <c r="B12" t="s">
        <v>35</v>
      </c>
      <c r="C12" t="s">
        <v>36</v>
      </c>
      <c r="D12" t="s">
        <v>37</v>
      </c>
      <c r="E12">
        <v>2</v>
      </c>
      <c r="F12">
        <v>25</v>
      </c>
      <c r="G12">
        <v>1</v>
      </c>
      <c r="H12" s="4" t="s">
        <v>207</v>
      </c>
      <c r="I12" s="6"/>
      <c r="J12" s="6"/>
      <c r="K12" s="6"/>
      <c r="L12" s="6"/>
      <c r="M12" s="6"/>
      <c r="N12" s="6">
        <v>1</v>
      </c>
      <c r="O12" s="6"/>
      <c r="P12" s="6"/>
      <c r="Q12" s="6"/>
      <c r="R12" s="6"/>
      <c r="S12" s="6"/>
      <c r="T12" s="6"/>
      <c r="U12" s="6"/>
      <c r="V12" s="6"/>
      <c r="W12" s="6"/>
      <c r="X12" s="5">
        <f t="shared" si="0"/>
        <v>1</v>
      </c>
      <c r="Y12" s="7"/>
    </row>
    <row r="13" spans="1:25" x14ac:dyDescent="0.35">
      <c r="A13" s="2">
        <v>11</v>
      </c>
      <c r="B13" t="s">
        <v>38</v>
      </c>
      <c r="C13" t="s">
        <v>39</v>
      </c>
      <c r="D13" t="s">
        <v>40</v>
      </c>
      <c r="E13">
        <v>2</v>
      </c>
      <c r="F13">
        <v>25</v>
      </c>
      <c r="G13">
        <v>1</v>
      </c>
      <c r="H13" s="4" t="s">
        <v>207</v>
      </c>
      <c r="I13" s="6"/>
      <c r="J13" s="6"/>
      <c r="K13" s="6"/>
      <c r="L13" s="6"/>
      <c r="M13" s="6"/>
      <c r="N13" s="6"/>
      <c r="O13" s="6"/>
      <c r="P13" s="6"/>
      <c r="Q13" s="6">
        <v>1</v>
      </c>
      <c r="R13" s="6"/>
      <c r="S13" s="6">
        <v>1</v>
      </c>
      <c r="T13" s="6"/>
      <c r="U13" s="6"/>
      <c r="V13" s="6"/>
      <c r="W13" s="6"/>
      <c r="X13" s="5">
        <f t="shared" si="0"/>
        <v>2</v>
      </c>
      <c r="Y13" s="7" t="s">
        <v>171</v>
      </c>
    </row>
    <row r="14" spans="1:25" x14ac:dyDescent="0.35">
      <c r="A14" s="2">
        <v>12</v>
      </c>
      <c r="B14" t="s">
        <v>41</v>
      </c>
      <c r="C14" t="s">
        <v>42</v>
      </c>
      <c r="D14" t="s">
        <v>43</v>
      </c>
      <c r="E14">
        <v>2</v>
      </c>
      <c r="F14">
        <v>25</v>
      </c>
      <c r="G14">
        <v>1</v>
      </c>
      <c r="H14" t="s">
        <v>208</v>
      </c>
      <c r="I14" s="6"/>
      <c r="J14" s="6">
        <v>1</v>
      </c>
      <c r="K14" s="6"/>
      <c r="L14" s="6"/>
      <c r="M14" s="6"/>
      <c r="N14" s="6"/>
      <c r="O14" s="6"/>
      <c r="P14" s="6"/>
      <c r="Q14" s="6"/>
      <c r="R14" s="6"/>
      <c r="S14" s="6"/>
      <c r="T14" s="6"/>
      <c r="U14" s="6"/>
      <c r="V14" s="6">
        <v>1</v>
      </c>
      <c r="W14" s="6"/>
      <c r="X14" s="5">
        <f t="shared" si="0"/>
        <v>2</v>
      </c>
      <c r="Y14" s="7" t="s">
        <v>172</v>
      </c>
    </row>
    <row r="15" spans="1:25" x14ac:dyDescent="0.35">
      <c r="A15" s="2">
        <v>13</v>
      </c>
      <c r="B15" t="s">
        <v>44</v>
      </c>
      <c r="C15" t="s">
        <v>45</v>
      </c>
      <c r="D15" t="s">
        <v>46</v>
      </c>
      <c r="E15">
        <v>2</v>
      </c>
      <c r="F15">
        <v>30</v>
      </c>
      <c r="G15">
        <v>1</v>
      </c>
      <c r="H15" s="4" t="s">
        <v>207</v>
      </c>
      <c r="I15" s="6"/>
      <c r="J15" s="6"/>
      <c r="K15" s="6"/>
      <c r="L15" s="6"/>
      <c r="M15" s="6"/>
      <c r="N15" s="6"/>
      <c r="O15" s="6"/>
      <c r="P15" s="6"/>
      <c r="Q15" s="6"/>
      <c r="R15" s="6"/>
      <c r="S15" s="6"/>
      <c r="T15" s="6"/>
      <c r="U15" s="6"/>
      <c r="V15" s="6"/>
      <c r="W15" s="6">
        <v>1</v>
      </c>
      <c r="X15" s="5">
        <f t="shared" si="0"/>
        <v>1</v>
      </c>
      <c r="Y15" s="7" t="s">
        <v>202</v>
      </c>
    </row>
    <row r="16" spans="1:25" x14ac:dyDescent="0.35">
      <c r="A16" s="2">
        <v>14</v>
      </c>
      <c r="B16" t="s">
        <v>47</v>
      </c>
      <c r="C16" t="s">
        <v>30</v>
      </c>
      <c r="D16" t="s">
        <v>48</v>
      </c>
      <c r="E16">
        <v>2</v>
      </c>
      <c r="F16">
        <v>32</v>
      </c>
      <c r="G16">
        <v>1</v>
      </c>
      <c r="H16" s="4" t="s">
        <v>207</v>
      </c>
      <c r="I16" s="6"/>
      <c r="J16" s="6"/>
      <c r="K16" s="6"/>
      <c r="L16" s="6"/>
      <c r="M16" s="6"/>
      <c r="N16" s="6"/>
      <c r="O16" s="6"/>
      <c r="P16" s="6"/>
      <c r="Q16" s="6"/>
      <c r="R16" s="6"/>
      <c r="S16" s="6"/>
      <c r="T16" s="6"/>
      <c r="U16" s="6"/>
      <c r="V16" s="6"/>
      <c r="W16" s="6"/>
      <c r="X16" s="5">
        <f t="shared" si="0"/>
        <v>0</v>
      </c>
      <c r="Y16" s="7"/>
    </row>
    <row r="17" spans="1:25" x14ac:dyDescent="0.35">
      <c r="A17" s="2">
        <v>15</v>
      </c>
      <c r="B17" t="s">
        <v>49</v>
      </c>
      <c r="C17" t="s">
        <v>50</v>
      </c>
      <c r="D17" t="s">
        <v>51</v>
      </c>
      <c r="E17">
        <v>2</v>
      </c>
      <c r="F17">
        <v>32</v>
      </c>
      <c r="G17">
        <v>1</v>
      </c>
      <c r="H17" s="4" t="s">
        <v>207</v>
      </c>
      <c r="I17" s="6"/>
      <c r="J17" s="6"/>
      <c r="K17" s="6"/>
      <c r="L17" s="6">
        <v>1</v>
      </c>
      <c r="M17" s="6"/>
      <c r="N17" s="6"/>
      <c r="O17" s="6"/>
      <c r="P17" s="6"/>
      <c r="Q17" s="6"/>
      <c r="R17" s="6"/>
      <c r="S17" s="6"/>
      <c r="T17" s="6"/>
      <c r="U17" s="6"/>
      <c r="V17" s="6"/>
      <c r="W17" s="6"/>
      <c r="X17" s="5">
        <f t="shared" si="0"/>
        <v>1</v>
      </c>
      <c r="Y17" s="7" t="s">
        <v>203</v>
      </c>
    </row>
    <row r="18" spans="1:25" x14ac:dyDescent="0.35">
      <c r="A18" s="2">
        <v>16</v>
      </c>
      <c r="B18" t="s">
        <v>52</v>
      </c>
      <c r="C18" t="s">
        <v>53</v>
      </c>
      <c r="D18" t="s">
        <v>54</v>
      </c>
      <c r="E18">
        <v>2</v>
      </c>
      <c r="F18">
        <v>32</v>
      </c>
      <c r="G18">
        <v>1</v>
      </c>
      <c r="H18" s="4" t="s">
        <v>207</v>
      </c>
      <c r="I18" s="6"/>
      <c r="J18" s="6"/>
      <c r="K18" s="6"/>
      <c r="L18" s="6"/>
      <c r="M18" s="6"/>
      <c r="N18" s="6"/>
      <c r="O18" s="6"/>
      <c r="P18" s="6"/>
      <c r="Q18" s="6"/>
      <c r="R18" s="6">
        <v>1</v>
      </c>
      <c r="S18" s="6"/>
      <c r="T18" s="6"/>
      <c r="U18" s="6"/>
      <c r="V18" s="6"/>
      <c r="W18" s="6"/>
      <c r="X18" s="5">
        <f t="shared" si="0"/>
        <v>1</v>
      </c>
      <c r="Y18" s="7" t="s">
        <v>173</v>
      </c>
    </row>
    <row r="19" spans="1:25" x14ac:dyDescent="0.35">
      <c r="A19" s="2">
        <v>17</v>
      </c>
      <c r="B19" t="s">
        <v>55</v>
      </c>
      <c r="C19" t="s">
        <v>50</v>
      </c>
      <c r="D19" t="s">
        <v>56</v>
      </c>
      <c r="E19">
        <v>2</v>
      </c>
      <c r="F19">
        <v>38</v>
      </c>
      <c r="G19">
        <v>1</v>
      </c>
      <c r="H19" s="4" t="s">
        <v>207</v>
      </c>
      <c r="I19" s="6"/>
      <c r="J19" s="6"/>
      <c r="K19" s="6"/>
      <c r="L19" s="6"/>
      <c r="M19" s="6"/>
      <c r="N19" s="6"/>
      <c r="O19" s="6"/>
      <c r="P19" s="6"/>
      <c r="Q19" s="6"/>
      <c r="R19" s="6">
        <v>1</v>
      </c>
      <c r="S19" s="6"/>
      <c r="T19" s="6"/>
      <c r="U19" s="6"/>
      <c r="V19" s="6"/>
      <c r="W19" s="6"/>
      <c r="X19" s="5">
        <f t="shared" si="0"/>
        <v>1</v>
      </c>
      <c r="Y19" s="7" t="s">
        <v>174</v>
      </c>
    </row>
    <row r="20" spans="1:25" x14ac:dyDescent="0.35">
      <c r="A20" s="2">
        <v>18</v>
      </c>
      <c r="B20" t="s">
        <v>57</v>
      </c>
      <c r="C20" t="s">
        <v>58</v>
      </c>
      <c r="D20" t="s">
        <v>59</v>
      </c>
      <c r="E20">
        <v>1</v>
      </c>
      <c r="F20">
        <v>38</v>
      </c>
      <c r="G20">
        <v>0</v>
      </c>
      <c r="H20" s="4" t="s">
        <v>207</v>
      </c>
      <c r="I20" s="6"/>
      <c r="J20" s="6"/>
      <c r="K20" s="6"/>
      <c r="L20" s="6"/>
      <c r="M20" s="6"/>
      <c r="N20" s="6"/>
      <c r="O20" s="6"/>
      <c r="P20" s="6"/>
      <c r="Q20" s="6"/>
      <c r="R20" s="6"/>
      <c r="S20" s="6"/>
      <c r="T20" s="6"/>
      <c r="U20" s="6"/>
      <c r="V20" s="6"/>
      <c r="W20" s="6"/>
      <c r="X20" s="5">
        <f t="shared" si="0"/>
        <v>0</v>
      </c>
      <c r="Y20" s="7"/>
    </row>
    <row r="21" spans="1:25" x14ac:dyDescent="0.35">
      <c r="A21" s="2">
        <v>19</v>
      </c>
      <c r="B21" t="s">
        <v>60</v>
      </c>
      <c r="C21" t="s">
        <v>61</v>
      </c>
      <c r="D21" t="s">
        <v>62</v>
      </c>
      <c r="E21">
        <v>1</v>
      </c>
      <c r="F21">
        <v>40</v>
      </c>
      <c r="G21">
        <v>1</v>
      </c>
      <c r="H21" s="4" t="s">
        <v>207</v>
      </c>
      <c r="I21" s="6"/>
      <c r="J21" s="6"/>
      <c r="K21" s="6"/>
      <c r="L21" s="6">
        <v>1</v>
      </c>
      <c r="M21" s="6"/>
      <c r="N21" s="6">
        <v>1</v>
      </c>
      <c r="O21" s="6"/>
      <c r="P21" s="6"/>
      <c r="Q21" s="6"/>
      <c r="R21" s="6"/>
      <c r="S21" s="6"/>
      <c r="T21" s="6"/>
      <c r="U21" s="6"/>
      <c r="V21" s="6"/>
      <c r="W21" s="6"/>
      <c r="X21" s="5">
        <f t="shared" si="0"/>
        <v>2</v>
      </c>
      <c r="Y21" s="7" t="s">
        <v>175</v>
      </c>
    </row>
    <row r="22" spans="1:25" x14ac:dyDescent="0.35">
      <c r="A22" s="2">
        <v>20</v>
      </c>
      <c r="B22" t="s">
        <v>63</v>
      </c>
      <c r="C22" t="s">
        <v>64</v>
      </c>
      <c r="D22" t="s">
        <v>65</v>
      </c>
      <c r="E22">
        <v>2</v>
      </c>
      <c r="F22">
        <v>45</v>
      </c>
      <c r="G22">
        <v>1</v>
      </c>
      <c r="H22" s="4" t="s">
        <v>207</v>
      </c>
      <c r="I22" s="6"/>
      <c r="J22" s="6"/>
      <c r="K22" s="6"/>
      <c r="L22" s="6"/>
      <c r="M22" s="6"/>
      <c r="N22" s="6"/>
      <c r="O22" s="6"/>
      <c r="P22" s="6"/>
      <c r="Q22" s="6"/>
      <c r="R22" s="6"/>
      <c r="S22" s="6"/>
      <c r="T22" s="6"/>
      <c r="U22" s="6"/>
      <c r="V22" s="6"/>
      <c r="W22" s="6"/>
      <c r="X22" s="5">
        <f t="shared" si="0"/>
        <v>0</v>
      </c>
      <c r="Y22" s="7" t="s">
        <v>176</v>
      </c>
    </row>
    <row r="23" spans="1:25" x14ac:dyDescent="0.35">
      <c r="A23" s="2">
        <v>21</v>
      </c>
      <c r="B23" t="s">
        <v>66</v>
      </c>
      <c r="C23" t="s">
        <v>67</v>
      </c>
      <c r="D23" t="s">
        <v>68</v>
      </c>
      <c r="E23">
        <v>2</v>
      </c>
      <c r="F23">
        <v>45</v>
      </c>
      <c r="G23">
        <v>1</v>
      </c>
      <c r="H23" s="4" t="s">
        <v>207</v>
      </c>
      <c r="I23" s="6"/>
      <c r="J23" s="6"/>
      <c r="K23" s="6"/>
      <c r="L23" s="6"/>
      <c r="M23" s="6"/>
      <c r="N23" s="6"/>
      <c r="O23" s="6"/>
      <c r="P23" s="6"/>
      <c r="Q23" s="6">
        <v>1</v>
      </c>
      <c r="R23" s="6"/>
      <c r="S23" s="6"/>
      <c r="T23" s="6"/>
      <c r="U23" s="6"/>
      <c r="V23" s="6"/>
      <c r="W23" s="6"/>
      <c r="X23" s="5">
        <f t="shared" si="0"/>
        <v>1</v>
      </c>
      <c r="Y23" s="7" t="s">
        <v>177</v>
      </c>
    </row>
    <row r="24" spans="1:25" x14ac:dyDescent="0.35">
      <c r="A24" s="2">
        <v>22</v>
      </c>
      <c r="B24" t="s">
        <v>69</v>
      </c>
      <c r="C24" t="s">
        <v>70</v>
      </c>
      <c r="D24" t="s">
        <v>71</v>
      </c>
      <c r="E24">
        <v>2</v>
      </c>
      <c r="F24">
        <v>47</v>
      </c>
      <c r="G24">
        <v>1</v>
      </c>
      <c r="H24" s="4" t="s">
        <v>207</v>
      </c>
      <c r="I24" s="6"/>
      <c r="J24" s="6"/>
      <c r="K24" s="6"/>
      <c r="L24" s="6"/>
      <c r="M24" s="6"/>
      <c r="N24" s="6">
        <v>1</v>
      </c>
      <c r="O24" s="6"/>
      <c r="P24" s="6"/>
      <c r="Q24" s="6"/>
      <c r="R24" s="6"/>
      <c r="S24" s="6"/>
      <c r="T24" s="6"/>
      <c r="U24" s="6"/>
      <c r="V24" s="6"/>
      <c r="W24" s="6"/>
      <c r="X24" s="5">
        <f t="shared" si="0"/>
        <v>1</v>
      </c>
      <c r="Y24" s="7" t="s">
        <v>178</v>
      </c>
    </row>
    <row r="25" spans="1:25" x14ac:dyDescent="0.35">
      <c r="A25" s="2">
        <v>23</v>
      </c>
      <c r="B25" t="s">
        <v>72</v>
      </c>
      <c r="C25" t="s">
        <v>73</v>
      </c>
      <c r="D25" t="s">
        <v>74</v>
      </c>
      <c r="E25">
        <v>1</v>
      </c>
      <c r="F25">
        <v>47</v>
      </c>
      <c r="G25">
        <v>1</v>
      </c>
      <c r="H25" s="4" t="s">
        <v>207</v>
      </c>
      <c r="I25" s="6"/>
      <c r="J25" s="6"/>
      <c r="K25" s="6"/>
      <c r="L25" s="6">
        <v>1</v>
      </c>
      <c r="M25" s="6"/>
      <c r="N25" s="6"/>
      <c r="O25" s="6"/>
      <c r="P25" s="6"/>
      <c r="Q25" s="6"/>
      <c r="R25" s="6"/>
      <c r="S25" s="6"/>
      <c r="T25" s="6"/>
      <c r="U25" s="6"/>
      <c r="V25" s="6"/>
      <c r="W25" s="6"/>
      <c r="X25" s="5">
        <f t="shared" si="0"/>
        <v>1</v>
      </c>
      <c r="Y25" s="7" t="s">
        <v>179</v>
      </c>
    </row>
    <row r="26" spans="1:25" x14ac:dyDescent="0.35">
      <c r="A26" s="2">
        <v>24</v>
      </c>
      <c r="B26" t="s">
        <v>75</v>
      </c>
      <c r="C26" t="s">
        <v>76</v>
      </c>
      <c r="D26" t="s">
        <v>77</v>
      </c>
      <c r="E26">
        <v>1</v>
      </c>
      <c r="F26">
        <v>47</v>
      </c>
      <c r="G26">
        <v>1</v>
      </c>
      <c r="H26" s="4" t="s">
        <v>207</v>
      </c>
      <c r="I26" s="6"/>
      <c r="J26" s="6"/>
      <c r="K26" s="6"/>
      <c r="L26" s="6">
        <v>1</v>
      </c>
      <c r="M26" s="6"/>
      <c r="N26" s="6"/>
      <c r="O26" s="6"/>
      <c r="P26" s="6"/>
      <c r="Q26" s="6"/>
      <c r="R26" s="6"/>
      <c r="S26" s="6"/>
      <c r="T26" s="6"/>
      <c r="U26" s="6"/>
      <c r="V26" s="6"/>
      <c r="W26" s="6"/>
      <c r="X26" s="5">
        <f t="shared" si="0"/>
        <v>1</v>
      </c>
      <c r="Y26" s="7" t="s">
        <v>204</v>
      </c>
    </row>
    <row r="27" spans="1:25" x14ac:dyDescent="0.35">
      <c r="A27" s="2">
        <v>25</v>
      </c>
      <c r="B27" t="s">
        <v>78</v>
      </c>
      <c r="C27" t="s">
        <v>18</v>
      </c>
      <c r="D27" t="s">
        <v>79</v>
      </c>
      <c r="E27">
        <v>1</v>
      </c>
      <c r="F27">
        <v>48</v>
      </c>
      <c r="G27">
        <v>1</v>
      </c>
      <c r="H27" s="4" t="s">
        <v>207</v>
      </c>
      <c r="I27" s="6"/>
      <c r="J27" s="6"/>
      <c r="K27" s="6"/>
      <c r="L27" s="6"/>
      <c r="M27" s="6"/>
      <c r="N27" s="6"/>
      <c r="O27" s="6"/>
      <c r="P27" s="6"/>
      <c r="Q27" s="6"/>
      <c r="R27" s="6"/>
      <c r="S27" s="6"/>
      <c r="T27" s="6"/>
      <c r="U27" s="6"/>
      <c r="V27" s="6"/>
      <c r="W27" s="6"/>
      <c r="X27" s="5">
        <f t="shared" si="0"/>
        <v>0</v>
      </c>
      <c r="Y27" s="7" t="s">
        <v>180</v>
      </c>
    </row>
    <row r="28" spans="1:25" x14ac:dyDescent="0.35">
      <c r="A28" s="2">
        <v>26</v>
      </c>
      <c r="B28" t="s">
        <v>80</v>
      </c>
      <c r="C28" t="s">
        <v>81</v>
      </c>
      <c r="D28" t="s">
        <v>82</v>
      </c>
      <c r="E28">
        <v>1</v>
      </c>
      <c r="F28">
        <v>48</v>
      </c>
      <c r="G28">
        <v>1</v>
      </c>
      <c r="H28" s="4" t="s">
        <v>207</v>
      </c>
      <c r="I28" s="6"/>
      <c r="J28" s="6"/>
      <c r="K28" s="6"/>
      <c r="L28" s="6"/>
      <c r="M28" s="6"/>
      <c r="N28" s="6"/>
      <c r="O28" s="6"/>
      <c r="P28" s="6"/>
      <c r="Q28" s="6"/>
      <c r="R28" s="6"/>
      <c r="S28" s="6">
        <v>1</v>
      </c>
      <c r="T28" s="6"/>
      <c r="U28" s="6"/>
      <c r="V28" s="6"/>
      <c r="W28" s="6"/>
      <c r="X28" s="5">
        <f t="shared" si="0"/>
        <v>1</v>
      </c>
      <c r="Y28" s="7" t="s">
        <v>181</v>
      </c>
    </row>
    <row r="29" spans="1:25" x14ac:dyDescent="0.35">
      <c r="A29" s="2">
        <v>27</v>
      </c>
      <c r="B29" t="s">
        <v>83</v>
      </c>
      <c r="C29" t="s">
        <v>84</v>
      </c>
      <c r="D29" t="s">
        <v>85</v>
      </c>
      <c r="E29">
        <v>1</v>
      </c>
      <c r="F29">
        <v>49</v>
      </c>
      <c r="G29">
        <v>1</v>
      </c>
      <c r="H29" s="4" t="s">
        <v>207</v>
      </c>
      <c r="I29" s="6"/>
      <c r="J29" s="6"/>
      <c r="K29" s="6"/>
      <c r="L29" s="6">
        <v>1</v>
      </c>
      <c r="M29" s="6"/>
      <c r="N29" s="6"/>
      <c r="O29" s="6"/>
      <c r="P29" s="6"/>
      <c r="Q29" s="6"/>
      <c r="R29" s="6"/>
      <c r="S29" s="6"/>
      <c r="T29" s="6"/>
      <c r="U29" s="6"/>
      <c r="V29" s="6"/>
      <c r="W29" s="6"/>
      <c r="X29" s="5">
        <f t="shared" si="0"/>
        <v>1</v>
      </c>
      <c r="Y29" s="7" t="s">
        <v>182</v>
      </c>
    </row>
    <row r="30" spans="1:25" x14ac:dyDescent="0.35">
      <c r="A30" s="2">
        <v>28</v>
      </c>
      <c r="B30" t="s">
        <v>86</v>
      </c>
      <c r="C30" t="s">
        <v>87</v>
      </c>
      <c r="D30" t="s">
        <v>88</v>
      </c>
      <c r="E30">
        <v>1</v>
      </c>
      <c r="F30">
        <v>49</v>
      </c>
      <c r="G30">
        <v>1</v>
      </c>
      <c r="H30" s="4" t="s">
        <v>207</v>
      </c>
      <c r="I30" s="6"/>
      <c r="J30" s="6"/>
      <c r="K30" s="6"/>
      <c r="L30" s="6">
        <v>1</v>
      </c>
      <c r="M30" s="6"/>
      <c r="N30" s="6">
        <v>1</v>
      </c>
      <c r="O30" s="6"/>
      <c r="P30" s="6"/>
      <c r="Q30" s="6"/>
      <c r="R30" s="6"/>
      <c r="S30" s="6"/>
      <c r="T30" s="6"/>
      <c r="U30" s="6"/>
      <c r="V30" s="6"/>
      <c r="W30" s="6"/>
      <c r="X30" s="5">
        <f t="shared" si="0"/>
        <v>2</v>
      </c>
      <c r="Y30" s="7" t="s">
        <v>183</v>
      </c>
    </row>
    <row r="31" spans="1:25" x14ac:dyDescent="0.35">
      <c r="A31" s="2">
        <v>29</v>
      </c>
      <c r="B31" t="s">
        <v>89</v>
      </c>
      <c r="C31" t="s">
        <v>24</v>
      </c>
      <c r="D31" t="s">
        <v>90</v>
      </c>
      <c r="E31">
        <v>2</v>
      </c>
      <c r="F31">
        <v>50</v>
      </c>
      <c r="G31">
        <v>1</v>
      </c>
      <c r="H31" s="4" t="s">
        <v>207</v>
      </c>
      <c r="I31" s="6"/>
      <c r="J31" s="6"/>
      <c r="K31" s="6"/>
      <c r="L31" s="6"/>
      <c r="M31" s="6"/>
      <c r="N31" s="6"/>
      <c r="O31" s="6"/>
      <c r="P31" s="6"/>
      <c r="Q31" s="6"/>
      <c r="R31" s="6"/>
      <c r="S31" s="6">
        <v>1</v>
      </c>
      <c r="T31" s="6"/>
      <c r="U31" s="6"/>
      <c r="V31" s="6"/>
      <c r="W31" s="6"/>
      <c r="X31" s="5">
        <f t="shared" si="0"/>
        <v>1</v>
      </c>
      <c r="Y31" s="7" t="s">
        <v>205</v>
      </c>
    </row>
    <row r="32" spans="1:25" x14ac:dyDescent="0.35">
      <c r="A32" s="2">
        <v>30</v>
      </c>
      <c r="B32" t="s">
        <v>91</v>
      </c>
      <c r="C32" t="s">
        <v>92</v>
      </c>
      <c r="D32" t="s">
        <v>93</v>
      </c>
      <c r="E32">
        <v>2</v>
      </c>
      <c r="F32">
        <v>52</v>
      </c>
      <c r="G32">
        <v>1</v>
      </c>
      <c r="H32" s="4" t="s">
        <v>209</v>
      </c>
      <c r="I32" s="6"/>
      <c r="J32" s="6"/>
      <c r="K32" s="6"/>
      <c r="L32" s="6"/>
      <c r="M32" s="6">
        <v>1</v>
      </c>
      <c r="N32" s="6"/>
      <c r="O32" s="6"/>
      <c r="P32" s="6"/>
      <c r="Q32" s="6"/>
      <c r="R32" s="6"/>
      <c r="S32" s="6"/>
      <c r="T32" s="6"/>
      <c r="U32" s="6"/>
      <c r="V32" s="6"/>
      <c r="W32" s="6"/>
      <c r="X32" s="5">
        <f t="shared" si="0"/>
        <v>1</v>
      </c>
      <c r="Y32" s="7" t="s">
        <v>184</v>
      </c>
    </row>
    <row r="33" spans="1:25" x14ac:dyDescent="0.35">
      <c r="A33" s="2">
        <v>31</v>
      </c>
      <c r="B33" t="s">
        <v>94</v>
      </c>
      <c r="C33" t="s">
        <v>95</v>
      </c>
      <c r="D33" t="s">
        <v>96</v>
      </c>
      <c r="E33">
        <v>2</v>
      </c>
      <c r="F33">
        <v>54</v>
      </c>
      <c r="G33">
        <v>1</v>
      </c>
      <c r="H33" t="s">
        <v>208</v>
      </c>
      <c r="J33" s="6">
        <v>1</v>
      </c>
      <c r="K33" s="6"/>
      <c r="L33" s="6"/>
      <c r="M33" s="6"/>
      <c r="N33" s="6"/>
      <c r="O33" s="6"/>
      <c r="P33" s="6"/>
      <c r="Q33" s="6">
        <v>1</v>
      </c>
      <c r="R33" s="6"/>
      <c r="S33" s="6"/>
      <c r="T33" s="6"/>
      <c r="U33" s="6"/>
      <c r="V33" s="6"/>
      <c r="W33" s="6"/>
      <c r="X33" s="5">
        <f t="shared" si="0"/>
        <v>2</v>
      </c>
      <c r="Y33" s="7" t="s">
        <v>185</v>
      </c>
    </row>
    <row r="34" spans="1:25" x14ac:dyDescent="0.35">
      <c r="A34" s="2">
        <v>32</v>
      </c>
      <c r="B34" t="s">
        <v>97</v>
      </c>
      <c r="C34" t="s">
        <v>18</v>
      </c>
      <c r="D34" t="s">
        <v>98</v>
      </c>
      <c r="E34">
        <v>2</v>
      </c>
      <c r="F34">
        <v>54</v>
      </c>
      <c r="G34">
        <v>1</v>
      </c>
      <c r="H34" s="4" t="s">
        <v>207</v>
      </c>
      <c r="I34" s="6"/>
      <c r="J34" s="6"/>
      <c r="K34" s="6"/>
      <c r="L34" s="6"/>
      <c r="M34" s="6"/>
      <c r="N34" s="6"/>
      <c r="O34" s="6"/>
      <c r="P34" s="6"/>
      <c r="Q34" s="6"/>
      <c r="R34" s="6"/>
      <c r="S34" s="6">
        <v>1</v>
      </c>
      <c r="T34" s="6"/>
      <c r="U34" s="6"/>
      <c r="V34" s="6"/>
      <c r="W34" s="6"/>
      <c r="X34" s="5">
        <f t="shared" si="0"/>
        <v>1</v>
      </c>
      <c r="Y34" s="7" t="s">
        <v>186</v>
      </c>
    </row>
    <row r="35" spans="1:25" x14ac:dyDescent="0.35">
      <c r="A35" s="2">
        <v>33</v>
      </c>
      <c r="B35" t="s">
        <v>99</v>
      </c>
      <c r="C35" t="s">
        <v>100</v>
      </c>
      <c r="D35" t="s">
        <v>101</v>
      </c>
      <c r="E35">
        <v>2</v>
      </c>
      <c r="F35">
        <v>57</v>
      </c>
      <c r="G35">
        <v>1</v>
      </c>
      <c r="H35" t="s">
        <v>208</v>
      </c>
      <c r="I35" s="6"/>
      <c r="J35" s="6"/>
      <c r="K35" s="6"/>
      <c r="L35" s="6">
        <v>1</v>
      </c>
      <c r="M35" s="6"/>
      <c r="N35" s="6"/>
      <c r="O35" s="6"/>
      <c r="P35" s="6"/>
      <c r="Q35" s="6"/>
      <c r="R35" s="6"/>
      <c r="S35" s="6"/>
      <c r="T35" s="6"/>
      <c r="U35" s="6"/>
      <c r="V35" s="6"/>
      <c r="W35" s="6"/>
      <c r="X35" s="5">
        <f t="shared" si="0"/>
        <v>1</v>
      </c>
      <c r="Y35" s="7" t="s">
        <v>187</v>
      </c>
    </row>
    <row r="36" spans="1:25" x14ac:dyDescent="0.35">
      <c r="A36" s="2">
        <v>34</v>
      </c>
      <c r="B36" t="s">
        <v>102</v>
      </c>
      <c r="C36" t="s">
        <v>103</v>
      </c>
      <c r="D36" t="s">
        <v>104</v>
      </c>
      <c r="E36">
        <v>2</v>
      </c>
      <c r="F36">
        <v>61</v>
      </c>
      <c r="G36">
        <v>0</v>
      </c>
      <c r="H36" s="4" t="s">
        <v>207</v>
      </c>
      <c r="I36" s="6"/>
      <c r="J36" s="6"/>
      <c r="K36" s="6"/>
      <c r="L36" s="6"/>
      <c r="M36" s="6"/>
      <c r="N36" s="6"/>
      <c r="O36" s="6"/>
      <c r="P36" s="6"/>
      <c r="Q36" s="6"/>
      <c r="R36" s="6"/>
      <c r="S36" s="6"/>
      <c r="T36" s="6"/>
      <c r="U36" s="6"/>
      <c r="V36" s="6"/>
      <c r="W36" s="6"/>
      <c r="X36" s="5">
        <f t="shared" si="0"/>
        <v>0</v>
      </c>
      <c r="Y36" s="7"/>
    </row>
    <row r="37" spans="1:25" x14ac:dyDescent="0.35">
      <c r="A37" s="2">
        <v>35</v>
      </c>
      <c r="B37" t="s">
        <v>105</v>
      </c>
      <c r="C37" t="s">
        <v>106</v>
      </c>
      <c r="D37" t="s">
        <v>107</v>
      </c>
      <c r="E37">
        <v>2</v>
      </c>
      <c r="F37">
        <v>61</v>
      </c>
      <c r="G37">
        <v>1</v>
      </c>
      <c r="H37" s="4" t="s">
        <v>207</v>
      </c>
      <c r="I37" s="6"/>
      <c r="J37" s="6"/>
      <c r="K37" s="6"/>
      <c r="L37" s="6"/>
      <c r="M37" s="6"/>
      <c r="N37" s="6"/>
      <c r="O37" s="6"/>
      <c r="P37" s="6"/>
      <c r="Q37" s="6"/>
      <c r="R37" s="6"/>
      <c r="S37" s="6"/>
      <c r="T37" s="6"/>
      <c r="U37" s="6"/>
      <c r="V37" s="6"/>
      <c r="W37" s="6"/>
      <c r="X37" s="5">
        <f t="shared" si="0"/>
        <v>0</v>
      </c>
      <c r="Y37" s="7"/>
    </row>
    <row r="38" spans="1:25" x14ac:dyDescent="0.35">
      <c r="A38" s="2">
        <v>36</v>
      </c>
      <c r="B38" t="s">
        <v>108</v>
      </c>
      <c r="C38" t="s">
        <v>39</v>
      </c>
      <c r="D38" t="s">
        <v>109</v>
      </c>
      <c r="E38">
        <v>2</v>
      </c>
      <c r="F38">
        <v>61</v>
      </c>
      <c r="G38">
        <v>1</v>
      </c>
      <c r="H38" s="4" t="s">
        <v>207</v>
      </c>
      <c r="I38" s="6"/>
      <c r="J38" s="6"/>
      <c r="K38" s="6"/>
      <c r="L38" s="6">
        <v>1</v>
      </c>
      <c r="M38" s="6"/>
      <c r="N38" s="6"/>
      <c r="O38" s="6"/>
      <c r="P38" s="6"/>
      <c r="Q38" s="6"/>
      <c r="R38" s="6"/>
      <c r="S38" s="6"/>
      <c r="T38" s="6"/>
      <c r="U38" s="6"/>
      <c r="V38" s="6"/>
      <c r="W38" s="6"/>
      <c r="X38" s="5">
        <f t="shared" si="0"/>
        <v>1</v>
      </c>
      <c r="Y38" s="7" t="s">
        <v>188</v>
      </c>
    </row>
    <row r="39" spans="1:25" x14ac:dyDescent="0.35">
      <c r="A39" s="2">
        <v>37</v>
      </c>
      <c r="B39" t="s">
        <v>110</v>
      </c>
      <c r="C39" t="s">
        <v>111</v>
      </c>
      <c r="D39" t="s">
        <v>112</v>
      </c>
      <c r="E39">
        <v>2</v>
      </c>
      <c r="F39">
        <v>69</v>
      </c>
      <c r="G39">
        <v>1</v>
      </c>
      <c r="H39" s="4" t="s">
        <v>207</v>
      </c>
      <c r="I39" s="6"/>
      <c r="J39" s="6"/>
      <c r="K39" s="6"/>
      <c r="L39" s="6"/>
      <c r="M39" s="6"/>
      <c r="N39" s="6"/>
      <c r="O39" s="6"/>
      <c r="P39" s="6"/>
      <c r="Q39" s="6"/>
      <c r="R39" s="6"/>
      <c r="S39" s="6"/>
      <c r="T39" s="6"/>
      <c r="U39" s="6"/>
      <c r="V39" s="6"/>
      <c r="W39" s="6">
        <v>1</v>
      </c>
      <c r="X39" s="5">
        <f t="shared" si="0"/>
        <v>1</v>
      </c>
      <c r="Y39" s="7" t="s">
        <v>189</v>
      </c>
    </row>
    <row r="40" spans="1:25" x14ac:dyDescent="0.35">
      <c r="A40" s="2">
        <v>38</v>
      </c>
      <c r="B40" t="s">
        <v>113</v>
      </c>
      <c r="C40" t="s">
        <v>114</v>
      </c>
      <c r="D40" t="s">
        <v>115</v>
      </c>
      <c r="E40">
        <v>2</v>
      </c>
      <c r="F40">
        <v>71</v>
      </c>
      <c r="G40">
        <v>1</v>
      </c>
      <c r="H40" t="s">
        <v>208</v>
      </c>
      <c r="I40" s="6"/>
      <c r="J40" s="6"/>
      <c r="K40" s="6"/>
      <c r="L40" s="6"/>
      <c r="M40" s="6"/>
      <c r="N40" s="6"/>
      <c r="O40" s="6"/>
      <c r="P40" s="6"/>
      <c r="Q40" s="6"/>
      <c r="R40" s="6"/>
      <c r="S40" s="6">
        <v>1</v>
      </c>
      <c r="T40" s="6"/>
      <c r="U40" s="6"/>
      <c r="V40" s="6"/>
      <c r="W40" s="6"/>
      <c r="X40" s="5">
        <f t="shared" si="0"/>
        <v>1</v>
      </c>
      <c r="Y40" s="7" t="s">
        <v>190</v>
      </c>
    </row>
    <row r="41" spans="1:25" x14ac:dyDescent="0.35">
      <c r="A41" s="2">
        <v>39</v>
      </c>
      <c r="B41" t="s">
        <v>116</v>
      </c>
      <c r="C41" t="s">
        <v>117</v>
      </c>
      <c r="D41" t="s">
        <v>118</v>
      </c>
      <c r="E41">
        <v>2</v>
      </c>
      <c r="F41">
        <v>71</v>
      </c>
      <c r="G41">
        <v>1</v>
      </c>
      <c r="H41" s="4" t="s">
        <v>207</v>
      </c>
      <c r="I41" s="6"/>
      <c r="J41" s="6"/>
      <c r="K41" s="6"/>
      <c r="L41" s="6"/>
      <c r="M41" s="6"/>
      <c r="N41" s="6"/>
      <c r="O41" s="6"/>
      <c r="P41" s="6"/>
      <c r="Q41" s="6"/>
      <c r="R41" s="6"/>
      <c r="S41" s="6"/>
      <c r="T41" s="6"/>
      <c r="U41" s="6"/>
      <c r="V41" s="6"/>
      <c r="W41" s="6"/>
      <c r="X41" s="5">
        <f t="shared" si="0"/>
        <v>0</v>
      </c>
      <c r="Y41" s="7"/>
    </row>
    <row r="42" spans="1:25" x14ac:dyDescent="0.35">
      <c r="A42" s="2">
        <v>40</v>
      </c>
      <c r="B42" t="s">
        <v>119</v>
      </c>
      <c r="C42" t="s">
        <v>120</v>
      </c>
      <c r="D42" t="s">
        <v>121</v>
      </c>
      <c r="E42">
        <v>2</v>
      </c>
      <c r="F42">
        <v>71</v>
      </c>
      <c r="G42">
        <v>1</v>
      </c>
      <c r="H42" s="4" t="s">
        <v>207</v>
      </c>
      <c r="I42" s="6">
        <v>1</v>
      </c>
      <c r="J42" s="6"/>
      <c r="K42" s="6"/>
      <c r="L42" s="6"/>
      <c r="M42" s="6"/>
      <c r="N42" s="6"/>
      <c r="O42" s="6"/>
      <c r="P42" s="6"/>
      <c r="Q42" s="6"/>
      <c r="R42" s="6"/>
      <c r="S42" s="6"/>
      <c r="T42" s="6"/>
      <c r="U42" s="6"/>
      <c r="V42" s="6">
        <v>1</v>
      </c>
      <c r="W42" s="6">
        <v>1</v>
      </c>
      <c r="X42" s="5">
        <f t="shared" si="0"/>
        <v>3</v>
      </c>
      <c r="Y42" s="7" t="s">
        <v>191</v>
      </c>
    </row>
    <row r="43" spans="1:25" x14ac:dyDescent="0.35">
      <c r="A43" s="2">
        <v>41</v>
      </c>
      <c r="B43" t="s">
        <v>122</v>
      </c>
      <c r="C43" t="s">
        <v>106</v>
      </c>
      <c r="D43" t="s">
        <v>123</v>
      </c>
      <c r="E43">
        <v>2</v>
      </c>
      <c r="F43">
        <v>72</v>
      </c>
      <c r="G43">
        <v>1</v>
      </c>
      <c r="H43" s="4" t="s">
        <v>207</v>
      </c>
      <c r="I43" s="6"/>
      <c r="J43" s="6"/>
      <c r="K43" s="6"/>
      <c r="L43" s="6"/>
      <c r="M43" s="6"/>
      <c r="N43" s="6"/>
      <c r="O43" s="6"/>
      <c r="P43" s="6"/>
      <c r="Q43" s="6"/>
      <c r="R43" s="6"/>
      <c r="S43" s="6"/>
      <c r="T43" s="6"/>
      <c r="U43" s="6"/>
      <c r="V43" s="6"/>
      <c r="W43" s="6">
        <v>1</v>
      </c>
      <c r="X43" s="5">
        <f t="shared" si="0"/>
        <v>1</v>
      </c>
      <c r="Y43" s="7" t="s">
        <v>192</v>
      </c>
    </row>
    <row r="44" spans="1:25" x14ac:dyDescent="0.35">
      <c r="A44" s="2">
        <v>42</v>
      </c>
      <c r="B44" t="s">
        <v>124</v>
      </c>
      <c r="C44" t="s">
        <v>125</v>
      </c>
      <c r="D44" t="s">
        <v>126</v>
      </c>
      <c r="E44">
        <v>2</v>
      </c>
      <c r="F44">
        <v>78</v>
      </c>
      <c r="G44">
        <v>1</v>
      </c>
      <c r="H44" s="4" t="s">
        <v>207</v>
      </c>
      <c r="I44" s="6"/>
      <c r="J44" s="6"/>
      <c r="K44" s="6"/>
      <c r="L44" s="6"/>
      <c r="M44" s="6"/>
      <c r="N44" s="6"/>
      <c r="O44" s="6"/>
      <c r="P44" s="6"/>
      <c r="Q44" s="6"/>
      <c r="R44" s="6"/>
      <c r="S44" s="6"/>
      <c r="T44" s="6"/>
      <c r="U44" s="6"/>
      <c r="V44" s="6"/>
      <c r="W44" s="6">
        <v>1</v>
      </c>
      <c r="X44" s="5">
        <f t="shared" si="0"/>
        <v>1</v>
      </c>
      <c r="Y44" s="7" t="s">
        <v>193</v>
      </c>
    </row>
    <row r="45" spans="1:25" x14ac:dyDescent="0.35">
      <c r="A45" s="2">
        <v>43</v>
      </c>
      <c r="B45" t="s">
        <v>127</v>
      </c>
      <c r="C45" t="s">
        <v>128</v>
      </c>
      <c r="D45" t="s">
        <v>129</v>
      </c>
      <c r="E45">
        <v>2</v>
      </c>
      <c r="F45">
        <v>78</v>
      </c>
      <c r="G45">
        <v>1</v>
      </c>
      <c r="H45" s="4" t="s">
        <v>207</v>
      </c>
      <c r="I45" s="6"/>
      <c r="J45" s="6"/>
      <c r="K45" s="6">
        <v>1</v>
      </c>
      <c r="L45" s="6"/>
      <c r="M45" s="6"/>
      <c r="N45" s="6"/>
      <c r="O45" s="6"/>
      <c r="P45" s="6"/>
      <c r="Q45" s="6"/>
      <c r="R45" s="6"/>
      <c r="S45" s="6"/>
      <c r="T45" s="6"/>
      <c r="U45" s="6"/>
      <c r="V45" s="6"/>
      <c r="W45" s="6"/>
      <c r="X45" s="5">
        <f t="shared" si="0"/>
        <v>1</v>
      </c>
      <c r="Y45" s="7" t="s">
        <v>194</v>
      </c>
    </row>
    <row r="46" spans="1:25" x14ac:dyDescent="0.35">
      <c r="A46" s="2">
        <v>44</v>
      </c>
      <c r="B46" t="s">
        <v>130</v>
      </c>
      <c r="C46" t="s">
        <v>30</v>
      </c>
      <c r="D46" t="s">
        <v>131</v>
      </c>
      <c r="E46">
        <v>2</v>
      </c>
      <c r="F46">
        <v>78</v>
      </c>
      <c r="G46">
        <v>1</v>
      </c>
      <c r="H46" s="4" t="s">
        <v>207</v>
      </c>
      <c r="I46" s="6"/>
      <c r="J46" s="6"/>
      <c r="K46" s="6"/>
      <c r="L46" s="6">
        <v>1</v>
      </c>
      <c r="M46" s="6"/>
      <c r="N46" s="6"/>
      <c r="O46" s="6"/>
      <c r="P46" s="6"/>
      <c r="Q46" s="6"/>
      <c r="R46" s="6"/>
      <c r="S46" s="6"/>
      <c r="T46" s="6"/>
      <c r="U46" s="6"/>
      <c r="V46" s="6"/>
      <c r="W46" s="6"/>
      <c r="X46" s="5">
        <f t="shared" si="0"/>
        <v>1</v>
      </c>
      <c r="Y46" s="7" t="s">
        <v>195</v>
      </c>
    </row>
    <row r="47" spans="1:25" x14ac:dyDescent="0.35">
      <c r="A47" s="2">
        <v>45</v>
      </c>
      <c r="B47" t="s">
        <v>132</v>
      </c>
      <c r="C47" t="s">
        <v>133</v>
      </c>
      <c r="D47" t="s">
        <v>134</v>
      </c>
      <c r="E47">
        <v>2</v>
      </c>
      <c r="F47">
        <v>80</v>
      </c>
      <c r="G47">
        <v>1</v>
      </c>
      <c r="H47" t="s">
        <v>208</v>
      </c>
      <c r="I47" s="6"/>
      <c r="J47" s="6"/>
      <c r="K47" s="6"/>
      <c r="L47" s="6"/>
      <c r="M47" s="6">
        <v>1</v>
      </c>
      <c r="N47" s="6"/>
      <c r="O47" s="6"/>
      <c r="P47" s="6"/>
      <c r="Q47" s="6"/>
      <c r="R47" s="6"/>
      <c r="S47" s="6"/>
      <c r="T47" s="6"/>
      <c r="U47" s="6"/>
      <c r="V47" s="6"/>
      <c r="W47" s="6"/>
      <c r="X47" s="5">
        <f t="shared" si="0"/>
        <v>1</v>
      </c>
      <c r="Y47" s="7" t="s">
        <v>196</v>
      </c>
    </row>
    <row r="48" spans="1:25" x14ac:dyDescent="0.35">
      <c r="A48" s="2">
        <v>46</v>
      </c>
      <c r="B48" t="s">
        <v>135</v>
      </c>
      <c r="C48" t="s">
        <v>136</v>
      </c>
      <c r="D48" t="s">
        <v>137</v>
      </c>
      <c r="E48">
        <v>2</v>
      </c>
      <c r="F48">
        <v>81</v>
      </c>
      <c r="G48">
        <v>1</v>
      </c>
      <c r="H48" s="4" t="s">
        <v>207</v>
      </c>
      <c r="I48" s="6"/>
      <c r="J48" s="6"/>
      <c r="K48" s="6"/>
      <c r="L48" s="6"/>
      <c r="M48" s="6"/>
      <c r="N48" s="6"/>
      <c r="O48" s="6"/>
      <c r="P48" s="6"/>
      <c r="Q48" s="6"/>
      <c r="R48" s="6"/>
      <c r="S48" s="6"/>
      <c r="T48" s="6"/>
      <c r="U48" s="6"/>
      <c r="V48" s="6"/>
      <c r="W48" s="6"/>
      <c r="X48" s="5">
        <f t="shared" si="0"/>
        <v>0</v>
      </c>
      <c r="Y48" s="7"/>
    </row>
    <row r="49" spans="1:25" x14ac:dyDescent="0.35">
      <c r="A49" s="2">
        <v>47</v>
      </c>
      <c r="B49" t="s">
        <v>138</v>
      </c>
      <c r="C49" t="s">
        <v>139</v>
      </c>
      <c r="D49" t="s">
        <v>140</v>
      </c>
      <c r="E49">
        <v>2</v>
      </c>
      <c r="F49">
        <v>81</v>
      </c>
      <c r="G49">
        <v>1</v>
      </c>
      <c r="H49" s="4" t="s">
        <v>207</v>
      </c>
      <c r="I49" s="6"/>
      <c r="J49" s="6"/>
      <c r="K49" s="6"/>
      <c r="L49" s="6"/>
      <c r="M49" s="6"/>
      <c r="N49" s="6"/>
      <c r="O49" s="6"/>
      <c r="P49" s="6"/>
      <c r="Q49" s="6"/>
      <c r="R49" s="6"/>
      <c r="S49" s="6"/>
      <c r="T49" s="6"/>
      <c r="U49" s="6"/>
      <c r="V49" s="6"/>
      <c r="W49" s="6">
        <v>1</v>
      </c>
      <c r="X49" s="5">
        <f t="shared" si="0"/>
        <v>1</v>
      </c>
      <c r="Y49" s="7" t="s">
        <v>197</v>
      </c>
    </row>
    <row r="50" spans="1:25" x14ac:dyDescent="0.35">
      <c r="A50" s="2">
        <v>48</v>
      </c>
      <c r="B50" t="s">
        <v>141</v>
      </c>
      <c r="C50" t="s">
        <v>142</v>
      </c>
      <c r="D50" t="s">
        <v>143</v>
      </c>
      <c r="E50">
        <v>2</v>
      </c>
      <c r="F50">
        <v>87</v>
      </c>
      <c r="G50">
        <v>1</v>
      </c>
      <c r="H50" s="4" t="s">
        <v>207</v>
      </c>
      <c r="I50" s="6"/>
      <c r="J50" s="6"/>
      <c r="K50" s="6"/>
      <c r="L50" s="6"/>
      <c r="M50" s="6"/>
      <c r="N50" s="6">
        <v>1</v>
      </c>
      <c r="O50" s="6"/>
      <c r="P50" s="6"/>
      <c r="Q50" s="6"/>
      <c r="R50" s="6"/>
      <c r="S50" s="6"/>
      <c r="T50" s="6"/>
      <c r="U50" s="6"/>
      <c r="V50" s="6"/>
      <c r="W50" s="6"/>
      <c r="X50" s="5">
        <f t="shared" si="0"/>
        <v>1</v>
      </c>
      <c r="Y50" s="7" t="s">
        <v>198</v>
      </c>
    </row>
    <row r="51" spans="1:25" x14ac:dyDescent="0.35">
      <c r="A51" s="2">
        <v>49</v>
      </c>
      <c r="B51" t="s">
        <v>144</v>
      </c>
      <c r="C51" t="s">
        <v>145</v>
      </c>
      <c r="D51" t="s">
        <v>146</v>
      </c>
      <c r="E51">
        <v>2</v>
      </c>
      <c r="F51">
        <v>87</v>
      </c>
      <c r="G51">
        <v>1</v>
      </c>
      <c r="H51" s="4" t="s">
        <v>207</v>
      </c>
      <c r="I51" s="6"/>
      <c r="J51" s="6"/>
      <c r="K51" s="6"/>
      <c r="L51" s="6"/>
      <c r="M51" s="6"/>
      <c r="N51" s="6"/>
      <c r="O51" s="6"/>
      <c r="P51" s="6"/>
      <c r="Q51" s="6"/>
      <c r="R51" s="6"/>
      <c r="S51" s="6">
        <v>1</v>
      </c>
      <c r="T51" s="6"/>
      <c r="U51" s="6"/>
      <c r="V51" s="6"/>
      <c r="W51" s="6">
        <v>1</v>
      </c>
      <c r="X51" s="5">
        <f t="shared" si="0"/>
        <v>2</v>
      </c>
      <c r="Y51" s="7" t="s">
        <v>199</v>
      </c>
    </row>
    <row r="52" spans="1:25" x14ac:dyDescent="0.35">
      <c r="A52" s="2">
        <v>50</v>
      </c>
      <c r="B52" t="s">
        <v>147</v>
      </c>
      <c r="C52" t="s">
        <v>148</v>
      </c>
      <c r="D52" t="s">
        <v>149</v>
      </c>
      <c r="E52">
        <v>2</v>
      </c>
      <c r="F52">
        <v>91</v>
      </c>
      <c r="G52">
        <v>1</v>
      </c>
      <c r="H52" s="4" t="s">
        <v>209</v>
      </c>
      <c r="I52" s="6"/>
      <c r="J52" s="6"/>
      <c r="K52" s="6"/>
      <c r="L52" s="6">
        <v>1</v>
      </c>
      <c r="M52" s="6"/>
      <c r="N52" s="6"/>
      <c r="O52" s="6"/>
      <c r="P52" s="6"/>
      <c r="Q52" s="6"/>
      <c r="R52" s="6"/>
      <c r="S52" s="6"/>
      <c r="T52" s="6"/>
      <c r="U52" s="6"/>
      <c r="V52" s="6"/>
      <c r="W52" s="6"/>
      <c r="X52" s="5">
        <f t="shared" si="0"/>
        <v>1</v>
      </c>
      <c r="Y52" s="7" t="s">
        <v>200</v>
      </c>
    </row>
    <row r="53" spans="1:25" x14ac:dyDescent="0.35">
      <c r="A53" s="2">
        <v>51</v>
      </c>
      <c r="B53" t="s">
        <v>150</v>
      </c>
      <c r="C53" t="s">
        <v>151</v>
      </c>
      <c r="D53" t="s">
        <v>152</v>
      </c>
      <c r="E53">
        <v>2</v>
      </c>
      <c r="F53">
        <v>94</v>
      </c>
      <c r="G53">
        <v>1</v>
      </c>
      <c r="H53" t="s">
        <v>208</v>
      </c>
      <c r="I53" s="6"/>
      <c r="J53" s="6"/>
      <c r="K53" s="6"/>
      <c r="L53" s="6"/>
      <c r="M53" s="6"/>
      <c r="N53" s="6"/>
      <c r="O53" s="6"/>
      <c r="P53" s="6"/>
      <c r="Q53" s="6"/>
      <c r="R53" s="6"/>
      <c r="S53" s="6"/>
      <c r="T53" s="6"/>
      <c r="U53" s="6"/>
      <c r="V53" s="6"/>
      <c r="W53" s="6"/>
      <c r="X53" s="5">
        <f t="shared" si="0"/>
        <v>0</v>
      </c>
      <c r="Y53" s="7"/>
    </row>
    <row r="54" spans="1:25" x14ac:dyDescent="0.35">
      <c r="A54" s="2">
        <v>52</v>
      </c>
      <c r="B54" t="s">
        <v>153</v>
      </c>
      <c r="C54" t="s">
        <v>154</v>
      </c>
      <c r="D54" t="s">
        <v>155</v>
      </c>
      <c r="E54">
        <v>2</v>
      </c>
      <c r="F54">
        <v>94</v>
      </c>
      <c r="G54">
        <v>1</v>
      </c>
      <c r="H54" s="4" t="s">
        <v>207</v>
      </c>
      <c r="I54" s="6"/>
      <c r="J54" s="6"/>
      <c r="K54" s="6"/>
      <c r="L54" s="6"/>
      <c r="M54" s="6"/>
      <c r="N54" s="6">
        <v>1</v>
      </c>
      <c r="O54" s="6"/>
      <c r="P54" s="6"/>
      <c r="Q54" s="6"/>
      <c r="R54" s="6"/>
      <c r="S54" s="6"/>
      <c r="T54" s="6"/>
      <c r="U54" s="6"/>
      <c r="V54" s="6"/>
      <c r="W54" s="6"/>
      <c r="X54" s="5">
        <f t="shared" si="0"/>
        <v>1</v>
      </c>
      <c r="Y54" s="7" t="s">
        <v>201</v>
      </c>
    </row>
    <row r="56" spans="1:25" x14ac:dyDescent="0.35">
      <c r="I56" s="6"/>
      <c r="J56" s="6"/>
      <c r="K56" s="6"/>
      <c r="L56" s="6"/>
      <c r="M56" s="6"/>
      <c r="N56" s="6"/>
      <c r="O56" s="6"/>
      <c r="P56" s="6"/>
      <c r="Q56" s="6"/>
      <c r="R56" s="6"/>
      <c r="S56" s="6"/>
      <c r="T56" s="6"/>
      <c r="U56" s="6"/>
      <c r="V56" s="6"/>
      <c r="W56" s="6"/>
      <c r="X56" s="6"/>
    </row>
    <row r="57" spans="1:25" x14ac:dyDescent="0.35">
      <c r="I57" s="6"/>
      <c r="J57" s="6"/>
      <c r="K57" s="6"/>
      <c r="L57" s="6"/>
      <c r="M57" s="6"/>
      <c r="N57" s="6"/>
      <c r="O57" s="6"/>
      <c r="P57" s="6"/>
      <c r="Q57" s="6"/>
      <c r="R57" s="6"/>
      <c r="S57" s="6"/>
      <c r="T57" s="6"/>
      <c r="U57" s="6"/>
      <c r="V57" s="6"/>
      <c r="W57" s="6"/>
      <c r="X57" s="6"/>
    </row>
    <row r="58" spans="1:25" x14ac:dyDescent="0.35">
      <c r="I58" s="6"/>
      <c r="J58" s="6"/>
      <c r="K58" s="6"/>
      <c r="L58" s="6"/>
      <c r="M58" s="6"/>
      <c r="N58" s="6"/>
      <c r="O58" s="6"/>
      <c r="P58" s="6"/>
      <c r="Q58" s="6"/>
      <c r="R58" s="6"/>
      <c r="S58" s="6"/>
      <c r="T58" s="6"/>
      <c r="U58" s="6"/>
      <c r="V58" s="6"/>
      <c r="W58" s="6"/>
      <c r="X58" s="6"/>
    </row>
    <row r="59" spans="1:25" x14ac:dyDescent="0.35">
      <c r="I59" s="6"/>
      <c r="J59" s="6"/>
      <c r="K59" s="6"/>
      <c r="L59" s="6"/>
      <c r="M59" s="6"/>
      <c r="N59" s="6"/>
      <c r="O59" s="6"/>
      <c r="P59" s="6"/>
      <c r="Q59" s="6"/>
      <c r="R59" s="6"/>
      <c r="S59" s="6"/>
      <c r="T59" s="6"/>
      <c r="U59" s="6"/>
      <c r="V59" s="6"/>
      <c r="W59" s="6"/>
      <c r="X59" s="6"/>
    </row>
    <row r="60" spans="1:25" x14ac:dyDescent="0.35">
      <c r="I60" s="6"/>
      <c r="J60" s="6"/>
      <c r="K60" s="6"/>
      <c r="L60" s="6"/>
      <c r="M60" s="6"/>
      <c r="N60" s="6"/>
      <c r="O60" s="6"/>
      <c r="P60" s="6"/>
      <c r="Q60" s="6"/>
      <c r="R60" s="6"/>
      <c r="S60" s="6"/>
      <c r="T60" s="6"/>
      <c r="U60" s="6"/>
      <c r="V60" s="6"/>
      <c r="W60" s="6"/>
      <c r="X60" s="6"/>
    </row>
    <row r="61" spans="1:25" x14ac:dyDescent="0.35">
      <c r="I61" s="6"/>
      <c r="J61" s="6"/>
      <c r="K61" s="6"/>
      <c r="L61" s="6"/>
      <c r="M61" s="6"/>
      <c r="N61" s="6"/>
      <c r="O61" s="6"/>
      <c r="P61" s="6"/>
      <c r="Q61" s="6"/>
      <c r="R61" s="6"/>
      <c r="S61" s="6"/>
      <c r="T61" s="6"/>
      <c r="U61" s="6"/>
      <c r="V61" s="6"/>
      <c r="W61" s="6"/>
      <c r="X61" s="6"/>
    </row>
    <row r="62" spans="1:25" x14ac:dyDescent="0.35">
      <c r="I62" s="6"/>
      <c r="J62" s="6"/>
      <c r="K62" s="6"/>
      <c r="L62" s="6"/>
      <c r="M62" s="6"/>
      <c r="N62" s="6"/>
      <c r="O62" s="6"/>
      <c r="P62" s="6"/>
      <c r="Q62" s="6"/>
      <c r="R62" s="6"/>
      <c r="S62" s="6"/>
      <c r="T62" s="6"/>
      <c r="U62" s="6"/>
      <c r="V62" s="6"/>
      <c r="W62" s="6"/>
      <c r="X62" s="6"/>
    </row>
    <row r="63" spans="1:25" x14ac:dyDescent="0.35">
      <c r="I63" s="6"/>
      <c r="J63" s="6"/>
      <c r="K63" s="6"/>
      <c r="L63" s="6"/>
      <c r="M63" s="6"/>
      <c r="N63" s="6"/>
      <c r="O63" s="6"/>
      <c r="P63" s="6"/>
      <c r="Q63" s="6"/>
      <c r="R63" s="6"/>
      <c r="S63" s="6"/>
      <c r="T63" s="6"/>
      <c r="U63" s="6"/>
      <c r="V63" s="6"/>
      <c r="W63" s="6"/>
      <c r="X63" s="6"/>
    </row>
    <row r="64" spans="1:25" x14ac:dyDescent="0.35">
      <c r="I64" s="6"/>
      <c r="J64" s="6"/>
      <c r="K64" s="6"/>
      <c r="L64" s="6"/>
      <c r="M64" s="6"/>
      <c r="N64" s="6"/>
      <c r="O64" s="6"/>
      <c r="P64" s="6"/>
      <c r="Q64" s="6"/>
      <c r="R64" s="6"/>
      <c r="S64" s="6"/>
      <c r="T64" s="6"/>
      <c r="U64" s="6"/>
      <c r="V64" s="6"/>
      <c r="W64" s="6"/>
      <c r="X64" s="6"/>
    </row>
    <row r="65" spans="9:24" x14ac:dyDescent="0.35">
      <c r="I65" s="6"/>
      <c r="J65" s="6"/>
      <c r="K65" s="6"/>
      <c r="L65" s="6"/>
      <c r="M65" s="6"/>
      <c r="N65" s="6"/>
      <c r="O65" s="6"/>
      <c r="P65" s="6"/>
      <c r="Q65" s="6"/>
      <c r="R65" s="6"/>
      <c r="S65" s="6"/>
      <c r="T65" s="6"/>
      <c r="U65" s="6"/>
      <c r="V65" s="6"/>
      <c r="W65" s="6"/>
      <c r="X65" s="6"/>
    </row>
    <row r="66" spans="9:24" x14ac:dyDescent="0.35">
      <c r="I66" s="6"/>
      <c r="J66" s="6"/>
      <c r="K66" s="6"/>
      <c r="L66" s="6"/>
      <c r="M66" s="6"/>
      <c r="N66" s="6"/>
      <c r="O66" s="6"/>
      <c r="P66" s="6"/>
      <c r="Q66" s="6"/>
      <c r="R66" s="6"/>
      <c r="S66" s="6"/>
      <c r="T66" s="6"/>
      <c r="U66" s="6"/>
      <c r="V66" s="6"/>
      <c r="W66" s="6"/>
      <c r="X66" s="6"/>
    </row>
    <row r="67" spans="9:24" x14ac:dyDescent="0.35">
      <c r="I67" s="6"/>
      <c r="J67" s="6"/>
      <c r="K67" s="6"/>
      <c r="L67" s="6"/>
      <c r="M67" s="6"/>
      <c r="N67" s="6"/>
      <c r="O67" s="6"/>
      <c r="P67" s="6"/>
      <c r="Q67" s="6"/>
      <c r="R67" s="6"/>
      <c r="S67" s="6"/>
      <c r="T67" s="6"/>
      <c r="U67" s="6"/>
      <c r="V67" s="6"/>
      <c r="W67" s="6"/>
      <c r="X67" s="6"/>
    </row>
    <row r="68" spans="9:24" x14ac:dyDescent="0.35">
      <c r="I68" s="6"/>
      <c r="J68" s="6"/>
      <c r="K68" s="6"/>
      <c r="L68" s="6"/>
      <c r="M68" s="6"/>
      <c r="N68" s="6"/>
      <c r="O68" s="6"/>
      <c r="P68" s="6"/>
      <c r="Q68" s="6"/>
      <c r="R68" s="6"/>
      <c r="S68" s="6"/>
      <c r="T68" s="6"/>
      <c r="U68" s="6"/>
      <c r="V68" s="6"/>
      <c r="W68" s="6"/>
      <c r="X68" s="6"/>
    </row>
    <row r="69" spans="9:24" x14ac:dyDescent="0.35">
      <c r="I69" s="6"/>
      <c r="J69" s="6"/>
      <c r="K69" s="6"/>
      <c r="L69" s="6"/>
      <c r="M69" s="6"/>
      <c r="N69" s="6"/>
      <c r="O69" s="6"/>
      <c r="P69" s="6"/>
      <c r="Q69" s="6"/>
      <c r="R69" s="6"/>
      <c r="S69" s="6"/>
      <c r="T69" s="6"/>
      <c r="U69" s="6"/>
      <c r="V69" s="6"/>
      <c r="W69" s="6"/>
      <c r="X69" s="6"/>
    </row>
    <row r="70" spans="9:24" x14ac:dyDescent="0.35">
      <c r="I70" s="6"/>
      <c r="J70" s="6"/>
      <c r="K70" s="6"/>
      <c r="L70" s="6"/>
      <c r="M70" s="6"/>
      <c r="N70" s="6"/>
      <c r="O70" s="6"/>
      <c r="P70" s="6"/>
      <c r="Q70" s="6"/>
      <c r="R70" s="6"/>
      <c r="S70" s="6"/>
      <c r="T70" s="6"/>
      <c r="U70" s="6"/>
      <c r="V70" s="6"/>
      <c r="W70" s="6"/>
      <c r="X70" s="6"/>
    </row>
    <row r="71" spans="9:24" x14ac:dyDescent="0.35">
      <c r="I71" s="6"/>
      <c r="J71" s="6"/>
      <c r="K71" s="6"/>
      <c r="L71" s="6"/>
      <c r="M71" s="6"/>
      <c r="N71" s="6"/>
      <c r="O71" s="6"/>
      <c r="P71" s="6"/>
      <c r="Q71" s="6"/>
      <c r="R71" s="6"/>
      <c r="S71" s="6"/>
      <c r="T71" s="6"/>
      <c r="U71" s="6"/>
      <c r="V71" s="6"/>
      <c r="W71" s="6"/>
      <c r="X71" s="6"/>
    </row>
    <row r="72" spans="9:24" x14ac:dyDescent="0.35">
      <c r="I72" s="6"/>
      <c r="J72" s="6"/>
      <c r="K72" s="6"/>
      <c r="L72" s="6"/>
      <c r="M72" s="6"/>
      <c r="N72" s="6"/>
      <c r="O72" s="6"/>
      <c r="P72" s="6"/>
      <c r="Q72" s="6"/>
      <c r="R72" s="6"/>
      <c r="S72" s="6"/>
      <c r="T72" s="6"/>
      <c r="U72" s="6"/>
      <c r="V72" s="6"/>
      <c r="W72" s="6"/>
      <c r="X72" s="6"/>
    </row>
    <row r="73" spans="9:24" x14ac:dyDescent="0.35">
      <c r="I73" s="6"/>
      <c r="J73" s="6"/>
      <c r="K73" s="6"/>
      <c r="L73" s="6"/>
      <c r="M73" s="6"/>
      <c r="N73" s="6"/>
      <c r="O73" s="6"/>
      <c r="P73" s="6"/>
      <c r="Q73" s="6"/>
      <c r="R73" s="6"/>
      <c r="S73" s="6"/>
      <c r="T73" s="6"/>
      <c r="U73" s="6"/>
      <c r="V73" s="6"/>
      <c r="W73" s="6"/>
      <c r="X73" s="6"/>
    </row>
    <row r="74" spans="9:24" x14ac:dyDescent="0.35">
      <c r="I74" s="6"/>
      <c r="J74" s="6"/>
      <c r="K74" s="6"/>
      <c r="L74" s="6"/>
      <c r="M74" s="6"/>
      <c r="N74" s="6"/>
      <c r="O74" s="6"/>
      <c r="P74" s="6"/>
      <c r="Q74" s="6"/>
      <c r="R74" s="6"/>
      <c r="S74" s="6"/>
      <c r="T74" s="6"/>
      <c r="U74" s="6"/>
      <c r="V74" s="6"/>
      <c r="W74" s="6"/>
      <c r="X74" s="6"/>
    </row>
    <row r="75" spans="9:24" x14ac:dyDescent="0.35">
      <c r="I75" s="6"/>
      <c r="J75" s="6"/>
      <c r="K75" s="6"/>
      <c r="L75" s="6"/>
      <c r="M75" s="6"/>
      <c r="N75" s="6"/>
      <c r="O75" s="6"/>
      <c r="P75" s="6"/>
      <c r="Q75" s="6"/>
      <c r="R75" s="6"/>
      <c r="S75" s="6"/>
      <c r="T75" s="6"/>
      <c r="U75" s="6"/>
      <c r="V75" s="6"/>
      <c r="W75" s="6"/>
      <c r="X75" s="6"/>
    </row>
    <row r="76" spans="9:24" x14ac:dyDescent="0.35">
      <c r="I76" s="6"/>
      <c r="J76" s="6"/>
      <c r="K76" s="6"/>
      <c r="L76" s="6"/>
      <c r="M76" s="6"/>
      <c r="N76" s="6"/>
      <c r="O76" s="6"/>
      <c r="P76" s="6"/>
      <c r="Q76" s="6"/>
      <c r="R76" s="6"/>
      <c r="S76" s="6"/>
      <c r="T76" s="6"/>
      <c r="U76" s="6"/>
      <c r="V76" s="6"/>
      <c r="W76" s="6"/>
      <c r="X76" s="6"/>
    </row>
    <row r="77" spans="9:24" x14ac:dyDescent="0.35">
      <c r="I77" s="6"/>
      <c r="J77" s="6"/>
      <c r="K77" s="6"/>
      <c r="L77" s="6"/>
      <c r="M77" s="6"/>
      <c r="N77" s="6"/>
      <c r="O77" s="6"/>
      <c r="P77" s="6"/>
      <c r="Q77" s="6"/>
      <c r="R77" s="6"/>
      <c r="S77" s="6"/>
      <c r="T77" s="6"/>
      <c r="U77" s="6"/>
      <c r="V77" s="6"/>
      <c r="W77" s="6"/>
      <c r="X77" s="6"/>
    </row>
    <row r="78" spans="9:24" x14ac:dyDescent="0.35">
      <c r="I78" s="6"/>
      <c r="J78" s="6"/>
      <c r="K78" s="6"/>
      <c r="L78" s="6"/>
      <c r="M78" s="6"/>
      <c r="N78" s="6"/>
      <c r="O78" s="6"/>
      <c r="P78" s="6"/>
      <c r="Q78" s="6"/>
      <c r="R78" s="6"/>
      <c r="S78" s="6"/>
      <c r="T78" s="6"/>
      <c r="U78" s="6"/>
      <c r="V78" s="6"/>
      <c r="W78" s="6"/>
      <c r="X78" s="6"/>
    </row>
    <row r="79" spans="9:24" x14ac:dyDescent="0.35">
      <c r="I79" s="6"/>
      <c r="J79" s="6"/>
      <c r="K79" s="6"/>
      <c r="L79" s="6"/>
      <c r="M79" s="6"/>
      <c r="N79" s="6"/>
      <c r="O79" s="6"/>
      <c r="P79" s="6"/>
      <c r="Q79" s="6"/>
      <c r="R79" s="6"/>
      <c r="S79" s="6"/>
      <c r="T79" s="6"/>
      <c r="U79" s="6"/>
      <c r="V79" s="6"/>
      <c r="W79" s="6"/>
      <c r="X79" s="6"/>
    </row>
    <row r="80" spans="9:24" x14ac:dyDescent="0.35">
      <c r="I80" s="6"/>
      <c r="J80" s="6"/>
      <c r="K80" s="6"/>
      <c r="L80" s="6"/>
      <c r="M80" s="6"/>
      <c r="N80" s="6"/>
      <c r="O80" s="6"/>
      <c r="P80" s="6"/>
      <c r="Q80" s="6"/>
      <c r="R80" s="6"/>
      <c r="S80" s="6"/>
      <c r="T80" s="6"/>
      <c r="U80" s="6"/>
      <c r="V80" s="6"/>
      <c r="W80" s="6"/>
      <c r="X80" s="6"/>
    </row>
    <row r="81" spans="9:24" x14ac:dyDescent="0.35">
      <c r="I81" s="6"/>
      <c r="J81" s="6"/>
      <c r="K81" s="6"/>
      <c r="L81" s="6"/>
      <c r="M81" s="6"/>
      <c r="N81" s="6"/>
      <c r="O81" s="6"/>
      <c r="P81" s="6"/>
      <c r="Q81" s="6"/>
      <c r="R81" s="6"/>
      <c r="S81" s="6"/>
      <c r="T81" s="6"/>
      <c r="U81" s="6"/>
      <c r="V81" s="6"/>
      <c r="W81" s="6"/>
      <c r="X81" s="6"/>
    </row>
    <row r="82" spans="9:24" x14ac:dyDescent="0.35">
      <c r="I82" s="6"/>
      <c r="J82" s="6"/>
      <c r="K82" s="6"/>
      <c r="L82" s="6"/>
      <c r="M82" s="6"/>
      <c r="N82" s="6"/>
      <c r="O82" s="6"/>
      <c r="P82" s="6"/>
      <c r="Q82" s="6"/>
      <c r="R82" s="6"/>
      <c r="S82" s="6"/>
      <c r="T82" s="6"/>
      <c r="U82" s="6"/>
      <c r="V82" s="6"/>
      <c r="W82" s="6"/>
      <c r="X82" s="6"/>
    </row>
    <row r="83" spans="9:24" x14ac:dyDescent="0.35">
      <c r="I83" s="6"/>
      <c r="J83" s="6"/>
      <c r="K83" s="6"/>
      <c r="L83" s="6"/>
      <c r="M83" s="6"/>
      <c r="N83" s="6"/>
      <c r="O83" s="6"/>
      <c r="P83" s="6"/>
      <c r="Q83" s="6"/>
      <c r="R83" s="6"/>
      <c r="S83" s="6"/>
      <c r="T83" s="6"/>
      <c r="U83" s="6"/>
      <c r="V83" s="6"/>
      <c r="W83" s="6"/>
      <c r="X83" s="6"/>
    </row>
    <row r="84" spans="9:24" x14ac:dyDescent="0.35">
      <c r="I84" s="6"/>
      <c r="J84" s="6"/>
      <c r="K84" s="6"/>
      <c r="L84" s="6"/>
      <c r="M84" s="6"/>
      <c r="N84" s="6"/>
      <c r="O84" s="6"/>
      <c r="P84" s="6"/>
      <c r="Q84" s="6"/>
      <c r="R84" s="6"/>
      <c r="S84" s="6"/>
      <c r="T84" s="6"/>
      <c r="U84" s="6"/>
      <c r="V84" s="6"/>
      <c r="W84" s="6"/>
      <c r="X84" s="6"/>
    </row>
    <row r="85" spans="9:24" x14ac:dyDescent="0.35">
      <c r="I85" s="6"/>
      <c r="J85" s="6"/>
      <c r="K85" s="6"/>
      <c r="L85" s="6"/>
      <c r="M85" s="6"/>
      <c r="N85" s="6"/>
      <c r="O85" s="6"/>
      <c r="P85" s="6"/>
      <c r="Q85" s="6"/>
      <c r="R85" s="6"/>
      <c r="S85" s="6"/>
      <c r="T85" s="6"/>
      <c r="U85" s="6"/>
      <c r="V85" s="6"/>
      <c r="W85" s="6"/>
      <c r="X85" s="6"/>
    </row>
    <row r="86" spans="9:24" x14ac:dyDescent="0.35">
      <c r="I86" s="6"/>
      <c r="J86" s="6"/>
      <c r="K86" s="6"/>
      <c r="L86" s="6"/>
      <c r="M86" s="6"/>
      <c r="N86" s="6"/>
      <c r="O86" s="6"/>
      <c r="P86" s="6"/>
      <c r="Q86" s="6"/>
      <c r="R86" s="6"/>
      <c r="S86" s="6"/>
      <c r="T86" s="6"/>
      <c r="U86" s="6"/>
      <c r="V86" s="6"/>
      <c r="W86" s="6"/>
      <c r="X86" s="6"/>
    </row>
    <row r="87" spans="9:24" x14ac:dyDescent="0.35">
      <c r="I87" s="6"/>
      <c r="J87" s="6"/>
      <c r="K87" s="6"/>
      <c r="L87" s="6"/>
      <c r="M87" s="6"/>
      <c r="N87" s="6"/>
      <c r="O87" s="6"/>
      <c r="P87" s="6"/>
      <c r="Q87" s="6"/>
      <c r="R87" s="6"/>
      <c r="S87" s="6"/>
      <c r="T87" s="6"/>
      <c r="U87" s="6"/>
      <c r="V87" s="6"/>
      <c r="W87" s="6"/>
      <c r="X87" s="6"/>
    </row>
    <row r="88" spans="9:24" x14ac:dyDescent="0.35">
      <c r="I88" s="6"/>
      <c r="J88" s="6"/>
      <c r="K88" s="6"/>
      <c r="L88" s="6"/>
      <c r="M88" s="6"/>
      <c r="N88" s="6"/>
      <c r="O88" s="6"/>
      <c r="P88" s="6"/>
      <c r="Q88" s="6"/>
      <c r="R88" s="6"/>
      <c r="S88" s="6"/>
      <c r="T88" s="6"/>
      <c r="U88" s="6"/>
      <c r="V88" s="6"/>
      <c r="W88" s="6"/>
      <c r="X88" s="6"/>
    </row>
    <row r="89" spans="9:24" x14ac:dyDescent="0.35">
      <c r="I89" s="6"/>
      <c r="J89" s="6"/>
      <c r="K89" s="6"/>
      <c r="L89" s="6"/>
      <c r="M89" s="6"/>
      <c r="N89" s="6"/>
      <c r="O89" s="6"/>
      <c r="P89" s="6"/>
      <c r="Q89" s="6"/>
      <c r="R89" s="6"/>
      <c r="S89" s="6"/>
      <c r="T89" s="6"/>
      <c r="U89" s="6"/>
      <c r="V89" s="6"/>
      <c r="W89" s="6"/>
      <c r="X89" s="6"/>
    </row>
    <row r="90" spans="9:24" x14ac:dyDescent="0.35">
      <c r="I90" s="6"/>
      <c r="J90" s="6"/>
      <c r="K90" s="6"/>
      <c r="L90" s="6"/>
      <c r="M90" s="6"/>
      <c r="N90" s="6"/>
      <c r="O90" s="6"/>
      <c r="P90" s="6"/>
      <c r="Q90" s="6"/>
      <c r="R90" s="6"/>
      <c r="S90" s="6"/>
      <c r="T90" s="6"/>
      <c r="U90" s="6"/>
      <c r="V90" s="6"/>
      <c r="W90" s="6"/>
      <c r="X90" s="6"/>
    </row>
    <row r="91" spans="9:24" x14ac:dyDescent="0.35">
      <c r="I91" s="6"/>
      <c r="J91" s="6"/>
      <c r="K91" s="6"/>
      <c r="L91" s="6"/>
      <c r="M91" s="6"/>
      <c r="N91" s="6"/>
      <c r="O91" s="6"/>
      <c r="P91" s="6"/>
      <c r="Q91" s="6"/>
      <c r="R91" s="6"/>
      <c r="S91" s="6"/>
      <c r="T91" s="6"/>
      <c r="U91" s="6"/>
      <c r="V91" s="6"/>
      <c r="W91" s="6"/>
      <c r="X91" s="6"/>
    </row>
    <row r="92" spans="9:24" x14ac:dyDescent="0.35">
      <c r="I92" s="6"/>
      <c r="J92" s="6"/>
      <c r="K92" s="6"/>
      <c r="L92" s="6"/>
      <c r="M92" s="6"/>
      <c r="N92" s="6"/>
      <c r="O92" s="6"/>
      <c r="P92" s="6"/>
      <c r="Q92" s="6"/>
      <c r="R92" s="6"/>
      <c r="S92" s="6"/>
      <c r="T92" s="6"/>
      <c r="U92" s="6"/>
      <c r="V92" s="6"/>
      <c r="W92" s="6"/>
      <c r="X92" s="6"/>
    </row>
    <row r="93" spans="9:24" x14ac:dyDescent="0.35">
      <c r="I93" s="6"/>
      <c r="J93" s="6"/>
      <c r="K93" s="6"/>
      <c r="L93" s="6"/>
      <c r="M93" s="6"/>
      <c r="N93" s="6"/>
      <c r="O93" s="6"/>
      <c r="P93" s="6"/>
      <c r="Q93" s="6"/>
      <c r="R93" s="6"/>
      <c r="S93" s="6"/>
      <c r="T93" s="6"/>
      <c r="U93" s="6"/>
      <c r="V93" s="6"/>
      <c r="W93" s="6"/>
      <c r="X93" s="6"/>
    </row>
    <row r="94" spans="9:24" x14ac:dyDescent="0.35">
      <c r="I94" s="6"/>
      <c r="J94" s="6"/>
      <c r="K94" s="6"/>
      <c r="L94" s="6"/>
      <c r="M94" s="6"/>
      <c r="N94" s="6"/>
      <c r="O94" s="6"/>
      <c r="P94" s="6"/>
      <c r="Q94" s="6"/>
      <c r="R94" s="6"/>
      <c r="S94" s="6"/>
      <c r="T94" s="6"/>
      <c r="U94" s="6"/>
      <c r="V94" s="6"/>
      <c r="W94" s="6"/>
      <c r="X94" s="6"/>
    </row>
    <row r="95" spans="9:24" x14ac:dyDescent="0.35">
      <c r="I95" s="6"/>
      <c r="J95" s="6"/>
      <c r="K95" s="6"/>
      <c r="L95" s="6"/>
      <c r="M95" s="6"/>
      <c r="N95" s="6"/>
      <c r="O95" s="6"/>
      <c r="P95" s="6"/>
      <c r="Q95" s="6"/>
      <c r="R95" s="6"/>
      <c r="S95" s="6"/>
      <c r="T95" s="6"/>
      <c r="U95" s="6"/>
      <c r="V95" s="6"/>
      <c r="W95" s="6"/>
      <c r="X95" s="6"/>
    </row>
    <row r="96" spans="9:24" x14ac:dyDescent="0.35">
      <c r="I96" s="6"/>
      <c r="J96" s="6"/>
      <c r="K96" s="6"/>
      <c r="L96" s="6"/>
      <c r="M96" s="6"/>
      <c r="N96" s="6"/>
      <c r="O96" s="6"/>
      <c r="P96" s="6"/>
      <c r="Q96" s="6"/>
      <c r="R96" s="6"/>
      <c r="S96" s="6"/>
      <c r="T96" s="6"/>
      <c r="U96" s="6"/>
      <c r="V96" s="6"/>
      <c r="W96" s="6"/>
      <c r="X96" s="6"/>
    </row>
    <row r="97" spans="9:24" x14ac:dyDescent="0.35">
      <c r="I97" s="6"/>
      <c r="J97" s="6"/>
      <c r="K97" s="6"/>
      <c r="L97" s="6"/>
      <c r="M97" s="6"/>
      <c r="N97" s="6"/>
      <c r="O97" s="6"/>
      <c r="P97" s="6"/>
      <c r="Q97" s="6"/>
      <c r="R97" s="6"/>
      <c r="S97" s="6"/>
      <c r="T97" s="6"/>
      <c r="U97" s="6"/>
      <c r="V97" s="6"/>
      <c r="W97" s="6"/>
      <c r="X97" s="6"/>
    </row>
    <row r="98" spans="9:24" x14ac:dyDescent="0.35">
      <c r="I98" s="6"/>
      <c r="J98" s="6"/>
      <c r="K98" s="6"/>
      <c r="L98" s="6"/>
      <c r="M98" s="6"/>
      <c r="N98" s="6"/>
      <c r="O98" s="6"/>
      <c r="P98" s="6"/>
      <c r="Q98" s="6"/>
      <c r="R98" s="6"/>
      <c r="S98" s="6"/>
      <c r="T98" s="6"/>
      <c r="U98" s="6"/>
      <c r="V98" s="6"/>
      <c r="W98" s="6"/>
      <c r="X98" s="6"/>
    </row>
    <row r="99" spans="9:24" x14ac:dyDescent="0.35">
      <c r="I99" s="6"/>
      <c r="J99" s="6"/>
      <c r="K99" s="6"/>
      <c r="L99" s="6"/>
      <c r="M99" s="6"/>
      <c r="N99" s="6"/>
      <c r="O99" s="6"/>
      <c r="P99" s="6"/>
      <c r="Q99" s="6"/>
      <c r="R99" s="6"/>
      <c r="S99" s="6"/>
      <c r="T99" s="6"/>
      <c r="U99" s="6"/>
      <c r="V99" s="6"/>
      <c r="W99" s="6"/>
      <c r="X99" s="6"/>
    </row>
    <row r="100" spans="9:24" x14ac:dyDescent="0.35">
      <c r="I100" s="6"/>
      <c r="J100" s="6"/>
      <c r="K100" s="6"/>
      <c r="L100" s="6"/>
      <c r="M100" s="6"/>
      <c r="N100" s="6"/>
      <c r="O100" s="6"/>
      <c r="P100" s="6"/>
      <c r="Q100" s="6"/>
      <c r="R100" s="6"/>
      <c r="S100" s="6"/>
      <c r="T100" s="6"/>
      <c r="U100" s="6"/>
      <c r="V100" s="6"/>
      <c r="W100" s="6"/>
      <c r="X100" s="6"/>
    </row>
    <row r="101" spans="9:24" x14ac:dyDescent="0.35">
      <c r="I101" s="6"/>
      <c r="J101" s="6"/>
      <c r="K101" s="6"/>
      <c r="L101" s="6"/>
      <c r="M101" s="6"/>
      <c r="N101" s="6"/>
      <c r="O101" s="6"/>
      <c r="P101" s="6"/>
      <c r="Q101" s="6"/>
      <c r="R101" s="6"/>
      <c r="S101" s="6"/>
      <c r="T101" s="6"/>
      <c r="U101" s="6"/>
      <c r="V101" s="6"/>
      <c r="W101" s="6"/>
      <c r="X101" s="6"/>
    </row>
    <row r="102" spans="9:24" x14ac:dyDescent="0.35">
      <c r="I102" s="6"/>
      <c r="J102" s="6"/>
      <c r="K102" s="6"/>
      <c r="L102" s="6"/>
      <c r="M102" s="6"/>
      <c r="N102" s="6"/>
      <c r="O102" s="6"/>
      <c r="P102" s="6"/>
      <c r="Q102" s="6"/>
      <c r="R102" s="6"/>
      <c r="S102" s="6"/>
      <c r="T102" s="6"/>
      <c r="U102" s="6"/>
      <c r="V102" s="6"/>
      <c r="W102" s="6"/>
      <c r="X102" s="6"/>
    </row>
    <row r="103" spans="9:24" x14ac:dyDescent="0.35">
      <c r="I103" s="6"/>
      <c r="J103" s="6"/>
      <c r="K103" s="6"/>
      <c r="L103" s="6"/>
      <c r="M103" s="6"/>
      <c r="N103" s="6"/>
      <c r="O103" s="6"/>
      <c r="P103" s="6"/>
      <c r="Q103" s="6"/>
      <c r="R103" s="6"/>
      <c r="S103" s="6"/>
      <c r="T103" s="6"/>
      <c r="U103" s="6"/>
      <c r="V103" s="6"/>
      <c r="W103" s="6"/>
      <c r="X103" s="6"/>
    </row>
    <row r="104" spans="9:24" x14ac:dyDescent="0.35">
      <c r="I104" s="6"/>
      <c r="J104" s="6"/>
      <c r="K104" s="6"/>
      <c r="L104" s="6"/>
      <c r="M104" s="6"/>
      <c r="N104" s="6"/>
      <c r="O104" s="6"/>
      <c r="P104" s="6"/>
      <c r="Q104" s="6"/>
      <c r="R104" s="6"/>
      <c r="S104" s="6"/>
      <c r="T104" s="6"/>
      <c r="U104" s="6"/>
      <c r="V104" s="6"/>
      <c r="W104" s="6"/>
      <c r="X104" s="6"/>
    </row>
    <row r="105" spans="9:24" x14ac:dyDescent="0.35">
      <c r="I105" s="6"/>
      <c r="J105" s="6"/>
      <c r="K105" s="6"/>
      <c r="L105" s="6"/>
      <c r="M105" s="6"/>
      <c r="N105" s="6"/>
      <c r="O105" s="6"/>
      <c r="P105" s="6"/>
      <c r="Q105" s="6"/>
      <c r="R105" s="6"/>
      <c r="S105" s="6"/>
      <c r="T105" s="6"/>
      <c r="U105" s="6"/>
      <c r="V105" s="6"/>
      <c r="W105" s="6"/>
      <c r="X105" s="6"/>
    </row>
    <row r="106" spans="9:24" x14ac:dyDescent="0.35">
      <c r="I106" s="6"/>
      <c r="J106" s="6"/>
      <c r="K106" s="6"/>
      <c r="L106" s="6"/>
      <c r="M106" s="6"/>
      <c r="N106" s="6"/>
      <c r="O106" s="6"/>
      <c r="P106" s="6"/>
      <c r="Q106" s="6"/>
      <c r="R106" s="6"/>
      <c r="S106" s="6"/>
      <c r="T106" s="6"/>
      <c r="U106" s="6"/>
      <c r="V106" s="6"/>
      <c r="W106" s="6"/>
      <c r="X106" s="6"/>
    </row>
    <row r="107" spans="9:24" x14ac:dyDescent="0.35">
      <c r="I107" s="6"/>
      <c r="J107" s="6"/>
      <c r="K107" s="6"/>
      <c r="L107" s="6"/>
      <c r="M107" s="6"/>
      <c r="N107" s="6"/>
      <c r="O107" s="6"/>
      <c r="P107" s="6"/>
      <c r="Q107" s="6"/>
      <c r="R107" s="6"/>
      <c r="S107" s="6"/>
      <c r="T107" s="6"/>
      <c r="U107" s="6"/>
      <c r="V107" s="6"/>
      <c r="W107" s="6"/>
      <c r="X107" s="6"/>
    </row>
    <row r="108" spans="9:24" x14ac:dyDescent="0.35">
      <c r="I108" s="6"/>
      <c r="J108" s="6"/>
      <c r="K108" s="6"/>
      <c r="L108" s="6"/>
      <c r="M108" s="6"/>
      <c r="N108" s="6"/>
      <c r="O108" s="6"/>
      <c r="P108" s="6"/>
      <c r="Q108" s="6"/>
      <c r="R108" s="6"/>
      <c r="S108" s="6"/>
      <c r="T108" s="6"/>
      <c r="U108" s="6"/>
      <c r="V108" s="6"/>
      <c r="W108" s="6"/>
      <c r="X108" s="6"/>
    </row>
    <row r="109" spans="9:24" x14ac:dyDescent="0.35">
      <c r="I109" s="6"/>
      <c r="J109" s="6"/>
      <c r="K109" s="6"/>
      <c r="L109" s="6"/>
      <c r="M109" s="6"/>
      <c r="N109" s="6"/>
      <c r="O109" s="6"/>
      <c r="P109" s="6"/>
      <c r="Q109" s="6"/>
      <c r="R109" s="6"/>
      <c r="S109" s="6"/>
      <c r="T109" s="6"/>
      <c r="U109" s="6"/>
      <c r="V109" s="6"/>
      <c r="W109" s="6"/>
      <c r="X109" s="6"/>
    </row>
    <row r="110" spans="9:24" x14ac:dyDescent="0.35">
      <c r="I110" s="6"/>
      <c r="J110" s="6"/>
      <c r="K110" s="6"/>
      <c r="L110" s="6"/>
      <c r="M110" s="6"/>
      <c r="N110" s="6"/>
      <c r="O110" s="6"/>
      <c r="P110" s="6"/>
      <c r="Q110" s="6"/>
      <c r="R110" s="6"/>
      <c r="S110" s="6"/>
      <c r="T110" s="6"/>
      <c r="U110" s="6"/>
      <c r="V110" s="6"/>
      <c r="W110" s="6"/>
      <c r="X110" s="6"/>
    </row>
    <row r="111" spans="9:24" x14ac:dyDescent="0.35">
      <c r="I111" s="6"/>
      <c r="J111" s="6"/>
      <c r="K111" s="6"/>
      <c r="L111" s="6"/>
      <c r="M111" s="6"/>
      <c r="N111" s="6"/>
      <c r="O111" s="6"/>
      <c r="P111" s="6"/>
      <c r="Q111" s="6"/>
      <c r="R111" s="6"/>
      <c r="S111" s="6"/>
      <c r="T111" s="6"/>
      <c r="U111" s="6"/>
      <c r="V111" s="6"/>
      <c r="W111" s="6"/>
      <c r="X111" s="6"/>
    </row>
    <row r="112" spans="9:24" x14ac:dyDescent="0.35">
      <c r="I112" s="6"/>
      <c r="J112" s="6"/>
      <c r="K112" s="6"/>
      <c r="L112" s="6"/>
      <c r="M112" s="6"/>
      <c r="N112" s="6"/>
      <c r="O112" s="6"/>
      <c r="P112" s="6"/>
      <c r="Q112" s="6"/>
      <c r="R112" s="6"/>
      <c r="S112" s="6"/>
      <c r="T112" s="6"/>
      <c r="U112" s="6"/>
      <c r="V112" s="6"/>
      <c r="W112" s="6"/>
      <c r="X112" s="6"/>
    </row>
    <row r="113" spans="9:24" x14ac:dyDescent="0.35">
      <c r="I113" s="6"/>
      <c r="J113" s="6"/>
      <c r="K113" s="6"/>
      <c r="L113" s="6"/>
      <c r="M113" s="6"/>
      <c r="N113" s="6"/>
      <c r="O113" s="6"/>
      <c r="P113" s="6"/>
      <c r="Q113" s="6"/>
      <c r="R113" s="6"/>
      <c r="S113" s="6"/>
      <c r="T113" s="6"/>
      <c r="U113" s="6"/>
      <c r="V113" s="6"/>
      <c r="W113" s="6"/>
      <c r="X113" s="6"/>
    </row>
    <row r="114" spans="9:24" x14ac:dyDescent="0.35">
      <c r="I114" s="6"/>
      <c r="J114" s="6"/>
      <c r="K114" s="6"/>
      <c r="L114" s="6"/>
      <c r="M114" s="6"/>
      <c r="N114" s="6"/>
      <c r="O114" s="6"/>
      <c r="P114" s="6"/>
      <c r="Q114" s="6"/>
      <c r="R114" s="6"/>
      <c r="S114" s="6"/>
      <c r="T114" s="6"/>
      <c r="U114" s="6"/>
      <c r="V114" s="6"/>
      <c r="W114" s="6"/>
      <c r="X114" s="6"/>
    </row>
    <row r="115" spans="9:24" x14ac:dyDescent="0.35">
      <c r="I115" s="6"/>
      <c r="J115" s="6"/>
      <c r="K115" s="6"/>
      <c r="L115" s="6"/>
      <c r="M115" s="6"/>
      <c r="N115" s="6"/>
      <c r="O115" s="6"/>
      <c r="P115" s="6"/>
      <c r="Q115" s="6"/>
      <c r="R115" s="6"/>
      <c r="S115" s="6"/>
      <c r="T115" s="6"/>
      <c r="U115" s="6"/>
      <c r="V115" s="6"/>
      <c r="W115" s="6"/>
      <c r="X115" s="6"/>
    </row>
    <row r="116" spans="9:24" x14ac:dyDescent="0.35">
      <c r="I116" s="6"/>
      <c r="J116" s="6"/>
      <c r="K116" s="6"/>
      <c r="L116" s="6"/>
      <c r="M116" s="6"/>
      <c r="N116" s="6"/>
      <c r="O116" s="6"/>
      <c r="P116" s="6"/>
      <c r="Q116" s="6"/>
      <c r="R116" s="6"/>
      <c r="S116" s="6"/>
      <c r="T116" s="6"/>
      <c r="U116" s="6"/>
      <c r="V116" s="6"/>
      <c r="W116" s="6"/>
      <c r="X116" s="6"/>
    </row>
    <row r="117" spans="9:24" x14ac:dyDescent="0.35">
      <c r="I117" s="6"/>
      <c r="J117" s="6"/>
      <c r="K117" s="6"/>
      <c r="L117" s="6"/>
      <c r="M117" s="6"/>
      <c r="N117" s="6"/>
      <c r="O117" s="6"/>
      <c r="P117" s="6"/>
      <c r="Q117" s="6"/>
      <c r="R117" s="6"/>
      <c r="S117" s="6"/>
      <c r="T117" s="6"/>
      <c r="U117" s="6"/>
      <c r="V117" s="6"/>
      <c r="W117" s="6"/>
      <c r="X117" s="6"/>
    </row>
  </sheetData>
  <pageMargins left="0.75" right="0.75" top="1" bottom="1" header="0.5" footer="0.5"/>
  <pageSetup paperSize="9"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9C59E6-FD83-46AD-B298-E6161565F6CA}">
  <dimension ref="A3:F19"/>
  <sheetViews>
    <sheetView workbookViewId="0">
      <selection activeCell="C22" sqref="C22"/>
    </sheetView>
  </sheetViews>
  <sheetFormatPr defaultRowHeight="14.5" x14ac:dyDescent="0.35"/>
  <cols>
    <col min="1" max="1" width="64.90625" bestFit="1" customWidth="1"/>
    <col min="2" max="2" width="18.81640625" bestFit="1" customWidth="1"/>
    <col min="3" max="3" width="9.6328125" bestFit="1" customWidth="1"/>
    <col min="4" max="4" width="5.81640625" bestFit="1" customWidth="1"/>
    <col min="5" max="5" width="6.6328125" hidden="1" customWidth="1"/>
    <col min="6" max="6" width="10.1796875" bestFit="1" customWidth="1"/>
    <col min="7" max="7" width="55.6328125" bestFit="1" customWidth="1"/>
    <col min="8" max="8" width="40.90625" bestFit="1" customWidth="1"/>
    <col min="9" max="9" width="64.453125" bestFit="1" customWidth="1"/>
    <col min="10" max="10" width="61.08984375" bestFit="1" customWidth="1"/>
    <col min="11" max="11" width="30.54296875" bestFit="1" customWidth="1"/>
    <col min="12" max="12" width="41.81640625" bestFit="1" customWidth="1"/>
    <col min="13" max="13" width="33.54296875" bestFit="1" customWidth="1"/>
    <col min="14" max="14" width="26.26953125" bestFit="1" customWidth="1"/>
    <col min="15" max="15" width="33.36328125" bestFit="1" customWidth="1"/>
  </cols>
  <sheetData>
    <row r="3" spans="1:6" x14ac:dyDescent="0.35">
      <c r="B3" s="12" t="s">
        <v>229</v>
      </c>
    </row>
    <row r="4" spans="1:6" x14ac:dyDescent="0.35">
      <c r="A4" s="12" t="s">
        <v>226</v>
      </c>
      <c r="B4" t="s">
        <v>209</v>
      </c>
      <c r="C4" t="s">
        <v>207</v>
      </c>
      <c r="D4" t="s">
        <v>208</v>
      </c>
      <c r="E4" t="s">
        <v>227</v>
      </c>
      <c r="F4" t="s">
        <v>228</v>
      </c>
    </row>
    <row r="5" spans="1:6" x14ac:dyDescent="0.35">
      <c r="A5" s="13" t="s">
        <v>214</v>
      </c>
      <c r="B5" s="11">
        <v>1</v>
      </c>
      <c r="C5" s="11">
        <v>11</v>
      </c>
      <c r="D5" s="11">
        <v>1</v>
      </c>
      <c r="E5" s="11"/>
      <c r="F5" s="11">
        <v>13</v>
      </c>
    </row>
    <row r="6" spans="1:6" x14ac:dyDescent="0.35">
      <c r="A6" s="13" t="s">
        <v>225</v>
      </c>
      <c r="B6" s="11"/>
      <c r="C6" s="11">
        <v>9</v>
      </c>
      <c r="D6" s="11">
        <v>1</v>
      </c>
      <c r="E6" s="11"/>
      <c r="F6" s="11">
        <v>10</v>
      </c>
    </row>
    <row r="7" spans="1:6" x14ac:dyDescent="0.35">
      <c r="A7" s="13" t="s">
        <v>221</v>
      </c>
      <c r="B7" s="11"/>
      <c r="C7" s="11">
        <v>7</v>
      </c>
      <c r="D7" s="11">
        <v>1</v>
      </c>
      <c r="E7" s="11"/>
      <c r="F7" s="11">
        <v>8</v>
      </c>
    </row>
    <row r="8" spans="1:6" x14ac:dyDescent="0.35">
      <c r="A8" s="13" t="s">
        <v>216</v>
      </c>
      <c r="B8" s="11"/>
      <c r="C8" s="11">
        <v>8</v>
      </c>
      <c r="D8" s="11"/>
      <c r="E8" s="11"/>
      <c r="F8" s="11">
        <v>8</v>
      </c>
    </row>
    <row r="9" spans="1:6" x14ac:dyDescent="0.35">
      <c r="A9" s="13" t="s">
        <v>219</v>
      </c>
      <c r="B9" s="11"/>
      <c r="C9" s="11">
        <v>2</v>
      </c>
      <c r="D9" s="11">
        <v>1</v>
      </c>
      <c r="E9" s="11"/>
      <c r="F9" s="11">
        <v>3</v>
      </c>
    </row>
    <row r="10" spans="1:6" x14ac:dyDescent="0.35">
      <c r="A10" s="13" t="s">
        <v>220</v>
      </c>
      <c r="B10" s="11"/>
      <c r="C10" s="11">
        <v>3</v>
      </c>
      <c r="D10" s="11"/>
      <c r="E10" s="11"/>
      <c r="F10" s="11">
        <v>3</v>
      </c>
    </row>
    <row r="11" spans="1:6" x14ac:dyDescent="0.35">
      <c r="A11" s="13" t="s">
        <v>212</v>
      </c>
      <c r="B11" s="11"/>
      <c r="C11" s="11"/>
      <c r="D11" s="11">
        <v>2</v>
      </c>
      <c r="E11" s="11"/>
      <c r="F11" s="11">
        <v>2</v>
      </c>
    </row>
    <row r="12" spans="1:6" x14ac:dyDescent="0.35">
      <c r="A12" s="13" t="s">
        <v>215</v>
      </c>
      <c r="B12" s="11">
        <v>1</v>
      </c>
      <c r="C12" s="11"/>
      <c r="D12" s="11">
        <v>1</v>
      </c>
      <c r="E12" s="11"/>
      <c r="F12" s="11">
        <v>2</v>
      </c>
    </row>
    <row r="13" spans="1:6" x14ac:dyDescent="0.35">
      <c r="A13" s="13" t="s">
        <v>224</v>
      </c>
      <c r="B13" s="11"/>
      <c r="C13" s="11">
        <v>1</v>
      </c>
      <c r="D13" s="11">
        <v>1</v>
      </c>
      <c r="E13" s="11"/>
      <c r="F13" s="11">
        <v>2</v>
      </c>
    </row>
    <row r="14" spans="1:6" x14ac:dyDescent="0.35">
      <c r="A14" s="13" t="s">
        <v>213</v>
      </c>
      <c r="B14" s="11"/>
      <c r="C14" s="11">
        <v>1</v>
      </c>
      <c r="D14" s="11"/>
      <c r="E14" s="11"/>
      <c r="F14" s="11">
        <v>1</v>
      </c>
    </row>
    <row r="15" spans="1:6" x14ac:dyDescent="0.35">
      <c r="A15" s="13" t="s">
        <v>211</v>
      </c>
      <c r="B15" s="11"/>
      <c r="C15" s="11">
        <v>1</v>
      </c>
      <c r="D15" s="11"/>
      <c r="E15" s="11"/>
      <c r="F15" s="11">
        <v>1</v>
      </c>
    </row>
    <row r="16" spans="1:6" x14ac:dyDescent="0.35">
      <c r="A16" s="13" t="s">
        <v>222</v>
      </c>
      <c r="B16" s="11"/>
      <c r="C16" s="11"/>
      <c r="D16" s="11"/>
      <c r="E16" s="11"/>
      <c r="F16" s="11"/>
    </row>
    <row r="17" spans="1:6" x14ac:dyDescent="0.35">
      <c r="A17" s="13" t="s">
        <v>217</v>
      </c>
      <c r="B17" s="11"/>
      <c r="C17" s="11"/>
      <c r="D17" s="11"/>
      <c r="E17" s="11"/>
      <c r="F17" s="11"/>
    </row>
    <row r="18" spans="1:6" x14ac:dyDescent="0.35">
      <c r="A18" s="13" t="s">
        <v>218</v>
      </c>
      <c r="B18" s="11"/>
      <c r="C18" s="11"/>
      <c r="D18" s="11"/>
      <c r="E18" s="11"/>
      <c r="F18" s="11"/>
    </row>
    <row r="19" spans="1:6" x14ac:dyDescent="0.35">
      <c r="A19" s="13" t="s">
        <v>223</v>
      </c>
      <c r="B19" s="11"/>
      <c r="C19" s="11"/>
      <c r="D19" s="11"/>
      <c r="E19" s="11"/>
      <c r="F19" s="11"/>
    </row>
  </sheetData>
  <sortState xmlns:xlrd2="http://schemas.microsoft.com/office/spreadsheetml/2017/richdata2" ref="A3:F19">
    <sortCondition descending="1" ref="F19"/>
  </sortState>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5BF12-F31E-44C2-BCDA-2781F5FB9FA7}">
  <dimension ref="A3:E57"/>
  <sheetViews>
    <sheetView workbookViewId="0">
      <selection activeCell="D7" sqref="D7"/>
    </sheetView>
  </sheetViews>
  <sheetFormatPr defaultRowHeight="14.5" x14ac:dyDescent="0.35"/>
  <cols>
    <col min="1" max="1" width="93.90625" bestFit="1" customWidth="1"/>
    <col min="2" max="2" width="22.90625" customWidth="1"/>
    <col min="3" max="3" width="14.81640625" bestFit="1" customWidth="1"/>
    <col min="4" max="6" width="10.1796875" bestFit="1" customWidth="1"/>
    <col min="7" max="7" width="8.26953125" bestFit="1" customWidth="1"/>
    <col min="8" max="11" width="11.26953125" bestFit="1" customWidth="1"/>
    <col min="12" max="12" width="10.1796875" bestFit="1" customWidth="1"/>
    <col min="13" max="13" width="8.26953125" bestFit="1" customWidth="1"/>
    <col min="14" max="16" width="11.26953125" bestFit="1" customWidth="1"/>
    <col min="17" max="17" width="6.54296875" bestFit="1" customWidth="1"/>
    <col min="18" max="18" width="8.26953125" bestFit="1" customWidth="1"/>
    <col min="19" max="23" width="11.26953125" bestFit="1" customWidth="1"/>
    <col min="24" max="24" width="10.1796875" bestFit="1" customWidth="1"/>
    <col min="25" max="25" width="6.54296875" bestFit="1" customWidth="1"/>
    <col min="26" max="26" width="8.26953125" bestFit="1" customWidth="1"/>
    <col min="27" max="29" width="11.26953125" bestFit="1" customWidth="1"/>
    <col min="30" max="30" width="6.54296875" bestFit="1" customWidth="1"/>
    <col min="31" max="31" width="8.26953125" bestFit="1" customWidth="1"/>
    <col min="32" max="37" width="11.26953125" bestFit="1" customWidth="1"/>
    <col min="38" max="38" width="10.1796875" bestFit="1" customWidth="1"/>
    <col min="39" max="39" width="8.26953125" bestFit="1" customWidth="1"/>
    <col min="40" max="46" width="11.26953125" bestFit="1" customWidth="1"/>
    <col min="47" max="47" width="10.1796875" bestFit="1" customWidth="1"/>
    <col min="48" max="48" width="11.26953125" bestFit="1" customWidth="1"/>
    <col min="49" max="49" width="6.54296875" bestFit="1" customWidth="1"/>
    <col min="50" max="50" width="8.26953125" bestFit="1" customWidth="1"/>
    <col min="51" max="53" width="11.26953125" bestFit="1" customWidth="1"/>
    <col min="54" max="54" width="6.54296875" bestFit="1" customWidth="1"/>
    <col min="55" max="55" width="8.26953125" bestFit="1" customWidth="1"/>
    <col min="56" max="63" width="11.26953125" bestFit="1" customWidth="1"/>
    <col min="64" max="64" width="10.1796875" bestFit="1" customWidth="1"/>
    <col min="65" max="65" width="8.26953125" bestFit="1" customWidth="1"/>
    <col min="66" max="74" width="11.26953125" bestFit="1" customWidth="1"/>
    <col min="75" max="75" width="10.1796875" bestFit="1" customWidth="1"/>
    <col min="76" max="76" width="8.26953125" bestFit="1" customWidth="1"/>
    <col min="77" max="86" width="11.26953125" bestFit="1" customWidth="1"/>
    <col min="87" max="87" width="10.1796875" bestFit="1" customWidth="1"/>
    <col min="88" max="88" width="8.26953125" bestFit="1" customWidth="1"/>
    <col min="89" max="99" width="11.26953125" bestFit="1" customWidth="1"/>
    <col min="100" max="100" width="10.1796875" bestFit="1" customWidth="1"/>
    <col min="101" max="101" width="11.26953125" bestFit="1" customWidth="1"/>
    <col min="102" max="102" width="6.54296875" bestFit="1" customWidth="1"/>
    <col min="103" max="103" width="8.26953125" bestFit="1" customWidth="1"/>
    <col min="104" max="106" width="11.26953125" bestFit="1" customWidth="1"/>
    <col min="107" max="107" width="6.54296875" bestFit="1" customWidth="1"/>
    <col min="108" max="108" width="8.26953125" bestFit="1" customWidth="1"/>
    <col min="109" max="112" width="11.26953125" bestFit="1" customWidth="1"/>
    <col min="113" max="113" width="6.54296875" bestFit="1" customWidth="1"/>
    <col min="114" max="114" width="8.26953125" bestFit="1" customWidth="1"/>
    <col min="115" max="117" width="11.26953125" bestFit="1" customWidth="1"/>
    <col min="118" max="118" width="6.54296875" bestFit="1" customWidth="1"/>
    <col min="119" max="119" width="8.26953125" bestFit="1" customWidth="1"/>
    <col min="120" max="131" width="11.26953125" bestFit="1" customWidth="1"/>
    <col min="132" max="132" width="10.1796875" bestFit="1" customWidth="1"/>
    <col min="133" max="135" width="11.26953125" bestFit="1" customWidth="1"/>
    <col min="136" max="136" width="6.54296875" bestFit="1" customWidth="1"/>
    <col min="137" max="137" width="8.26953125" bestFit="1" customWidth="1"/>
    <col min="138" max="150" width="11.26953125" bestFit="1" customWidth="1"/>
    <col min="151" max="151" width="10.1796875" bestFit="1" customWidth="1"/>
    <col min="152" max="161" width="11.26953125" bestFit="1" customWidth="1"/>
    <col min="162" max="162" width="10.1796875" bestFit="1" customWidth="1"/>
  </cols>
  <sheetData>
    <row r="3" spans="1:5" x14ac:dyDescent="0.35">
      <c r="A3" s="12" t="s">
        <v>231</v>
      </c>
      <c r="B3" t="s">
        <v>230</v>
      </c>
    </row>
    <row r="4" spans="1:5" x14ac:dyDescent="0.35">
      <c r="A4" s="13" t="s">
        <v>119</v>
      </c>
      <c r="B4" s="11">
        <v>3</v>
      </c>
      <c r="C4" t="s">
        <v>244</v>
      </c>
      <c r="D4">
        <f>COUNTIF(B4:B56, "&gt;= 1")</f>
        <v>41</v>
      </c>
      <c r="E4">
        <f>D4/D5</f>
        <v>0.77358490566037741</v>
      </c>
    </row>
    <row r="5" spans="1:5" x14ac:dyDescent="0.35">
      <c r="A5" s="13" t="s">
        <v>29</v>
      </c>
      <c r="B5" s="11">
        <v>2</v>
      </c>
      <c r="C5" t="s">
        <v>245</v>
      </c>
      <c r="D5">
        <f>COUNTA(B4:B56)</f>
        <v>53</v>
      </c>
    </row>
    <row r="6" spans="1:5" x14ac:dyDescent="0.35">
      <c r="A6" s="13" t="s">
        <v>5</v>
      </c>
      <c r="B6" s="11">
        <v>2</v>
      </c>
      <c r="C6" t="s">
        <v>252</v>
      </c>
      <c r="D6">
        <f>COUNTIF($B$4:$B$56,"=0")</f>
        <v>12</v>
      </c>
    </row>
    <row r="7" spans="1:5" x14ac:dyDescent="0.35">
      <c r="A7" s="13" t="s">
        <v>60</v>
      </c>
      <c r="B7" s="11">
        <v>2</v>
      </c>
      <c r="C7" t="s">
        <v>246</v>
      </c>
      <c r="D7">
        <f>COUNTIF($B$4:$B$56,"=1")</f>
        <v>30</v>
      </c>
    </row>
    <row r="8" spans="1:5" x14ac:dyDescent="0.35">
      <c r="A8" s="13" t="s">
        <v>144</v>
      </c>
      <c r="B8" s="11">
        <v>2</v>
      </c>
      <c r="C8" t="s">
        <v>247</v>
      </c>
      <c r="D8">
        <f>COUNTIF($B$4:$B$56,"=2")</f>
        <v>10</v>
      </c>
    </row>
    <row r="9" spans="1:5" x14ac:dyDescent="0.35">
      <c r="A9" s="13" t="s">
        <v>41</v>
      </c>
      <c r="B9" s="11">
        <v>2</v>
      </c>
      <c r="C9" t="s">
        <v>248</v>
      </c>
      <c r="D9">
        <f>COUNTIF($B$4:$B$56,"=3")</f>
        <v>1</v>
      </c>
    </row>
    <row r="10" spans="1:5" x14ac:dyDescent="0.35">
      <c r="A10" s="13" t="s">
        <v>17</v>
      </c>
      <c r="B10" s="11">
        <v>2</v>
      </c>
      <c r="C10" t="s">
        <v>249</v>
      </c>
      <c r="D10">
        <f>COUNTIF($B$4:$B$56,"=4")</f>
        <v>0</v>
      </c>
    </row>
    <row r="11" spans="1:5" x14ac:dyDescent="0.35">
      <c r="A11" s="13" t="s">
        <v>8</v>
      </c>
      <c r="B11" s="11">
        <v>2</v>
      </c>
    </row>
    <row r="12" spans="1:5" x14ac:dyDescent="0.35">
      <c r="A12" s="13" t="s">
        <v>38</v>
      </c>
      <c r="B12" s="11">
        <v>2</v>
      </c>
    </row>
    <row r="13" spans="1:5" x14ac:dyDescent="0.35">
      <c r="A13" s="13" t="s">
        <v>94</v>
      </c>
      <c r="B13" s="11">
        <v>2</v>
      </c>
    </row>
    <row r="14" spans="1:5" x14ac:dyDescent="0.35">
      <c r="A14" s="13" t="s">
        <v>86</v>
      </c>
      <c r="B14" s="11">
        <v>2</v>
      </c>
    </row>
    <row r="15" spans="1:5" x14ac:dyDescent="0.35">
      <c r="A15" s="13" t="s">
        <v>127</v>
      </c>
      <c r="B15" s="11">
        <v>1</v>
      </c>
    </row>
    <row r="16" spans="1:5" x14ac:dyDescent="0.35">
      <c r="A16" s="13" t="s">
        <v>138</v>
      </c>
      <c r="B16" s="11">
        <v>1</v>
      </c>
    </row>
    <row r="17" spans="1:2" x14ac:dyDescent="0.35">
      <c r="A17" s="13" t="s">
        <v>113</v>
      </c>
      <c r="B17" s="11">
        <v>1</v>
      </c>
    </row>
    <row r="18" spans="1:2" x14ac:dyDescent="0.35">
      <c r="A18" s="13" t="s">
        <v>91</v>
      </c>
      <c r="B18" s="11">
        <v>1</v>
      </c>
    </row>
    <row r="19" spans="1:2" x14ac:dyDescent="0.35">
      <c r="A19" s="13" t="s">
        <v>66</v>
      </c>
      <c r="B19" s="11">
        <v>1</v>
      </c>
    </row>
    <row r="20" spans="1:2" x14ac:dyDescent="0.35">
      <c r="A20" s="13" t="s">
        <v>153</v>
      </c>
      <c r="B20" s="11">
        <v>1</v>
      </c>
    </row>
    <row r="21" spans="1:2" x14ac:dyDescent="0.35">
      <c r="A21" s="13" t="s">
        <v>108</v>
      </c>
      <c r="B21" s="11">
        <v>1</v>
      </c>
    </row>
    <row r="22" spans="1:2" x14ac:dyDescent="0.35">
      <c r="A22" s="13" t="s">
        <v>35</v>
      </c>
      <c r="B22" s="11">
        <v>1</v>
      </c>
    </row>
    <row r="23" spans="1:2" x14ac:dyDescent="0.35">
      <c r="A23" s="13" t="s">
        <v>83</v>
      </c>
      <c r="B23" s="11">
        <v>1</v>
      </c>
    </row>
    <row r="24" spans="1:2" x14ac:dyDescent="0.35">
      <c r="A24" s="13" t="s">
        <v>44</v>
      </c>
      <c r="B24" s="11">
        <v>1</v>
      </c>
    </row>
    <row r="25" spans="1:2" x14ac:dyDescent="0.35">
      <c r="A25" s="13" t="s">
        <v>89</v>
      </c>
      <c r="B25" s="11">
        <v>1</v>
      </c>
    </row>
    <row r="26" spans="1:2" x14ac:dyDescent="0.35">
      <c r="A26" s="13" t="s">
        <v>52</v>
      </c>
      <c r="B26" s="11">
        <v>1</v>
      </c>
    </row>
    <row r="27" spans="1:2" x14ac:dyDescent="0.35">
      <c r="A27" s="13" t="s">
        <v>69</v>
      </c>
      <c r="B27" s="11">
        <v>1</v>
      </c>
    </row>
    <row r="28" spans="1:2" x14ac:dyDescent="0.35">
      <c r="A28" s="13" t="s">
        <v>141</v>
      </c>
      <c r="B28" s="11">
        <v>1</v>
      </c>
    </row>
    <row r="29" spans="1:2" x14ac:dyDescent="0.35">
      <c r="A29" s="13" t="s">
        <v>55</v>
      </c>
      <c r="B29" s="11">
        <v>1</v>
      </c>
    </row>
    <row r="30" spans="1:2" x14ac:dyDescent="0.35">
      <c r="A30" s="13" t="s">
        <v>97</v>
      </c>
      <c r="B30" s="11">
        <v>1</v>
      </c>
    </row>
    <row r="31" spans="1:2" x14ac:dyDescent="0.35">
      <c r="A31" s="13" t="s">
        <v>130</v>
      </c>
      <c r="B31" s="11">
        <v>1</v>
      </c>
    </row>
    <row r="32" spans="1:2" x14ac:dyDescent="0.35">
      <c r="A32" s="13" t="s">
        <v>110</v>
      </c>
      <c r="B32" s="11">
        <v>1</v>
      </c>
    </row>
    <row r="33" spans="1:2" x14ac:dyDescent="0.35">
      <c r="A33" s="13" t="s">
        <v>99</v>
      </c>
      <c r="B33" s="11">
        <v>1</v>
      </c>
    </row>
    <row r="34" spans="1:2" x14ac:dyDescent="0.35">
      <c r="A34" s="13" t="s">
        <v>124</v>
      </c>
      <c r="B34" s="11">
        <v>1</v>
      </c>
    </row>
    <row r="35" spans="1:2" x14ac:dyDescent="0.35">
      <c r="A35" s="13" t="s">
        <v>132</v>
      </c>
      <c r="B35" s="11">
        <v>1</v>
      </c>
    </row>
    <row r="36" spans="1:2" x14ac:dyDescent="0.35">
      <c r="A36" s="13" t="s">
        <v>23</v>
      </c>
      <c r="B36" s="11">
        <v>1</v>
      </c>
    </row>
    <row r="37" spans="1:2" x14ac:dyDescent="0.35">
      <c r="A37" s="13" t="s">
        <v>72</v>
      </c>
      <c r="B37" s="11">
        <v>1</v>
      </c>
    </row>
    <row r="38" spans="1:2" x14ac:dyDescent="0.35">
      <c r="A38" s="13" t="s">
        <v>80</v>
      </c>
      <c r="B38" s="11">
        <v>1</v>
      </c>
    </row>
    <row r="39" spans="1:2" x14ac:dyDescent="0.35">
      <c r="A39" s="13" t="s">
        <v>75</v>
      </c>
      <c r="B39" s="11">
        <v>1</v>
      </c>
    </row>
    <row r="40" spans="1:2" x14ac:dyDescent="0.35">
      <c r="A40" s="13" t="s">
        <v>122</v>
      </c>
      <c r="B40" s="11">
        <v>1</v>
      </c>
    </row>
    <row r="41" spans="1:2" x14ac:dyDescent="0.35">
      <c r="A41" s="13" t="s">
        <v>32</v>
      </c>
      <c r="B41" s="11">
        <v>1</v>
      </c>
    </row>
    <row r="42" spans="1:2" x14ac:dyDescent="0.35">
      <c r="A42" s="13" t="s">
        <v>14</v>
      </c>
      <c r="B42" s="11">
        <v>1</v>
      </c>
    </row>
    <row r="43" spans="1:2" x14ac:dyDescent="0.35">
      <c r="A43" s="13" t="s">
        <v>147</v>
      </c>
      <c r="B43" s="11">
        <v>1</v>
      </c>
    </row>
    <row r="44" spans="1:2" x14ac:dyDescent="0.35">
      <c r="A44" s="13" t="s">
        <v>49</v>
      </c>
      <c r="B44" s="11">
        <v>1</v>
      </c>
    </row>
    <row r="45" spans="1:2" x14ac:dyDescent="0.35">
      <c r="A45" s="13" t="s">
        <v>150</v>
      </c>
      <c r="B45" s="11">
        <v>0</v>
      </c>
    </row>
    <row r="46" spans="1:2" x14ac:dyDescent="0.35">
      <c r="A46" s="13" t="s">
        <v>57</v>
      </c>
      <c r="B46" s="11">
        <v>0</v>
      </c>
    </row>
    <row r="47" spans="1:2" x14ac:dyDescent="0.35">
      <c r="A47" s="13" t="s">
        <v>78</v>
      </c>
      <c r="B47" s="11">
        <v>0</v>
      </c>
    </row>
    <row r="48" spans="1:2" x14ac:dyDescent="0.35">
      <c r="A48" s="13" t="s">
        <v>102</v>
      </c>
      <c r="B48" s="11">
        <v>0</v>
      </c>
    </row>
    <row r="49" spans="1:2" x14ac:dyDescent="0.35">
      <c r="A49" s="13" t="s">
        <v>105</v>
      </c>
      <c r="B49" s="11">
        <v>0</v>
      </c>
    </row>
    <row r="50" spans="1:2" x14ac:dyDescent="0.35">
      <c r="A50" s="13" t="s">
        <v>26</v>
      </c>
      <c r="B50" s="11">
        <v>0</v>
      </c>
    </row>
    <row r="51" spans="1:2" x14ac:dyDescent="0.35">
      <c r="A51" s="13" t="s">
        <v>116</v>
      </c>
      <c r="B51" s="11">
        <v>0</v>
      </c>
    </row>
    <row r="52" spans="1:2" x14ac:dyDescent="0.35">
      <c r="A52" s="13" t="s">
        <v>63</v>
      </c>
      <c r="B52" s="11">
        <v>0</v>
      </c>
    </row>
    <row r="53" spans="1:2" x14ac:dyDescent="0.35">
      <c r="A53" s="13" t="s">
        <v>11</v>
      </c>
      <c r="B53" s="11">
        <v>0</v>
      </c>
    </row>
    <row r="54" spans="1:2" x14ac:dyDescent="0.35">
      <c r="A54" s="13" t="s">
        <v>135</v>
      </c>
      <c r="B54" s="11">
        <v>0</v>
      </c>
    </row>
    <row r="55" spans="1:2" x14ac:dyDescent="0.35">
      <c r="A55" s="13" t="s">
        <v>20</v>
      </c>
      <c r="B55" s="11">
        <v>0</v>
      </c>
    </row>
    <row r="56" spans="1:2" x14ac:dyDescent="0.35">
      <c r="A56" s="13" t="s">
        <v>47</v>
      </c>
      <c r="B56" s="11">
        <v>0</v>
      </c>
    </row>
    <row r="57" spans="1:2" x14ac:dyDescent="0.35">
      <c r="A57" s="13" t="s">
        <v>228</v>
      </c>
      <c r="B57" s="11">
        <v>53</v>
      </c>
    </row>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473E6-6B52-46D8-9AAB-33B4E9A2CA43}">
  <dimension ref="A1:B54"/>
  <sheetViews>
    <sheetView topLeftCell="A14" workbookViewId="0">
      <selection activeCell="B42" sqref="B42"/>
    </sheetView>
  </sheetViews>
  <sheetFormatPr defaultRowHeight="14.5" x14ac:dyDescent="0.35"/>
  <cols>
    <col min="1" max="2" width="69.81640625" customWidth="1"/>
  </cols>
  <sheetData>
    <row r="1" spans="1:2" x14ac:dyDescent="0.35">
      <c r="A1" s="9" t="str" cm="1">
        <f t="array" ref="A1:A54">Base!B1:B54</f>
        <v>song_title</v>
      </c>
      <c r="B1" s="9" t="str" cm="1">
        <f t="array" ref="B1:B54">Base!Y1:Y54</f>
        <v>citações</v>
      </c>
    </row>
    <row r="2" spans="1:2" ht="145" x14ac:dyDescent="0.35">
      <c r="A2" s="9" t="str">
        <v xml:space="preserve">Casei Com a Putaria - song and lyrics by Mc Paiva ZS, MC Ryan SP, Kotim </v>
      </c>
      <c r="B2" s="9" t="str">
        <v>"Oi, quis conhecer as alturas e, nas altura, eu te soco
Desce, rebola pra nóis, joga em câmera lenta
Tira foto, faz story com os bandido que te sustenta", 
"Seu peito, eu turbinei, até a bunda nóis comprou
Por isso que ela se abre e me chama de amor", 
"Ela sabe que nóis não vale nada
Mas sabe que o gordinho é patrão
Sabe que tá com Ryan e o Paiva
Ganha silicone e harmonização
Então relaxa, nóis faz o Pix ou passa no cartão"</v>
      </c>
    </row>
    <row r="3" spans="1:2" ht="43.5" x14ac:dyDescent="0.35">
      <c r="A3" s="9" t="str">
        <v xml:space="preserve">Haja Colírio (feat. Hugo &amp; Guilherme) - Ao Vivo - song and lyrics by Guilherme &amp; Benuto, Hugo &amp; Guilherme </v>
      </c>
      <c r="B3" s="9" t="str">
        <v>"Tá sofrendo, né?
Nega não, tá sim
E vai piorar se não voltar ligeiro pra mim"</v>
      </c>
    </row>
    <row r="4" spans="1:2" ht="58" x14ac:dyDescent="0.35">
      <c r="A4" s="9" t="str">
        <v xml:space="preserve">Pipoco - song and lyrics by Ana Castela, Melody, Dj Chris No Beat </v>
      </c>
      <c r="B4" s="9" t="str">
        <v>"Meu beijo vai te viciar
Minha pegada vai fazer você gamar
Debaixo do meu chapéu não vai mais sair
Eu sou o combo perfeito pra iludir, yeah, yeah"</v>
      </c>
    </row>
    <row r="5" spans="1:2" ht="87" x14ac:dyDescent="0.35">
      <c r="A5" s="9" t="str">
        <v xml:space="preserve">Ai Preto - song and lyrics by L7NNON, DJ Biel do Furduncinho, Bianca </v>
      </c>
      <c r="B5" s="9" t="str">
        <v>"Vou te pegar bolado (não ligo)
Quer deixar no sigilo? (Eu deixo)
Quer vir pra minha base? (Eu quero)
Então entra na nave (ai, para)", "Sabe que a tropa maceta bem, os tralha que tá na moda (ainda)
Provou uma vez, agora quer o tempo inteiro"</v>
      </c>
    </row>
    <row r="6" spans="1:2" ht="87" x14ac:dyDescent="0.35">
      <c r="A6" s="9" t="str">
        <v xml:space="preserve">CORAÇÃO CIGANO - Ao Vivo - song and lyrics by Luan Santana, Luísa Sonza </v>
      </c>
      <c r="B6" s="9" t="str">
        <v>"Dá só mais um pouquinho desse amor cigano
Que segue me iludindo, e eu acreditando
Fazer o que se ela roubou o meu juízo?
Fazer o que se eu tô me sentindo vivo?
Tirou o meu chão, me levou pro colchão
E fez acampamento em outro coração"</v>
      </c>
    </row>
    <row r="7" spans="1:2" x14ac:dyDescent="0.35">
      <c r="A7" s="9" t="str">
        <v xml:space="preserve">Melodia Alucinógena - song and lyrics by DJ AK BR, Dj Darge </v>
      </c>
      <c r="B7" s="9">
        <v>0</v>
      </c>
    </row>
    <row r="8" spans="1:2" ht="58" x14ac:dyDescent="0.35">
      <c r="A8" s="9" t="str">
        <v xml:space="preserve">Fala Mal de Mim - Ao Vivo - song and lyrics by Gusttavo Lima </v>
      </c>
      <c r="B8" s="9" t="str">
        <v>"Falou mal de mim pra vários amigos meu
Fica aí cuspindo no prato que tu comeu", "Pode falar, pode falar
Mas fala a verdade
Que até hoje tu me dá"</v>
      </c>
    </row>
    <row r="9" spans="1:2" x14ac:dyDescent="0.35">
      <c r="A9" s="9" t="str">
        <v xml:space="preserve">Te Amo Demais - song and lyrics by Marília Mendonça </v>
      </c>
      <c r="B9" s="9">
        <v>0</v>
      </c>
    </row>
    <row r="10" spans="1:2" ht="87" x14ac:dyDescent="0.35">
      <c r="A10" s="9" t="str">
        <v xml:space="preserve">5 Regras - Ao Vivo - song and lyrics by Jorge &amp; Mateus </v>
      </c>
      <c r="B10" s="9" t="str">
        <v>"Seu beijo é coisa de louco
Mas todo cuidado é pouco
Não quero ser feito de bobo de novo
Machucado por outros amores
Coração calejado de medo
Aprendeu as cinco regras do desapego"</v>
      </c>
    </row>
    <row r="11" spans="1:2" x14ac:dyDescent="0.35">
      <c r="A11" s="9" t="str">
        <v xml:space="preserve">Vento Forte - song and lyrics by Mc Jacaré, Dj Tk </v>
      </c>
      <c r="B11" s="9" t="str">
        <v>"Que bunda gigante"</v>
      </c>
    </row>
    <row r="12" spans="1:2" x14ac:dyDescent="0.35">
      <c r="A12" s="9" t="str">
        <v xml:space="preserve">Cheiro de Balada - Ao Vivo - song and lyrics by Hugo &amp; Guilherme, Gusttavo Lima </v>
      </c>
      <c r="B12" s="9">
        <v>0</v>
      </c>
    </row>
    <row r="13" spans="1:2" ht="58" x14ac:dyDescent="0.35">
      <c r="A13" s="9" t="str">
        <v xml:space="preserve">Mal Feito - Ao Vivo - song and lyrics by Hugo &amp; Guilherme, Marília Mendonça </v>
      </c>
      <c r="B13" s="9" t="str">
        <v>"Você me traiu, levou um tempo, mas eu descobri
Você não vale nada, tá claro pra mim
Seu plano era bom, era quase perfeito
Pena que tudo que cê faz, cê faz mal feito"</v>
      </c>
    </row>
    <row r="14" spans="1:2" ht="101.5" x14ac:dyDescent="0.35">
      <c r="A14" s="9" t="str">
        <v xml:space="preserve">Comunicação Falhou - Ao Vivo - song and lyrics by Mari Fernandez, NATTAN </v>
      </c>
      <c r="B14" s="9" t="str">
        <v>"Cê esperava o quê?
Como que eu vou ser
O príncipe encantado
Do conto de fadas que tu foi fazer?", "Acho que a nossa comunicação falhou
Eu falava: Toma e tu escutava: Amor
Era gostoso, mas você se emocionou
Era gostoso, mas você se apaixonou"</v>
      </c>
    </row>
    <row r="15" spans="1:2" ht="58" x14ac:dyDescent="0.35">
      <c r="A15" s="9" t="str">
        <v xml:space="preserve">Baile no Morro - song and lyrics by MC Tairon, Mc Vitin Da Igrejinha, Dj Win </v>
      </c>
      <c r="B15" s="9" t="str">
        <v>"Várias tchuquinha dançando, jogando o bundão pra mim
Whisky e Red Bull no copo, coração tá igual gelin", "Então faz assim, joga a xereca nimim
Que eu tô safadão, coração gelado e sem carin"</v>
      </c>
    </row>
    <row r="16" spans="1:2" x14ac:dyDescent="0.35">
      <c r="A16" s="9" t="str">
        <v xml:space="preserve">Todo Seu - Ao Vivo - song and lyrics by Jorge &amp; Mateus </v>
      </c>
      <c r="B16" s="9">
        <v>0</v>
      </c>
    </row>
    <row r="17" spans="1:2" ht="43.5" x14ac:dyDescent="0.35">
      <c r="A17" s="9" t="str">
        <v xml:space="preserve">Gatilho - Ao Vivo - song and lyrics by Matheus &amp; Kauan </v>
      </c>
      <c r="B17" s="9" t="str">
        <v>"Do que adianta ser solteiro?
Se eu nem aproveito um beijo?
Mesmo aqui na bagaceira só penso em você"</v>
      </c>
    </row>
    <row r="18" spans="1:2" ht="29" x14ac:dyDescent="0.35">
      <c r="A18" s="9" t="str">
        <v xml:space="preserve">Balanço da Rede - song and lyrics by Matheus Fernandes, Xand Avião </v>
      </c>
      <c r="B18" s="9" t="str">
        <v>"Comigo tu viaja, com ele, tu perde tempo
Fazer amor é fácil, quero ver ter sentimento"</v>
      </c>
    </row>
    <row r="19" spans="1:2" ht="217.5" x14ac:dyDescent="0.35">
      <c r="A19" s="9" t="str">
        <v xml:space="preserve">Basiquinho - Ao Vivo - song and lyrics by Matheus &amp; Kauan </v>
      </c>
      <c r="B19" s="9" t="str">
        <v>"Se quer um conselho
Vaza que ainda tá em tempo
Enquanto não passar do beijo
Vai conseguir sair ileso
Mas se quer tentar
Tenta, mas já vai sabendo
Que ela ainda tá me esquecendo
E isso vai te machucar
Já pensou se ela solta meu nome na hora H?
Se for fazer amor com ela
Faz o basiquin
Porque se der tapa, ela lembra de mim
Puxão de cabelo, ela lembra de mim"</v>
      </c>
    </row>
    <row r="20" spans="1:2" x14ac:dyDescent="0.35">
      <c r="A20" s="9" t="str">
        <v xml:space="preserve">Yellow - song and lyrics by Coldplay </v>
      </c>
      <c r="B20" s="9">
        <v>0</v>
      </c>
    </row>
    <row r="21" spans="1:2" ht="130.5" x14ac:dyDescent="0.35">
      <c r="A21" s="9" t="str">
        <v xml:space="preserve">Beijo de Glicose - Ao Vivo - song and lyrics by Diego &amp; Victor Hugo, Jorge &amp; Mateus </v>
      </c>
      <c r="B21" s="9" t="str">
        <v>"Ninguém dá tempo pra te superar
Sem você não sirvo pra beber
Sem você só sirvo pra chorar
Todo dia uma feiura
Todo dia uma saudade, um porre
Todo dia uma mistura forte
Bebidas e tragos, amigos e bares não resolve
Nesse grau que eu tô, é só seu beijo de glicose"</v>
      </c>
    </row>
    <row r="22" spans="1:2" ht="174" x14ac:dyDescent="0.35">
      <c r="A22" s="9" t="str">
        <v xml:space="preserve">Incendeia - song and lyrics by MC Kevin o Chris </v>
      </c>
      <c r="B22" s="9" t="str">
        <v>"Coisa linda, minha bebê
Hoje é eu e você
Vem, mulher, sentando bem
Vem com a tropa do mantém
Vou chamar pra foder na ondinha do MD
Sacanagem hoje tem, não tem jeito, nós é o trem
Então empina, ah
Rebola pra mim, novinha
Então empina, ah
Rebola pra mim
Vai de ladinho"</v>
      </c>
    </row>
    <row r="23" spans="1:2" ht="72.5" x14ac:dyDescent="0.35">
      <c r="A23" s="9" t="str">
        <v xml:space="preserve">Vampiro - song and lyrics by Matuê, WIU, Teto </v>
      </c>
      <c r="B23" s="9" t="str">
        <v>"Já tem muito tempo que a 30 comanda (muito tempo)
Ainda querem me dizer como é que faz
Não dá pra dizer nada
Ainda querem me dizer como é que faz
Melhor ficar calada"</v>
      </c>
    </row>
    <row r="24" spans="1:2" ht="72.5" x14ac:dyDescent="0.35">
      <c r="A24" s="9" t="str">
        <v xml:space="preserve">Acabei de Terminar - Ao Vivo - song and lyrics by Paulo e Nathan, Hugo &amp; Guilherme </v>
      </c>
      <c r="B24" s="9" t="str">
        <v>"Você tem cara de problema
E de problema eu tô fora
Não quero tá aqui de novo
Daqui um mês e pouco
Igual eu tô agora"</v>
      </c>
    </row>
    <row r="25" spans="1:2" ht="58" x14ac:dyDescent="0.35">
      <c r="A25" s="9" t="str">
        <v xml:space="preserve">Tem Cabaré Essa Noite - song and lyrics by Nivaldo Marques, NATTAN </v>
      </c>
      <c r="B25" s="9" t="str">
        <v>"Você não deu valor
Nunca se importou
A partir de hoje
Nosso amor acabou"</v>
      </c>
    </row>
    <row r="26" spans="1:2" ht="145" x14ac:dyDescent="0.35">
      <c r="A26" s="9" t="str">
        <v xml:space="preserve">Vagabundo Chora - Ao Vivo - song and lyrics by Guilherme &amp; Benuto </v>
      </c>
      <c r="B26" s="9" t="str">
        <v>"Ai que o vagabundo chora
Ai que o vagabundo implora pra ficar
Enquanto sai chutado do portão
Pegando celular quebrado que ela jogou no chão
Ai que o vagabundo chora
Ai que o vagabundo implora pra ficar
Enquanto sai chutado do portão
Pegando celular quebrado que ela jogou no chão
O celular vai ter conserto, mas a gente não"</v>
      </c>
    </row>
    <row r="27" spans="1:2" ht="43.5" x14ac:dyDescent="0.35">
      <c r="A27" s="9" t="str">
        <v xml:space="preserve">ABALO EMOCIONAL - Ao Vivo - song and lyrics by Luan Santana </v>
      </c>
      <c r="B27" s="9" t="str">
        <v>"Quando eu te conheci, pensei
Vou dar o golpe, eu que levei
Tentei roubar o coração de uma ladra"</v>
      </c>
    </row>
    <row r="28" spans="1:2" x14ac:dyDescent="0.35">
      <c r="A28" s="9" t="str">
        <v xml:space="preserve">Fim de Semana no Rio - song and lyrics by Teto </v>
      </c>
      <c r="B28" s="9" t="str">
        <v>"Só porque eu tenho dinheiro várias me adora"</v>
      </c>
    </row>
    <row r="29" spans="1:2" ht="87" x14ac:dyDescent="0.35">
      <c r="A29" s="9" t="str">
        <v xml:space="preserve">Pino da Granada (Ao Vivo em Rio Preto) - song and lyrics by Murilo Huff </v>
      </c>
      <c r="B29" s="9" t="str">
        <v>"Se eu for problema
Hoje eu tô deixando de ser
Se eu for saudade
(Torce pro meu beijo não sobreviver)
E encontrar alguém que entre na linha de fogo
E faça eu te superar"</v>
      </c>
    </row>
    <row r="30" spans="1:2" ht="159.5" x14ac:dyDescent="0.35">
      <c r="A30" s="9" t="str">
        <v xml:space="preserve">Eu Já Tava Bem - Ao Vivo - song and lyrics by Wesley Safadão </v>
      </c>
      <c r="B30" s="9" t="str">
        <v>"Se tudo acabou
Tava tudo certo
Pra que mexer num coração que tá quieto?
Pra brincar? Pra usar?
Mas eu já tava bem
Na minha cabeça não tinha você
Aí me beijou
E falou de amor
E só sossegou
Quando me viu sofrer"</v>
      </c>
    </row>
    <row r="31" spans="1:2" ht="116" x14ac:dyDescent="0.35">
      <c r="A31" s="9" t="str">
        <v xml:space="preserve">Termina Comigo Antes - song and lyrics by Gusttavo Lima </v>
      </c>
      <c r="B31" s="9" t="str">
        <v>"Tô sentindo você tão distante
Se arrumando demais pra sair
Cada dia tá mais elegante
Tô sentindo que não é pra mim
Se resolver trocar o amor por um instante
Termina comigo antes
Se pra você eu sou insignificante
Termina comigo antes"</v>
      </c>
    </row>
    <row r="32" spans="1:2" ht="130.5" x14ac:dyDescent="0.35">
      <c r="A32" s="9" t="str">
        <v xml:space="preserve">CACHORRINHAS - song and lyrics by Luísa Sonza </v>
      </c>
      <c r="B32" s="9" t="str">
        <v>"Cadelinha número um é a famosa Gisellе
Insuportável, inadestrável, essa é minha BFF
Cadela número dois é a Britney Bitch
Ela é mandraka, nunca dá a pata
Essa é a Dudinha, a número três
Cachorra novinha, não deita pra ex
Minha gata pirata, de quatro ela vem
Essa é a Rita Lee, come quieto, come bem"</v>
      </c>
    </row>
    <row r="33" spans="1:2" ht="145" x14ac:dyDescent="0.35">
      <c r="A33" s="9" t="str">
        <v xml:space="preserve">Bandido - song and lyrics by Zé Felipe, MC Mari </v>
      </c>
      <c r="B33" s="9" t="str">
        <v>"Bandido
Tava na putaria
E disse que tava dormindo
Vai mentindo mais
Eu finjo que acredito", "Acredita que eu mudei
Baby, por você mudei
Então não viaja
Que tava na cachorrada
Cê tá muito emocionada
Dizendo que revoei"</v>
      </c>
    </row>
    <row r="34" spans="1:2" ht="116" x14ac:dyDescent="0.35">
      <c r="A34" s="9" t="str">
        <v xml:space="preserve">ERRO PLANEJADO - Ao Vivo - song and lyrics by Luan Santana, Henrique &amp; Juliano </v>
      </c>
      <c r="B34" s="9" t="str">
        <v>"Eu não tava lá na sua mente
Mas eu sei que esse erro foi pensado, planejado e consciente
A culpa é sempre de uma briga, de umas pinga
De uma amiga que te arrasta pra rua
Mas as perna é sua
Você é sempre inocente, mente que nem sente
E sempre erra como nunca, uô"</v>
      </c>
    </row>
    <row r="35" spans="1:2" ht="116" x14ac:dyDescent="0.35">
      <c r="A35" s="9" t="str">
        <v xml:space="preserve">Perfeito Pra Ficar Sozinho - Ao Vivo - song and lyrics by Murilo Huff, Maiara &amp; Maraisa </v>
      </c>
      <c r="B35" s="9" t="str">
        <v>"Aprendi com a saudade da gente
Tudo o que cê tentou me ensinar
Pena que o coração, só aprende
Quando é tarde demais pra voltar
Me tornei esse cara perfeito pra ficar sozinho
Tentando virar a página
De um amor que já trocou de livro"</v>
      </c>
    </row>
    <row r="36" spans="1:2" x14ac:dyDescent="0.35">
      <c r="A36" s="9" t="str">
        <v xml:space="preserve">As It Was - song and lyrics by Harry Styles </v>
      </c>
      <c r="B36" s="9">
        <v>0</v>
      </c>
    </row>
    <row r="37" spans="1:2" x14ac:dyDescent="0.35">
      <c r="A37" s="9" t="str">
        <v xml:space="preserve">No Ouvidinho - song and lyrics by Felipe Amorim </v>
      </c>
      <c r="B37" s="9">
        <v>0</v>
      </c>
    </row>
    <row r="38" spans="1:2" ht="174" x14ac:dyDescent="0.35">
      <c r="A38" s="9" t="str">
        <v xml:space="preserve">Meu Número - Ao Vivo - song and lyrics by Hugo &amp; Guilherme, Jorge &amp; Mateus </v>
      </c>
      <c r="B38" s="9" t="str">
        <v>"Hoje eu tô te deixando voar
Na certeza que tem outro amor
Se acaso ele te machucar
O meu número nunca mudou
Se você resolver não voltar
Eu só quero o melhor pra você
Hoje eu tô te deixando voar
Na certeza que tem outro amor
Se acaso ele te machucar
O meu número nunca mudou"</v>
      </c>
    </row>
    <row r="39" spans="1:2" ht="29" x14ac:dyDescent="0.35">
      <c r="A39" s="9" t="str">
        <v xml:space="preserve">X1 - song and lyrics by MC Cabelinho, Dallass </v>
      </c>
      <c r="B39" s="9" t="str">
        <v>"Eu vou gravar um vídeo dando tapa no seu bumbum
Dentro da minha X1"</v>
      </c>
    </row>
    <row r="40" spans="1:2" ht="87" x14ac:dyDescent="0.35">
      <c r="A40" s="9" t="str">
        <v xml:space="preserve">Nem Namorado e Nem Ficante - Ao Vivo </v>
      </c>
      <c r="B40" s="9" t="str">
        <v>"Coisa de pele, beijo na boca
Fazendo loucura e tirando a roupa
No meio da rua, sem ter hora e nem lugar
Eu sei que pro mundo isso é pecado
Eu tenho mulher e você namorado
Mas acontece que o tesão manda na gente"</v>
      </c>
    </row>
    <row r="41" spans="1:2" x14ac:dyDescent="0.35">
      <c r="A41" s="9" t="str">
        <v xml:space="preserve">202 - song and lyrics by Kweller, Enzo Cello </v>
      </c>
      <c r="B41" s="9">
        <v>0</v>
      </c>
    </row>
    <row r="42" spans="1:2" ht="116" x14ac:dyDescent="0.35">
      <c r="A42" s="9" t="str">
        <v xml:space="preserve">Bagulho Louco - song and lyrics by Mc Paiva ZS </v>
      </c>
      <c r="B42" s="9" t="str">
        <v>"E ela vai tirando a roupa, me dá água na boca
O jeito que ela senta rebolando com a polpa é fenomenal
Ela bola o beck que eu fumo
Ela anda na minha caranga e gosta do jeito que eu te catuco", "Às vezes a gente briga, acumulação de estresse
Mas isso é um paradoxo, logo menos tu esquece", "Que te comeu e não te abandonou
Mostrou diferença, por isso se apaixonou"</v>
      </c>
    </row>
    <row r="43" spans="1:2" x14ac:dyDescent="0.35">
      <c r="A43" s="9" t="str">
        <v xml:space="preserve">Gostosinha é Ela - song and lyrics by Felipe Amorim </v>
      </c>
      <c r="B43" s="9" t="str">
        <v>"Coração de gelo, mas a raba é quente"</v>
      </c>
    </row>
    <row r="44" spans="1:2" ht="87" x14ac:dyDescent="0.35">
      <c r="A44" s="9" t="str">
        <v xml:space="preserve">EU VOU COM CARINHO ELA QUER COM FORÇA - song and lyrics by Mc Don Juan, MC G15, Mc Davi </v>
      </c>
      <c r="B44" s="9" t="str">
        <v>"Me degradar pra te agradar? Difícil, tá
Me ama, me xinga, mama, arranha, essa menina é bipolar", "Fecha a porta, apaga a luz, se concentra e senta
Vai descendo em mim em câmera lenta
Sei que tu gosta e eu sei que tu aguenta
Sei que tu aguenta"</v>
      </c>
    </row>
    <row r="45" spans="1:2" ht="58" x14ac:dyDescent="0.35">
      <c r="A45" s="9" t="str">
        <v xml:space="preserve">Kikando e Me Olhando - song and lyrics by MC Braz, MC Tairon, Dj Win </v>
      </c>
      <c r="B45" s="9" t="str">
        <v>"E ela vai viver como se fosse a última vez
Vai dar rolê, curtir, chapar, pra provocar seu ex
Seu coração ta congelado pela estupidez
Deixou de lado o seu passado, e sabe o que ela fez"</v>
      </c>
    </row>
    <row r="46" spans="1:2" ht="130.5" x14ac:dyDescent="0.35">
      <c r="A46" s="9" t="str">
        <v xml:space="preserve">Molhando o Volante - song and lyrics by Jorge &amp; Mateus </v>
      </c>
      <c r="B46" s="9" t="str">
        <v>"Localização de bar lotado
Insinuações que tem alguém do lado
Posta voltando pra casa às seis
Pra provar pro ex que quem perdeu foi o ex
Mas o som do seu carro só toca indireta
Para de filmar o painel e vira a tela
Só sai saudade desse alto-falante
Atrás dos stories, cê tá molhando o volante"</v>
      </c>
    </row>
    <row r="47" spans="1:2" ht="203" x14ac:dyDescent="0.35">
      <c r="A47" s="9" t="str">
        <v xml:space="preserve">sentaDONA (Remix) s2 - song and lyrics by Davi Kneip, Mc Frog, Dj Gabriel do Borel, Luísa Sonza </v>
      </c>
      <c r="B47" s="9" t="str">
        <v>"Ah, não, não, não (ela se iludiu com a gente)
Eu não tô acreditando que eu tô escutando isso, não
Cês tão mentindo por aí e cês acham que eu não fico sabendo?
Peraí que eu vou mandar a real
Chego de mansinho mudando todo esse beat
Toda bonequinha Hello Kitty
Mas não fica preocupado se chamei de namorado
É que contando com você, acho que eu tenho mais uns vinte
Onde eu quico, onde eu sento
Eles me pede em casamento
Coração da mãe é grande
Eu não tô perdendo tempo"</v>
      </c>
    </row>
    <row r="48" spans="1:2" x14ac:dyDescent="0.35">
      <c r="A48" s="9" t="str">
        <v xml:space="preserve">Assunto Delicado - Ao Vivo - song and lyrics by Guilherme &amp; Benuto, Xand Avião </v>
      </c>
      <c r="B48" s="9">
        <v>0</v>
      </c>
    </row>
    <row r="49" spans="1:2" ht="43.5" x14ac:dyDescent="0.35">
      <c r="A49" s="9" t="str">
        <v xml:space="preserve">Tchuco Nela - song and lyrics by MC Rogerinho, Wesley Safadão </v>
      </c>
      <c r="B49" s="9" t="str">
        <v>"As bebê já tá fazendo
Com uma empinada louca, tá descendo no veneno
Com o dedinho na boca, mostrando o seu talento"</v>
      </c>
    </row>
    <row r="50" spans="1:2" ht="87" x14ac:dyDescent="0.35">
      <c r="A50" s="9" t="str">
        <v xml:space="preserve">Dengo - song and lyrics by João Gomes </v>
      </c>
      <c r="B50" s="9" t="str">
        <v>"Quando cê vai perceber que eu lutei pra te ter?
Te quero ao meu lado
Eu sei que a minha fama não é boa
E o povo me chama de beijo safado
Mas eu não quero mais
Essa vida de farra"</v>
      </c>
    </row>
    <row r="51" spans="1:2" ht="203" x14ac:dyDescent="0.35">
      <c r="A51" s="9" t="str">
        <v xml:space="preserve">Bafora o Lança - Remix - song and lyrics by Mario Mc, Menor Adr </v>
      </c>
      <c r="B51" s="9" t="str">
        <v>"Uh, essa menina é piranha
Não sou cabeça branca
sou apenas o novinho que te banca
Ela vem pra cá toda semana
Não quer nada sério, mano, só quer minha grana
Ela quer se envolver, se envolver, tua bunda balança
Se tu tá careta vem aqui, bafora o lança
No final da noite ela quer ir pra minha cama
Brota lá em casa com as suas amiga piranha
Tudo liberado, tira a roupa e não se acanha
Se passar no teste, vamo pra bodicabana
De carro esportivo cê sabe, tirando onda
Vamo lá no shopping, vou lançar Dolce Gabbana"</v>
      </c>
    </row>
    <row r="52" spans="1:2" ht="188.5" x14ac:dyDescent="0.35">
      <c r="A52" s="9" t="str">
        <v xml:space="preserve">Insônia - Ao vivo - song and lyrics by LUDMILLA, Marília Mendonça </v>
      </c>
      <c r="B52" s="9" t="str">
        <v>"Você tá aí, bebendo saudade
Fazendo vergonha
Tá fazendo merda no meio da rua
E nada disso cura a tua insônia
Você tá aí, vestindo orgulho
Gastando o que não pode
Vivendo uma vida que já não é sua
E nada disso cura a tua insônia
É que você me procura embaixo do seu cobertor
E se desespera quando vê que eu não tô
E o nome disso é saudade, se você não reparou"</v>
      </c>
    </row>
    <row r="53" spans="1:2" ht="29" x14ac:dyDescent="0.35">
      <c r="A53" s="9" t="str">
        <v xml:space="preserve">Vai Lá Em Casa Hoje - song and lyrics by George Henrique &amp; Rodrigo, Marília Mendonça </v>
      </c>
      <c r="B53" s="9">
        <v>0</v>
      </c>
    </row>
    <row r="54" spans="1:2" ht="58" x14ac:dyDescent="0.35">
      <c r="A54" s="9" t="str">
        <v xml:space="preserve">Ai Eu Chorei - Ao Vivo - song and lyrics by Clayton &amp; Romário </v>
      </c>
      <c r="B54" s="9" t="str">
        <v>"Ai eu fui lá no portão bati palma
Mais a desgramado saiu acompanhada
Se não acredita foi cena de novela
A banda parou e eu sofri a capela"</v>
      </c>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99F517-FDDF-438F-8141-909712F4D463}">
  <dimension ref="A3:F59"/>
  <sheetViews>
    <sheetView workbookViewId="0">
      <selection activeCell="A5" sqref="A5"/>
    </sheetView>
  </sheetViews>
  <sheetFormatPr defaultRowHeight="14.5" x14ac:dyDescent="0.35"/>
  <cols>
    <col min="1" max="1" width="91.7265625" bestFit="1" customWidth="1"/>
    <col min="2" max="2" width="40.90625" bestFit="1" customWidth="1"/>
    <col min="3" max="3" width="9.36328125" bestFit="1" customWidth="1"/>
    <col min="4" max="4" width="5.6328125" bestFit="1" customWidth="1"/>
    <col min="5" max="5" width="6.6328125" hidden="1" customWidth="1"/>
    <col min="6" max="6" width="10" bestFit="1" customWidth="1"/>
    <col min="7" max="7" width="55.6328125" bestFit="1" customWidth="1"/>
    <col min="8" max="8" width="40.90625" bestFit="1" customWidth="1"/>
    <col min="9" max="9" width="64.453125" bestFit="1" customWidth="1"/>
    <col min="10" max="10" width="61.08984375" bestFit="1" customWidth="1"/>
    <col min="11" max="11" width="30.54296875" bestFit="1" customWidth="1"/>
    <col min="12" max="12" width="41.81640625" bestFit="1" customWidth="1"/>
    <col min="13" max="13" width="33.54296875" bestFit="1" customWidth="1"/>
    <col min="14" max="14" width="26.26953125" bestFit="1" customWidth="1"/>
    <col min="15" max="15" width="33.36328125" bestFit="1" customWidth="1"/>
  </cols>
  <sheetData>
    <row r="3" spans="1:6" x14ac:dyDescent="0.35">
      <c r="A3" s="12" t="s">
        <v>243</v>
      </c>
      <c r="B3" s="12" t="s">
        <v>229</v>
      </c>
    </row>
    <row r="4" spans="1:6" x14ac:dyDescent="0.35">
      <c r="A4" s="12" t="s">
        <v>242</v>
      </c>
      <c r="B4" t="s">
        <v>209</v>
      </c>
      <c r="C4" t="s">
        <v>207</v>
      </c>
      <c r="D4" t="s">
        <v>208</v>
      </c>
      <c r="E4" t="s">
        <v>227</v>
      </c>
      <c r="F4" t="s">
        <v>228</v>
      </c>
    </row>
    <row r="5" spans="1:6" x14ac:dyDescent="0.35">
      <c r="A5" s="13" t="s">
        <v>116</v>
      </c>
      <c r="B5" s="11"/>
      <c r="C5" s="11">
        <v>1</v>
      </c>
      <c r="D5" s="11"/>
      <c r="E5" s="11"/>
      <c r="F5" s="11">
        <v>1</v>
      </c>
    </row>
    <row r="6" spans="1:6" x14ac:dyDescent="0.35">
      <c r="A6" s="13" t="s">
        <v>29</v>
      </c>
      <c r="B6" s="11"/>
      <c r="C6" s="11">
        <v>1</v>
      </c>
      <c r="D6" s="11"/>
      <c r="E6" s="11"/>
      <c r="F6" s="11">
        <v>1</v>
      </c>
    </row>
    <row r="7" spans="1:6" x14ac:dyDescent="0.35">
      <c r="A7" s="13" t="s">
        <v>78</v>
      </c>
      <c r="B7" s="11"/>
      <c r="C7" s="11">
        <v>1</v>
      </c>
      <c r="D7" s="11"/>
      <c r="E7" s="11"/>
      <c r="F7" s="11">
        <v>1</v>
      </c>
    </row>
    <row r="8" spans="1:6" x14ac:dyDescent="0.35">
      <c r="A8" s="13" t="s">
        <v>69</v>
      </c>
      <c r="B8" s="11"/>
      <c r="C8" s="11">
        <v>1</v>
      </c>
      <c r="D8" s="11"/>
      <c r="E8" s="11"/>
      <c r="F8" s="11">
        <v>1</v>
      </c>
    </row>
    <row r="9" spans="1:6" x14ac:dyDescent="0.35">
      <c r="A9" s="13" t="s">
        <v>153</v>
      </c>
      <c r="B9" s="11"/>
      <c r="C9" s="11">
        <v>1</v>
      </c>
      <c r="D9" s="11"/>
      <c r="E9" s="11"/>
      <c r="F9" s="11">
        <v>1</v>
      </c>
    </row>
    <row r="10" spans="1:6" x14ac:dyDescent="0.35">
      <c r="A10" s="13" t="s">
        <v>14</v>
      </c>
      <c r="B10" s="11"/>
      <c r="C10" s="11"/>
      <c r="D10" s="11">
        <v>1</v>
      </c>
      <c r="E10" s="11"/>
      <c r="F10" s="11">
        <v>1</v>
      </c>
    </row>
    <row r="11" spans="1:6" x14ac:dyDescent="0.35">
      <c r="A11" s="13" t="s">
        <v>102</v>
      </c>
      <c r="B11" s="11"/>
      <c r="C11" s="11">
        <v>1</v>
      </c>
      <c r="D11" s="11"/>
      <c r="E11" s="11"/>
      <c r="F11" s="11">
        <v>1</v>
      </c>
    </row>
    <row r="12" spans="1:6" x14ac:dyDescent="0.35">
      <c r="A12" s="13" t="s">
        <v>135</v>
      </c>
      <c r="B12" s="11"/>
      <c r="C12" s="11">
        <v>1</v>
      </c>
      <c r="D12" s="11"/>
      <c r="E12" s="11"/>
      <c r="F12" s="11">
        <v>1</v>
      </c>
    </row>
    <row r="13" spans="1:6" x14ac:dyDescent="0.35">
      <c r="A13" s="13" t="s">
        <v>144</v>
      </c>
      <c r="B13" s="11"/>
      <c r="C13" s="11">
        <v>1</v>
      </c>
      <c r="D13" s="11"/>
      <c r="E13" s="11"/>
      <c r="F13" s="11">
        <v>1</v>
      </c>
    </row>
    <row r="14" spans="1:6" x14ac:dyDescent="0.35">
      <c r="A14" s="13" t="s">
        <v>119</v>
      </c>
      <c r="B14" s="11"/>
      <c r="C14" s="11">
        <v>1</v>
      </c>
      <c r="D14" s="11"/>
      <c r="E14" s="11"/>
      <c r="F14" s="11">
        <v>1</v>
      </c>
    </row>
    <row r="15" spans="1:6" x14ac:dyDescent="0.35">
      <c r="A15" s="13" t="s">
        <v>44</v>
      </c>
      <c r="B15" s="11"/>
      <c r="C15" s="11">
        <v>1</v>
      </c>
      <c r="D15" s="11"/>
      <c r="E15" s="11"/>
      <c r="F15" s="11">
        <v>1</v>
      </c>
    </row>
    <row r="16" spans="1:6" x14ac:dyDescent="0.35">
      <c r="A16" s="13" t="s">
        <v>52</v>
      </c>
      <c r="B16" s="11"/>
      <c r="C16" s="11">
        <v>1</v>
      </c>
      <c r="D16" s="11"/>
      <c r="E16" s="11"/>
      <c r="F16" s="11">
        <v>1</v>
      </c>
    </row>
    <row r="17" spans="1:6" x14ac:dyDescent="0.35">
      <c r="A17" s="13" t="s">
        <v>94</v>
      </c>
      <c r="B17" s="11"/>
      <c r="C17" s="11"/>
      <c r="D17" s="11">
        <v>1</v>
      </c>
      <c r="E17" s="11"/>
      <c r="F17" s="11">
        <v>1</v>
      </c>
    </row>
    <row r="18" spans="1:6" x14ac:dyDescent="0.35">
      <c r="A18" s="13" t="s">
        <v>55</v>
      </c>
      <c r="B18" s="11"/>
      <c r="C18" s="11">
        <v>1</v>
      </c>
      <c r="D18" s="11"/>
      <c r="E18" s="11"/>
      <c r="F18" s="11">
        <v>1</v>
      </c>
    </row>
    <row r="19" spans="1:6" x14ac:dyDescent="0.35">
      <c r="A19" s="13" t="s">
        <v>60</v>
      </c>
      <c r="B19" s="11"/>
      <c r="C19" s="11">
        <v>1</v>
      </c>
      <c r="D19" s="11"/>
      <c r="E19" s="11"/>
      <c r="F19" s="11">
        <v>1</v>
      </c>
    </row>
    <row r="20" spans="1:6" x14ac:dyDescent="0.35">
      <c r="A20" s="13" t="s">
        <v>91</v>
      </c>
      <c r="B20" s="11">
        <v>1</v>
      </c>
      <c r="C20" s="11"/>
      <c r="D20" s="11"/>
      <c r="E20" s="11"/>
      <c r="F20" s="11">
        <v>1</v>
      </c>
    </row>
    <row r="21" spans="1:6" x14ac:dyDescent="0.35">
      <c r="A21" s="13" t="s">
        <v>5</v>
      </c>
      <c r="B21" s="11"/>
      <c r="C21" s="11">
        <v>1</v>
      </c>
      <c r="D21" s="11"/>
      <c r="E21" s="11"/>
      <c r="F21" s="11">
        <v>1</v>
      </c>
    </row>
    <row r="22" spans="1:6" x14ac:dyDescent="0.35">
      <c r="A22" s="13" t="s">
        <v>35</v>
      </c>
      <c r="B22" s="11"/>
      <c r="C22" s="11">
        <v>1</v>
      </c>
      <c r="D22" s="11"/>
      <c r="E22" s="11"/>
      <c r="F22" s="11">
        <v>1</v>
      </c>
    </row>
    <row r="23" spans="1:6" x14ac:dyDescent="0.35">
      <c r="A23" s="13" t="s">
        <v>41</v>
      </c>
      <c r="B23" s="11"/>
      <c r="C23" s="11"/>
      <c r="D23" s="11">
        <v>1</v>
      </c>
      <c r="E23" s="11"/>
      <c r="F23" s="11">
        <v>1</v>
      </c>
    </row>
    <row r="24" spans="1:6" x14ac:dyDescent="0.35">
      <c r="A24" s="13" t="s">
        <v>17</v>
      </c>
      <c r="B24" s="11"/>
      <c r="C24" s="11">
        <v>1</v>
      </c>
      <c r="D24" s="11"/>
      <c r="E24" s="11"/>
      <c r="F24" s="11">
        <v>1</v>
      </c>
    </row>
    <row r="25" spans="1:6" x14ac:dyDescent="0.35">
      <c r="A25" s="13" t="s">
        <v>141</v>
      </c>
      <c r="B25" s="11"/>
      <c r="C25" s="11">
        <v>1</v>
      </c>
      <c r="D25" s="11"/>
      <c r="E25" s="11"/>
      <c r="F25" s="11">
        <v>1</v>
      </c>
    </row>
    <row r="26" spans="1:6" x14ac:dyDescent="0.35">
      <c r="A26" s="13" t="s">
        <v>97</v>
      </c>
      <c r="B26" s="11"/>
      <c r="C26" s="11">
        <v>1</v>
      </c>
      <c r="D26" s="11"/>
      <c r="E26" s="11"/>
      <c r="F26" s="11">
        <v>1</v>
      </c>
    </row>
    <row r="27" spans="1:6" x14ac:dyDescent="0.35">
      <c r="A27" s="13" t="s">
        <v>86</v>
      </c>
      <c r="B27" s="11"/>
      <c r="C27" s="11">
        <v>1</v>
      </c>
      <c r="D27" s="11"/>
      <c r="E27" s="11"/>
      <c r="F27" s="11">
        <v>1</v>
      </c>
    </row>
    <row r="28" spans="1:6" x14ac:dyDescent="0.35">
      <c r="A28" s="13" t="s">
        <v>124</v>
      </c>
      <c r="B28" s="11"/>
      <c r="C28" s="11">
        <v>1</v>
      </c>
      <c r="D28" s="11"/>
      <c r="E28" s="11"/>
      <c r="F28" s="11">
        <v>1</v>
      </c>
    </row>
    <row r="29" spans="1:6" x14ac:dyDescent="0.35">
      <c r="A29" s="13" t="s">
        <v>23</v>
      </c>
      <c r="B29" s="11"/>
      <c r="C29" s="11">
        <v>1</v>
      </c>
      <c r="D29" s="11"/>
      <c r="E29" s="11"/>
      <c r="F29" s="11">
        <v>1</v>
      </c>
    </row>
    <row r="30" spans="1:6" x14ac:dyDescent="0.35">
      <c r="A30" s="13" t="s">
        <v>80</v>
      </c>
      <c r="B30" s="11"/>
      <c r="C30" s="11">
        <v>1</v>
      </c>
      <c r="D30" s="11"/>
      <c r="E30" s="11"/>
      <c r="F30" s="11">
        <v>1</v>
      </c>
    </row>
    <row r="31" spans="1:6" x14ac:dyDescent="0.35">
      <c r="A31" s="13" t="s">
        <v>49</v>
      </c>
      <c r="B31" s="11"/>
      <c r="C31" s="11">
        <v>1</v>
      </c>
      <c r="D31" s="11"/>
      <c r="E31" s="11"/>
      <c r="F31" s="11">
        <v>1</v>
      </c>
    </row>
    <row r="32" spans="1:6" x14ac:dyDescent="0.35">
      <c r="A32" s="13" t="s">
        <v>122</v>
      </c>
      <c r="B32" s="11"/>
      <c r="C32" s="11">
        <v>1</v>
      </c>
      <c r="D32" s="11"/>
      <c r="E32" s="11"/>
      <c r="F32" s="11">
        <v>1</v>
      </c>
    </row>
    <row r="33" spans="1:6" x14ac:dyDescent="0.35">
      <c r="A33" s="13" t="s">
        <v>8</v>
      </c>
      <c r="B33" s="11"/>
      <c r="C33" s="11">
        <v>1</v>
      </c>
      <c r="D33" s="11"/>
      <c r="E33" s="11"/>
      <c r="F33" s="11">
        <v>1</v>
      </c>
    </row>
    <row r="34" spans="1:6" x14ac:dyDescent="0.35">
      <c r="A34" s="13" t="s">
        <v>63</v>
      </c>
      <c r="B34" s="11"/>
      <c r="C34" s="11">
        <v>1</v>
      </c>
      <c r="D34" s="11"/>
      <c r="E34" s="11"/>
      <c r="F34" s="11">
        <v>1</v>
      </c>
    </row>
    <row r="35" spans="1:6" x14ac:dyDescent="0.35">
      <c r="A35" s="13" t="s">
        <v>147</v>
      </c>
      <c r="B35" s="11">
        <v>1</v>
      </c>
      <c r="C35" s="11"/>
      <c r="D35" s="11"/>
      <c r="E35" s="11"/>
      <c r="F35" s="11">
        <v>1</v>
      </c>
    </row>
    <row r="36" spans="1:6" x14ac:dyDescent="0.35">
      <c r="A36" s="13" t="s">
        <v>127</v>
      </c>
      <c r="B36" s="11"/>
      <c r="C36" s="11">
        <v>1</v>
      </c>
      <c r="D36" s="11"/>
      <c r="E36" s="11"/>
      <c r="F36" s="11">
        <v>1</v>
      </c>
    </row>
    <row r="37" spans="1:6" x14ac:dyDescent="0.35">
      <c r="A37" s="13" t="s">
        <v>38</v>
      </c>
      <c r="B37" s="11"/>
      <c r="C37" s="11">
        <v>1</v>
      </c>
      <c r="D37" s="11"/>
      <c r="E37" s="11"/>
      <c r="F37" s="11">
        <v>1</v>
      </c>
    </row>
    <row r="38" spans="1:6" x14ac:dyDescent="0.35">
      <c r="A38" s="13" t="s">
        <v>20</v>
      </c>
      <c r="B38" s="11"/>
      <c r="C38" s="11">
        <v>1</v>
      </c>
      <c r="D38" s="11"/>
      <c r="E38" s="11"/>
      <c r="F38" s="11">
        <v>1</v>
      </c>
    </row>
    <row r="39" spans="1:6" x14ac:dyDescent="0.35">
      <c r="A39" s="13" t="s">
        <v>108</v>
      </c>
      <c r="B39" s="11"/>
      <c r="C39" s="11">
        <v>1</v>
      </c>
      <c r="D39" s="11"/>
      <c r="E39" s="11"/>
      <c r="F39" s="11">
        <v>1</v>
      </c>
    </row>
    <row r="40" spans="1:6" x14ac:dyDescent="0.35">
      <c r="A40" s="13" t="s">
        <v>130</v>
      </c>
      <c r="B40" s="11"/>
      <c r="C40" s="11">
        <v>1</v>
      </c>
      <c r="D40" s="11"/>
      <c r="E40" s="11"/>
      <c r="F40" s="11">
        <v>1</v>
      </c>
    </row>
    <row r="41" spans="1:6" x14ac:dyDescent="0.35">
      <c r="A41" s="13" t="s">
        <v>113</v>
      </c>
      <c r="B41" s="11"/>
      <c r="C41" s="11"/>
      <c r="D41" s="11">
        <v>1</v>
      </c>
      <c r="E41" s="11"/>
      <c r="F41" s="11">
        <v>1</v>
      </c>
    </row>
    <row r="42" spans="1:6" x14ac:dyDescent="0.35">
      <c r="A42" s="13" t="s">
        <v>105</v>
      </c>
      <c r="B42" s="11"/>
      <c r="C42" s="11">
        <v>1</v>
      </c>
      <c r="D42" s="11"/>
      <c r="E42" s="11"/>
      <c r="F42" s="11">
        <v>1</v>
      </c>
    </row>
    <row r="43" spans="1:6" x14ac:dyDescent="0.35">
      <c r="A43" s="13" t="s">
        <v>99</v>
      </c>
      <c r="B43" s="11"/>
      <c r="C43" s="11"/>
      <c r="D43" s="11">
        <v>1</v>
      </c>
      <c r="E43" s="11"/>
      <c r="F43" s="11">
        <v>1</v>
      </c>
    </row>
    <row r="44" spans="1:6" x14ac:dyDescent="0.35">
      <c r="A44" s="13" t="s">
        <v>83</v>
      </c>
      <c r="B44" s="11"/>
      <c r="C44" s="11">
        <v>1</v>
      </c>
      <c r="D44" s="11"/>
      <c r="E44" s="11"/>
      <c r="F44" s="11">
        <v>1</v>
      </c>
    </row>
    <row r="45" spans="1:6" x14ac:dyDescent="0.35">
      <c r="A45" s="13" t="s">
        <v>11</v>
      </c>
      <c r="B45" s="11"/>
      <c r="C45" s="11"/>
      <c r="D45" s="11">
        <v>1</v>
      </c>
      <c r="E45" s="11"/>
      <c r="F45" s="11">
        <v>1</v>
      </c>
    </row>
    <row r="46" spans="1:6" x14ac:dyDescent="0.35">
      <c r="A46" s="13" t="s">
        <v>132</v>
      </c>
      <c r="B46" s="11"/>
      <c r="C46" s="11"/>
      <c r="D46" s="11">
        <v>1</v>
      </c>
      <c r="E46" s="11"/>
      <c r="F46" s="11">
        <v>1</v>
      </c>
    </row>
    <row r="47" spans="1:6" x14ac:dyDescent="0.35">
      <c r="A47" s="13" t="s">
        <v>138</v>
      </c>
      <c r="B47" s="11"/>
      <c r="C47" s="11">
        <v>1</v>
      </c>
      <c r="D47" s="11"/>
      <c r="E47" s="11"/>
      <c r="F47" s="11">
        <v>1</v>
      </c>
    </row>
    <row r="48" spans="1:6" x14ac:dyDescent="0.35">
      <c r="A48" s="13" t="s">
        <v>26</v>
      </c>
      <c r="B48" s="11">
        <v>1</v>
      </c>
      <c r="C48" s="11"/>
      <c r="D48" s="11"/>
      <c r="E48" s="11"/>
      <c r="F48" s="11">
        <v>1</v>
      </c>
    </row>
    <row r="49" spans="1:6" x14ac:dyDescent="0.35">
      <c r="A49" s="13" t="s">
        <v>72</v>
      </c>
      <c r="B49" s="11"/>
      <c r="C49" s="11">
        <v>1</v>
      </c>
      <c r="D49" s="11"/>
      <c r="E49" s="11"/>
      <c r="F49" s="11">
        <v>1</v>
      </c>
    </row>
    <row r="50" spans="1:6" x14ac:dyDescent="0.35">
      <c r="A50" s="13" t="s">
        <v>89</v>
      </c>
      <c r="B50" s="11"/>
      <c r="C50" s="11">
        <v>1</v>
      </c>
      <c r="D50" s="11"/>
      <c r="E50" s="11"/>
      <c r="F50" s="11">
        <v>1</v>
      </c>
    </row>
    <row r="51" spans="1:6" x14ac:dyDescent="0.35">
      <c r="A51" s="13" t="s">
        <v>47</v>
      </c>
      <c r="B51" s="11"/>
      <c r="C51" s="11">
        <v>1</v>
      </c>
      <c r="D51" s="11"/>
      <c r="E51" s="11"/>
      <c r="F51" s="11">
        <v>1</v>
      </c>
    </row>
    <row r="52" spans="1:6" x14ac:dyDescent="0.35">
      <c r="A52" s="13" t="s">
        <v>75</v>
      </c>
      <c r="B52" s="11"/>
      <c r="C52" s="11">
        <v>1</v>
      </c>
      <c r="D52" s="11"/>
      <c r="E52" s="11"/>
      <c r="F52" s="11">
        <v>1</v>
      </c>
    </row>
    <row r="53" spans="1:6" x14ac:dyDescent="0.35">
      <c r="A53" s="13" t="s">
        <v>150</v>
      </c>
      <c r="B53" s="11"/>
      <c r="C53" s="11"/>
      <c r="D53" s="11">
        <v>1</v>
      </c>
      <c r="E53" s="11"/>
      <c r="F53" s="11">
        <v>1</v>
      </c>
    </row>
    <row r="54" spans="1:6" x14ac:dyDescent="0.35">
      <c r="A54" s="13" t="s">
        <v>66</v>
      </c>
      <c r="B54" s="11"/>
      <c r="C54" s="11">
        <v>1</v>
      </c>
      <c r="D54" s="11"/>
      <c r="E54" s="11"/>
      <c r="F54" s="11">
        <v>1</v>
      </c>
    </row>
    <row r="55" spans="1:6" x14ac:dyDescent="0.35">
      <c r="A55" s="13" t="s">
        <v>32</v>
      </c>
      <c r="B55" s="11"/>
      <c r="C55" s="11">
        <v>1</v>
      </c>
      <c r="D55" s="11"/>
      <c r="E55" s="11"/>
      <c r="F55" s="11">
        <v>1</v>
      </c>
    </row>
    <row r="56" spans="1:6" x14ac:dyDescent="0.35">
      <c r="A56" s="13" t="s">
        <v>110</v>
      </c>
      <c r="B56" s="11"/>
      <c r="C56" s="11">
        <v>1</v>
      </c>
      <c r="D56" s="11"/>
      <c r="E56" s="11"/>
      <c r="F56" s="11">
        <v>1</v>
      </c>
    </row>
    <row r="57" spans="1:6" x14ac:dyDescent="0.35">
      <c r="A57" s="13" t="s">
        <v>57</v>
      </c>
      <c r="B57" s="11"/>
      <c r="C57" s="11">
        <v>1</v>
      </c>
      <c r="D57" s="11"/>
      <c r="E57" s="11"/>
      <c r="F57" s="11">
        <v>1</v>
      </c>
    </row>
    <row r="58" spans="1:6" x14ac:dyDescent="0.35">
      <c r="A58" s="13" t="s">
        <v>227</v>
      </c>
      <c r="B58" s="11"/>
      <c r="C58" s="11"/>
      <c r="D58" s="11"/>
      <c r="E58" s="11"/>
      <c r="F58" s="11"/>
    </row>
    <row r="59" spans="1:6" x14ac:dyDescent="0.35">
      <c r="A59" s="13" t="s">
        <v>228</v>
      </c>
      <c r="B59" s="11">
        <v>3</v>
      </c>
      <c r="C59" s="11">
        <v>42</v>
      </c>
      <c r="D59" s="11">
        <v>8</v>
      </c>
      <c r="E59" s="11"/>
      <c r="F59" s="11">
        <v>53</v>
      </c>
    </row>
  </sheetData>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99FFAD-16F0-47BA-82D1-4FF29F73E963}">
  <dimension ref="A1:U55"/>
  <sheetViews>
    <sheetView topLeftCell="G1" workbookViewId="0">
      <selection activeCell="U6" sqref="U6"/>
    </sheetView>
  </sheetViews>
  <sheetFormatPr defaultRowHeight="14.5" x14ac:dyDescent="0.35"/>
  <cols>
    <col min="1" max="1" width="3.26953125" customWidth="1"/>
    <col min="2" max="2" width="15.453125" customWidth="1"/>
    <col min="3" max="3" width="10.1796875" customWidth="1"/>
    <col min="4" max="4" width="24.1796875" customWidth="1"/>
    <col min="5" max="5" width="21.90625" customWidth="1"/>
    <col min="6" max="6" width="9.26953125" customWidth="1"/>
    <col min="7" max="7" width="8.6328125" customWidth="1"/>
    <col min="8" max="8" width="9.6328125" customWidth="1"/>
    <col min="9" max="9" width="8.08984375" customWidth="1"/>
    <col min="19" max="19" width="12.26953125" bestFit="1" customWidth="1"/>
  </cols>
  <sheetData>
    <row r="1" spans="1:21" x14ac:dyDescent="0.35">
      <c r="B1" t="s">
        <v>0</v>
      </c>
      <c r="C1" t="s">
        <v>206</v>
      </c>
      <c r="D1" t="s">
        <v>160</v>
      </c>
      <c r="E1" t="s">
        <v>232</v>
      </c>
      <c r="F1" t="s">
        <v>157</v>
      </c>
      <c r="G1" t="s">
        <v>158</v>
      </c>
      <c r="H1" t="s">
        <v>234</v>
      </c>
      <c r="I1" t="s">
        <v>235</v>
      </c>
      <c r="J1" t="s">
        <v>236</v>
      </c>
      <c r="K1" t="s">
        <v>237</v>
      </c>
      <c r="L1" t="s">
        <v>238</v>
      </c>
      <c r="M1" t="s">
        <v>239</v>
      </c>
      <c r="N1" t="s">
        <v>240</v>
      </c>
      <c r="O1" t="s">
        <v>241</v>
      </c>
      <c r="P1" t="s">
        <v>159</v>
      </c>
      <c r="Q1" t="s">
        <v>161</v>
      </c>
      <c r="R1" t="s">
        <v>210</v>
      </c>
    </row>
    <row r="2" spans="1:21" x14ac:dyDescent="0.35">
      <c r="A2">
        <v>0</v>
      </c>
      <c r="B2" t="s">
        <v>5</v>
      </c>
      <c r="C2" t="s">
        <v>207</v>
      </c>
      <c r="M2">
        <v>1</v>
      </c>
      <c r="Q2">
        <v>1</v>
      </c>
      <c r="R2">
        <f>SUM(D2:Q2)</f>
        <v>2</v>
      </c>
      <c r="S2" t="s">
        <v>251</v>
      </c>
      <c r="T2">
        <f>R55</f>
        <v>53</v>
      </c>
    </row>
    <row r="3" spans="1:21" x14ac:dyDescent="0.35">
      <c r="A3">
        <v>1</v>
      </c>
      <c r="B3" t="s">
        <v>8</v>
      </c>
      <c r="C3" t="s">
        <v>207</v>
      </c>
      <c r="G3">
        <v>1</v>
      </c>
      <c r="L3">
        <v>1</v>
      </c>
      <c r="R3">
        <f t="shared" ref="R3:R54" si="0">SUM(D3:Q3)</f>
        <v>2</v>
      </c>
      <c r="S3" t="s">
        <v>244</v>
      </c>
      <c r="T3">
        <f>COUNTIF(R2:R54,"&gt;0")</f>
        <v>39</v>
      </c>
      <c r="U3">
        <f>T3/$T$2</f>
        <v>0.73584905660377353</v>
      </c>
    </row>
    <row r="4" spans="1:21" x14ac:dyDescent="0.35">
      <c r="A4">
        <v>2</v>
      </c>
      <c r="B4" t="s">
        <v>11</v>
      </c>
      <c r="C4" t="s">
        <v>208</v>
      </c>
      <c r="R4">
        <f t="shared" si="0"/>
        <v>0</v>
      </c>
      <c r="S4" t="s">
        <v>253</v>
      </c>
      <c r="T4">
        <f>COUNTIF(R2:R54,"=0")</f>
        <v>14</v>
      </c>
      <c r="U4">
        <f>T4/$T$2</f>
        <v>0.26415094339622641</v>
      </c>
    </row>
    <row r="5" spans="1:21" x14ac:dyDescent="0.35">
      <c r="A5">
        <v>3</v>
      </c>
      <c r="B5" t="s">
        <v>14</v>
      </c>
      <c r="C5" t="s">
        <v>208</v>
      </c>
      <c r="Q5">
        <v>1</v>
      </c>
      <c r="R5">
        <f t="shared" si="0"/>
        <v>1</v>
      </c>
    </row>
    <row r="6" spans="1:21" x14ac:dyDescent="0.35">
      <c r="A6">
        <v>4</v>
      </c>
      <c r="B6" t="s">
        <v>17</v>
      </c>
      <c r="C6" t="s">
        <v>207</v>
      </c>
      <c r="G6">
        <v>1</v>
      </c>
      <c r="H6">
        <v>1</v>
      </c>
      <c r="R6">
        <f t="shared" si="0"/>
        <v>2</v>
      </c>
      <c r="T6">
        <f>39/41</f>
        <v>0.95121951219512191</v>
      </c>
      <c r="U6">
        <f>2/41</f>
        <v>4.878048780487805E-2</v>
      </c>
    </row>
    <row r="7" spans="1:21" x14ac:dyDescent="0.35">
      <c r="A7">
        <v>5</v>
      </c>
      <c r="B7" t="s">
        <v>20</v>
      </c>
      <c r="C7" t="s">
        <v>207</v>
      </c>
      <c r="R7">
        <f t="shared" si="0"/>
        <v>0</v>
      </c>
      <c r="T7" s="15"/>
    </row>
    <row r="8" spans="1:21" x14ac:dyDescent="0.35">
      <c r="A8">
        <v>6</v>
      </c>
      <c r="B8" t="s">
        <v>23</v>
      </c>
      <c r="C8" t="s">
        <v>207</v>
      </c>
      <c r="M8">
        <v>1</v>
      </c>
      <c r="R8">
        <f t="shared" si="0"/>
        <v>1</v>
      </c>
    </row>
    <row r="9" spans="1:21" x14ac:dyDescent="0.35">
      <c r="A9">
        <v>7</v>
      </c>
      <c r="B9" t="s">
        <v>26</v>
      </c>
      <c r="C9" t="s">
        <v>209</v>
      </c>
      <c r="R9">
        <f t="shared" si="0"/>
        <v>0</v>
      </c>
    </row>
    <row r="10" spans="1:21" x14ac:dyDescent="0.35">
      <c r="A10">
        <v>8</v>
      </c>
      <c r="B10" t="s">
        <v>29</v>
      </c>
      <c r="C10" t="s">
        <v>207</v>
      </c>
      <c r="G10">
        <v>1</v>
      </c>
      <c r="H10">
        <v>1</v>
      </c>
      <c r="R10">
        <f t="shared" si="0"/>
        <v>2</v>
      </c>
    </row>
    <row r="11" spans="1:21" x14ac:dyDescent="0.35">
      <c r="A11">
        <v>9</v>
      </c>
      <c r="B11" t="s">
        <v>32</v>
      </c>
      <c r="C11" t="s">
        <v>207</v>
      </c>
      <c r="Q11">
        <v>1</v>
      </c>
      <c r="R11">
        <f t="shared" si="0"/>
        <v>1</v>
      </c>
    </row>
    <row r="12" spans="1:21" x14ac:dyDescent="0.35">
      <c r="A12">
        <v>10</v>
      </c>
      <c r="B12" t="s">
        <v>35</v>
      </c>
      <c r="C12" t="s">
        <v>207</v>
      </c>
      <c r="H12">
        <v>1</v>
      </c>
      <c r="R12">
        <f t="shared" si="0"/>
        <v>1</v>
      </c>
    </row>
    <row r="13" spans="1:21" x14ac:dyDescent="0.35">
      <c r="A13">
        <v>11</v>
      </c>
      <c r="B13" t="s">
        <v>38</v>
      </c>
      <c r="C13" t="s">
        <v>207</v>
      </c>
      <c r="K13">
        <v>1</v>
      </c>
      <c r="M13">
        <v>1</v>
      </c>
      <c r="R13">
        <f t="shared" si="0"/>
        <v>2</v>
      </c>
    </row>
    <row r="14" spans="1:21" x14ac:dyDescent="0.35">
      <c r="A14">
        <v>12</v>
      </c>
      <c r="B14" t="s">
        <v>41</v>
      </c>
      <c r="C14" t="s">
        <v>208</v>
      </c>
      <c r="E14">
        <v>1</v>
      </c>
      <c r="P14">
        <v>1</v>
      </c>
      <c r="R14">
        <f t="shared" si="0"/>
        <v>2</v>
      </c>
    </row>
    <row r="15" spans="1:21" x14ac:dyDescent="0.35">
      <c r="A15">
        <v>13</v>
      </c>
      <c r="B15" t="s">
        <v>44</v>
      </c>
      <c r="C15" t="s">
        <v>207</v>
      </c>
      <c r="Q15">
        <v>1</v>
      </c>
      <c r="R15">
        <f t="shared" si="0"/>
        <v>1</v>
      </c>
    </row>
    <row r="16" spans="1:21" x14ac:dyDescent="0.35">
      <c r="A16">
        <v>14</v>
      </c>
      <c r="B16" t="s">
        <v>47</v>
      </c>
      <c r="C16" t="s">
        <v>207</v>
      </c>
      <c r="R16">
        <f t="shared" si="0"/>
        <v>0</v>
      </c>
    </row>
    <row r="17" spans="1:18" x14ac:dyDescent="0.35">
      <c r="A17">
        <v>15</v>
      </c>
      <c r="B17" t="s">
        <v>49</v>
      </c>
      <c r="C17" t="s">
        <v>207</v>
      </c>
      <c r="G17">
        <v>1</v>
      </c>
      <c r="R17">
        <f t="shared" si="0"/>
        <v>1</v>
      </c>
    </row>
    <row r="18" spans="1:18" x14ac:dyDescent="0.35">
      <c r="A18">
        <v>16</v>
      </c>
      <c r="B18" t="s">
        <v>52</v>
      </c>
      <c r="C18" t="s">
        <v>207</v>
      </c>
      <c r="L18">
        <v>1</v>
      </c>
      <c r="R18">
        <f t="shared" si="0"/>
        <v>1</v>
      </c>
    </row>
    <row r="19" spans="1:18" x14ac:dyDescent="0.35">
      <c r="A19">
        <v>17</v>
      </c>
      <c r="B19" t="s">
        <v>55</v>
      </c>
      <c r="C19" t="s">
        <v>207</v>
      </c>
      <c r="L19">
        <v>1</v>
      </c>
      <c r="R19">
        <f t="shared" si="0"/>
        <v>1</v>
      </c>
    </row>
    <row r="20" spans="1:18" x14ac:dyDescent="0.35">
      <c r="A20">
        <v>18</v>
      </c>
      <c r="B20" t="s">
        <v>57</v>
      </c>
      <c r="C20" t="s">
        <v>207</v>
      </c>
      <c r="R20">
        <f t="shared" si="0"/>
        <v>0</v>
      </c>
    </row>
    <row r="21" spans="1:18" x14ac:dyDescent="0.35">
      <c r="A21">
        <v>19</v>
      </c>
      <c r="B21" t="s">
        <v>60</v>
      </c>
      <c r="C21" t="s">
        <v>207</v>
      </c>
      <c r="G21">
        <v>1</v>
      </c>
      <c r="H21">
        <v>1</v>
      </c>
      <c r="R21">
        <f t="shared" si="0"/>
        <v>2</v>
      </c>
    </row>
    <row r="22" spans="1:18" x14ac:dyDescent="0.35">
      <c r="A22">
        <v>20</v>
      </c>
      <c r="B22" t="s">
        <v>63</v>
      </c>
      <c r="C22" t="s">
        <v>207</v>
      </c>
      <c r="R22">
        <f t="shared" si="0"/>
        <v>0</v>
      </c>
    </row>
    <row r="23" spans="1:18" x14ac:dyDescent="0.35">
      <c r="A23">
        <v>21</v>
      </c>
      <c r="B23" t="s">
        <v>66</v>
      </c>
      <c r="C23" t="s">
        <v>207</v>
      </c>
      <c r="K23">
        <v>1</v>
      </c>
      <c r="R23">
        <f t="shared" si="0"/>
        <v>1</v>
      </c>
    </row>
    <row r="24" spans="1:18" x14ac:dyDescent="0.35">
      <c r="A24">
        <v>22</v>
      </c>
      <c r="B24" t="s">
        <v>69</v>
      </c>
      <c r="C24" t="s">
        <v>207</v>
      </c>
      <c r="H24">
        <v>1</v>
      </c>
      <c r="R24">
        <f t="shared" si="0"/>
        <v>1</v>
      </c>
    </row>
    <row r="25" spans="1:18" x14ac:dyDescent="0.35">
      <c r="A25">
        <v>23</v>
      </c>
      <c r="B25" t="s">
        <v>72</v>
      </c>
      <c r="C25" t="s">
        <v>207</v>
      </c>
      <c r="G25">
        <v>1</v>
      </c>
      <c r="R25">
        <f t="shared" si="0"/>
        <v>1</v>
      </c>
    </row>
    <row r="26" spans="1:18" x14ac:dyDescent="0.35">
      <c r="A26">
        <v>24</v>
      </c>
      <c r="B26" t="s">
        <v>75</v>
      </c>
      <c r="C26" t="s">
        <v>207</v>
      </c>
      <c r="G26">
        <v>1</v>
      </c>
      <c r="R26">
        <f t="shared" si="0"/>
        <v>1</v>
      </c>
    </row>
    <row r="27" spans="1:18" x14ac:dyDescent="0.35">
      <c r="A27">
        <v>25</v>
      </c>
      <c r="B27" t="s">
        <v>78</v>
      </c>
      <c r="C27" t="s">
        <v>207</v>
      </c>
      <c r="R27">
        <f t="shared" si="0"/>
        <v>0</v>
      </c>
    </row>
    <row r="28" spans="1:18" x14ac:dyDescent="0.35">
      <c r="A28">
        <v>26</v>
      </c>
      <c r="B28" t="s">
        <v>80</v>
      </c>
      <c r="C28" t="s">
        <v>207</v>
      </c>
      <c r="M28">
        <v>1</v>
      </c>
      <c r="R28">
        <f t="shared" si="0"/>
        <v>1</v>
      </c>
    </row>
    <row r="29" spans="1:18" x14ac:dyDescent="0.35">
      <c r="A29">
        <v>27</v>
      </c>
      <c r="B29" t="s">
        <v>83</v>
      </c>
      <c r="C29" t="s">
        <v>207</v>
      </c>
      <c r="G29">
        <v>1</v>
      </c>
      <c r="R29">
        <f t="shared" si="0"/>
        <v>1</v>
      </c>
    </row>
    <row r="30" spans="1:18" x14ac:dyDescent="0.35">
      <c r="A30">
        <v>28</v>
      </c>
      <c r="B30" t="s">
        <v>86</v>
      </c>
      <c r="C30" t="s">
        <v>207</v>
      </c>
      <c r="G30">
        <v>1</v>
      </c>
      <c r="H30">
        <v>1</v>
      </c>
      <c r="R30">
        <f t="shared" si="0"/>
        <v>2</v>
      </c>
    </row>
    <row r="31" spans="1:18" x14ac:dyDescent="0.35">
      <c r="A31">
        <v>29</v>
      </c>
      <c r="B31" t="s">
        <v>89</v>
      </c>
      <c r="C31" t="s">
        <v>207</v>
      </c>
      <c r="M31">
        <v>1</v>
      </c>
      <c r="R31">
        <f t="shared" si="0"/>
        <v>1</v>
      </c>
    </row>
    <row r="32" spans="1:18" x14ac:dyDescent="0.35">
      <c r="A32">
        <v>30</v>
      </c>
      <c r="B32" t="s">
        <v>91</v>
      </c>
      <c r="C32" t="s">
        <v>209</v>
      </c>
      <c r="R32">
        <f t="shared" si="0"/>
        <v>0</v>
      </c>
    </row>
    <row r="33" spans="1:18" x14ac:dyDescent="0.35">
      <c r="A33">
        <v>31</v>
      </c>
      <c r="B33" t="s">
        <v>94</v>
      </c>
      <c r="C33" t="s">
        <v>208</v>
      </c>
      <c r="E33">
        <v>1</v>
      </c>
      <c r="K33">
        <v>1</v>
      </c>
      <c r="R33">
        <f t="shared" si="0"/>
        <v>2</v>
      </c>
    </row>
    <row r="34" spans="1:18" x14ac:dyDescent="0.35">
      <c r="A34">
        <v>32</v>
      </c>
      <c r="B34" t="s">
        <v>97</v>
      </c>
      <c r="C34" t="s">
        <v>207</v>
      </c>
      <c r="M34">
        <v>1</v>
      </c>
      <c r="R34">
        <f t="shared" si="0"/>
        <v>1</v>
      </c>
    </row>
    <row r="35" spans="1:18" x14ac:dyDescent="0.35">
      <c r="A35">
        <v>33</v>
      </c>
      <c r="B35" t="s">
        <v>99</v>
      </c>
      <c r="C35" t="s">
        <v>208</v>
      </c>
      <c r="G35">
        <v>1</v>
      </c>
      <c r="R35">
        <f t="shared" si="0"/>
        <v>1</v>
      </c>
    </row>
    <row r="36" spans="1:18" x14ac:dyDescent="0.35">
      <c r="A36">
        <v>34</v>
      </c>
      <c r="B36" t="s">
        <v>102</v>
      </c>
      <c r="C36" t="s">
        <v>207</v>
      </c>
      <c r="R36">
        <f t="shared" si="0"/>
        <v>0</v>
      </c>
    </row>
    <row r="37" spans="1:18" x14ac:dyDescent="0.35">
      <c r="A37">
        <v>35</v>
      </c>
      <c r="B37" t="s">
        <v>105</v>
      </c>
      <c r="C37" t="s">
        <v>207</v>
      </c>
      <c r="R37">
        <f t="shared" si="0"/>
        <v>0</v>
      </c>
    </row>
    <row r="38" spans="1:18" x14ac:dyDescent="0.35">
      <c r="A38">
        <v>36</v>
      </c>
      <c r="B38" t="s">
        <v>108</v>
      </c>
      <c r="C38" t="s">
        <v>207</v>
      </c>
      <c r="G38">
        <v>1</v>
      </c>
      <c r="R38">
        <f t="shared" si="0"/>
        <v>1</v>
      </c>
    </row>
    <row r="39" spans="1:18" x14ac:dyDescent="0.35">
      <c r="A39">
        <v>37</v>
      </c>
      <c r="B39" t="s">
        <v>110</v>
      </c>
      <c r="C39" t="s">
        <v>207</v>
      </c>
      <c r="Q39">
        <v>1</v>
      </c>
      <c r="R39">
        <f t="shared" si="0"/>
        <v>1</v>
      </c>
    </row>
    <row r="40" spans="1:18" x14ac:dyDescent="0.35">
      <c r="A40">
        <v>38</v>
      </c>
      <c r="B40" t="s">
        <v>113</v>
      </c>
      <c r="C40" t="s">
        <v>208</v>
      </c>
      <c r="M40">
        <v>1</v>
      </c>
      <c r="R40">
        <f t="shared" si="0"/>
        <v>1</v>
      </c>
    </row>
    <row r="41" spans="1:18" x14ac:dyDescent="0.35">
      <c r="A41">
        <v>39</v>
      </c>
      <c r="B41" t="s">
        <v>116</v>
      </c>
      <c r="C41" t="s">
        <v>207</v>
      </c>
      <c r="R41">
        <f t="shared" si="0"/>
        <v>0</v>
      </c>
    </row>
    <row r="42" spans="1:18" x14ac:dyDescent="0.35">
      <c r="A42">
        <v>40</v>
      </c>
      <c r="B42" t="s">
        <v>119</v>
      </c>
      <c r="C42" t="s">
        <v>207</v>
      </c>
      <c r="D42">
        <v>1</v>
      </c>
      <c r="P42">
        <v>1</v>
      </c>
      <c r="Q42">
        <v>1</v>
      </c>
      <c r="R42">
        <f t="shared" si="0"/>
        <v>3</v>
      </c>
    </row>
    <row r="43" spans="1:18" x14ac:dyDescent="0.35">
      <c r="A43">
        <v>41</v>
      </c>
      <c r="B43" t="s">
        <v>122</v>
      </c>
      <c r="C43" t="s">
        <v>207</v>
      </c>
      <c r="Q43">
        <v>1</v>
      </c>
      <c r="R43">
        <f t="shared" si="0"/>
        <v>1</v>
      </c>
    </row>
    <row r="44" spans="1:18" x14ac:dyDescent="0.35">
      <c r="A44">
        <v>42</v>
      </c>
      <c r="B44" t="s">
        <v>124</v>
      </c>
      <c r="C44" t="s">
        <v>207</v>
      </c>
      <c r="Q44">
        <v>1</v>
      </c>
      <c r="R44">
        <f t="shared" si="0"/>
        <v>1</v>
      </c>
    </row>
    <row r="45" spans="1:18" x14ac:dyDescent="0.35">
      <c r="A45">
        <v>43</v>
      </c>
      <c r="B45" t="s">
        <v>127</v>
      </c>
      <c r="C45" t="s">
        <v>207</v>
      </c>
      <c r="F45">
        <v>1</v>
      </c>
      <c r="R45">
        <f t="shared" si="0"/>
        <v>1</v>
      </c>
    </row>
    <row r="46" spans="1:18" x14ac:dyDescent="0.35">
      <c r="A46">
        <v>44</v>
      </c>
      <c r="B46" t="s">
        <v>130</v>
      </c>
      <c r="C46" t="s">
        <v>207</v>
      </c>
      <c r="G46">
        <v>1</v>
      </c>
      <c r="R46">
        <f t="shared" si="0"/>
        <v>1</v>
      </c>
    </row>
    <row r="47" spans="1:18" x14ac:dyDescent="0.35">
      <c r="A47">
        <v>45</v>
      </c>
      <c r="B47" t="s">
        <v>132</v>
      </c>
      <c r="C47" t="s">
        <v>208</v>
      </c>
      <c r="R47">
        <f t="shared" si="0"/>
        <v>0</v>
      </c>
    </row>
    <row r="48" spans="1:18" x14ac:dyDescent="0.35">
      <c r="A48">
        <v>46</v>
      </c>
      <c r="B48" t="s">
        <v>135</v>
      </c>
      <c r="C48" t="s">
        <v>207</v>
      </c>
      <c r="R48">
        <f t="shared" si="0"/>
        <v>0</v>
      </c>
    </row>
    <row r="49" spans="1:18" x14ac:dyDescent="0.35">
      <c r="A49">
        <v>47</v>
      </c>
      <c r="B49" t="s">
        <v>138</v>
      </c>
      <c r="C49" t="s">
        <v>207</v>
      </c>
      <c r="Q49">
        <v>1</v>
      </c>
      <c r="R49">
        <f t="shared" si="0"/>
        <v>1</v>
      </c>
    </row>
    <row r="50" spans="1:18" x14ac:dyDescent="0.35">
      <c r="A50">
        <v>48</v>
      </c>
      <c r="B50" t="s">
        <v>141</v>
      </c>
      <c r="C50" t="s">
        <v>207</v>
      </c>
      <c r="H50">
        <v>1</v>
      </c>
      <c r="R50">
        <f t="shared" si="0"/>
        <v>1</v>
      </c>
    </row>
    <row r="51" spans="1:18" x14ac:dyDescent="0.35">
      <c r="A51">
        <v>49</v>
      </c>
      <c r="B51" t="s">
        <v>144</v>
      </c>
      <c r="C51" t="s">
        <v>207</v>
      </c>
      <c r="M51">
        <v>1</v>
      </c>
      <c r="Q51">
        <v>1</v>
      </c>
      <c r="R51">
        <f t="shared" si="0"/>
        <v>2</v>
      </c>
    </row>
    <row r="52" spans="1:18" x14ac:dyDescent="0.35">
      <c r="A52">
        <v>50</v>
      </c>
      <c r="B52" t="s">
        <v>147</v>
      </c>
      <c r="C52" t="s">
        <v>209</v>
      </c>
      <c r="G52">
        <v>1</v>
      </c>
      <c r="R52">
        <f t="shared" si="0"/>
        <v>1</v>
      </c>
    </row>
    <row r="53" spans="1:18" x14ac:dyDescent="0.35">
      <c r="A53">
        <v>51</v>
      </c>
      <c r="B53" t="s">
        <v>150</v>
      </c>
      <c r="C53" t="s">
        <v>208</v>
      </c>
      <c r="R53">
        <f t="shared" si="0"/>
        <v>0</v>
      </c>
    </row>
    <row r="54" spans="1:18" x14ac:dyDescent="0.35">
      <c r="A54">
        <v>52</v>
      </c>
      <c r="B54" t="s">
        <v>153</v>
      </c>
      <c r="C54" t="s">
        <v>207</v>
      </c>
      <c r="H54">
        <v>1</v>
      </c>
      <c r="R54">
        <f t="shared" si="0"/>
        <v>1</v>
      </c>
    </row>
    <row r="55" spans="1:18" x14ac:dyDescent="0.35">
      <c r="R55">
        <f>COUNTA(R2:R54)</f>
        <v>53</v>
      </c>
    </row>
  </sheetData>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3AF5A8-5D19-43E8-AB15-A051AD39BF10}">
  <dimension ref="A1:H55"/>
  <sheetViews>
    <sheetView topLeftCell="A10" workbookViewId="0">
      <selection activeCell="H3" sqref="H3"/>
    </sheetView>
  </sheetViews>
  <sheetFormatPr defaultRowHeight="14.5" x14ac:dyDescent="0.35"/>
  <cols>
    <col min="4" max="4" width="52.26953125" customWidth="1"/>
    <col min="5" max="5" width="17.453125" customWidth="1"/>
  </cols>
  <sheetData>
    <row r="1" spans="1:8" x14ac:dyDescent="0.35">
      <c r="B1" t="s">
        <v>0</v>
      </c>
      <c r="C1" t="s">
        <v>206</v>
      </c>
      <c r="D1" t="s">
        <v>233</v>
      </c>
      <c r="E1" t="s">
        <v>210</v>
      </c>
    </row>
    <row r="2" spans="1:8" x14ac:dyDescent="0.35">
      <c r="A2">
        <v>0</v>
      </c>
      <c r="B2" t="s">
        <v>5</v>
      </c>
      <c r="C2" t="s">
        <v>207</v>
      </c>
      <c r="E2">
        <f>D2</f>
        <v>0</v>
      </c>
      <c r="F2" t="s">
        <v>245</v>
      </c>
      <c r="G2">
        <f>E55</f>
        <v>53</v>
      </c>
    </row>
    <row r="3" spans="1:8" x14ac:dyDescent="0.35">
      <c r="A3">
        <v>1</v>
      </c>
      <c r="B3" t="s">
        <v>8</v>
      </c>
      <c r="C3" t="s">
        <v>207</v>
      </c>
      <c r="E3">
        <f t="shared" ref="E3:E54" si="0">D3</f>
        <v>0</v>
      </c>
      <c r="F3" t="s">
        <v>250</v>
      </c>
      <c r="G3">
        <f>COUNTIF(E2:E54,"&gt;0")</f>
        <v>2</v>
      </c>
      <c r="H3">
        <f>G3/G2</f>
        <v>3.7735849056603772E-2</v>
      </c>
    </row>
    <row r="4" spans="1:8" x14ac:dyDescent="0.35">
      <c r="A4">
        <v>2</v>
      </c>
      <c r="B4" t="s">
        <v>11</v>
      </c>
      <c r="C4" t="s">
        <v>208</v>
      </c>
      <c r="E4">
        <f t="shared" si="0"/>
        <v>0</v>
      </c>
    </row>
    <row r="5" spans="1:8" x14ac:dyDescent="0.35">
      <c r="A5">
        <v>3</v>
      </c>
      <c r="B5" t="s">
        <v>14</v>
      </c>
      <c r="C5" t="s">
        <v>208</v>
      </c>
      <c r="E5">
        <f t="shared" si="0"/>
        <v>0</v>
      </c>
    </row>
    <row r="6" spans="1:8" x14ac:dyDescent="0.35">
      <c r="A6">
        <v>4</v>
      </c>
      <c r="B6" t="s">
        <v>17</v>
      </c>
      <c r="C6" t="s">
        <v>207</v>
      </c>
      <c r="E6">
        <f t="shared" si="0"/>
        <v>0</v>
      </c>
    </row>
    <row r="7" spans="1:8" x14ac:dyDescent="0.35">
      <c r="A7">
        <v>5</v>
      </c>
      <c r="B7" t="s">
        <v>20</v>
      </c>
      <c r="C7" t="s">
        <v>207</v>
      </c>
      <c r="E7">
        <f t="shared" si="0"/>
        <v>0</v>
      </c>
    </row>
    <row r="8" spans="1:8" x14ac:dyDescent="0.35">
      <c r="A8">
        <v>6</v>
      </c>
      <c r="B8" t="s">
        <v>23</v>
      </c>
      <c r="C8" t="s">
        <v>207</v>
      </c>
      <c r="E8">
        <f t="shared" si="0"/>
        <v>0</v>
      </c>
    </row>
    <row r="9" spans="1:8" x14ac:dyDescent="0.35">
      <c r="A9">
        <v>7</v>
      </c>
      <c r="B9" t="s">
        <v>26</v>
      </c>
      <c r="C9" t="s">
        <v>209</v>
      </c>
      <c r="E9">
        <f t="shared" si="0"/>
        <v>0</v>
      </c>
    </row>
    <row r="10" spans="1:8" x14ac:dyDescent="0.35">
      <c r="A10">
        <v>8</v>
      </c>
      <c r="B10" t="s">
        <v>29</v>
      </c>
      <c r="C10" t="s">
        <v>207</v>
      </c>
      <c r="E10">
        <f t="shared" si="0"/>
        <v>0</v>
      </c>
    </row>
    <row r="11" spans="1:8" x14ac:dyDescent="0.35">
      <c r="A11">
        <v>9</v>
      </c>
      <c r="B11" t="s">
        <v>32</v>
      </c>
      <c r="C11" t="s">
        <v>207</v>
      </c>
      <c r="E11">
        <f t="shared" si="0"/>
        <v>0</v>
      </c>
    </row>
    <row r="12" spans="1:8" x14ac:dyDescent="0.35">
      <c r="A12">
        <v>10</v>
      </c>
      <c r="B12" t="s">
        <v>35</v>
      </c>
      <c r="C12" t="s">
        <v>207</v>
      </c>
      <c r="E12">
        <f t="shared" si="0"/>
        <v>0</v>
      </c>
    </row>
    <row r="13" spans="1:8" x14ac:dyDescent="0.35">
      <c r="A13">
        <v>11</v>
      </c>
      <c r="B13" t="s">
        <v>38</v>
      </c>
      <c r="C13" t="s">
        <v>207</v>
      </c>
      <c r="E13">
        <f t="shared" si="0"/>
        <v>0</v>
      </c>
    </row>
    <row r="14" spans="1:8" x14ac:dyDescent="0.35">
      <c r="A14">
        <v>12</v>
      </c>
      <c r="B14" t="s">
        <v>41</v>
      </c>
      <c r="C14" t="s">
        <v>208</v>
      </c>
      <c r="E14">
        <f t="shared" si="0"/>
        <v>0</v>
      </c>
    </row>
    <row r="15" spans="1:8" x14ac:dyDescent="0.35">
      <c r="A15">
        <v>13</v>
      </c>
      <c r="B15" t="s">
        <v>44</v>
      </c>
      <c r="C15" t="s">
        <v>207</v>
      </c>
      <c r="E15">
        <f t="shared" si="0"/>
        <v>0</v>
      </c>
    </row>
    <row r="16" spans="1:8" x14ac:dyDescent="0.35">
      <c r="A16">
        <v>14</v>
      </c>
      <c r="B16" t="s">
        <v>47</v>
      </c>
      <c r="C16" t="s">
        <v>207</v>
      </c>
      <c r="E16">
        <f t="shared" si="0"/>
        <v>0</v>
      </c>
    </row>
    <row r="17" spans="1:5" x14ac:dyDescent="0.35">
      <c r="A17">
        <v>15</v>
      </c>
      <c r="B17" t="s">
        <v>49</v>
      </c>
      <c r="C17" t="s">
        <v>207</v>
      </c>
      <c r="E17">
        <f t="shared" si="0"/>
        <v>0</v>
      </c>
    </row>
    <row r="18" spans="1:5" x14ac:dyDescent="0.35">
      <c r="A18">
        <v>16</v>
      </c>
      <c r="B18" t="s">
        <v>52</v>
      </c>
      <c r="C18" t="s">
        <v>207</v>
      </c>
      <c r="E18">
        <f t="shared" si="0"/>
        <v>0</v>
      </c>
    </row>
    <row r="19" spans="1:5" x14ac:dyDescent="0.35">
      <c r="A19">
        <v>17</v>
      </c>
      <c r="B19" t="s">
        <v>55</v>
      </c>
      <c r="C19" t="s">
        <v>207</v>
      </c>
      <c r="E19">
        <f t="shared" si="0"/>
        <v>0</v>
      </c>
    </row>
    <row r="20" spans="1:5" x14ac:dyDescent="0.35">
      <c r="A20">
        <v>18</v>
      </c>
      <c r="B20" t="s">
        <v>57</v>
      </c>
      <c r="C20" t="s">
        <v>207</v>
      </c>
      <c r="E20">
        <f t="shared" si="0"/>
        <v>0</v>
      </c>
    </row>
    <row r="21" spans="1:5" x14ac:dyDescent="0.35">
      <c r="A21">
        <v>19</v>
      </c>
      <c r="B21" t="s">
        <v>60</v>
      </c>
      <c r="C21" t="s">
        <v>207</v>
      </c>
      <c r="E21">
        <f t="shared" si="0"/>
        <v>0</v>
      </c>
    </row>
    <row r="22" spans="1:5" x14ac:dyDescent="0.35">
      <c r="A22">
        <v>20</v>
      </c>
      <c r="B22" t="s">
        <v>63</v>
      </c>
      <c r="C22" t="s">
        <v>207</v>
      </c>
      <c r="E22">
        <f t="shared" si="0"/>
        <v>0</v>
      </c>
    </row>
    <row r="23" spans="1:5" x14ac:dyDescent="0.35">
      <c r="A23">
        <v>21</v>
      </c>
      <c r="B23" t="s">
        <v>66</v>
      </c>
      <c r="C23" t="s">
        <v>207</v>
      </c>
      <c r="E23">
        <f t="shared" si="0"/>
        <v>0</v>
      </c>
    </row>
    <row r="24" spans="1:5" x14ac:dyDescent="0.35">
      <c r="A24">
        <v>22</v>
      </c>
      <c r="B24" t="s">
        <v>69</v>
      </c>
      <c r="C24" t="s">
        <v>207</v>
      </c>
      <c r="E24">
        <f t="shared" si="0"/>
        <v>0</v>
      </c>
    </row>
    <row r="25" spans="1:5" x14ac:dyDescent="0.35">
      <c r="A25">
        <v>23</v>
      </c>
      <c r="B25" t="s">
        <v>72</v>
      </c>
      <c r="C25" t="s">
        <v>207</v>
      </c>
      <c r="E25">
        <f t="shared" si="0"/>
        <v>0</v>
      </c>
    </row>
    <row r="26" spans="1:5" x14ac:dyDescent="0.35">
      <c r="A26">
        <v>24</v>
      </c>
      <c r="B26" t="s">
        <v>75</v>
      </c>
      <c r="C26" t="s">
        <v>207</v>
      </c>
      <c r="E26">
        <f t="shared" si="0"/>
        <v>0</v>
      </c>
    </row>
    <row r="27" spans="1:5" x14ac:dyDescent="0.35">
      <c r="A27">
        <v>25</v>
      </c>
      <c r="B27" t="s">
        <v>78</v>
      </c>
      <c r="C27" t="s">
        <v>207</v>
      </c>
      <c r="E27">
        <f t="shared" si="0"/>
        <v>0</v>
      </c>
    </row>
    <row r="28" spans="1:5" x14ac:dyDescent="0.35">
      <c r="A28">
        <v>26</v>
      </c>
      <c r="B28" t="s">
        <v>80</v>
      </c>
      <c r="C28" t="s">
        <v>207</v>
      </c>
      <c r="E28">
        <f t="shared" si="0"/>
        <v>0</v>
      </c>
    </row>
    <row r="29" spans="1:5" x14ac:dyDescent="0.35">
      <c r="A29">
        <v>27</v>
      </c>
      <c r="B29" t="s">
        <v>83</v>
      </c>
      <c r="C29" t="s">
        <v>207</v>
      </c>
      <c r="E29">
        <f t="shared" si="0"/>
        <v>0</v>
      </c>
    </row>
    <row r="30" spans="1:5" x14ac:dyDescent="0.35">
      <c r="A30">
        <v>28</v>
      </c>
      <c r="B30" t="s">
        <v>86</v>
      </c>
      <c r="C30" t="s">
        <v>207</v>
      </c>
      <c r="E30">
        <f t="shared" si="0"/>
        <v>0</v>
      </c>
    </row>
    <row r="31" spans="1:5" x14ac:dyDescent="0.35">
      <c r="A31">
        <v>29</v>
      </c>
      <c r="B31" t="s">
        <v>89</v>
      </c>
      <c r="C31" t="s">
        <v>207</v>
      </c>
      <c r="E31">
        <f t="shared" si="0"/>
        <v>0</v>
      </c>
    </row>
    <row r="32" spans="1:5" x14ac:dyDescent="0.35">
      <c r="A32">
        <v>30</v>
      </c>
      <c r="B32" t="s">
        <v>91</v>
      </c>
      <c r="C32" t="s">
        <v>209</v>
      </c>
      <c r="D32">
        <v>1</v>
      </c>
      <c r="E32">
        <f t="shared" si="0"/>
        <v>1</v>
      </c>
    </row>
    <row r="33" spans="1:5" x14ac:dyDescent="0.35">
      <c r="A33">
        <v>31</v>
      </c>
      <c r="B33" t="s">
        <v>94</v>
      </c>
      <c r="C33" t="s">
        <v>208</v>
      </c>
      <c r="E33">
        <f t="shared" si="0"/>
        <v>0</v>
      </c>
    </row>
    <row r="34" spans="1:5" x14ac:dyDescent="0.35">
      <c r="A34">
        <v>32</v>
      </c>
      <c r="B34" t="s">
        <v>97</v>
      </c>
      <c r="C34" t="s">
        <v>207</v>
      </c>
      <c r="E34">
        <f t="shared" si="0"/>
        <v>0</v>
      </c>
    </row>
    <row r="35" spans="1:5" x14ac:dyDescent="0.35">
      <c r="A35">
        <v>33</v>
      </c>
      <c r="B35" t="s">
        <v>99</v>
      </c>
      <c r="C35" t="s">
        <v>208</v>
      </c>
      <c r="E35">
        <f t="shared" si="0"/>
        <v>0</v>
      </c>
    </row>
    <row r="36" spans="1:5" x14ac:dyDescent="0.35">
      <c r="A36">
        <v>34</v>
      </c>
      <c r="B36" t="s">
        <v>102</v>
      </c>
      <c r="C36" t="s">
        <v>207</v>
      </c>
      <c r="E36">
        <f t="shared" si="0"/>
        <v>0</v>
      </c>
    </row>
    <row r="37" spans="1:5" x14ac:dyDescent="0.35">
      <c r="A37">
        <v>35</v>
      </c>
      <c r="B37" t="s">
        <v>105</v>
      </c>
      <c r="C37" t="s">
        <v>207</v>
      </c>
      <c r="E37">
        <f t="shared" si="0"/>
        <v>0</v>
      </c>
    </row>
    <row r="38" spans="1:5" x14ac:dyDescent="0.35">
      <c r="A38">
        <v>36</v>
      </c>
      <c r="B38" t="s">
        <v>108</v>
      </c>
      <c r="C38" t="s">
        <v>207</v>
      </c>
      <c r="E38">
        <f t="shared" si="0"/>
        <v>0</v>
      </c>
    </row>
    <row r="39" spans="1:5" x14ac:dyDescent="0.35">
      <c r="A39">
        <v>37</v>
      </c>
      <c r="B39" t="s">
        <v>110</v>
      </c>
      <c r="C39" t="s">
        <v>207</v>
      </c>
      <c r="E39">
        <f t="shared" si="0"/>
        <v>0</v>
      </c>
    </row>
    <row r="40" spans="1:5" x14ac:dyDescent="0.35">
      <c r="A40">
        <v>38</v>
      </c>
      <c r="B40" t="s">
        <v>113</v>
      </c>
      <c r="C40" t="s">
        <v>208</v>
      </c>
      <c r="E40">
        <f t="shared" si="0"/>
        <v>0</v>
      </c>
    </row>
    <row r="41" spans="1:5" x14ac:dyDescent="0.35">
      <c r="A41">
        <v>39</v>
      </c>
      <c r="B41" t="s">
        <v>116</v>
      </c>
      <c r="C41" t="s">
        <v>207</v>
      </c>
      <c r="E41">
        <f t="shared" si="0"/>
        <v>0</v>
      </c>
    </row>
    <row r="42" spans="1:5" x14ac:dyDescent="0.35">
      <c r="A42">
        <v>40</v>
      </c>
      <c r="B42" t="s">
        <v>119</v>
      </c>
      <c r="C42" t="s">
        <v>207</v>
      </c>
      <c r="E42">
        <f t="shared" si="0"/>
        <v>0</v>
      </c>
    </row>
    <row r="43" spans="1:5" x14ac:dyDescent="0.35">
      <c r="A43">
        <v>41</v>
      </c>
      <c r="B43" t="s">
        <v>122</v>
      </c>
      <c r="C43" t="s">
        <v>207</v>
      </c>
      <c r="E43">
        <f t="shared" si="0"/>
        <v>0</v>
      </c>
    </row>
    <row r="44" spans="1:5" x14ac:dyDescent="0.35">
      <c r="A44">
        <v>42</v>
      </c>
      <c r="B44" t="s">
        <v>124</v>
      </c>
      <c r="C44" t="s">
        <v>207</v>
      </c>
      <c r="E44">
        <f t="shared" si="0"/>
        <v>0</v>
      </c>
    </row>
    <row r="45" spans="1:5" x14ac:dyDescent="0.35">
      <c r="A45">
        <v>43</v>
      </c>
      <c r="B45" t="s">
        <v>127</v>
      </c>
      <c r="C45" t="s">
        <v>207</v>
      </c>
      <c r="E45">
        <f t="shared" si="0"/>
        <v>0</v>
      </c>
    </row>
    <row r="46" spans="1:5" x14ac:dyDescent="0.35">
      <c r="A46">
        <v>44</v>
      </c>
      <c r="B46" t="s">
        <v>130</v>
      </c>
      <c r="C46" t="s">
        <v>207</v>
      </c>
      <c r="E46">
        <f t="shared" si="0"/>
        <v>0</v>
      </c>
    </row>
    <row r="47" spans="1:5" x14ac:dyDescent="0.35">
      <c r="A47">
        <v>45</v>
      </c>
      <c r="B47" t="s">
        <v>132</v>
      </c>
      <c r="C47" t="s">
        <v>208</v>
      </c>
      <c r="D47">
        <v>1</v>
      </c>
      <c r="E47">
        <f t="shared" si="0"/>
        <v>1</v>
      </c>
    </row>
    <row r="48" spans="1:5" x14ac:dyDescent="0.35">
      <c r="A48">
        <v>46</v>
      </c>
      <c r="B48" t="s">
        <v>135</v>
      </c>
      <c r="C48" t="s">
        <v>207</v>
      </c>
      <c r="E48">
        <f t="shared" si="0"/>
        <v>0</v>
      </c>
    </row>
    <row r="49" spans="1:5" x14ac:dyDescent="0.35">
      <c r="A49">
        <v>47</v>
      </c>
      <c r="B49" t="s">
        <v>138</v>
      </c>
      <c r="C49" t="s">
        <v>207</v>
      </c>
      <c r="E49">
        <f t="shared" si="0"/>
        <v>0</v>
      </c>
    </row>
    <row r="50" spans="1:5" x14ac:dyDescent="0.35">
      <c r="A50">
        <v>48</v>
      </c>
      <c r="B50" t="s">
        <v>141</v>
      </c>
      <c r="C50" t="s">
        <v>207</v>
      </c>
      <c r="E50">
        <f t="shared" si="0"/>
        <v>0</v>
      </c>
    </row>
    <row r="51" spans="1:5" x14ac:dyDescent="0.35">
      <c r="A51">
        <v>49</v>
      </c>
      <c r="B51" t="s">
        <v>144</v>
      </c>
      <c r="C51" t="s">
        <v>207</v>
      </c>
      <c r="E51">
        <f t="shared" si="0"/>
        <v>0</v>
      </c>
    </row>
    <row r="52" spans="1:5" x14ac:dyDescent="0.35">
      <c r="A52">
        <v>50</v>
      </c>
      <c r="B52" t="s">
        <v>147</v>
      </c>
      <c r="C52" t="s">
        <v>209</v>
      </c>
      <c r="E52">
        <f t="shared" si="0"/>
        <v>0</v>
      </c>
    </row>
    <row r="53" spans="1:5" x14ac:dyDescent="0.35">
      <c r="A53">
        <v>51</v>
      </c>
      <c r="B53" t="s">
        <v>150</v>
      </c>
      <c r="C53" t="s">
        <v>208</v>
      </c>
      <c r="E53">
        <f t="shared" si="0"/>
        <v>0</v>
      </c>
    </row>
    <row r="54" spans="1:5" x14ac:dyDescent="0.35">
      <c r="A54">
        <v>52</v>
      </c>
      <c r="B54" t="s">
        <v>153</v>
      </c>
      <c r="C54" t="s">
        <v>207</v>
      </c>
      <c r="E54">
        <f t="shared" si="0"/>
        <v>0</v>
      </c>
    </row>
    <row r="55" spans="1:5" x14ac:dyDescent="0.35">
      <c r="E55">
        <f>COUNTA(E2:E54)</f>
        <v>53</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7</vt:i4>
      </vt:variant>
    </vt:vector>
  </HeadingPairs>
  <TitlesOfParts>
    <vt:vector size="7" baseType="lpstr">
      <vt:lpstr>Base</vt:lpstr>
      <vt:lpstr>Soma por arquétipo</vt:lpstr>
      <vt:lpstr>Soma por música</vt:lpstr>
      <vt:lpstr>Citações</vt:lpstr>
      <vt:lpstr>Soma por gênero</vt:lpstr>
      <vt:lpstr>Narrativas sexistas</vt:lpstr>
      <vt:lpstr>Narrativas subversivas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Maiara Felipe</cp:lastModifiedBy>
  <dcterms:created xsi:type="dcterms:W3CDTF">2022-09-21T13:30:09Z</dcterms:created>
  <dcterms:modified xsi:type="dcterms:W3CDTF">2022-09-28T17:58:57Z</dcterms:modified>
</cp:coreProperties>
</file>