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017"/>
  <workbookPr defaultThemeVersion="124226"/>
  <bookViews>
    <workbookView xWindow="0" yWindow="0" windowWidth="9660" windowHeight="5490"/>
  </bookViews>
  <sheets>
    <sheet name="Overview" sheetId="1" r:id="rId1"/>
  </sheets>
  <calcPr calcId="144315"/>
</workbook>
</file>

<file path=xl/calcChain.xml><?xml version="1.0" encoding="utf-8"?>
<calcChain xmlns="http://schemas.openxmlformats.org/spreadsheetml/2006/main">
  <c r="F319" i="1" l="1"/>
  <c r="F318" i="1"/>
  <c r="F317" i="1"/>
  <c r="F316" i="1"/>
  <c r="F315" i="1"/>
  <c r="I312" i="1"/>
  <c r="H312" i="1"/>
  <c r="I298" i="1"/>
  <c r="J298" i="1"/>
  <c r="K298" i="1"/>
  <c r="L298" i="1"/>
  <c r="M298" i="1"/>
  <c r="N298" i="1"/>
  <c r="O298" i="1"/>
  <c r="P298" i="1"/>
  <c r="Q298" i="1"/>
  <c r="R298" i="1"/>
  <c r="F301" i="1" s="1"/>
  <c r="S298" i="1"/>
  <c r="T298" i="1"/>
  <c r="U298" i="1"/>
  <c r="V298" i="1"/>
  <c r="W298" i="1"/>
  <c r="X298" i="1"/>
  <c r="Y298" i="1"/>
  <c r="Z298" i="1"/>
  <c r="AA298" i="1"/>
  <c r="AB298" i="1"/>
  <c r="F308" i="1" s="1"/>
  <c r="AC298" i="1"/>
  <c r="AD298" i="1"/>
  <c r="AE298" i="1"/>
  <c r="AF298" i="1"/>
  <c r="AG298" i="1"/>
  <c r="AH298" i="1"/>
  <c r="AI298" i="1"/>
  <c r="AJ298" i="1"/>
  <c r="AK298" i="1"/>
  <c r="H298" i="1"/>
  <c r="F297" i="1"/>
  <c r="F296" i="1"/>
  <c r="F295" i="1"/>
  <c r="F307" i="1"/>
  <c r="F306" i="1"/>
  <c r="F303" i="1"/>
  <c r="H308" i="1"/>
  <c r="F302" i="1" l="1"/>
  <c r="H317" i="1"/>
  <c r="H301" i="1"/>
  <c r="H302" i="1"/>
  <c r="H303" i="1"/>
  <c r="H307" i="1"/>
  <c r="F278" i="1"/>
  <c r="F277" i="1"/>
  <c r="F276" i="1"/>
  <c r="F275" i="1"/>
  <c r="F274" i="1"/>
  <c r="I271" i="1"/>
  <c r="H271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F267" i="1" s="1"/>
  <c r="AF257" i="1"/>
  <c r="AG257" i="1"/>
  <c r="F266" i="1" s="1"/>
  <c r="AH257" i="1"/>
  <c r="AI257" i="1"/>
  <c r="AJ257" i="1"/>
  <c r="AK257" i="1"/>
  <c r="H257" i="1"/>
  <c r="F256" i="1"/>
  <c r="F255" i="1"/>
  <c r="F254" i="1"/>
  <c r="H267" i="1" s="1"/>
  <c r="F265" i="1"/>
  <c r="F262" i="1"/>
  <c r="F260" i="1"/>
  <c r="F242" i="1"/>
  <c r="F241" i="1"/>
  <c r="F240" i="1"/>
  <c r="F239" i="1"/>
  <c r="F238" i="1"/>
  <c r="I235" i="1"/>
  <c r="H235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F230" i="1" s="1"/>
  <c r="AH221" i="1"/>
  <c r="AI221" i="1"/>
  <c r="AJ221" i="1"/>
  <c r="AK221" i="1"/>
  <c r="H221" i="1"/>
  <c r="F220" i="1"/>
  <c r="F219" i="1"/>
  <c r="F218" i="1"/>
  <c r="H231" i="1" s="1"/>
  <c r="F229" i="1"/>
  <c r="F200" i="1"/>
  <c r="F199" i="1"/>
  <c r="F198" i="1"/>
  <c r="F197" i="1"/>
  <c r="F196" i="1"/>
  <c r="I193" i="1"/>
  <c r="H193" i="1"/>
  <c r="I179" i="1"/>
  <c r="J179" i="1"/>
  <c r="K179" i="1"/>
  <c r="L179" i="1"/>
  <c r="M179" i="1"/>
  <c r="N179" i="1"/>
  <c r="O179" i="1"/>
  <c r="P179" i="1"/>
  <c r="Q179" i="1"/>
  <c r="R179" i="1"/>
  <c r="F182" i="1" s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H179" i="1"/>
  <c r="F178" i="1"/>
  <c r="F177" i="1"/>
  <c r="F176" i="1"/>
  <c r="F189" i="1"/>
  <c r="F187" i="1"/>
  <c r="F184" i="1"/>
  <c r="H184" i="1"/>
  <c r="F134" i="1"/>
  <c r="F133" i="1"/>
  <c r="F132" i="1"/>
  <c r="F131" i="1"/>
  <c r="F130" i="1"/>
  <c r="I127" i="1"/>
  <c r="H127" i="1"/>
  <c r="AK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H113" i="1"/>
  <c r="F112" i="1"/>
  <c r="F111" i="1"/>
  <c r="F110" i="1"/>
  <c r="H118" i="1" s="1"/>
  <c r="F121" i="1"/>
  <c r="F116" i="1"/>
  <c r="F64" i="1"/>
  <c r="F63" i="1"/>
  <c r="F62" i="1"/>
  <c r="F61" i="1"/>
  <c r="F60" i="1"/>
  <c r="I57" i="1"/>
  <c r="H57" i="1"/>
  <c r="AB43" i="1"/>
  <c r="AC43" i="1"/>
  <c r="AD43" i="1"/>
  <c r="AE43" i="1"/>
  <c r="AF43" i="1"/>
  <c r="AG43" i="1"/>
  <c r="AH43" i="1"/>
  <c r="AI43" i="1"/>
  <c r="AJ43" i="1"/>
  <c r="AK43" i="1"/>
  <c r="F51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H43" i="1"/>
  <c r="F42" i="1"/>
  <c r="F41" i="1"/>
  <c r="F40" i="1"/>
  <c r="H53" i="1" s="1"/>
  <c r="H198" i="1" l="1"/>
  <c r="F123" i="1"/>
  <c r="F118" i="1"/>
  <c r="F188" i="1"/>
  <c r="F53" i="1"/>
  <c r="F231" i="1"/>
  <c r="H276" i="1"/>
  <c r="H260" i="1"/>
  <c r="H261" i="1"/>
  <c r="H262" i="1"/>
  <c r="H266" i="1"/>
  <c r="H240" i="1"/>
  <c r="F261" i="1" s="1"/>
  <c r="F226" i="1"/>
  <c r="F224" i="1"/>
  <c r="H224" i="1"/>
  <c r="H225" i="1"/>
  <c r="H226" i="1"/>
  <c r="H230" i="1"/>
  <c r="F183" i="1"/>
  <c r="H188" i="1"/>
  <c r="H189" i="1"/>
  <c r="F122" i="1"/>
  <c r="H182" i="1"/>
  <c r="F225" i="1" s="1"/>
  <c r="H183" i="1"/>
  <c r="F48" i="1"/>
  <c r="F46" i="1"/>
  <c r="F52" i="1"/>
  <c r="F117" i="1"/>
  <c r="F47" i="1"/>
  <c r="H46" i="1"/>
  <c r="H47" i="1"/>
  <c r="H52" i="1"/>
  <c r="H48" i="1"/>
  <c r="H122" i="1"/>
  <c r="H123" i="1"/>
  <c r="H116" i="1"/>
  <c r="H117" i="1"/>
</calcChain>
</file>

<file path=xl/sharedStrings.xml><?xml version="1.0" encoding="utf-8"?>
<sst xmlns="http://schemas.openxmlformats.org/spreadsheetml/2006/main" count="798" uniqueCount="237">
  <si>
    <t>Name</t>
  </si>
  <si>
    <t>Started on</t>
  </si>
  <si>
    <t>Completed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</si>
  <si>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</si>
  <si>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</si>
  <si>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</si>
  <si>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</si>
  <si>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</si>
  <si>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</si>
  <si>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</si>
  <si>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</si>
  <si>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</si>
  <si>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</si>
  <si>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</si>
  <si>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</si>
  <si>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</si>
  <si>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</si>
  <si>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</si>
  <si>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</si>
  <si>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</si>
  <si>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</si>
  <si>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</si>
  <si>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</si>
  <si>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</si>
  <si>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</si>
  <si>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</si>
  <si>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</si>
  <si>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</si>
  <si>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</si>
  <si>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</si>
  <si>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</si>
  <si>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</si>
  <si>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</si>
  <si>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</si>
  <si>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</si>
  <si>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Feedback</t>
  </si>
  <si>
    <t xml:space="preserve">Rana Adel </t>
  </si>
  <si>
    <t>&lt;p&gt;Excellent&lt;/p&gt;</t>
  </si>
  <si>
    <t>ماجد عبدالرحمن ابراهيم</t>
  </si>
  <si>
    <t>samyemadmostafa samy</t>
  </si>
  <si>
    <t>&lt;p&gt;Please Study Little Harder&lt;/p&gt;</t>
  </si>
  <si>
    <t>محمد ايوب  عثمان</t>
  </si>
  <si>
    <t>&lt;p&gt;Good&lt;/p&gt;</t>
  </si>
  <si>
    <t>محمد السيد  عبدالمجيد</t>
  </si>
  <si>
    <t>عبدالمحسن محمد عبدالمحسن الكرداوى</t>
  </si>
  <si>
    <t>باسم كامل محمود عاشور</t>
  </si>
  <si>
    <t>محمد جمال محمد حتاته</t>
  </si>
  <si>
    <t>manar ryade</t>
  </si>
  <si>
    <t>&lt;p&gt;Fair&lt;/p&gt;</t>
  </si>
  <si>
    <t>mahmoud sayed abd elmageed</t>
  </si>
  <si>
    <t>ahmad.samir ezat.albehwar</t>
  </si>
  <si>
    <t>RanaAteya Agamy</t>
  </si>
  <si>
    <t>Nada Adel Nabeh</t>
  </si>
  <si>
    <t>Eman Ahmed Gadoo Eman Ahmed Gadoo</t>
  </si>
  <si>
    <t>alaa ali</t>
  </si>
  <si>
    <t>Samah.Samy. Mohamed gebba</t>
  </si>
  <si>
    <t>hesham elhoseny youssef</t>
  </si>
  <si>
    <t>rehan 1</t>
  </si>
  <si>
    <t>elshaymaa 1</t>
  </si>
  <si>
    <t>samar elsyed ghaly</t>
  </si>
  <si>
    <t>ayman elsayed</t>
  </si>
  <si>
    <t>eslam abdelhamed mohamed</t>
  </si>
  <si>
    <t>khaled mohammed elseidy</t>
  </si>
  <si>
    <t>حنان  السيد عبد الحميد</t>
  </si>
  <si>
    <t>lamees ahmed attallah</t>
  </si>
  <si>
    <t>samar abd_elrazek</t>
  </si>
  <si>
    <t>mohammed  ibrahim</t>
  </si>
  <si>
    <t>-</t>
  </si>
  <si>
    <t>open</t>
  </si>
  <si>
    <t>--</t>
  </si>
  <si>
    <t>osama emad shreif</t>
  </si>
  <si>
    <t>marwa farag</t>
  </si>
  <si>
    <t>ahmed heggy</t>
  </si>
  <si>
    <t>Enas Helmy Ahmed Abd El-mageed Wafa</t>
  </si>
  <si>
    <t>aliaa hemdan</t>
  </si>
  <si>
    <t>afnan marzook</t>
  </si>
  <si>
    <t>amira magdy ghaly miss</t>
  </si>
  <si>
    <t>mohammed  ahmed rizk ibrahim</t>
  </si>
  <si>
    <t>منار إبراهيم محمد إبراهيم إبراهيم محمد إبراهيم</t>
  </si>
  <si>
    <t>mariam el sa3eed</t>
  </si>
  <si>
    <t>Mayada Ibrahim</t>
  </si>
  <si>
    <t>ahmed osama mohamed abd el samad</t>
  </si>
  <si>
    <t>&lt;p&gt;Very Good&lt;/p&gt;</t>
  </si>
  <si>
    <t>منى  عبدالله</t>
  </si>
  <si>
    <t>sayed farahat</t>
  </si>
  <si>
    <t>Ahmed hamdi  El-Shapasy</t>
  </si>
  <si>
    <t>alaa medhat</t>
  </si>
  <si>
    <t>alaa khairet mohammed</t>
  </si>
  <si>
    <t>Amr Elsayed</t>
  </si>
  <si>
    <t>Sara rezk</t>
  </si>
  <si>
    <t>ahmad atwan</t>
  </si>
  <si>
    <t>ahmad elghoul</t>
  </si>
  <si>
    <t>ahmed mohamed mokhtar mokhtar</t>
  </si>
  <si>
    <t>ebrahim kotb elsabagh</t>
  </si>
  <si>
    <t>wesam ibrahim osman</t>
  </si>
  <si>
    <t>ahmed shaaban hassan</t>
  </si>
  <si>
    <t>soheir khaled</t>
  </si>
  <si>
    <t>Manal Ibrahim El-said Abo-Zeid</t>
  </si>
  <si>
    <t>Elbadry Ebrahim</t>
  </si>
  <si>
    <t>khlood awad</t>
  </si>
  <si>
    <t>Ahmed Mohsen Mohamed El-Zehery</t>
  </si>
  <si>
    <t>Ahmed Wahid</t>
  </si>
  <si>
    <t>mohammed mostafa shreef</t>
  </si>
  <si>
    <t>منى   عبدالرازق عبدالغنى</t>
  </si>
  <si>
    <t>hedaa 1</t>
  </si>
  <si>
    <t>doaa 2</t>
  </si>
  <si>
    <t>sara youssif</t>
  </si>
  <si>
    <t>marwa zaki</t>
  </si>
  <si>
    <t>shimaa hefela</t>
  </si>
  <si>
    <t>kamal ibrahim fahim</t>
  </si>
  <si>
    <t>mohammed al-said</t>
  </si>
  <si>
    <t>aliaa el.sayed zekrallah zekrallah</t>
  </si>
  <si>
    <t>ahmed mahmoud abd elmoteleb ageez ageez</t>
  </si>
  <si>
    <t>Ali Esam</t>
  </si>
  <si>
    <t>Hany Mahmoud Abdo Nasef</t>
  </si>
  <si>
    <t>user 1</t>
  </si>
  <si>
    <t>mossad samir abdu elgany kadous</t>
  </si>
  <si>
    <t>Mohammad Al  Fallah</t>
  </si>
  <si>
    <t>mostafa el-baz</t>
  </si>
  <si>
    <t>eman medhat</t>
  </si>
  <si>
    <t>امل محمد صلاح</t>
  </si>
  <si>
    <t>akram khalil</t>
  </si>
  <si>
    <t>eslam ebrahim lotfy -</t>
  </si>
  <si>
    <t>faten 1</t>
  </si>
  <si>
    <t>Ahmed Wagdy Shafik Mahmoud</t>
  </si>
  <si>
    <t>ebrahim abdallah</t>
  </si>
  <si>
    <t>ali sarieh</t>
  </si>
  <si>
    <t>mahmoud ibrahim ahmed</t>
  </si>
  <si>
    <t>mostafa satour</t>
  </si>
  <si>
    <t>امينه محمد</t>
  </si>
  <si>
    <t>amal abd elrahman ali zanfal</t>
  </si>
  <si>
    <t>ayman selim</t>
  </si>
  <si>
    <t>abdelrhman elsayed eldwoudy</t>
  </si>
  <si>
    <t>Ahmed Ahmed mohammed El-Emam El-Emam</t>
  </si>
  <si>
    <t>samah 1</t>
  </si>
  <si>
    <t>محمد السيد أحمد التابعي</t>
  </si>
  <si>
    <t>AHMED OSAM ELSHARKAWY</t>
  </si>
  <si>
    <t>samar osman</t>
  </si>
  <si>
    <t>ايمان السيد حمدين البحرى</t>
  </si>
  <si>
    <t>Enas Helmy Wafa</t>
  </si>
  <si>
    <t>samar 2</t>
  </si>
  <si>
    <t>samar 1</t>
  </si>
  <si>
    <t>tarek sherif</t>
  </si>
  <si>
    <t>ayatallah  gamal abass</t>
  </si>
  <si>
    <t>bassma elsayed elbialy</t>
  </si>
  <si>
    <t>AhmedYahia Sabaa</t>
  </si>
  <si>
    <t>merfat mahsoob</t>
  </si>
  <si>
    <t>mona adel</t>
  </si>
  <si>
    <t>mohamed magdy</t>
  </si>
  <si>
    <t>mohamed hosni</t>
  </si>
  <si>
    <t>محمود عبدالله</t>
  </si>
  <si>
    <t>ahmed nasser galal abd elqader</t>
  </si>
  <si>
    <t>ahmed elsa3ed 3bdelgalil elshobaky</t>
  </si>
  <si>
    <t>ahmed elkhotaby</t>
  </si>
  <si>
    <t>fikry elkhamessy</t>
  </si>
  <si>
    <t>abdelrhman ali bakr</t>
  </si>
  <si>
    <t>islam mohammed fathy</t>
  </si>
  <si>
    <t>sara sami mohammed mohammed  abou agwa</t>
  </si>
  <si>
    <t>hamdi ahmed abd el hamed hamed</t>
  </si>
  <si>
    <t>فاطمه  حشمت الغنيمى</t>
  </si>
  <si>
    <t>محمد محمود عبد العظيم محمد</t>
  </si>
  <si>
    <t>مصطفى السيد مصطفى السيد البلتاجى</t>
  </si>
  <si>
    <t>sarah shaban elsayed hefny</t>
  </si>
  <si>
    <t>سعاد السيد احمد عبدالعال</t>
  </si>
  <si>
    <t>Mona Badawi</t>
  </si>
  <si>
    <t>Samar Saleh</t>
  </si>
  <si>
    <t>Mohammad Adel Bakr</t>
  </si>
  <si>
    <t>شمس محمد كمال الجزار</t>
  </si>
  <si>
    <t>sally said mazika said</t>
  </si>
  <si>
    <t>ra2fat  hamdeen ra2fat mesalam</t>
  </si>
  <si>
    <t>ahmed abd el motelab el baz ahmed elbaz</t>
  </si>
  <si>
    <t>محمود ابراهيم ابراهيم الرفاعي محمود ابراهيم ابراهيم الرفاعي</t>
  </si>
  <si>
    <t>عمرومحيى المتولى رضوان عمرومحيى المتولى رضوان</t>
  </si>
  <si>
    <t>mohamed abdallah abonaga</t>
  </si>
  <si>
    <t>mohamed sabri al saied alkady</t>
  </si>
  <si>
    <t>Amira Elhagrasey</t>
  </si>
  <si>
    <t>alaa ragab  shehata</t>
  </si>
  <si>
    <t>عمرو  محمد حامد ابراهيم سليم</t>
  </si>
  <si>
    <t>amira mohamed mohamed elhoseiny mohamed mohamed elhoseiny hager</t>
  </si>
  <si>
    <t>dina mohammed hassan</t>
  </si>
  <si>
    <t>amira soliman ahmed wahdan</t>
  </si>
  <si>
    <t>mohammed adel abed elslam aboalnga</t>
  </si>
  <si>
    <t>Eman Ibrahim</t>
  </si>
  <si>
    <t>hadir mohammed ibrahim elsherif</t>
  </si>
  <si>
    <t>ريم رفعت بدير</t>
  </si>
  <si>
    <t>medhat mohamed taha eltokhy</t>
  </si>
  <si>
    <t>ibrahim elmalah</t>
  </si>
  <si>
    <t>sara gebril</t>
  </si>
  <si>
    <t>hadeer Mrs</t>
  </si>
  <si>
    <t>marwa miss</t>
  </si>
  <si>
    <t>ayman fares</t>
  </si>
  <si>
    <t>شيماء عبدالنبى احمد دوما</t>
  </si>
  <si>
    <t>abdallah mohamed</t>
  </si>
  <si>
    <t>ayman mohamed</t>
  </si>
  <si>
    <t>abdelfatah abdelrehim</t>
  </si>
  <si>
    <t>mohamed saad mohamed abdelsalam</t>
  </si>
  <si>
    <t>leena mohammed sameeh elghalban</t>
  </si>
  <si>
    <t>محمد حسن وهبه</t>
  </si>
  <si>
    <t>ابراهيم توفيق ابراهيم ابو المعاطي</t>
  </si>
  <si>
    <t>aya ismail abd elwaheed</t>
  </si>
  <si>
    <t>asmaa alsherbene mohammed alsherbene</t>
  </si>
  <si>
    <t>كريم أحمد الزيادي</t>
  </si>
  <si>
    <t>Total=</t>
  </si>
  <si>
    <t xml:space="preserve">Time Average = </t>
  </si>
  <si>
    <t xml:space="preserve">Marks Average = </t>
  </si>
  <si>
    <t xml:space="preserve">No. of Correct Answers = </t>
  </si>
  <si>
    <t xml:space="preserve">No. of Easy Correct Answers = </t>
  </si>
  <si>
    <t xml:space="preserve">No. of Medium Correct Answers = </t>
  </si>
  <si>
    <t xml:space="preserve">No. of Hard Correct Answers = </t>
  </si>
  <si>
    <t>No. of Students Score &gt; 0 &amp; &lt;= 10 =</t>
  </si>
  <si>
    <t>No. of Students Score &gt; 10 &amp; &lt;= 20 =</t>
  </si>
  <si>
    <t>No. of Students Score &gt; 20 &amp; &lt;= 30 =</t>
  </si>
  <si>
    <t>No. of Students Score &gt; 30 &amp; &lt;= 40 =</t>
  </si>
  <si>
    <t>No. of Students Score &gt; 40 &amp; &lt;= 50 =</t>
  </si>
  <si>
    <t>Group 1</t>
  </si>
  <si>
    <t>Group 2</t>
  </si>
  <si>
    <t>Group 3</t>
  </si>
  <si>
    <t>Group 4</t>
  </si>
  <si>
    <t>Group 5</t>
  </si>
  <si>
    <t>Group 6</t>
  </si>
  <si>
    <t>True / False Section (Question 1 : Question 20)</t>
  </si>
  <si>
    <t>Multi Choice Section (Question 21 : Question 30)</t>
  </si>
  <si>
    <t>Match Questions (31,32)</t>
  </si>
  <si>
    <t>Not Classified, each question consists of 10 Questions with 10 Marks</t>
  </si>
  <si>
    <t>No. of Correct Answers=</t>
  </si>
  <si>
    <t>Total Answers</t>
  </si>
  <si>
    <t>#Match-1</t>
  </si>
  <si>
    <t>#Match-2</t>
  </si>
  <si>
    <t>No. of Easy T/F Qs = 2 / 20</t>
  </si>
  <si>
    <t>No. of Medium T/F Qs = 14 / 20</t>
  </si>
  <si>
    <t>No. of Hard T/F Qs = 4 / 20</t>
  </si>
  <si>
    <t>No. of Easy Multi Choice =  0 / 10</t>
  </si>
  <si>
    <t>No. of Medium Multi Choice = 8 / 10</t>
  </si>
  <si>
    <t>No. of Hard Multi Choice = 2 / 10</t>
  </si>
  <si>
    <t>Q1</t>
  </si>
  <si>
    <t>Q2</t>
  </si>
  <si>
    <t>Total Students (Confirmation)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</si>
</sst>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2" fillId="3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5" borderId="0" xfId="0" applyFill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Fill="1" applyAlignment="1" applyProtection="1">
      <alignment horizontal="center"/>
      <protection locked="0"/>
    </xf>
    <xf numFmtId="0" fontId="4" fillId="4" borderId="0" xfId="0" applyFont="1" applyFill="1" applyAlignment="1" applyProtection="1">
      <alignment horizontal="center"/>
      <protection locked="0"/>
    </xf>
    <xf numFmtId="0" fontId="4" fillId="5" borderId="0" xfId="0" applyFont="1" applyFill="1" applyAlignment="1" applyProtection="1">
      <alignment horizontal="center"/>
      <protection locked="0"/>
    </xf>
    <xf numFmtId="0" fontId="3" fillId="0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35"/>
  <sheetViews>
    <sheetView tabSelected="1" zoomScaleNormal="100" workbookViewId="0">
      <pane ySplit="1" topLeftCell="A285" activePane="bottomLeft" state="frozen"/>
      <selection pane="bottomLeft" activeCell="F320" sqref="F320"/>
    </sheetView>
  </sheetViews>
  <sheetFormatPr defaultRowHeight="12.75" x14ac:dyDescent="0.2"/>
  <cols>
    <col min="9" max="9" width="9.140625" style="5"/>
    <col min="11" max="11" width="9.140625" style="6"/>
    <col min="12" max="12" width="9.140625" style="5"/>
    <col min="13" max="16" width="9.140625" style="7"/>
    <col min="18" max="18" width="9.140625" style="6"/>
    <col min="26" max="26" width="9.140625" style="5"/>
    <col min="28" max="28" width="9.140625" style="7"/>
    <col min="29" max="29" width="9.140625" style="5"/>
    <col min="31" max="31" width="9.140625" style="7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226</v>
      </c>
      <c r="G1" s="10" t="s">
        <v>227</v>
      </c>
      <c r="H1" s="10" t="s">
        <v>5</v>
      </c>
      <c r="I1" s="11" t="s">
        <v>6</v>
      </c>
      <c r="J1" s="10" t="s">
        <v>7</v>
      </c>
      <c r="K1" s="12" t="s">
        <v>8</v>
      </c>
      <c r="L1" s="11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0" t="s">
        <v>14</v>
      </c>
      <c r="R1" s="12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1" t="s">
        <v>23</v>
      </c>
      <c r="AA1" s="10" t="s">
        <v>24</v>
      </c>
      <c r="AB1" s="13" t="s">
        <v>25</v>
      </c>
      <c r="AC1" s="11" t="s">
        <v>26</v>
      </c>
      <c r="AD1" s="10" t="s">
        <v>27</v>
      </c>
      <c r="AE1" s="13" t="s">
        <v>28</v>
      </c>
      <c r="AF1" s="10" t="s">
        <v>29</v>
      </c>
      <c r="AG1" s="10" t="s">
        <v>30</v>
      </c>
      <c r="AH1" s="10" t="s">
        <v>31</v>
      </c>
      <c r="AI1" s="10" t="s">
        <v>32</v>
      </c>
      <c r="AJ1" s="10" t="s">
        <v>33</v>
      </c>
      <c r="AK1" s="10" t="s">
        <v>34</v>
      </c>
      <c r="AL1" s="1" t="s">
        <v>35</v>
      </c>
    </row>
    <row r="2" spans="1:38" x14ac:dyDescent="0.2">
      <c r="A2" t="s">
        <v>128</v>
      </c>
      <c r="D2">
        <v>0.56000000000000005</v>
      </c>
      <c r="E2">
        <v>16</v>
      </c>
      <c r="F2">
        <v>0</v>
      </c>
      <c r="G2">
        <v>2</v>
      </c>
      <c r="H2">
        <v>0</v>
      </c>
      <c r="I2" s="5">
        <v>0</v>
      </c>
      <c r="J2">
        <v>1</v>
      </c>
      <c r="K2" s="6">
        <v>0</v>
      </c>
      <c r="L2" s="5">
        <v>0</v>
      </c>
      <c r="M2" s="7">
        <v>0</v>
      </c>
      <c r="N2" s="7">
        <v>0</v>
      </c>
      <c r="O2" s="7">
        <v>0</v>
      </c>
      <c r="P2" s="7">
        <v>1</v>
      </c>
      <c r="Q2">
        <v>1</v>
      </c>
      <c r="R2" s="6">
        <v>1</v>
      </c>
      <c r="S2">
        <v>0</v>
      </c>
      <c r="T2">
        <v>0</v>
      </c>
      <c r="U2">
        <v>1</v>
      </c>
      <c r="V2">
        <v>1</v>
      </c>
      <c r="W2">
        <v>0</v>
      </c>
      <c r="X2">
        <v>1</v>
      </c>
      <c r="Y2">
        <v>0</v>
      </c>
      <c r="Z2" s="5">
        <v>0</v>
      </c>
      <c r="AA2">
        <v>1</v>
      </c>
      <c r="AB2" s="7">
        <v>1</v>
      </c>
      <c r="AC2" s="5">
        <v>1</v>
      </c>
      <c r="AD2">
        <v>1</v>
      </c>
      <c r="AE2" s="7">
        <v>0</v>
      </c>
      <c r="AF2">
        <v>1</v>
      </c>
      <c r="AG2">
        <v>0</v>
      </c>
      <c r="AH2">
        <v>0</v>
      </c>
      <c r="AI2">
        <v>1</v>
      </c>
      <c r="AJ2">
        <v>0</v>
      </c>
      <c r="AK2">
        <v>1</v>
      </c>
      <c r="AL2" t="s">
        <v>40</v>
      </c>
    </row>
    <row r="3" spans="1:38" x14ac:dyDescent="0.2">
      <c r="A3" t="s">
        <v>110</v>
      </c>
      <c r="D3">
        <v>1.23</v>
      </c>
      <c r="E3">
        <v>19.670000000000002</v>
      </c>
      <c r="F3">
        <v>1.67</v>
      </c>
      <c r="G3">
        <v>3</v>
      </c>
      <c r="H3">
        <v>0</v>
      </c>
      <c r="I3" s="5">
        <v>0</v>
      </c>
      <c r="J3">
        <v>0</v>
      </c>
      <c r="K3" s="6">
        <v>0</v>
      </c>
      <c r="L3" s="5">
        <v>0</v>
      </c>
      <c r="M3" s="7">
        <v>0</v>
      </c>
      <c r="N3" s="7">
        <v>0</v>
      </c>
      <c r="O3" s="7">
        <v>0</v>
      </c>
      <c r="P3" s="7">
        <v>1</v>
      </c>
      <c r="Q3">
        <v>0</v>
      </c>
      <c r="R3" s="6">
        <v>1</v>
      </c>
      <c r="S3">
        <v>0</v>
      </c>
      <c r="T3">
        <v>1</v>
      </c>
      <c r="U3">
        <v>1</v>
      </c>
      <c r="V3">
        <v>1</v>
      </c>
      <c r="W3">
        <v>0</v>
      </c>
      <c r="X3">
        <v>1</v>
      </c>
      <c r="Y3">
        <v>0</v>
      </c>
      <c r="Z3" s="5">
        <v>0</v>
      </c>
      <c r="AA3">
        <v>1</v>
      </c>
      <c r="AB3" s="7">
        <v>1</v>
      </c>
      <c r="AC3" s="5">
        <v>1</v>
      </c>
      <c r="AD3">
        <v>1</v>
      </c>
      <c r="AE3" s="7">
        <v>0</v>
      </c>
      <c r="AF3">
        <v>1</v>
      </c>
      <c r="AG3">
        <v>1</v>
      </c>
      <c r="AH3">
        <v>1</v>
      </c>
      <c r="AI3">
        <v>1</v>
      </c>
      <c r="AJ3">
        <v>0</v>
      </c>
      <c r="AK3">
        <v>1</v>
      </c>
      <c r="AL3" t="s">
        <v>40</v>
      </c>
    </row>
    <row r="4" spans="1:38" x14ac:dyDescent="0.2">
      <c r="A4" t="s">
        <v>145</v>
      </c>
      <c r="D4">
        <v>2.4300000000000002</v>
      </c>
      <c r="E4">
        <v>31</v>
      </c>
      <c r="F4">
        <v>10</v>
      </c>
      <c r="G4">
        <v>6</v>
      </c>
      <c r="H4">
        <v>0</v>
      </c>
      <c r="I4" s="5">
        <v>0</v>
      </c>
      <c r="J4">
        <v>1</v>
      </c>
      <c r="K4" s="6">
        <v>1</v>
      </c>
      <c r="L4" s="5">
        <v>1</v>
      </c>
      <c r="M4" s="7">
        <v>1</v>
      </c>
      <c r="N4" s="7">
        <v>0</v>
      </c>
      <c r="O4" s="7">
        <v>0</v>
      </c>
      <c r="P4" s="7">
        <v>0</v>
      </c>
      <c r="Q4">
        <v>0</v>
      </c>
      <c r="R4" s="6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  <c r="Z4" s="5">
        <v>1</v>
      </c>
      <c r="AA4">
        <v>1</v>
      </c>
      <c r="AB4" s="7">
        <v>1</v>
      </c>
      <c r="AC4" s="5">
        <v>1</v>
      </c>
      <c r="AD4">
        <v>0</v>
      </c>
      <c r="AE4" s="7">
        <v>1</v>
      </c>
      <c r="AF4">
        <v>1</v>
      </c>
      <c r="AG4">
        <v>0</v>
      </c>
      <c r="AH4">
        <v>0</v>
      </c>
      <c r="AI4">
        <v>1</v>
      </c>
      <c r="AJ4">
        <v>1</v>
      </c>
      <c r="AK4">
        <v>1</v>
      </c>
      <c r="AL4" t="s">
        <v>42</v>
      </c>
    </row>
    <row r="5" spans="1:38" x14ac:dyDescent="0.2">
      <c r="A5" t="s">
        <v>117</v>
      </c>
      <c r="D5">
        <v>2.44</v>
      </c>
      <c r="E5">
        <v>12</v>
      </c>
      <c r="F5">
        <v>0</v>
      </c>
      <c r="G5">
        <v>1</v>
      </c>
      <c r="H5">
        <v>0</v>
      </c>
      <c r="I5" s="5">
        <v>0</v>
      </c>
      <c r="J5">
        <v>0</v>
      </c>
      <c r="K5" s="6">
        <v>0</v>
      </c>
      <c r="L5" s="5">
        <v>0</v>
      </c>
      <c r="M5" s="7">
        <v>0</v>
      </c>
      <c r="N5" s="7">
        <v>1</v>
      </c>
      <c r="O5" s="7">
        <v>0</v>
      </c>
      <c r="P5" s="7">
        <v>1</v>
      </c>
      <c r="Q5">
        <v>0</v>
      </c>
      <c r="R5" s="6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1</v>
      </c>
      <c r="Y5">
        <v>1</v>
      </c>
      <c r="Z5" s="5">
        <v>0</v>
      </c>
      <c r="AA5">
        <v>0</v>
      </c>
      <c r="AB5" s="7">
        <v>1</v>
      </c>
      <c r="AC5" s="5">
        <v>0</v>
      </c>
      <c r="AD5">
        <v>0</v>
      </c>
      <c r="AE5" s="7">
        <v>1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 t="s">
        <v>40</v>
      </c>
    </row>
    <row r="6" spans="1:38" x14ac:dyDescent="0.2">
      <c r="A6" t="s">
        <v>109</v>
      </c>
      <c r="D6">
        <v>3.1</v>
      </c>
      <c r="E6">
        <v>14.67</v>
      </c>
      <c r="F6">
        <v>1.67</v>
      </c>
      <c r="G6">
        <v>1</v>
      </c>
      <c r="H6">
        <v>0</v>
      </c>
      <c r="I6" s="5">
        <v>0</v>
      </c>
      <c r="J6">
        <v>0</v>
      </c>
      <c r="K6" s="6">
        <v>0</v>
      </c>
      <c r="L6" s="5">
        <v>1</v>
      </c>
      <c r="M6" s="7">
        <v>0</v>
      </c>
      <c r="N6" s="7">
        <v>0</v>
      </c>
      <c r="O6" s="7">
        <v>0</v>
      </c>
      <c r="P6" s="7">
        <v>0</v>
      </c>
      <c r="Q6">
        <v>0</v>
      </c>
      <c r="R6" s="6">
        <v>0</v>
      </c>
      <c r="S6">
        <v>1</v>
      </c>
      <c r="T6">
        <v>1</v>
      </c>
      <c r="U6">
        <v>0</v>
      </c>
      <c r="V6">
        <v>1</v>
      </c>
      <c r="W6">
        <v>1</v>
      </c>
      <c r="X6">
        <v>0</v>
      </c>
      <c r="Y6">
        <v>0</v>
      </c>
      <c r="Z6" s="5">
        <v>0</v>
      </c>
      <c r="AA6">
        <v>0</v>
      </c>
      <c r="AB6" s="7">
        <v>1</v>
      </c>
      <c r="AC6" s="5">
        <v>0</v>
      </c>
      <c r="AD6">
        <v>0</v>
      </c>
      <c r="AE6" s="7">
        <v>1</v>
      </c>
      <c r="AF6">
        <v>1</v>
      </c>
      <c r="AG6">
        <v>1</v>
      </c>
      <c r="AH6">
        <v>1</v>
      </c>
      <c r="AI6">
        <v>1</v>
      </c>
      <c r="AJ6">
        <v>0</v>
      </c>
      <c r="AK6">
        <v>1</v>
      </c>
      <c r="AL6" t="s">
        <v>40</v>
      </c>
    </row>
    <row r="7" spans="1:38" x14ac:dyDescent="0.2">
      <c r="A7" t="s">
        <v>45</v>
      </c>
      <c r="D7">
        <v>3.42</v>
      </c>
      <c r="E7">
        <v>15</v>
      </c>
      <c r="F7">
        <v>0</v>
      </c>
      <c r="G7">
        <v>2</v>
      </c>
      <c r="H7">
        <v>0</v>
      </c>
      <c r="I7" s="5">
        <v>0</v>
      </c>
      <c r="J7">
        <v>1</v>
      </c>
      <c r="K7" s="6">
        <v>0</v>
      </c>
      <c r="L7" s="5">
        <v>0</v>
      </c>
      <c r="M7" s="7">
        <v>0</v>
      </c>
      <c r="N7" s="7">
        <v>0</v>
      </c>
      <c r="O7" s="7">
        <v>0</v>
      </c>
      <c r="P7" s="7">
        <v>0</v>
      </c>
      <c r="Q7">
        <v>0</v>
      </c>
      <c r="R7" s="6">
        <v>1</v>
      </c>
      <c r="S7">
        <v>0</v>
      </c>
      <c r="T7">
        <v>0</v>
      </c>
      <c r="U7">
        <v>1</v>
      </c>
      <c r="V7">
        <v>1</v>
      </c>
      <c r="W7">
        <v>0</v>
      </c>
      <c r="X7">
        <v>1</v>
      </c>
      <c r="Y7">
        <v>0</v>
      </c>
      <c r="Z7" s="5">
        <v>0</v>
      </c>
      <c r="AA7">
        <v>1</v>
      </c>
      <c r="AB7" s="7">
        <v>1</v>
      </c>
      <c r="AC7" s="5">
        <v>1</v>
      </c>
      <c r="AD7">
        <v>1</v>
      </c>
      <c r="AE7" s="7">
        <v>0</v>
      </c>
      <c r="AF7">
        <v>1</v>
      </c>
      <c r="AG7">
        <v>1</v>
      </c>
      <c r="AH7">
        <v>0</v>
      </c>
      <c r="AI7">
        <v>1</v>
      </c>
      <c r="AJ7">
        <v>0</v>
      </c>
      <c r="AK7">
        <v>1</v>
      </c>
      <c r="AL7" t="s">
        <v>40</v>
      </c>
    </row>
    <row r="8" spans="1:38" x14ac:dyDescent="0.2">
      <c r="A8" t="s">
        <v>94</v>
      </c>
      <c r="D8">
        <v>3.48</v>
      </c>
      <c r="E8">
        <v>21</v>
      </c>
      <c r="F8">
        <v>5</v>
      </c>
      <c r="G8">
        <v>4</v>
      </c>
      <c r="H8">
        <v>0</v>
      </c>
      <c r="I8" s="5">
        <v>1</v>
      </c>
      <c r="J8">
        <v>1</v>
      </c>
      <c r="K8" s="6">
        <v>0</v>
      </c>
      <c r="L8" s="5">
        <v>1</v>
      </c>
      <c r="M8" s="7">
        <v>0</v>
      </c>
      <c r="N8" s="7">
        <v>0</v>
      </c>
      <c r="O8" s="7">
        <v>1</v>
      </c>
      <c r="P8" s="7">
        <v>0</v>
      </c>
      <c r="Q8">
        <v>0</v>
      </c>
      <c r="R8" s="6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1</v>
      </c>
      <c r="Z8" s="5">
        <v>0</v>
      </c>
      <c r="AA8">
        <v>0</v>
      </c>
      <c r="AB8" s="7">
        <v>1</v>
      </c>
      <c r="AC8" s="5">
        <v>0</v>
      </c>
      <c r="AD8">
        <v>0</v>
      </c>
      <c r="AE8" s="7">
        <v>0</v>
      </c>
      <c r="AF8">
        <v>1</v>
      </c>
      <c r="AG8">
        <v>0</v>
      </c>
      <c r="AH8">
        <v>0</v>
      </c>
      <c r="AI8">
        <v>0</v>
      </c>
      <c r="AJ8">
        <v>1</v>
      </c>
      <c r="AK8">
        <v>1</v>
      </c>
      <c r="AL8" t="s">
        <v>40</v>
      </c>
    </row>
    <row r="9" spans="1:38" x14ac:dyDescent="0.2">
      <c r="A9" t="s">
        <v>134</v>
      </c>
      <c r="D9">
        <v>4.33</v>
      </c>
      <c r="E9">
        <v>29</v>
      </c>
      <c r="F9">
        <v>5</v>
      </c>
      <c r="G9">
        <v>7</v>
      </c>
      <c r="H9">
        <v>0</v>
      </c>
      <c r="I9" s="5">
        <v>0</v>
      </c>
      <c r="J9">
        <v>0</v>
      </c>
      <c r="K9" s="6">
        <v>0</v>
      </c>
      <c r="L9" s="5">
        <v>0</v>
      </c>
      <c r="M9" s="7">
        <v>0</v>
      </c>
      <c r="N9" s="7">
        <v>1</v>
      </c>
      <c r="O9" s="7">
        <v>1</v>
      </c>
      <c r="P9" s="7">
        <v>0</v>
      </c>
      <c r="Q9">
        <v>1</v>
      </c>
      <c r="R9" s="6">
        <v>1</v>
      </c>
      <c r="S9">
        <v>0</v>
      </c>
      <c r="T9">
        <v>1</v>
      </c>
      <c r="U9">
        <v>1</v>
      </c>
      <c r="V9">
        <v>1</v>
      </c>
      <c r="W9">
        <v>0</v>
      </c>
      <c r="X9">
        <v>1</v>
      </c>
      <c r="Y9">
        <v>1</v>
      </c>
      <c r="Z9" s="5">
        <v>0</v>
      </c>
      <c r="AA9">
        <v>1</v>
      </c>
      <c r="AB9" s="7">
        <v>1</v>
      </c>
      <c r="AC9" s="5">
        <v>1</v>
      </c>
      <c r="AD9">
        <v>1</v>
      </c>
      <c r="AE9" s="7">
        <v>0</v>
      </c>
      <c r="AF9">
        <v>1</v>
      </c>
      <c r="AG9">
        <v>1</v>
      </c>
      <c r="AH9">
        <v>0</v>
      </c>
      <c r="AI9">
        <v>1</v>
      </c>
      <c r="AJ9">
        <v>0</v>
      </c>
      <c r="AK9">
        <v>1</v>
      </c>
      <c r="AL9" t="s">
        <v>48</v>
      </c>
    </row>
    <row r="10" spans="1:38" x14ac:dyDescent="0.2">
      <c r="A10" t="s">
        <v>80</v>
      </c>
      <c r="D10">
        <v>5</v>
      </c>
      <c r="E10">
        <v>29</v>
      </c>
      <c r="F10">
        <v>10</v>
      </c>
      <c r="G10">
        <v>5</v>
      </c>
      <c r="H10">
        <v>0</v>
      </c>
      <c r="I10" s="5">
        <v>1</v>
      </c>
      <c r="J10">
        <v>0</v>
      </c>
      <c r="K10" s="6">
        <v>0</v>
      </c>
      <c r="L10" s="5">
        <v>1</v>
      </c>
      <c r="M10" s="7">
        <v>0</v>
      </c>
      <c r="N10" s="7">
        <v>0</v>
      </c>
      <c r="O10" s="7">
        <v>1</v>
      </c>
      <c r="P10" s="7">
        <v>0</v>
      </c>
      <c r="Q10">
        <v>1</v>
      </c>
      <c r="R10" s="6">
        <v>1</v>
      </c>
      <c r="S10">
        <v>0</v>
      </c>
      <c r="T10">
        <v>1</v>
      </c>
      <c r="U10">
        <v>0</v>
      </c>
      <c r="V10">
        <v>0</v>
      </c>
      <c r="W10">
        <v>1</v>
      </c>
      <c r="X10">
        <v>0</v>
      </c>
      <c r="Y10">
        <v>1</v>
      </c>
      <c r="Z10" s="5">
        <v>0</v>
      </c>
      <c r="AA10">
        <v>1</v>
      </c>
      <c r="AB10" s="7">
        <v>0</v>
      </c>
      <c r="AC10" s="5">
        <v>1</v>
      </c>
      <c r="AD10">
        <v>1</v>
      </c>
      <c r="AE10" s="7">
        <v>0</v>
      </c>
      <c r="AF10">
        <v>1</v>
      </c>
      <c r="AG10">
        <v>0</v>
      </c>
      <c r="AH10">
        <v>0</v>
      </c>
      <c r="AI10">
        <v>1</v>
      </c>
      <c r="AJ10">
        <v>1</v>
      </c>
      <c r="AK10">
        <v>0</v>
      </c>
      <c r="AL10" t="s">
        <v>48</v>
      </c>
    </row>
    <row r="11" spans="1:38" x14ac:dyDescent="0.2">
      <c r="A11" t="s">
        <v>92</v>
      </c>
      <c r="D11">
        <v>5.39</v>
      </c>
      <c r="E11">
        <v>21.67</v>
      </c>
      <c r="F11">
        <v>1.67</v>
      </c>
      <c r="G11">
        <v>5</v>
      </c>
      <c r="H11">
        <v>0</v>
      </c>
      <c r="I11" s="5">
        <v>0</v>
      </c>
      <c r="J11">
        <v>1</v>
      </c>
      <c r="K11" s="6">
        <v>1</v>
      </c>
      <c r="L11" s="5">
        <v>0</v>
      </c>
      <c r="M11" s="7">
        <v>0</v>
      </c>
      <c r="N11" s="7">
        <v>0</v>
      </c>
      <c r="O11" s="7">
        <v>0</v>
      </c>
      <c r="P11" s="7">
        <v>0</v>
      </c>
      <c r="Q11">
        <v>1</v>
      </c>
      <c r="R11" s="6">
        <v>1</v>
      </c>
      <c r="S11">
        <v>1</v>
      </c>
      <c r="T11">
        <v>0</v>
      </c>
      <c r="U11">
        <v>1</v>
      </c>
      <c r="V11">
        <v>1</v>
      </c>
      <c r="W11">
        <v>0</v>
      </c>
      <c r="X11">
        <v>1</v>
      </c>
      <c r="Y11">
        <v>1</v>
      </c>
      <c r="Z11" s="5">
        <v>0</v>
      </c>
      <c r="AA11">
        <v>1</v>
      </c>
      <c r="AB11" s="7">
        <v>1</v>
      </c>
      <c r="AC11" s="5">
        <v>0</v>
      </c>
      <c r="AD11">
        <v>1</v>
      </c>
      <c r="AE11" s="7">
        <v>0</v>
      </c>
      <c r="AF11">
        <v>0</v>
      </c>
      <c r="AG11">
        <v>1</v>
      </c>
      <c r="AH11">
        <v>0</v>
      </c>
      <c r="AI11">
        <v>1</v>
      </c>
      <c r="AJ11">
        <v>0</v>
      </c>
      <c r="AK11">
        <v>1</v>
      </c>
      <c r="AL11" t="s">
        <v>40</v>
      </c>
    </row>
    <row r="12" spans="1:38" x14ac:dyDescent="0.2">
      <c r="A12" t="s">
        <v>46</v>
      </c>
      <c r="D12">
        <v>6.23</v>
      </c>
      <c r="E12">
        <v>14</v>
      </c>
      <c r="F12">
        <v>0</v>
      </c>
      <c r="G12">
        <v>3</v>
      </c>
      <c r="H12">
        <v>0</v>
      </c>
      <c r="I12" s="5">
        <v>0</v>
      </c>
      <c r="J12">
        <v>0</v>
      </c>
      <c r="K12" s="6">
        <v>0</v>
      </c>
      <c r="L12" s="5">
        <v>1</v>
      </c>
      <c r="M12" s="7">
        <v>0</v>
      </c>
      <c r="N12" s="7">
        <v>0</v>
      </c>
      <c r="O12" s="7">
        <v>1</v>
      </c>
      <c r="P12" s="7">
        <v>1</v>
      </c>
      <c r="Q12">
        <v>0</v>
      </c>
      <c r="R12" s="6">
        <v>0</v>
      </c>
      <c r="S12">
        <v>1</v>
      </c>
      <c r="T12">
        <v>1</v>
      </c>
      <c r="U12">
        <v>0</v>
      </c>
      <c r="V12">
        <v>0</v>
      </c>
      <c r="W12">
        <v>1</v>
      </c>
      <c r="X12">
        <v>0</v>
      </c>
      <c r="Y12">
        <v>1</v>
      </c>
      <c r="Z12" s="5">
        <v>1</v>
      </c>
      <c r="AA12">
        <v>0</v>
      </c>
      <c r="AB12" s="7">
        <v>0</v>
      </c>
      <c r="AC12" s="5">
        <v>0</v>
      </c>
      <c r="AD12">
        <v>0</v>
      </c>
      <c r="AE12" s="7">
        <v>1</v>
      </c>
      <c r="AF12">
        <v>0</v>
      </c>
      <c r="AG12">
        <v>0</v>
      </c>
      <c r="AH12">
        <v>1</v>
      </c>
      <c r="AI12">
        <v>0</v>
      </c>
      <c r="AJ12">
        <v>1</v>
      </c>
      <c r="AK12">
        <v>0</v>
      </c>
      <c r="AL12" t="s">
        <v>40</v>
      </c>
    </row>
    <row r="13" spans="1:38" x14ac:dyDescent="0.2">
      <c r="A13" t="s">
        <v>47</v>
      </c>
      <c r="D13">
        <v>6.3</v>
      </c>
      <c r="E13">
        <v>26.67</v>
      </c>
      <c r="F13">
        <v>6.67</v>
      </c>
      <c r="G13">
        <v>8</v>
      </c>
      <c r="H13">
        <v>0</v>
      </c>
      <c r="I13" s="5">
        <v>0</v>
      </c>
      <c r="J13">
        <v>0</v>
      </c>
      <c r="K13" s="6">
        <v>1</v>
      </c>
      <c r="L13" s="5">
        <v>1</v>
      </c>
      <c r="M13" s="7">
        <v>0</v>
      </c>
      <c r="N13" s="7">
        <v>0</v>
      </c>
      <c r="O13" s="7">
        <v>1</v>
      </c>
      <c r="P13" s="7">
        <v>0</v>
      </c>
      <c r="Q13">
        <v>0</v>
      </c>
      <c r="R13" s="6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 s="5">
        <v>0</v>
      </c>
      <c r="AA13">
        <v>1</v>
      </c>
      <c r="AB13" s="7">
        <v>1</v>
      </c>
      <c r="AC13" s="5">
        <v>1</v>
      </c>
      <c r="AD13">
        <v>0</v>
      </c>
      <c r="AE13" s="7">
        <v>1</v>
      </c>
      <c r="AF13">
        <v>0</v>
      </c>
      <c r="AG13">
        <v>1</v>
      </c>
      <c r="AH13">
        <v>0</v>
      </c>
      <c r="AI13">
        <v>1</v>
      </c>
      <c r="AJ13">
        <v>0</v>
      </c>
      <c r="AK13">
        <v>1</v>
      </c>
      <c r="AL13" t="s">
        <v>48</v>
      </c>
    </row>
    <row r="14" spans="1:38" x14ac:dyDescent="0.2">
      <c r="A14" t="s">
        <v>105</v>
      </c>
      <c r="D14">
        <v>6.42</v>
      </c>
      <c r="E14">
        <v>33</v>
      </c>
      <c r="F14">
        <v>10</v>
      </c>
      <c r="G14">
        <v>7</v>
      </c>
      <c r="H14">
        <v>0</v>
      </c>
      <c r="I14" s="5">
        <v>0</v>
      </c>
      <c r="J14">
        <v>0</v>
      </c>
      <c r="K14" s="6">
        <v>0</v>
      </c>
      <c r="L14" s="5">
        <v>1</v>
      </c>
      <c r="M14" s="7">
        <v>0</v>
      </c>
      <c r="N14" s="7">
        <v>1</v>
      </c>
      <c r="O14" s="7">
        <v>0</v>
      </c>
      <c r="P14" s="7">
        <v>1</v>
      </c>
      <c r="Q14">
        <v>1</v>
      </c>
      <c r="R14" s="6">
        <v>0</v>
      </c>
      <c r="S14">
        <v>0</v>
      </c>
      <c r="T14">
        <v>1</v>
      </c>
      <c r="U14">
        <v>1</v>
      </c>
      <c r="V14">
        <v>1</v>
      </c>
      <c r="W14">
        <v>0</v>
      </c>
      <c r="X14">
        <v>1</v>
      </c>
      <c r="Y14">
        <v>1</v>
      </c>
      <c r="Z14" s="5">
        <v>1</v>
      </c>
      <c r="AA14">
        <v>1</v>
      </c>
      <c r="AB14" s="7">
        <v>0</v>
      </c>
      <c r="AC14" s="5">
        <v>0</v>
      </c>
      <c r="AD14">
        <v>1</v>
      </c>
      <c r="AE14" s="7">
        <v>0</v>
      </c>
      <c r="AF14">
        <v>1</v>
      </c>
      <c r="AG14">
        <v>0</v>
      </c>
      <c r="AH14">
        <v>0</v>
      </c>
      <c r="AI14">
        <v>1</v>
      </c>
      <c r="AJ14">
        <v>1</v>
      </c>
      <c r="AK14">
        <v>1</v>
      </c>
      <c r="AL14" t="s">
        <v>42</v>
      </c>
    </row>
    <row r="15" spans="1:38" x14ac:dyDescent="0.2">
      <c r="A15" t="s">
        <v>167</v>
      </c>
      <c r="D15">
        <v>6.49</v>
      </c>
      <c r="E15">
        <v>20.67</v>
      </c>
      <c r="F15">
        <v>6.67</v>
      </c>
      <c r="G15">
        <v>4</v>
      </c>
      <c r="H15">
        <v>0</v>
      </c>
      <c r="I15" s="5">
        <v>0</v>
      </c>
      <c r="J15">
        <v>0</v>
      </c>
      <c r="K15" s="6">
        <v>0</v>
      </c>
      <c r="L15" s="5">
        <v>0</v>
      </c>
      <c r="M15" s="7">
        <v>0</v>
      </c>
      <c r="N15" s="7">
        <v>0</v>
      </c>
      <c r="O15" s="7">
        <v>1</v>
      </c>
      <c r="P15" s="7">
        <v>0</v>
      </c>
      <c r="Q15">
        <v>0</v>
      </c>
      <c r="R15" s="6">
        <v>1</v>
      </c>
      <c r="S15">
        <v>1</v>
      </c>
      <c r="T15">
        <v>0</v>
      </c>
      <c r="U15">
        <v>0</v>
      </c>
      <c r="V15">
        <v>0</v>
      </c>
      <c r="W15">
        <v>1</v>
      </c>
      <c r="X15">
        <v>1</v>
      </c>
      <c r="Y15">
        <v>1</v>
      </c>
      <c r="Z15" s="5">
        <v>0</v>
      </c>
      <c r="AA15">
        <v>0</v>
      </c>
      <c r="AB15" s="7">
        <v>1</v>
      </c>
      <c r="AC15" s="5">
        <v>0</v>
      </c>
      <c r="AD15">
        <v>0</v>
      </c>
      <c r="AE15" s="7">
        <v>1</v>
      </c>
      <c r="AF15">
        <v>1</v>
      </c>
      <c r="AG15">
        <v>1</v>
      </c>
      <c r="AH15">
        <v>0</v>
      </c>
      <c r="AI15">
        <v>0</v>
      </c>
      <c r="AJ15">
        <v>0</v>
      </c>
      <c r="AK15">
        <v>0</v>
      </c>
      <c r="AL15" t="s">
        <v>40</v>
      </c>
    </row>
    <row r="16" spans="1:38" x14ac:dyDescent="0.2">
      <c r="A16" t="s">
        <v>119</v>
      </c>
      <c r="D16">
        <v>6.5</v>
      </c>
      <c r="E16">
        <v>23</v>
      </c>
      <c r="F16">
        <v>5</v>
      </c>
      <c r="G16">
        <v>4</v>
      </c>
      <c r="H16">
        <v>0</v>
      </c>
      <c r="I16" s="5">
        <v>0</v>
      </c>
      <c r="J16">
        <v>0</v>
      </c>
      <c r="K16" s="6">
        <v>0</v>
      </c>
      <c r="L16" s="5">
        <v>0</v>
      </c>
      <c r="M16" s="7">
        <v>0</v>
      </c>
      <c r="N16" s="7">
        <v>0</v>
      </c>
      <c r="O16" s="7">
        <v>1</v>
      </c>
      <c r="P16" s="7">
        <v>0</v>
      </c>
      <c r="Q16">
        <v>1</v>
      </c>
      <c r="R16" s="6">
        <v>1</v>
      </c>
      <c r="S16">
        <v>0</v>
      </c>
      <c r="T16">
        <v>0</v>
      </c>
      <c r="U16">
        <v>1</v>
      </c>
      <c r="V16">
        <v>1</v>
      </c>
      <c r="W16">
        <v>0</v>
      </c>
      <c r="X16">
        <v>1</v>
      </c>
      <c r="Y16">
        <v>1</v>
      </c>
      <c r="Z16" s="5">
        <v>0</v>
      </c>
      <c r="AA16">
        <v>1</v>
      </c>
      <c r="AB16" s="7">
        <v>1</v>
      </c>
      <c r="AC16" s="5">
        <v>1</v>
      </c>
      <c r="AD16">
        <v>0</v>
      </c>
      <c r="AE16" s="7">
        <v>0</v>
      </c>
      <c r="AF16">
        <v>1</v>
      </c>
      <c r="AG16">
        <v>1</v>
      </c>
      <c r="AH16">
        <v>0</v>
      </c>
      <c r="AI16">
        <v>1</v>
      </c>
      <c r="AJ16">
        <v>0</v>
      </c>
      <c r="AK16">
        <v>1</v>
      </c>
      <c r="AL16" t="s">
        <v>40</v>
      </c>
    </row>
    <row r="17" spans="1:38" x14ac:dyDescent="0.2">
      <c r="A17" t="s">
        <v>150</v>
      </c>
      <c r="D17">
        <v>6.55</v>
      </c>
      <c r="E17">
        <v>24</v>
      </c>
      <c r="F17">
        <v>5</v>
      </c>
      <c r="G17">
        <v>5</v>
      </c>
      <c r="H17">
        <v>0</v>
      </c>
      <c r="I17" s="5">
        <v>0</v>
      </c>
      <c r="J17">
        <v>0</v>
      </c>
      <c r="K17" s="6">
        <v>0</v>
      </c>
      <c r="L17" s="5">
        <v>1</v>
      </c>
      <c r="M17" s="7">
        <v>0</v>
      </c>
      <c r="N17" s="7">
        <v>0</v>
      </c>
      <c r="O17" s="7">
        <v>0</v>
      </c>
      <c r="P17" s="7">
        <v>0</v>
      </c>
      <c r="Q17">
        <v>0</v>
      </c>
      <c r="R17" s="6">
        <v>0</v>
      </c>
      <c r="S17">
        <v>1</v>
      </c>
      <c r="T17">
        <v>0</v>
      </c>
      <c r="U17">
        <v>1</v>
      </c>
      <c r="V17">
        <v>1</v>
      </c>
      <c r="W17">
        <v>1</v>
      </c>
      <c r="X17">
        <v>1</v>
      </c>
      <c r="Y17">
        <v>1</v>
      </c>
      <c r="Z17" s="5">
        <v>0</v>
      </c>
      <c r="AA17">
        <v>0</v>
      </c>
      <c r="AB17" s="7">
        <v>0</v>
      </c>
      <c r="AC17" s="5">
        <v>1</v>
      </c>
      <c r="AD17">
        <v>1</v>
      </c>
      <c r="AE17" s="7">
        <v>0</v>
      </c>
      <c r="AF17">
        <v>1</v>
      </c>
      <c r="AG17">
        <v>1</v>
      </c>
      <c r="AH17">
        <v>0</v>
      </c>
      <c r="AI17">
        <v>1</v>
      </c>
      <c r="AJ17">
        <v>1</v>
      </c>
      <c r="AK17">
        <v>1</v>
      </c>
      <c r="AL17" t="s">
        <v>40</v>
      </c>
    </row>
    <row r="18" spans="1:38" x14ac:dyDescent="0.2">
      <c r="A18" t="s">
        <v>199</v>
      </c>
      <c r="D18">
        <v>7.1</v>
      </c>
      <c r="E18">
        <v>19.670000000000002</v>
      </c>
      <c r="F18">
        <v>1.67</v>
      </c>
      <c r="G18">
        <v>5</v>
      </c>
      <c r="H18">
        <v>0</v>
      </c>
      <c r="I18" s="5">
        <v>0</v>
      </c>
      <c r="J18">
        <v>0</v>
      </c>
      <c r="K18" s="6">
        <v>0</v>
      </c>
      <c r="L18" s="5">
        <v>0</v>
      </c>
      <c r="M18" s="7">
        <v>0</v>
      </c>
      <c r="N18" s="7">
        <v>0</v>
      </c>
      <c r="O18" s="7">
        <v>1</v>
      </c>
      <c r="P18" s="7">
        <v>0</v>
      </c>
      <c r="Q18">
        <v>0</v>
      </c>
      <c r="R18" s="6">
        <v>1</v>
      </c>
      <c r="S18">
        <v>0</v>
      </c>
      <c r="T18">
        <v>0</v>
      </c>
      <c r="U18">
        <v>1</v>
      </c>
      <c r="V18">
        <v>1</v>
      </c>
      <c r="W18">
        <v>0</v>
      </c>
      <c r="X18">
        <v>1</v>
      </c>
      <c r="Y18">
        <v>0</v>
      </c>
      <c r="Z18" s="5">
        <v>0</v>
      </c>
      <c r="AA18">
        <v>1</v>
      </c>
      <c r="AB18" s="7">
        <v>1</v>
      </c>
      <c r="AC18" s="5">
        <v>1</v>
      </c>
      <c r="AD18">
        <v>1</v>
      </c>
      <c r="AE18" s="7">
        <v>0</v>
      </c>
      <c r="AF18">
        <v>1</v>
      </c>
      <c r="AG18">
        <v>1</v>
      </c>
      <c r="AH18">
        <v>0</v>
      </c>
      <c r="AI18">
        <v>1</v>
      </c>
      <c r="AJ18">
        <v>0</v>
      </c>
      <c r="AK18">
        <v>1</v>
      </c>
      <c r="AL18" t="s">
        <v>40</v>
      </c>
    </row>
    <row r="19" spans="1:38" x14ac:dyDescent="0.2">
      <c r="A19" t="s">
        <v>99</v>
      </c>
      <c r="D19">
        <v>7.32</v>
      </c>
      <c r="E19">
        <v>37</v>
      </c>
      <c r="F19">
        <v>10</v>
      </c>
      <c r="G19">
        <v>8</v>
      </c>
      <c r="H19">
        <v>0</v>
      </c>
      <c r="I19" s="5">
        <v>1</v>
      </c>
      <c r="J19">
        <v>0</v>
      </c>
      <c r="K19" s="6">
        <v>0</v>
      </c>
      <c r="L19" s="5">
        <v>1</v>
      </c>
      <c r="M19" s="7">
        <v>0</v>
      </c>
      <c r="N19" s="7">
        <v>1</v>
      </c>
      <c r="O19" s="7">
        <v>1</v>
      </c>
      <c r="P19" s="7">
        <v>1</v>
      </c>
      <c r="Q19">
        <v>1</v>
      </c>
      <c r="R19" s="6">
        <v>1</v>
      </c>
      <c r="S19">
        <v>0</v>
      </c>
      <c r="T19">
        <v>0</v>
      </c>
      <c r="U19">
        <v>1</v>
      </c>
      <c r="V19">
        <v>1</v>
      </c>
      <c r="W19">
        <v>0</v>
      </c>
      <c r="X19">
        <v>1</v>
      </c>
      <c r="Y19">
        <v>1</v>
      </c>
      <c r="Z19" s="5">
        <v>0</v>
      </c>
      <c r="AA19">
        <v>1</v>
      </c>
      <c r="AB19" s="7">
        <v>1</v>
      </c>
      <c r="AC19" s="5">
        <v>1</v>
      </c>
      <c r="AD19">
        <v>1</v>
      </c>
      <c r="AE19" s="7">
        <v>0</v>
      </c>
      <c r="AF19">
        <v>1</v>
      </c>
      <c r="AG19">
        <v>1</v>
      </c>
      <c r="AH19">
        <v>0</v>
      </c>
      <c r="AI19">
        <v>1</v>
      </c>
      <c r="AJ19">
        <v>0</v>
      </c>
      <c r="AK19">
        <v>1</v>
      </c>
      <c r="AL19" t="s">
        <v>42</v>
      </c>
    </row>
    <row r="20" spans="1:38" x14ac:dyDescent="0.2">
      <c r="A20" t="s">
        <v>146</v>
      </c>
      <c r="D20">
        <v>7.8</v>
      </c>
      <c r="E20">
        <v>25.67</v>
      </c>
      <c r="F20">
        <v>1.67</v>
      </c>
      <c r="G20">
        <v>7</v>
      </c>
      <c r="H20">
        <v>0</v>
      </c>
      <c r="I20" s="5">
        <v>0</v>
      </c>
      <c r="J20">
        <v>1</v>
      </c>
      <c r="K20" s="6">
        <v>0</v>
      </c>
      <c r="L20" s="5">
        <v>0</v>
      </c>
      <c r="M20" s="7">
        <v>0</v>
      </c>
      <c r="N20" s="7">
        <v>0</v>
      </c>
      <c r="O20" s="7">
        <v>1</v>
      </c>
      <c r="P20" s="7">
        <v>0</v>
      </c>
      <c r="Q20">
        <v>1</v>
      </c>
      <c r="R20" s="6">
        <v>1</v>
      </c>
      <c r="S20">
        <v>0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 s="5">
        <v>0</v>
      </c>
      <c r="AA20">
        <v>1</v>
      </c>
      <c r="AB20" s="7">
        <v>1</v>
      </c>
      <c r="AC20" s="5">
        <v>1</v>
      </c>
      <c r="AD20">
        <v>1</v>
      </c>
      <c r="AE20" s="7">
        <v>0</v>
      </c>
      <c r="AF20">
        <v>1</v>
      </c>
      <c r="AG20">
        <v>1</v>
      </c>
      <c r="AH20">
        <v>0</v>
      </c>
      <c r="AI20">
        <v>1</v>
      </c>
      <c r="AJ20">
        <v>0</v>
      </c>
      <c r="AK20">
        <v>1</v>
      </c>
      <c r="AL20" t="s">
        <v>48</v>
      </c>
    </row>
    <row r="21" spans="1:38" x14ac:dyDescent="0.2">
      <c r="A21" t="s">
        <v>79</v>
      </c>
      <c r="D21">
        <v>8.14</v>
      </c>
      <c r="E21">
        <v>30</v>
      </c>
      <c r="F21">
        <v>10</v>
      </c>
      <c r="G21">
        <v>5</v>
      </c>
      <c r="H21">
        <v>0</v>
      </c>
      <c r="I21" s="5">
        <v>1</v>
      </c>
      <c r="J21">
        <v>0</v>
      </c>
      <c r="K21" s="6">
        <v>0</v>
      </c>
      <c r="L21" s="5">
        <v>1</v>
      </c>
      <c r="M21" s="7">
        <v>0</v>
      </c>
      <c r="N21" s="7">
        <v>0</v>
      </c>
      <c r="O21" s="7">
        <v>1</v>
      </c>
      <c r="P21" s="7">
        <v>0</v>
      </c>
      <c r="Q21">
        <v>1</v>
      </c>
      <c r="R21" s="6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1</v>
      </c>
      <c r="Y21">
        <v>1</v>
      </c>
      <c r="Z21" s="5">
        <v>0</v>
      </c>
      <c r="AA21">
        <v>1</v>
      </c>
      <c r="AB21" s="7">
        <v>0</v>
      </c>
      <c r="AC21" s="5">
        <v>1</v>
      </c>
      <c r="AD21">
        <v>0</v>
      </c>
      <c r="AE21" s="7">
        <v>1</v>
      </c>
      <c r="AF21">
        <v>1</v>
      </c>
      <c r="AG21">
        <v>0</v>
      </c>
      <c r="AH21">
        <v>0</v>
      </c>
      <c r="AI21">
        <v>1</v>
      </c>
      <c r="AJ21">
        <v>1</v>
      </c>
      <c r="AK21">
        <v>0</v>
      </c>
      <c r="AL21" t="s">
        <v>42</v>
      </c>
    </row>
    <row r="22" spans="1:38" x14ac:dyDescent="0.2">
      <c r="A22" t="s">
        <v>126</v>
      </c>
      <c r="D22">
        <v>8.26</v>
      </c>
      <c r="E22">
        <v>28</v>
      </c>
      <c r="F22">
        <v>5</v>
      </c>
      <c r="G22">
        <v>5</v>
      </c>
      <c r="H22">
        <v>0</v>
      </c>
      <c r="I22" s="5">
        <v>1</v>
      </c>
      <c r="J22">
        <v>1</v>
      </c>
      <c r="K22" s="6">
        <v>0</v>
      </c>
      <c r="L22" s="5">
        <v>0</v>
      </c>
      <c r="M22" s="7">
        <v>0</v>
      </c>
      <c r="N22" s="7">
        <v>0</v>
      </c>
      <c r="O22" s="7">
        <v>1</v>
      </c>
      <c r="P22" s="7">
        <v>1</v>
      </c>
      <c r="Q22">
        <v>1</v>
      </c>
      <c r="R22" s="6">
        <v>1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1</v>
      </c>
      <c r="Z22" s="5">
        <v>1</v>
      </c>
      <c r="AA22">
        <v>1</v>
      </c>
      <c r="AB22" s="7">
        <v>1</v>
      </c>
      <c r="AC22" s="5">
        <v>1</v>
      </c>
      <c r="AD22">
        <v>0</v>
      </c>
      <c r="AE22" s="7">
        <v>0</v>
      </c>
      <c r="AF22">
        <v>1</v>
      </c>
      <c r="AG22">
        <v>1</v>
      </c>
      <c r="AH22">
        <v>0</v>
      </c>
      <c r="AI22">
        <v>1</v>
      </c>
      <c r="AJ22">
        <v>0</v>
      </c>
      <c r="AK22">
        <v>1</v>
      </c>
      <c r="AL22" t="s">
        <v>48</v>
      </c>
    </row>
    <row r="23" spans="1:38" x14ac:dyDescent="0.2">
      <c r="A23" t="s">
        <v>194</v>
      </c>
      <c r="D23">
        <v>8.2799999999999994</v>
      </c>
      <c r="E23">
        <v>47</v>
      </c>
      <c r="F23">
        <v>10</v>
      </c>
      <c r="G23">
        <v>9</v>
      </c>
      <c r="H23">
        <v>1</v>
      </c>
      <c r="I23" s="5">
        <v>1</v>
      </c>
      <c r="J23">
        <v>1</v>
      </c>
      <c r="K23" s="6">
        <v>1</v>
      </c>
      <c r="L23" s="5">
        <v>1</v>
      </c>
      <c r="M23" s="7">
        <v>1</v>
      </c>
      <c r="N23" s="7">
        <v>1</v>
      </c>
      <c r="O23" s="7">
        <v>1</v>
      </c>
      <c r="P23" s="7">
        <v>1</v>
      </c>
      <c r="Q23">
        <v>1</v>
      </c>
      <c r="R23" s="6">
        <v>1</v>
      </c>
      <c r="S23">
        <v>0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 s="5">
        <v>1</v>
      </c>
      <c r="AA23">
        <v>1</v>
      </c>
      <c r="AB23" s="7">
        <v>1</v>
      </c>
      <c r="AC23" s="5">
        <v>1</v>
      </c>
      <c r="AD23">
        <v>1</v>
      </c>
      <c r="AE23" s="7">
        <v>1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1</v>
      </c>
      <c r="AL23" t="s">
        <v>37</v>
      </c>
    </row>
    <row r="24" spans="1:38" x14ac:dyDescent="0.2">
      <c r="A24" t="s">
        <v>44</v>
      </c>
      <c r="D24">
        <v>8.39</v>
      </c>
      <c r="E24">
        <v>44.67</v>
      </c>
      <c r="F24">
        <v>6.67</v>
      </c>
      <c r="G24">
        <v>9</v>
      </c>
      <c r="H24">
        <v>1</v>
      </c>
      <c r="I24" s="5">
        <v>1</v>
      </c>
      <c r="J24">
        <v>1</v>
      </c>
      <c r="K24" s="6">
        <v>1</v>
      </c>
      <c r="L24" s="5">
        <v>1</v>
      </c>
      <c r="M24" s="7">
        <v>1</v>
      </c>
      <c r="N24" s="7">
        <v>1</v>
      </c>
      <c r="O24" s="7">
        <v>1</v>
      </c>
      <c r="P24" s="7">
        <v>1</v>
      </c>
      <c r="Q24">
        <v>1</v>
      </c>
      <c r="R24" s="6">
        <v>1</v>
      </c>
      <c r="S24">
        <v>0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 s="5">
        <v>1</v>
      </c>
      <c r="AA24">
        <v>1</v>
      </c>
      <c r="AB24" s="7">
        <v>1</v>
      </c>
      <c r="AC24" s="5">
        <v>1</v>
      </c>
      <c r="AD24">
        <v>1</v>
      </c>
      <c r="AE24" s="7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 t="s">
        <v>37</v>
      </c>
    </row>
    <row r="25" spans="1:38" x14ac:dyDescent="0.2">
      <c r="A25" t="s">
        <v>141</v>
      </c>
      <c r="D25">
        <v>8.42</v>
      </c>
      <c r="E25">
        <v>24.67</v>
      </c>
      <c r="F25">
        <v>6.67</v>
      </c>
      <c r="G25">
        <v>4</v>
      </c>
      <c r="H25">
        <v>0</v>
      </c>
      <c r="I25" s="5">
        <v>0</v>
      </c>
      <c r="J25">
        <v>0</v>
      </c>
      <c r="K25" s="6">
        <v>0</v>
      </c>
      <c r="L25" s="5">
        <v>1</v>
      </c>
      <c r="M25" s="7">
        <v>0</v>
      </c>
      <c r="N25" s="7">
        <v>0</v>
      </c>
      <c r="O25" s="7">
        <v>1</v>
      </c>
      <c r="P25" s="7">
        <v>0</v>
      </c>
      <c r="Q25">
        <v>0</v>
      </c>
      <c r="R25" s="6">
        <v>1</v>
      </c>
      <c r="S25">
        <v>0</v>
      </c>
      <c r="T25">
        <v>0</v>
      </c>
      <c r="U25">
        <v>1</v>
      </c>
      <c r="V25">
        <v>1</v>
      </c>
      <c r="W25">
        <v>0</v>
      </c>
      <c r="X25">
        <v>1</v>
      </c>
      <c r="Y25">
        <v>1</v>
      </c>
      <c r="Z25" s="5">
        <v>1</v>
      </c>
      <c r="AA25">
        <v>0</v>
      </c>
      <c r="AB25" s="7">
        <v>1</v>
      </c>
      <c r="AC25" s="5">
        <v>1</v>
      </c>
      <c r="AD25">
        <v>1</v>
      </c>
      <c r="AE25" s="7">
        <v>0</v>
      </c>
      <c r="AF25">
        <v>1</v>
      </c>
      <c r="AG25">
        <v>0</v>
      </c>
      <c r="AH25">
        <v>0</v>
      </c>
      <c r="AI25">
        <v>1</v>
      </c>
      <c r="AJ25">
        <v>1</v>
      </c>
      <c r="AK25">
        <v>0</v>
      </c>
      <c r="AL25" t="s">
        <v>40</v>
      </c>
    </row>
    <row r="26" spans="1:38" x14ac:dyDescent="0.2">
      <c r="A26" t="s">
        <v>41</v>
      </c>
      <c r="D26">
        <v>8.44</v>
      </c>
      <c r="E26">
        <v>36.67</v>
      </c>
      <c r="F26">
        <v>6.67</v>
      </c>
      <c r="G26">
        <v>4</v>
      </c>
      <c r="H26">
        <v>1</v>
      </c>
      <c r="I26" s="5">
        <v>1</v>
      </c>
      <c r="J26">
        <v>1</v>
      </c>
      <c r="K26" s="6">
        <v>1</v>
      </c>
      <c r="L26" s="5">
        <v>1</v>
      </c>
      <c r="M26" s="7">
        <v>1</v>
      </c>
      <c r="N26" s="7">
        <v>0</v>
      </c>
      <c r="O26" s="7">
        <v>1</v>
      </c>
      <c r="P26" s="7">
        <v>1</v>
      </c>
      <c r="Q26">
        <v>1</v>
      </c>
      <c r="R26" s="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 s="5">
        <v>0</v>
      </c>
      <c r="AA26">
        <v>1</v>
      </c>
      <c r="AB26" s="7">
        <v>1</v>
      </c>
      <c r="AC26" s="5">
        <v>0</v>
      </c>
      <c r="AD26">
        <v>1</v>
      </c>
      <c r="AE26" s="7">
        <v>1</v>
      </c>
      <c r="AF26">
        <v>1</v>
      </c>
      <c r="AG26">
        <v>1</v>
      </c>
      <c r="AH26">
        <v>0</v>
      </c>
      <c r="AI26">
        <v>1</v>
      </c>
      <c r="AJ26">
        <v>1</v>
      </c>
      <c r="AK26">
        <v>1</v>
      </c>
      <c r="AL26" t="s">
        <v>42</v>
      </c>
    </row>
    <row r="27" spans="1:38" x14ac:dyDescent="0.2">
      <c r="A27" t="s">
        <v>180</v>
      </c>
      <c r="D27">
        <v>8.59</v>
      </c>
      <c r="E27">
        <v>45</v>
      </c>
      <c r="F27">
        <v>10</v>
      </c>
      <c r="G27">
        <v>5</v>
      </c>
      <c r="H27">
        <v>1</v>
      </c>
      <c r="I27" s="5">
        <v>1</v>
      </c>
      <c r="J27">
        <v>1</v>
      </c>
      <c r="K27" s="6">
        <v>1</v>
      </c>
      <c r="L27" s="5">
        <v>1</v>
      </c>
      <c r="M27" s="7">
        <v>1</v>
      </c>
      <c r="N27" s="7">
        <v>1</v>
      </c>
      <c r="O27" s="7">
        <v>1</v>
      </c>
      <c r="P27" s="7">
        <v>1</v>
      </c>
      <c r="Q27">
        <v>1</v>
      </c>
      <c r="R27" s="6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s="5">
        <v>1</v>
      </c>
      <c r="AA27">
        <v>1</v>
      </c>
      <c r="AB27" s="7">
        <v>1</v>
      </c>
      <c r="AC27" s="5">
        <v>1</v>
      </c>
      <c r="AD27">
        <v>1</v>
      </c>
      <c r="AE27" s="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 t="s">
        <v>37</v>
      </c>
    </row>
    <row r="28" spans="1:38" x14ac:dyDescent="0.2">
      <c r="A28" t="s">
        <v>89</v>
      </c>
      <c r="D28">
        <v>8.8000000000000007</v>
      </c>
      <c r="E28">
        <v>24</v>
      </c>
      <c r="F28">
        <v>5</v>
      </c>
      <c r="G28">
        <v>5</v>
      </c>
      <c r="H28">
        <v>0</v>
      </c>
      <c r="I28" s="5">
        <v>0</v>
      </c>
      <c r="J28">
        <v>0</v>
      </c>
      <c r="K28" s="6">
        <v>0</v>
      </c>
      <c r="L28" s="5">
        <v>0</v>
      </c>
      <c r="M28" s="7">
        <v>0</v>
      </c>
      <c r="N28" s="7">
        <v>1</v>
      </c>
      <c r="O28" s="7">
        <v>1</v>
      </c>
      <c r="P28" s="7">
        <v>0</v>
      </c>
      <c r="Q28">
        <v>0</v>
      </c>
      <c r="R28" s="6">
        <v>1</v>
      </c>
      <c r="S28">
        <v>0</v>
      </c>
      <c r="T28">
        <v>0</v>
      </c>
      <c r="U28">
        <v>1</v>
      </c>
      <c r="V28">
        <v>1</v>
      </c>
      <c r="W28">
        <v>0</v>
      </c>
      <c r="X28">
        <v>1</v>
      </c>
      <c r="Y28">
        <v>0</v>
      </c>
      <c r="Z28" s="5">
        <v>0</v>
      </c>
      <c r="AA28">
        <v>1</v>
      </c>
      <c r="AB28" s="7">
        <v>1</v>
      </c>
      <c r="AC28" s="5">
        <v>1</v>
      </c>
      <c r="AD28">
        <v>1</v>
      </c>
      <c r="AE28" s="7">
        <v>0</v>
      </c>
      <c r="AF28">
        <v>1</v>
      </c>
      <c r="AG28">
        <v>1</v>
      </c>
      <c r="AH28">
        <v>0</v>
      </c>
      <c r="AI28">
        <v>1</v>
      </c>
      <c r="AJ28">
        <v>0</v>
      </c>
      <c r="AK28">
        <v>1</v>
      </c>
      <c r="AL28" t="s">
        <v>40</v>
      </c>
    </row>
    <row r="29" spans="1:38" x14ac:dyDescent="0.2">
      <c r="A29" t="s">
        <v>123</v>
      </c>
      <c r="D29">
        <v>9.16</v>
      </c>
      <c r="E29">
        <v>17.670000000000002</v>
      </c>
      <c r="F29">
        <v>1.67</v>
      </c>
      <c r="G29">
        <v>2</v>
      </c>
      <c r="H29">
        <v>0</v>
      </c>
      <c r="I29" s="5">
        <v>1</v>
      </c>
      <c r="J29">
        <v>0</v>
      </c>
      <c r="K29" s="6">
        <v>0</v>
      </c>
      <c r="L29" s="5">
        <v>0</v>
      </c>
      <c r="M29" s="7">
        <v>0</v>
      </c>
      <c r="N29" s="7">
        <v>0</v>
      </c>
      <c r="O29" s="7">
        <v>1</v>
      </c>
      <c r="P29" s="7">
        <v>0</v>
      </c>
      <c r="Q29">
        <v>0</v>
      </c>
      <c r="R29" s="6">
        <v>1</v>
      </c>
      <c r="S29">
        <v>0</v>
      </c>
      <c r="T29">
        <v>0</v>
      </c>
      <c r="U29">
        <v>1</v>
      </c>
      <c r="V29">
        <v>1</v>
      </c>
      <c r="W29">
        <v>0</v>
      </c>
      <c r="X29">
        <v>1</v>
      </c>
      <c r="Y29">
        <v>1</v>
      </c>
      <c r="Z29" s="5">
        <v>0</v>
      </c>
      <c r="AA29">
        <v>1</v>
      </c>
      <c r="AB29" s="7">
        <v>0</v>
      </c>
      <c r="AC29" s="5">
        <v>0</v>
      </c>
      <c r="AD29">
        <v>1</v>
      </c>
      <c r="AE29" s="7">
        <v>0</v>
      </c>
      <c r="AF29">
        <v>1</v>
      </c>
      <c r="AG29">
        <v>0</v>
      </c>
      <c r="AH29">
        <v>1</v>
      </c>
      <c r="AI29">
        <v>1</v>
      </c>
      <c r="AJ29">
        <v>1</v>
      </c>
      <c r="AK29">
        <v>1</v>
      </c>
      <c r="AL29" t="s">
        <v>40</v>
      </c>
    </row>
    <row r="30" spans="1:38" x14ac:dyDescent="0.2">
      <c r="A30" t="s">
        <v>195</v>
      </c>
      <c r="D30">
        <v>9.26</v>
      </c>
      <c r="E30">
        <v>50</v>
      </c>
      <c r="F30">
        <v>10</v>
      </c>
      <c r="G30">
        <v>10</v>
      </c>
      <c r="H30">
        <v>1</v>
      </c>
      <c r="I30" s="5">
        <v>1</v>
      </c>
      <c r="J30">
        <v>1</v>
      </c>
      <c r="K30" s="6">
        <v>1</v>
      </c>
      <c r="L30" s="5">
        <v>1</v>
      </c>
      <c r="M30" s="7">
        <v>1</v>
      </c>
      <c r="N30" s="7">
        <v>1</v>
      </c>
      <c r="O30" s="7">
        <v>1</v>
      </c>
      <c r="P30" s="7">
        <v>1</v>
      </c>
      <c r="Q30">
        <v>1</v>
      </c>
      <c r="R30" s="6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 s="5">
        <v>1</v>
      </c>
      <c r="AA30">
        <v>1</v>
      </c>
      <c r="AB30" s="7">
        <v>1</v>
      </c>
      <c r="AC30" s="5">
        <v>1</v>
      </c>
      <c r="AD30">
        <v>1</v>
      </c>
      <c r="AE30" s="7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 t="s">
        <v>37</v>
      </c>
    </row>
    <row r="31" spans="1:38" x14ac:dyDescent="0.2">
      <c r="A31" t="s">
        <v>188</v>
      </c>
      <c r="D31">
        <v>9.27</v>
      </c>
      <c r="E31">
        <v>23.33</v>
      </c>
      <c r="F31">
        <v>3.33</v>
      </c>
      <c r="G31">
        <v>3</v>
      </c>
      <c r="H31">
        <v>1</v>
      </c>
      <c r="I31" s="5">
        <v>0</v>
      </c>
      <c r="J31">
        <v>1</v>
      </c>
      <c r="K31" s="6">
        <v>0</v>
      </c>
      <c r="L31" s="5">
        <v>0</v>
      </c>
      <c r="M31" s="7">
        <v>0</v>
      </c>
      <c r="N31" s="7">
        <v>0</v>
      </c>
      <c r="O31" s="7">
        <v>0</v>
      </c>
      <c r="P31" s="7">
        <v>0</v>
      </c>
      <c r="Q31">
        <v>1</v>
      </c>
      <c r="R31" s="6">
        <v>0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0</v>
      </c>
      <c r="Z31" s="5">
        <v>0</v>
      </c>
      <c r="AA31">
        <v>1</v>
      </c>
      <c r="AB31" s="7">
        <v>0</v>
      </c>
      <c r="AC31" s="5">
        <v>1</v>
      </c>
      <c r="AD31">
        <v>1</v>
      </c>
      <c r="AE31" s="7">
        <v>0</v>
      </c>
      <c r="AF31">
        <v>1</v>
      </c>
      <c r="AG31">
        <v>0</v>
      </c>
      <c r="AH31">
        <v>1</v>
      </c>
      <c r="AI31">
        <v>1</v>
      </c>
      <c r="AJ31">
        <v>1</v>
      </c>
      <c r="AK31">
        <v>1</v>
      </c>
      <c r="AL31" t="s">
        <v>40</v>
      </c>
    </row>
    <row r="32" spans="1:38" x14ac:dyDescent="0.2">
      <c r="A32" t="s">
        <v>62</v>
      </c>
      <c r="D32">
        <v>9.4</v>
      </c>
      <c r="E32">
        <v>16.329999999999998</v>
      </c>
      <c r="F32">
        <v>3.33</v>
      </c>
      <c r="G32">
        <v>2</v>
      </c>
      <c r="H32">
        <v>0</v>
      </c>
      <c r="I32" s="5">
        <v>0</v>
      </c>
      <c r="J32">
        <v>1</v>
      </c>
      <c r="K32" s="6">
        <v>1</v>
      </c>
      <c r="L32" s="5">
        <v>0</v>
      </c>
      <c r="M32" s="7">
        <v>0</v>
      </c>
      <c r="N32" s="7">
        <v>0</v>
      </c>
      <c r="O32" s="7">
        <v>1</v>
      </c>
      <c r="P32" s="7">
        <v>0</v>
      </c>
      <c r="Q32">
        <v>0</v>
      </c>
      <c r="R32" s="6">
        <v>0</v>
      </c>
      <c r="S32">
        <v>0</v>
      </c>
      <c r="T32">
        <v>1</v>
      </c>
      <c r="U32">
        <v>1</v>
      </c>
      <c r="V32">
        <v>1</v>
      </c>
      <c r="W32">
        <v>0</v>
      </c>
      <c r="X32">
        <v>1</v>
      </c>
      <c r="Y32">
        <v>0</v>
      </c>
      <c r="Z32" s="5">
        <v>0</v>
      </c>
      <c r="AA32">
        <v>0</v>
      </c>
      <c r="AB32" s="7">
        <v>1</v>
      </c>
      <c r="AC32" s="5">
        <v>1</v>
      </c>
      <c r="AD32">
        <v>0</v>
      </c>
      <c r="AE32" s="7">
        <v>1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 t="s">
        <v>40</v>
      </c>
    </row>
    <row r="33" spans="1:38" x14ac:dyDescent="0.2">
      <c r="A33" t="s">
        <v>122</v>
      </c>
      <c r="D33">
        <v>9.5</v>
      </c>
      <c r="E33">
        <v>20</v>
      </c>
      <c r="F33">
        <v>0</v>
      </c>
      <c r="G33">
        <v>6</v>
      </c>
      <c r="H33">
        <v>0</v>
      </c>
      <c r="I33" s="5">
        <v>0</v>
      </c>
      <c r="J33">
        <v>0</v>
      </c>
      <c r="K33" s="6">
        <v>0</v>
      </c>
      <c r="L33" s="5">
        <v>0</v>
      </c>
      <c r="M33" s="7">
        <v>0</v>
      </c>
      <c r="N33" s="7">
        <v>1</v>
      </c>
      <c r="O33" s="7">
        <v>0</v>
      </c>
      <c r="P33" s="7">
        <v>0</v>
      </c>
      <c r="Q33">
        <v>0</v>
      </c>
      <c r="R33" s="6">
        <v>1</v>
      </c>
      <c r="S33">
        <v>1</v>
      </c>
      <c r="T33">
        <v>0</v>
      </c>
      <c r="U33">
        <v>1</v>
      </c>
      <c r="V33">
        <v>1</v>
      </c>
      <c r="W33">
        <v>0</v>
      </c>
      <c r="X33">
        <v>1</v>
      </c>
      <c r="Y33">
        <v>0</v>
      </c>
      <c r="Z33" s="5">
        <v>0</v>
      </c>
      <c r="AA33">
        <v>1</v>
      </c>
      <c r="AB33" s="7">
        <v>1</v>
      </c>
      <c r="AC33" s="5">
        <v>1</v>
      </c>
      <c r="AD33">
        <v>1</v>
      </c>
      <c r="AE33" s="7">
        <v>1</v>
      </c>
      <c r="AF33">
        <v>1</v>
      </c>
      <c r="AG33">
        <v>0</v>
      </c>
      <c r="AH33">
        <v>0</v>
      </c>
      <c r="AI33">
        <v>1</v>
      </c>
      <c r="AJ33">
        <v>0</v>
      </c>
      <c r="AK33">
        <v>1</v>
      </c>
      <c r="AL33" t="s">
        <v>40</v>
      </c>
    </row>
    <row r="34" spans="1:38" x14ac:dyDescent="0.2">
      <c r="A34" t="s">
        <v>183</v>
      </c>
      <c r="D34">
        <v>9.5</v>
      </c>
      <c r="E34">
        <v>49</v>
      </c>
      <c r="F34">
        <v>10</v>
      </c>
      <c r="G34">
        <v>10</v>
      </c>
      <c r="H34">
        <v>1</v>
      </c>
      <c r="I34" s="5">
        <v>1</v>
      </c>
      <c r="J34">
        <v>1</v>
      </c>
      <c r="K34" s="6">
        <v>1</v>
      </c>
      <c r="L34" s="5">
        <v>1</v>
      </c>
      <c r="M34" s="7">
        <v>1</v>
      </c>
      <c r="N34" s="7">
        <v>1</v>
      </c>
      <c r="O34" s="7">
        <v>1</v>
      </c>
      <c r="P34" s="7">
        <v>1</v>
      </c>
      <c r="Q34">
        <v>1</v>
      </c>
      <c r="R34" s="6">
        <v>1</v>
      </c>
      <c r="S34">
        <v>1</v>
      </c>
      <c r="T34">
        <v>1</v>
      </c>
      <c r="U34">
        <v>0</v>
      </c>
      <c r="V34">
        <v>1</v>
      </c>
      <c r="W34">
        <v>1</v>
      </c>
      <c r="X34">
        <v>1</v>
      </c>
      <c r="Y34">
        <v>1</v>
      </c>
      <c r="Z34" s="5">
        <v>1</v>
      </c>
      <c r="AA34">
        <v>1</v>
      </c>
      <c r="AB34" s="7">
        <v>1</v>
      </c>
      <c r="AC34" s="5">
        <v>1</v>
      </c>
      <c r="AD34">
        <v>1</v>
      </c>
      <c r="AE34" s="7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 t="s">
        <v>37</v>
      </c>
    </row>
    <row r="35" spans="1:38" x14ac:dyDescent="0.2">
      <c r="A35" t="s">
        <v>71</v>
      </c>
      <c r="D35">
        <v>9.58</v>
      </c>
      <c r="E35">
        <v>16</v>
      </c>
      <c r="F35">
        <v>5</v>
      </c>
      <c r="G35">
        <v>3</v>
      </c>
      <c r="H35">
        <v>0</v>
      </c>
      <c r="I35" s="5">
        <v>0</v>
      </c>
      <c r="J35">
        <v>1</v>
      </c>
      <c r="K35" s="6">
        <v>0</v>
      </c>
      <c r="L35" s="5">
        <v>0</v>
      </c>
      <c r="M35" s="7">
        <v>0</v>
      </c>
      <c r="N35" s="7">
        <v>0</v>
      </c>
      <c r="O35" s="7">
        <v>0</v>
      </c>
      <c r="P35" s="7">
        <v>0</v>
      </c>
      <c r="Q35">
        <v>0</v>
      </c>
      <c r="R35" s="6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1</v>
      </c>
      <c r="Y35">
        <v>1</v>
      </c>
      <c r="Z35" s="5">
        <v>0</v>
      </c>
      <c r="AA35">
        <v>0</v>
      </c>
      <c r="AB35" s="7">
        <v>0</v>
      </c>
      <c r="AC35" s="5">
        <v>1</v>
      </c>
      <c r="AD35">
        <v>1</v>
      </c>
      <c r="AE35" s="7">
        <v>1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 t="s">
        <v>40</v>
      </c>
    </row>
    <row r="36" spans="1:38" x14ac:dyDescent="0.2">
      <c r="A36" t="s">
        <v>107</v>
      </c>
      <c r="D36">
        <v>9.59</v>
      </c>
      <c r="E36">
        <v>15.67</v>
      </c>
      <c r="F36">
        <v>1.67</v>
      </c>
      <c r="G36">
        <v>4</v>
      </c>
      <c r="H36">
        <v>0</v>
      </c>
      <c r="I36" s="5">
        <v>0</v>
      </c>
      <c r="J36">
        <v>1</v>
      </c>
      <c r="K36" s="6">
        <v>0</v>
      </c>
      <c r="L36" s="5">
        <v>0</v>
      </c>
      <c r="M36" s="7">
        <v>0</v>
      </c>
      <c r="N36" s="7">
        <v>0</v>
      </c>
      <c r="O36" s="7">
        <v>0</v>
      </c>
      <c r="P36" s="7">
        <v>0</v>
      </c>
      <c r="Q36">
        <v>0</v>
      </c>
      <c r="R36" s="6">
        <v>1</v>
      </c>
      <c r="S36">
        <v>1</v>
      </c>
      <c r="T36">
        <v>1</v>
      </c>
      <c r="U36">
        <v>0</v>
      </c>
      <c r="V36">
        <v>0</v>
      </c>
      <c r="W36">
        <v>0</v>
      </c>
      <c r="X36">
        <v>1</v>
      </c>
      <c r="Y36">
        <v>1</v>
      </c>
      <c r="Z36" s="5">
        <v>0</v>
      </c>
      <c r="AA36">
        <v>1</v>
      </c>
      <c r="AB36" s="7">
        <v>0</v>
      </c>
      <c r="AC36" s="5">
        <v>1</v>
      </c>
      <c r="AD36">
        <v>0</v>
      </c>
      <c r="AE36" s="7">
        <v>0</v>
      </c>
      <c r="AF36">
        <v>0</v>
      </c>
      <c r="AG36">
        <v>1</v>
      </c>
      <c r="AH36">
        <v>0</v>
      </c>
      <c r="AI36">
        <v>1</v>
      </c>
      <c r="AJ36">
        <v>0</v>
      </c>
      <c r="AK36">
        <v>0</v>
      </c>
      <c r="AL36" t="s">
        <v>40</v>
      </c>
    </row>
    <row r="37" spans="1:38" x14ac:dyDescent="0.2">
      <c r="A37" t="s">
        <v>186</v>
      </c>
      <c r="D37">
        <v>9.8000000000000007</v>
      </c>
      <c r="E37">
        <v>49</v>
      </c>
      <c r="F37">
        <v>10</v>
      </c>
      <c r="G37">
        <v>10</v>
      </c>
      <c r="H37">
        <v>1</v>
      </c>
      <c r="I37" s="5">
        <v>1</v>
      </c>
      <c r="J37">
        <v>1</v>
      </c>
      <c r="K37" s="6">
        <v>1</v>
      </c>
      <c r="L37" s="5">
        <v>1</v>
      </c>
      <c r="M37" s="7">
        <v>0</v>
      </c>
      <c r="N37" s="7">
        <v>1</v>
      </c>
      <c r="O37" s="7">
        <v>1</v>
      </c>
      <c r="P37" s="7">
        <v>1</v>
      </c>
      <c r="Q37">
        <v>1</v>
      </c>
      <c r="R37" s="6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 s="5">
        <v>1</v>
      </c>
      <c r="AA37">
        <v>1</v>
      </c>
      <c r="AB37" s="7">
        <v>1</v>
      </c>
      <c r="AC37" s="5">
        <v>1</v>
      </c>
      <c r="AD37">
        <v>1</v>
      </c>
      <c r="AE37" s="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 t="s">
        <v>37</v>
      </c>
    </row>
    <row r="38" spans="1:38" s="2" customFormat="1" x14ac:dyDescent="0.2">
      <c r="I38" s="5"/>
      <c r="K38" s="6"/>
      <c r="L38" s="5"/>
      <c r="M38" s="7"/>
      <c r="N38" s="7"/>
      <c r="O38" s="7"/>
      <c r="P38" s="7"/>
      <c r="R38" s="6"/>
      <c r="Z38" s="5"/>
      <c r="AB38" s="7"/>
      <c r="AC38" s="5"/>
      <c r="AE38" s="7"/>
    </row>
    <row r="39" spans="1:38" s="3" customFormat="1" x14ac:dyDescent="0.2">
      <c r="A39" s="4" t="s">
        <v>214</v>
      </c>
      <c r="I39" s="5"/>
      <c r="K39" s="6"/>
      <c r="L39" s="5"/>
      <c r="M39" s="7"/>
      <c r="N39" s="7"/>
      <c r="O39" s="7"/>
      <c r="P39" s="7"/>
      <c r="R39" s="6"/>
      <c r="Z39" s="5"/>
      <c r="AB39" s="7"/>
      <c r="AC39" s="5"/>
      <c r="AE39" s="7"/>
    </row>
    <row r="40" spans="1:38" x14ac:dyDescent="0.2">
      <c r="A40" t="s">
        <v>202</v>
      </c>
      <c r="F40">
        <f>COUNT(D2:D37)</f>
        <v>36</v>
      </c>
    </row>
    <row r="41" spans="1:38" x14ac:dyDescent="0.2">
      <c r="A41" t="s">
        <v>203</v>
      </c>
      <c r="F41">
        <f>AVERAGE(D2:D37)</f>
        <v>6.7908333333333344</v>
      </c>
    </row>
    <row r="42" spans="1:38" x14ac:dyDescent="0.2">
      <c r="A42" t="s">
        <v>204</v>
      </c>
      <c r="F42">
        <f>AVERAGE(E2:E37)</f>
        <v>26.93611111111111</v>
      </c>
    </row>
    <row r="43" spans="1:38" x14ac:dyDescent="0.2">
      <c r="A43" t="s">
        <v>205</v>
      </c>
      <c r="H43">
        <f>COUNTIF(H2:H37,"=1")</f>
        <v>8</v>
      </c>
      <c r="I43">
        <f t="shared" ref="I43:AK43" si="0">COUNTIF(I2:I37,"=1")</f>
        <v>13</v>
      </c>
      <c r="J43">
        <f t="shared" si="0"/>
        <v>18</v>
      </c>
      <c r="K43">
        <f t="shared" si="0"/>
        <v>11</v>
      </c>
      <c r="L43">
        <f t="shared" si="0"/>
        <v>18</v>
      </c>
      <c r="M43">
        <f t="shared" si="0"/>
        <v>7</v>
      </c>
      <c r="N43">
        <f t="shared" si="0"/>
        <v>12</v>
      </c>
      <c r="O43">
        <f t="shared" si="0"/>
        <v>23</v>
      </c>
      <c r="P43">
        <f t="shared" si="0"/>
        <v>14</v>
      </c>
      <c r="Q43">
        <f t="shared" si="0"/>
        <v>18</v>
      </c>
      <c r="R43">
        <f t="shared" si="0"/>
        <v>26</v>
      </c>
      <c r="S43">
        <f t="shared" si="0"/>
        <v>15</v>
      </c>
      <c r="T43">
        <f t="shared" si="0"/>
        <v>18</v>
      </c>
      <c r="U43">
        <f t="shared" si="0"/>
        <v>28</v>
      </c>
      <c r="V43">
        <f t="shared" si="0"/>
        <v>28</v>
      </c>
      <c r="W43">
        <f t="shared" si="0"/>
        <v>14</v>
      </c>
      <c r="X43">
        <f t="shared" si="0"/>
        <v>31</v>
      </c>
      <c r="Y43">
        <f t="shared" si="0"/>
        <v>25</v>
      </c>
      <c r="Z43">
        <f t="shared" si="0"/>
        <v>11</v>
      </c>
      <c r="AA43">
        <f t="shared" si="0"/>
        <v>27</v>
      </c>
      <c r="AB43">
        <f t="shared" si="0"/>
        <v>27</v>
      </c>
      <c r="AC43">
        <f t="shared" si="0"/>
        <v>27</v>
      </c>
      <c r="AD43">
        <f t="shared" si="0"/>
        <v>24</v>
      </c>
      <c r="AE43">
        <f t="shared" si="0"/>
        <v>17</v>
      </c>
      <c r="AF43">
        <f t="shared" si="0"/>
        <v>30</v>
      </c>
      <c r="AG43">
        <f t="shared" si="0"/>
        <v>22</v>
      </c>
      <c r="AH43">
        <f t="shared" si="0"/>
        <v>11</v>
      </c>
      <c r="AI43">
        <f t="shared" si="0"/>
        <v>31</v>
      </c>
      <c r="AJ43">
        <f t="shared" si="0"/>
        <v>18</v>
      </c>
      <c r="AK43">
        <f t="shared" si="0"/>
        <v>28</v>
      </c>
    </row>
    <row r="45" spans="1:38" x14ac:dyDescent="0.2">
      <c r="A45" s="9" t="s">
        <v>220</v>
      </c>
      <c r="H45" s="9" t="s">
        <v>225</v>
      </c>
    </row>
    <row r="46" spans="1:38" x14ac:dyDescent="0.2">
      <c r="A46" t="s">
        <v>206</v>
      </c>
      <c r="F46">
        <f>SUM(K43,R43)</f>
        <v>37</v>
      </c>
      <c r="H46">
        <f>2*F40</f>
        <v>72</v>
      </c>
      <c r="I46"/>
      <c r="J46" s="8" t="s">
        <v>228</v>
      </c>
      <c r="K46"/>
      <c r="L46"/>
      <c r="M46"/>
      <c r="N46"/>
      <c r="O46"/>
      <c r="P46"/>
      <c r="R46"/>
      <c r="Z46"/>
    </row>
    <row r="47" spans="1:38" x14ac:dyDescent="0.2">
      <c r="A47" t="s">
        <v>207</v>
      </c>
      <c r="F47">
        <f>SUM(H43:J43,L43,Q43,S43:AA43)</f>
        <v>272</v>
      </c>
      <c r="H47">
        <f>14*F40</f>
        <v>504</v>
      </c>
      <c r="J47" s="8" t="s">
        <v>229</v>
      </c>
    </row>
    <row r="48" spans="1:38" x14ac:dyDescent="0.2">
      <c r="A48" t="s">
        <v>208</v>
      </c>
      <c r="F48">
        <f>SUM(M43:P43)</f>
        <v>56</v>
      </c>
      <c r="H48">
        <f>4*F40</f>
        <v>144</v>
      </c>
      <c r="J48" s="8" t="s">
        <v>230</v>
      </c>
    </row>
    <row r="50" spans="1:10" x14ac:dyDescent="0.2">
      <c r="A50" s="9" t="s">
        <v>221</v>
      </c>
    </row>
    <row r="51" spans="1:10" x14ac:dyDescent="0.2">
      <c r="A51" t="s">
        <v>206</v>
      </c>
      <c r="F51">
        <f>0</f>
        <v>0</v>
      </c>
      <c r="H51">
        <v>0</v>
      </c>
      <c r="J51" s="8" t="s">
        <v>231</v>
      </c>
    </row>
    <row r="52" spans="1:10" x14ac:dyDescent="0.2">
      <c r="A52" t="s">
        <v>207</v>
      </c>
      <c r="F52">
        <f>SUM(AC43:AD43,AF43:AK43)</f>
        <v>191</v>
      </c>
      <c r="H52">
        <f>8*F40</f>
        <v>288</v>
      </c>
      <c r="J52" s="8" t="s">
        <v>232</v>
      </c>
    </row>
    <row r="53" spans="1:10" x14ac:dyDescent="0.2">
      <c r="A53" t="s">
        <v>208</v>
      </c>
      <c r="F53">
        <f>SUM(AB43,AE43)</f>
        <v>44</v>
      </c>
      <c r="H53">
        <f>2*F40</f>
        <v>72</v>
      </c>
      <c r="J53" s="8" t="s">
        <v>233</v>
      </c>
    </row>
    <row r="55" spans="1:10" x14ac:dyDescent="0.2">
      <c r="A55" s="9" t="s">
        <v>222</v>
      </c>
    </row>
    <row r="56" spans="1:10" x14ac:dyDescent="0.2">
      <c r="A56" s="8" t="s">
        <v>223</v>
      </c>
      <c r="H56" s="8" t="s">
        <v>234</v>
      </c>
      <c r="I56" s="14" t="s">
        <v>235</v>
      </c>
    </row>
    <row r="57" spans="1:10" x14ac:dyDescent="0.2">
      <c r="A57" s="8" t="s">
        <v>224</v>
      </c>
      <c r="H57">
        <f>ABS(SUM(F2:F37))</f>
        <v>186.70000000000002</v>
      </c>
      <c r="I57" s="5">
        <f>ABS(SUM(G2:G37))</f>
        <v>183</v>
      </c>
    </row>
    <row r="58" spans="1:10" x14ac:dyDescent="0.2">
      <c r="A58" s="8"/>
      <c r="F58" s="8" t="s">
        <v>225</v>
      </c>
    </row>
    <row r="60" spans="1:10" x14ac:dyDescent="0.2">
      <c r="A60" t="s">
        <v>209</v>
      </c>
      <c r="F60">
        <f>COUNTIF(E2:E37,"&lt;=10")</f>
        <v>0</v>
      </c>
    </row>
    <row r="61" spans="1:10" x14ac:dyDescent="0.2">
      <c r="A61" t="s">
        <v>210</v>
      </c>
      <c r="F61">
        <f>COUNTIF(E2:E37,"&lt;=20")-COUNTIF(E2:E37,"&lt;=10")</f>
        <v>12</v>
      </c>
    </row>
    <row r="62" spans="1:10" x14ac:dyDescent="0.2">
      <c r="A62" t="s">
        <v>211</v>
      </c>
      <c r="F62">
        <f>COUNTIF(E2:E37,"&lt;=30")-COUNTIF(E2:E37,"&lt;=20")</f>
        <v>14</v>
      </c>
    </row>
    <row r="63" spans="1:10" x14ac:dyDescent="0.2">
      <c r="A63" t="s">
        <v>212</v>
      </c>
      <c r="F63">
        <f>COUNTIF(E2:E37,"&lt;=40")-COUNTIF(E2:E37,"&lt;=30")</f>
        <v>4</v>
      </c>
    </row>
    <row r="64" spans="1:10" x14ac:dyDescent="0.2">
      <c r="A64" t="s">
        <v>213</v>
      </c>
      <c r="F64">
        <f>COUNTIF(E2:E37,"&lt;=50")-COUNTIF(E2:E37,"&lt;=40")</f>
        <v>6</v>
      </c>
    </row>
    <row r="65" spans="1:38" s="2" customFormat="1" x14ac:dyDescent="0.2">
      <c r="I65" s="5"/>
      <c r="K65" s="6"/>
      <c r="L65" s="5"/>
      <c r="M65" s="7"/>
      <c r="N65" s="7"/>
      <c r="O65" s="7"/>
      <c r="P65" s="7"/>
      <c r="R65" s="6"/>
      <c r="Z65" s="5"/>
      <c r="AB65" s="7"/>
      <c r="AC65" s="5"/>
      <c r="AE65" s="7"/>
    </row>
    <row r="66" spans="1:38" s="3" customFormat="1" x14ac:dyDescent="0.2">
      <c r="A66" s="4" t="s">
        <v>215</v>
      </c>
      <c r="I66" s="5"/>
      <c r="K66" s="6"/>
      <c r="L66" s="5"/>
      <c r="M66" s="7"/>
      <c r="N66" s="7"/>
      <c r="O66" s="7"/>
      <c r="P66" s="7"/>
      <c r="R66" s="6"/>
      <c r="Z66" s="5"/>
      <c r="AB66" s="7"/>
      <c r="AC66" s="5"/>
      <c r="AE66" s="7"/>
    </row>
    <row r="67" spans="1:38" x14ac:dyDescent="0.2">
      <c r="A67" t="s">
        <v>85</v>
      </c>
      <c r="D67">
        <v>10.15</v>
      </c>
      <c r="E67">
        <v>37</v>
      </c>
      <c r="F67">
        <v>10</v>
      </c>
      <c r="G67">
        <v>9</v>
      </c>
      <c r="H67">
        <v>0</v>
      </c>
      <c r="I67" s="5">
        <v>0</v>
      </c>
      <c r="J67">
        <v>1</v>
      </c>
      <c r="K67" s="6">
        <v>0</v>
      </c>
      <c r="L67" s="5">
        <v>1</v>
      </c>
      <c r="M67" s="7">
        <v>0</v>
      </c>
      <c r="N67" s="7">
        <v>0</v>
      </c>
      <c r="O67" s="7">
        <v>1</v>
      </c>
      <c r="P67" s="7">
        <v>1</v>
      </c>
      <c r="Q67">
        <v>1</v>
      </c>
      <c r="R67" s="6">
        <v>1</v>
      </c>
      <c r="S67">
        <v>1</v>
      </c>
      <c r="T67">
        <v>0</v>
      </c>
      <c r="U67">
        <v>0</v>
      </c>
      <c r="V67">
        <v>1</v>
      </c>
      <c r="W67">
        <v>0</v>
      </c>
      <c r="X67">
        <v>1</v>
      </c>
      <c r="Y67">
        <v>1</v>
      </c>
      <c r="Z67" s="5">
        <v>1</v>
      </c>
      <c r="AA67">
        <v>1</v>
      </c>
      <c r="AB67" s="7">
        <v>1</v>
      </c>
      <c r="AC67" s="5">
        <v>1</v>
      </c>
      <c r="AD67">
        <v>0</v>
      </c>
      <c r="AE67" s="7">
        <v>0</v>
      </c>
      <c r="AF67">
        <v>1</v>
      </c>
      <c r="AG67">
        <v>1</v>
      </c>
      <c r="AH67">
        <v>0</v>
      </c>
      <c r="AI67">
        <v>1</v>
      </c>
      <c r="AJ67">
        <v>0</v>
      </c>
      <c r="AK67">
        <v>1</v>
      </c>
      <c r="AL67" t="s">
        <v>42</v>
      </c>
    </row>
    <row r="68" spans="1:38" x14ac:dyDescent="0.2">
      <c r="A68" t="s">
        <v>100</v>
      </c>
      <c r="D68">
        <v>10.59</v>
      </c>
      <c r="E68">
        <v>27</v>
      </c>
      <c r="F68">
        <v>5</v>
      </c>
      <c r="G68">
        <v>6</v>
      </c>
      <c r="H68">
        <v>0</v>
      </c>
      <c r="I68" s="5">
        <v>0</v>
      </c>
      <c r="J68">
        <v>1</v>
      </c>
      <c r="K68" s="6">
        <v>0</v>
      </c>
      <c r="L68" s="5">
        <v>1</v>
      </c>
      <c r="M68" s="7">
        <v>0</v>
      </c>
      <c r="N68" s="7">
        <v>0</v>
      </c>
      <c r="O68" s="7">
        <v>0</v>
      </c>
      <c r="P68" s="7">
        <v>0</v>
      </c>
      <c r="Q68">
        <v>0</v>
      </c>
      <c r="R68" s="6">
        <v>1</v>
      </c>
      <c r="S68">
        <v>0</v>
      </c>
      <c r="T68">
        <v>0</v>
      </c>
      <c r="U68">
        <v>1</v>
      </c>
      <c r="V68">
        <v>0</v>
      </c>
      <c r="W68">
        <v>1</v>
      </c>
      <c r="X68">
        <v>1</v>
      </c>
      <c r="Y68">
        <v>1</v>
      </c>
      <c r="Z68" s="5">
        <v>0</v>
      </c>
      <c r="AA68">
        <v>1</v>
      </c>
      <c r="AB68" s="7">
        <v>1</v>
      </c>
      <c r="AC68" s="5">
        <v>1</v>
      </c>
      <c r="AD68">
        <v>1</v>
      </c>
      <c r="AE68" s="7">
        <v>1</v>
      </c>
      <c r="AF68">
        <v>1</v>
      </c>
      <c r="AG68">
        <v>1</v>
      </c>
      <c r="AH68">
        <v>0</v>
      </c>
      <c r="AI68">
        <v>1</v>
      </c>
      <c r="AJ68">
        <v>0</v>
      </c>
      <c r="AK68">
        <v>1</v>
      </c>
      <c r="AL68" t="s">
        <v>48</v>
      </c>
    </row>
    <row r="69" spans="1:38" x14ac:dyDescent="0.2">
      <c r="A69" t="s">
        <v>113</v>
      </c>
      <c r="D69">
        <v>11</v>
      </c>
      <c r="E69">
        <v>40</v>
      </c>
      <c r="F69">
        <v>5</v>
      </c>
      <c r="G69">
        <v>6</v>
      </c>
      <c r="H69">
        <v>1</v>
      </c>
      <c r="I69" s="5">
        <v>1</v>
      </c>
      <c r="J69">
        <v>1</v>
      </c>
      <c r="K69" s="6">
        <v>1</v>
      </c>
      <c r="L69" s="5">
        <v>1</v>
      </c>
      <c r="M69" s="7">
        <v>1</v>
      </c>
      <c r="N69" s="7">
        <v>1</v>
      </c>
      <c r="O69" s="7">
        <v>1</v>
      </c>
      <c r="P69" s="7">
        <v>1</v>
      </c>
      <c r="Q69">
        <v>1</v>
      </c>
      <c r="R69" s="6">
        <v>1</v>
      </c>
      <c r="S69">
        <v>0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 s="5">
        <v>1</v>
      </c>
      <c r="AA69">
        <v>1</v>
      </c>
      <c r="AB69" s="7">
        <v>1</v>
      </c>
      <c r="AC69" s="5">
        <v>1</v>
      </c>
      <c r="AD69">
        <v>1</v>
      </c>
      <c r="AE69" s="7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 t="s">
        <v>82</v>
      </c>
    </row>
    <row r="70" spans="1:38" x14ac:dyDescent="0.2">
      <c r="A70" t="s">
        <v>58</v>
      </c>
      <c r="D70">
        <v>11.1</v>
      </c>
      <c r="E70">
        <v>50</v>
      </c>
      <c r="F70">
        <v>10</v>
      </c>
      <c r="G70">
        <v>10</v>
      </c>
      <c r="H70">
        <v>1</v>
      </c>
      <c r="I70" s="5">
        <v>1</v>
      </c>
      <c r="J70">
        <v>1</v>
      </c>
      <c r="K70" s="6">
        <v>1</v>
      </c>
      <c r="L70" s="5">
        <v>1</v>
      </c>
      <c r="M70" s="7">
        <v>1</v>
      </c>
      <c r="N70" s="7">
        <v>1</v>
      </c>
      <c r="O70" s="7">
        <v>1</v>
      </c>
      <c r="P70" s="7">
        <v>1</v>
      </c>
      <c r="Q70">
        <v>1</v>
      </c>
      <c r="R70" s="6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 s="5">
        <v>1</v>
      </c>
      <c r="AA70">
        <v>1</v>
      </c>
      <c r="AB70" s="7">
        <v>1</v>
      </c>
      <c r="AC70" s="5">
        <v>1</v>
      </c>
      <c r="AD70">
        <v>1</v>
      </c>
      <c r="AE70" s="7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 t="s">
        <v>37</v>
      </c>
    </row>
    <row r="71" spans="1:38" x14ac:dyDescent="0.2">
      <c r="A71" t="s">
        <v>59</v>
      </c>
      <c r="D71">
        <v>11.56</v>
      </c>
      <c r="E71">
        <v>20.67</v>
      </c>
      <c r="F71">
        <v>6.67</v>
      </c>
      <c r="G71">
        <v>2</v>
      </c>
      <c r="H71">
        <v>0</v>
      </c>
      <c r="I71" s="5">
        <v>0</v>
      </c>
      <c r="J71">
        <v>0</v>
      </c>
      <c r="K71" s="6">
        <v>0</v>
      </c>
      <c r="L71" s="5">
        <v>0</v>
      </c>
      <c r="M71" s="7">
        <v>0</v>
      </c>
      <c r="N71" s="7">
        <v>0</v>
      </c>
      <c r="O71" s="7">
        <v>1</v>
      </c>
      <c r="P71" s="7">
        <v>0</v>
      </c>
      <c r="Q71">
        <v>0</v>
      </c>
      <c r="R71" s="6">
        <v>1</v>
      </c>
      <c r="S71">
        <v>1</v>
      </c>
      <c r="T71">
        <v>0</v>
      </c>
      <c r="U71">
        <v>1</v>
      </c>
      <c r="V71">
        <v>0</v>
      </c>
      <c r="W71">
        <v>0</v>
      </c>
      <c r="X71">
        <v>1</v>
      </c>
      <c r="Y71">
        <v>1</v>
      </c>
      <c r="Z71" s="5">
        <v>0</v>
      </c>
      <c r="AA71">
        <v>0</v>
      </c>
      <c r="AB71" s="7">
        <v>0</v>
      </c>
      <c r="AC71" s="5">
        <v>1</v>
      </c>
      <c r="AD71">
        <v>0</v>
      </c>
      <c r="AE71" s="7">
        <v>0</v>
      </c>
      <c r="AF71">
        <v>1</v>
      </c>
      <c r="AG71">
        <v>1</v>
      </c>
      <c r="AH71">
        <v>0</v>
      </c>
      <c r="AI71">
        <v>1</v>
      </c>
      <c r="AJ71">
        <v>1</v>
      </c>
      <c r="AK71">
        <v>1</v>
      </c>
      <c r="AL71" t="s">
        <v>40</v>
      </c>
    </row>
    <row r="72" spans="1:38" x14ac:dyDescent="0.2">
      <c r="A72" t="s">
        <v>197</v>
      </c>
      <c r="D72">
        <v>12.15</v>
      </c>
      <c r="E72">
        <v>50</v>
      </c>
      <c r="F72">
        <v>10</v>
      </c>
      <c r="G72">
        <v>10</v>
      </c>
      <c r="H72">
        <v>1</v>
      </c>
      <c r="I72" s="5">
        <v>1</v>
      </c>
      <c r="J72">
        <v>1</v>
      </c>
      <c r="K72" s="6">
        <v>1</v>
      </c>
      <c r="L72" s="5">
        <v>1</v>
      </c>
      <c r="M72" s="7">
        <v>1</v>
      </c>
      <c r="N72" s="7">
        <v>1</v>
      </c>
      <c r="O72" s="7">
        <v>1</v>
      </c>
      <c r="P72" s="7">
        <v>1</v>
      </c>
      <c r="Q72">
        <v>1</v>
      </c>
      <c r="R72" s="6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 s="5">
        <v>1</v>
      </c>
      <c r="AA72">
        <v>1</v>
      </c>
      <c r="AB72" s="7">
        <v>1</v>
      </c>
      <c r="AC72" s="5">
        <v>1</v>
      </c>
      <c r="AD72">
        <v>1</v>
      </c>
      <c r="AE72" s="7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 t="s">
        <v>37</v>
      </c>
    </row>
    <row r="73" spans="1:38" x14ac:dyDescent="0.2">
      <c r="A73" t="s">
        <v>161</v>
      </c>
      <c r="D73">
        <v>12.24</v>
      </c>
      <c r="E73">
        <v>30</v>
      </c>
      <c r="F73">
        <v>10</v>
      </c>
      <c r="G73">
        <v>2</v>
      </c>
      <c r="H73">
        <v>0</v>
      </c>
      <c r="I73" s="5">
        <v>1</v>
      </c>
      <c r="J73">
        <v>1</v>
      </c>
      <c r="K73" s="6">
        <v>1</v>
      </c>
      <c r="L73" s="5">
        <v>0</v>
      </c>
      <c r="M73" s="7">
        <v>0</v>
      </c>
      <c r="N73" s="7">
        <v>1</v>
      </c>
      <c r="O73" s="7">
        <v>1</v>
      </c>
      <c r="P73" s="7">
        <v>0</v>
      </c>
      <c r="Q73">
        <v>0</v>
      </c>
      <c r="R73" s="6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0</v>
      </c>
      <c r="Y73">
        <v>0</v>
      </c>
      <c r="Z73" s="5">
        <v>1</v>
      </c>
      <c r="AA73">
        <v>1</v>
      </c>
      <c r="AB73" s="7">
        <v>0</v>
      </c>
      <c r="AC73" s="5">
        <v>1</v>
      </c>
      <c r="AD73">
        <v>1</v>
      </c>
      <c r="AE73" s="7">
        <v>0</v>
      </c>
      <c r="AF73">
        <v>1</v>
      </c>
      <c r="AG73">
        <v>0</v>
      </c>
      <c r="AH73">
        <v>0</v>
      </c>
      <c r="AI73">
        <v>1</v>
      </c>
      <c r="AJ73">
        <v>0</v>
      </c>
      <c r="AK73">
        <v>1</v>
      </c>
      <c r="AL73" t="s">
        <v>42</v>
      </c>
    </row>
    <row r="74" spans="1:38" x14ac:dyDescent="0.2">
      <c r="A74" t="s">
        <v>88</v>
      </c>
      <c r="D74">
        <v>12.3</v>
      </c>
      <c r="E74">
        <v>20.329999999999998</v>
      </c>
      <c r="F74">
        <v>3.33</v>
      </c>
      <c r="G74">
        <v>2</v>
      </c>
      <c r="H74">
        <v>0</v>
      </c>
      <c r="I74" s="5">
        <v>0</v>
      </c>
      <c r="J74">
        <v>0</v>
      </c>
      <c r="K74" s="6">
        <v>0</v>
      </c>
      <c r="L74" s="5">
        <v>0</v>
      </c>
      <c r="M74" s="7">
        <v>0</v>
      </c>
      <c r="N74" s="7">
        <v>0</v>
      </c>
      <c r="O74" s="7">
        <v>1</v>
      </c>
      <c r="P74" s="7">
        <v>0</v>
      </c>
      <c r="Q74">
        <v>1</v>
      </c>
      <c r="R74" s="6">
        <v>1</v>
      </c>
      <c r="S74">
        <v>0</v>
      </c>
      <c r="T74">
        <v>1</v>
      </c>
      <c r="U74">
        <v>1</v>
      </c>
      <c r="V74">
        <v>1</v>
      </c>
      <c r="W74">
        <v>0</v>
      </c>
      <c r="X74">
        <v>1</v>
      </c>
      <c r="Y74">
        <v>0</v>
      </c>
      <c r="Z74" s="5">
        <v>0</v>
      </c>
      <c r="AA74">
        <v>1</v>
      </c>
      <c r="AB74" s="7">
        <v>1</v>
      </c>
      <c r="AC74" s="5">
        <v>1</v>
      </c>
      <c r="AD74">
        <v>1</v>
      </c>
      <c r="AE74" s="7">
        <v>0</v>
      </c>
      <c r="AF74">
        <v>1</v>
      </c>
      <c r="AG74">
        <v>1</v>
      </c>
      <c r="AH74">
        <v>1</v>
      </c>
      <c r="AI74">
        <v>1</v>
      </c>
      <c r="AJ74">
        <v>0</v>
      </c>
      <c r="AK74">
        <v>0</v>
      </c>
      <c r="AL74" t="s">
        <v>40</v>
      </c>
    </row>
    <row r="75" spans="1:38" x14ac:dyDescent="0.2">
      <c r="A75" t="s">
        <v>181</v>
      </c>
      <c r="D75">
        <v>12.43</v>
      </c>
      <c r="E75">
        <v>48</v>
      </c>
      <c r="F75">
        <v>10</v>
      </c>
      <c r="G75">
        <v>9</v>
      </c>
      <c r="H75">
        <v>1</v>
      </c>
      <c r="I75" s="5">
        <v>1</v>
      </c>
      <c r="J75">
        <v>1</v>
      </c>
      <c r="K75" s="6">
        <v>1</v>
      </c>
      <c r="L75" s="5">
        <v>1</v>
      </c>
      <c r="M75" s="7">
        <v>1</v>
      </c>
      <c r="N75" s="7">
        <v>1</v>
      </c>
      <c r="O75" s="7">
        <v>1</v>
      </c>
      <c r="P75" s="7">
        <v>1</v>
      </c>
      <c r="Q75">
        <v>1</v>
      </c>
      <c r="R75" s="6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 s="5">
        <v>1</v>
      </c>
      <c r="AA75">
        <v>1</v>
      </c>
      <c r="AB75" s="7">
        <v>1</v>
      </c>
      <c r="AC75" s="5">
        <v>1</v>
      </c>
      <c r="AD75">
        <v>1</v>
      </c>
      <c r="AE75" s="7">
        <v>1</v>
      </c>
      <c r="AF75">
        <v>1</v>
      </c>
      <c r="AG75">
        <v>1</v>
      </c>
      <c r="AH75">
        <v>1</v>
      </c>
      <c r="AI75">
        <v>1</v>
      </c>
      <c r="AJ75">
        <v>0</v>
      </c>
      <c r="AK75">
        <v>1</v>
      </c>
      <c r="AL75" t="s">
        <v>37</v>
      </c>
    </row>
    <row r="76" spans="1:38" x14ac:dyDescent="0.2">
      <c r="A76" t="s">
        <v>153</v>
      </c>
      <c r="D76">
        <v>13.33</v>
      </c>
      <c r="E76">
        <v>49</v>
      </c>
      <c r="F76">
        <v>10</v>
      </c>
      <c r="G76">
        <v>10</v>
      </c>
      <c r="H76">
        <v>1</v>
      </c>
      <c r="I76" s="5">
        <v>1</v>
      </c>
      <c r="J76">
        <v>1</v>
      </c>
      <c r="K76" s="6">
        <v>1</v>
      </c>
      <c r="L76" s="5">
        <v>1</v>
      </c>
      <c r="M76" s="7">
        <v>1</v>
      </c>
      <c r="N76" s="7">
        <v>0</v>
      </c>
      <c r="O76" s="7">
        <v>1</v>
      </c>
      <c r="P76" s="7">
        <v>1</v>
      </c>
      <c r="Q76">
        <v>1</v>
      </c>
      <c r="R76" s="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 s="5">
        <v>1</v>
      </c>
      <c r="AA76">
        <v>1</v>
      </c>
      <c r="AB76" s="7">
        <v>1</v>
      </c>
      <c r="AC76" s="5">
        <v>1</v>
      </c>
      <c r="AD76">
        <v>1</v>
      </c>
      <c r="AE76" s="7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 t="s">
        <v>37</v>
      </c>
    </row>
    <row r="77" spans="1:38" x14ac:dyDescent="0.2">
      <c r="A77" t="s">
        <v>91</v>
      </c>
      <c r="D77">
        <v>13.36</v>
      </c>
      <c r="E77">
        <v>50</v>
      </c>
      <c r="F77">
        <v>10</v>
      </c>
      <c r="G77">
        <v>10</v>
      </c>
      <c r="H77">
        <v>1</v>
      </c>
      <c r="I77" s="5">
        <v>1</v>
      </c>
      <c r="J77">
        <v>1</v>
      </c>
      <c r="K77" s="6">
        <v>1</v>
      </c>
      <c r="L77" s="5">
        <v>1</v>
      </c>
      <c r="M77" s="7">
        <v>1</v>
      </c>
      <c r="N77" s="7">
        <v>1</v>
      </c>
      <c r="O77" s="7">
        <v>1</v>
      </c>
      <c r="P77" s="7">
        <v>1</v>
      </c>
      <c r="Q77">
        <v>1</v>
      </c>
      <c r="R77" s="6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 s="5">
        <v>1</v>
      </c>
      <c r="AA77">
        <v>1</v>
      </c>
      <c r="AB77" s="7">
        <v>1</v>
      </c>
      <c r="AC77" s="5">
        <v>1</v>
      </c>
      <c r="AD77">
        <v>1</v>
      </c>
      <c r="AE77" s="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 t="s">
        <v>37</v>
      </c>
    </row>
    <row r="78" spans="1:38" x14ac:dyDescent="0.2">
      <c r="A78" t="s">
        <v>60</v>
      </c>
      <c r="D78">
        <v>14.23</v>
      </c>
      <c r="E78">
        <v>24</v>
      </c>
      <c r="F78">
        <v>5</v>
      </c>
      <c r="G78">
        <v>5</v>
      </c>
      <c r="H78">
        <v>0</v>
      </c>
      <c r="I78" s="5">
        <v>0</v>
      </c>
      <c r="J78">
        <v>1</v>
      </c>
      <c r="K78" s="6">
        <v>0</v>
      </c>
      <c r="L78" s="5">
        <v>0</v>
      </c>
      <c r="M78" s="7">
        <v>1</v>
      </c>
      <c r="N78" s="7">
        <v>0</v>
      </c>
      <c r="O78" s="7">
        <v>1</v>
      </c>
      <c r="P78" s="7">
        <v>0</v>
      </c>
      <c r="Q78">
        <v>0</v>
      </c>
      <c r="R78" s="6">
        <v>1</v>
      </c>
      <c r="S78">
        <v>0</v>
      </c>
      <c r="T78">
        <v>1</v>
      </c>
      <c r="U78">
        <v>0</v>
      </c>
      <c r="V78">
        <v>0</v>
      </c>
      <c r="W78">
        <v>0</v>
      </c>
      <c r="X78">
        <v>1</v>
      </c>
      <c r="Y78">
        <v>1</v>
      </c>
      <c r="Z78" s="5">
        <v>1</v>
      </c>
      <c r="AA78">
        <v>1</v>
      </c>
      <c r="AB78" s="7">
        <v>1</v>
      </c>
      <c r="AC78" s="5">
        <v>0</v>
      </c>
      <c r="AD78">
        <v>1</v>
      </c>
      <c r="AE78" s="7">
        <v>0</v>
      </c>
      <c r="AF78">
        <v>0</v>
      </c>
      <c r="AG78">
        <v>1</v>
      </c>
      <c r="AH78">
        <v>0</v>
      </c>
      <c r="AI78">
        <v>0</v>
      </c>
      <c r="AJ78">
        <v>1</v>
      </c>
      <c r="AK78">
        <v>1</v>
      </c>
      <c r="AL78" t="s">
        <v>40</v>
      </c>
    </row>
    <row r="79" spans="1:38" x14ac:dyDescent="0.2">
      <c r="A79" t="s">
        <v>166</v>
      </c>
      <c r="D79">
        <v>14.29</v>
      </c>
      <c r="E79">
        <v>44</v>
      </c>
      <c r="F79">
        <v>10</v>
      </c>
      <c r="G79">
        <v>10</v>
      </c>
      <c r="H79">
        <v>1</v>
      </c>
      <c r="I79" s="5">
        <v>1</v>
      </c>
      <c r="J79">
        <v>1</v>
      </c>
      <c r="K79" s="6">
        <v>1</v>
      </c>
      <c r="L79" s="5">
        <v>1</v>
      </c>
      <c r="M79" s="7">
        <v>1</v>
      </c>
      <c r="N79" s="7">
        <v>1</v>
      </c>
      <c r="O79" s="7">
        <v>1</v>
      </c>
      <c r="P79" s="7">
        <v>1</v>
      </c>
      <c r="Q79">
        <v>1</v>
      </c>
      <c r="R79" s="6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0</v>
      </c>
      <c r="Y79">
        <v>1</v>
      </c>
      <c r="Z79" s="5">
        <v>1</v>
      </c>
      <c r="AA79">
        <v>1</v>
      </c>
      <c r="AB79" s="7">
        <v>1</v>
      </c>
      <c r="AC79" s="5">
        <v>1</v>
      </c>
      <c r="AD79">
        <v>0</v>
      </c>
      <c r="AE79" s="7">
        <v>0</v>
      </c>
      <c r="AF79">
        <v>1</v>
      </c>
      <c r="AG79">
        <v>0</v>
      </c>
      <c r="AH79">
        <v>1</v>
      </c>
      <c r="AI79">
        <v>1</v>
      </c>
      <c r="AJ79">
        <v>0</v>
      </c>
      <c r="AK79">
        <v>0</v>
      </c>
      <c r="AL79" t="s">
        <v>37</v>
      </c>
    </row>
    <row r="80" spans="1:38" x14ac:dyDescent="0.2">
      <c r="A80" t="s">
        <v>55</v>
      </c>
      <c r="D80">
        <v>14.39</v>
      </c>
      <c r="E80">
        <v>29</v>
      </c>
      <c r="F80">
        <v>10</v>
      </c>
      <c r="G80">
        <v>5</v>
      </c>
      <c r="H80">
        <v>0</v>
      </c>
      <c r="I80" s="5">
        <v>0</v>
      </c>
      <c r="J80">
        <v>0</v>
      </c>
      <c r="K80" s="6">
        <v>0</v>
      </c>
      <c r="L80" s="5">
        <v>1</v>
      </c>
      <c r="M80" s="7">
        <v>0</v>
      </c>
      <c r="N80" s="7">
        <v>0</v>
      </c>
      <c r="O80" s="7">
        <v>1</v>
      </c>
      <c r="P80" s="7">
        <v>0</v>
      </c>
      <c r="Q80">
        <v>1</v>
      </c>
      <c r="R80" s="6">
        <v>1</v>
      </c>
      <c r="S80">
        <v>0</v>
      </c>
      <c r="T80">
        <v>1</v>
      </c>
      <c r="U80">
        <v>1</v>
      </c>
      <c r="V80">
        <v>0</v>
      </c>
      <c r="W80">
        <v>1</v>
      </c>
      <c r="X80">
        <v>0</v>
      </c>
      <c r="Y80">
        <v>1</v>
      </c>
      <c r="Z80" s="5">
        <v>0</v>
      </c>
      <c r="AA80">
        <v>1</v>
      </c>
      <c r="AB80" s="7">
        <v>0</v>
      </c>
      <c r="AC80" s="5">
        <v>1</v>
      </c>
      <c r="AD80">
        <v>1</v>
      </c>
      <c r="AE80" s="7">
        <v>1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1</v>
      </c>
      <c r="AL80" t="s">
        <v>48</v>
      </c>
    </row>
    <row r="81" spans="1:38" x14ac:dyDescent="0.2">
      <c r="A81" t="s">
        <v>138</v>
      </c>
      <c r="D81">
        <v>14.43</v>
      </c>
      <c r="E81">
        <v>20.329999999999998</v>
      </c>
      <c r="F81">
        <v>3.33</v>
      </c>
      <c r="G81">
        <v>5</v>
      </c>
      <c r="H81">
        <v>0</v>
      </c>
      <c r="I81" s="5">
        <v>0</v>
      </c>
      <c r="J81">
        <v>0</v>
      </c>
      <c r="K81" s="6">
        <v>0</v>
      </c>
      <c r="L81" s="5">
        <v>0</v>
      </c>
      <c r="M81" s="7">
        <v>0</v>
      </c>
      <c r="N81" s="7">
        <v>0</v>
      </c>
      <c r="O81" s="7">
        <v>1</v>
      </c>
      <c r="P81" s="7">
        <v>1</v>
      </c>
      <c r="Q81">
        <v>0</v>
      </c>
      <c r="R81" s="6">
        <v>1</v>
      </c>
      <c r="S81">
        <v>1</v>
      </c>
      <c r="T81">
        <v>0</v>
      </c>
      <c r="U81">
        <v>0</v>
      </c>
      <c r="V81">
        <v>0</v>
      </c>
      <c r="W81">
        <v>0</v>
      </c>
      <c r="X81">
        <v>1</v>
      </c>
      <c r="Y81">
        <v>1</v>
      </c>
      <c r="Z81" s="5">
        <v>1</v>
      </c>
      <c r="AA81">
        <v>1</v>
      </c>
      <c r="AB81" s="7">
        <v>0</v>
      </c>
      <c r="AC81" s="5">
        <v>1</v>
      </c>
      <c r="AD81">
        <v>1</v>
      </c>
      <c r="AE81" s="7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1</v>
      </c>
      <c r="AL81" t="s">
        <v>40</v>
      </c>
    </row>
    <row r="82" spans="1:38" x14ac:dyDescent="0.2">
      <c r="A82" t="s">
        <v>43</v>
      </c>
      <c r="D82">
        <v>14.48</v>
      </c>
      <c r="E82">
        <v>50</v>
      </c>
      <c r="F82">
        <v>10</v>
      </c>
      <c r="G82">
        <v>10</v>
      </c>
      <c r="H82">
        <v>1</v>
      </c>
      <c r="I82" s="5">
        <v>1</v>
      </c>
      <c r="J82">
        <v>1</v>
      </c>
      <c r="K82" s="6">
        <v>1</v>
      </c>
      <c r="L82" s="5">
        <v>1</v>
      </c>
      <c r="M82" s="7">
        <v>1</v>
      </c>
      <c r="N82" s="7">
        <v>1</v>
      </c>
      <c r="O82" s="7">
        <v>1</v>
      </c>
      <c r="P82" s="7">
        <v>1</v>
      </c>
      <c r="Q82">
        <v>1</v>
      </c>
      <c r="R82" s="6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 s="5">
        <v>1</v>
      </c>
      <c r="AA82">
        <v>1</v>
      </c>
      <c r="AB82" s="7">
        <v>1</v>
      </c>
      <c r="AC82" s="5">
        <v>1</v>
      </c>
      <c r="AD82">
        <v>1</v>
      </c>
      <c r="AE82" s="7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 t="s">
        <v>37</v>
      </c>
    </row>
    <row r="83" spans="1:38" x14ac:dyDescent="0.2">
      <c r="A83" t="s">
        <v>154</v>
      </c>
      <c r="D83">
        <v>14.52</v>
      </c>
      <c r="E83">
        <v>40.33</v>
      </c>
      <c r="F83">
        <v>8.33</v>
      </c>
      <c r="G83">
        <v>5</v>
      </c>
      <c r="H83">
        <v>0</v>
      </c>
      <c r="I83" s="5">
        <v>1</v>
      </c>
      <c r="J83">
        <v>1</v>
      </c>
      <c r="K83" s="6">
        <v>1</v>
      </c>
      <c r="L83" s="5">
        <v>1</v>
      </c>
      <c r="M83" s="7">
        <v>1</v>
      </c>
      <c r="N83" s="7">
        <v>1</v>
      </c>
      <c r="O83" s="7">
        <v>1</v>
      </c>
      <c r="P83" s="7">
        <v>1</v>
      </c>
      <c r="Q83">
        <v>1</v>
      </c>
      <c r="R83" s="6">
        <v>1</v>
      </c>
      <c r="S83">
        <v>1</v>
      </c>
      <c r="T83">
        <v>1</v>
      </c>
      <c r="U83">
        <v>1</v>
      </c>
      <c r="V83">
        <v>1</v>
      </c>
      <c r="W83">
        <v>0</v>
      </c>
      <c r="X83">
        <v>1</v>
      </c>
      <c r="Y83">
        <v>1</v>
      </c>
      <c r="Z83" s="5">
        <v>1</v>
      </c>
      <c r="AA83">
        <v>1</v>
      </c>
      <c r="AB83" s="7">
        <v>1</v>
      </c>
      <c r="AC83" s="5">
        <v>1</v>
      </c>
      <c r="AD83">
        <v>1</v>
      </c>
      <c r="AE83" s="7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 t="s">
        <v>82</v>
      </c>
    </row>
    <row r="84" spans="1:38" x14ac:dyDescent="0.2">
      <c r="A84" t="s">
        <v>198</v>
      </c>
      <c r="D84">
        <v>15.31</v>
      </c>
      <c r="E84">
        <v>50</v>
      </c>
      <c r="F84">
        <v>10</v>
      </c>
      <c r="G84">
        <v>10</v>
      </c>
      <c r="H84">
        <v>1</v>
      </c>
      <c r="I84" s="5">
        <v>1</v>
      </c>
      <c r="J84">
        <v>1</v>
      </c>
      <c r="K84" s="6">
        <v>1</v>
      </c>
      <c r="L84" s="5">
        <v>1</v>
      </c>
      <c r="M84" s="7">
        <v>1</v>
      </c>
      <c r="N84" s="7">
        <v>1</v>
      </c>
      <c r="O84" s="7">
        <v>1</v>
      </c>
      <c r="P84" s="7">
        <v>1</v>
      </c>
      <c r="Q84">
        <v>1</v>
      </c>
      <c r="R84" s="6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 s="5">
        <v>1</v>
      </c>
      <c r="AA84">
        <v>1</v>
      </c>
      <c r="AB84" s="7">
        <v>1</v>
      </c>
      <c r="AC84" s="5">
        <v>1</v>
      </c>
      <c r="AD84">
        <v>1</v>
      </c>
      <c r="AE84" s="7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 t="s">
        <v>37</v>
      </c>
    </row>
    <row r="85" spans="1:38" x14ac:dyDescent="0.2">
      <c r="A85" t="s">
        <v>163</v>
      </c>
      <c r="D85">
        <v>15.46</v>
      </c>
      <c r="E85">
        <v>25.67</v>
      </c>
      <c r="F85">
        <v>6.67</v>
      </c>
      <c r="G85">
        <v>6</v>
      </c>
      <c r="H85">
        <v>0</v>
      </c>
      <c r="I85" s="5">
        <v>0</v>
      </c>
      <c r="J85">
        <v>0</v>
      </c>
      <c r="K85" s="6">
        <v>1</v>
      </c>
      <c r="L85" s="5">
        <v>1</v>
      </c>
      <c r="M85" s="7">
        <v>0</v>
      </c>
      <c r="N85" s="7">
        <v>1</v>
      </c>
      <c r="O85" s="7">
        <v>1</v>
      </c>
      <c r="P85" s="7">
        <v>0</v>
      </c>
      <c r="Q85">
        <v>1</v>
      </c>
      <c r="R85" s="6">
        <v>1</v>
      </c>
      <c r="S85">
        <v>0</v>
      </c>
      <c r="T85">
        <v>0</v>
      </c>
      <c r="U85">
        <v>0</v>
      </c>
      <c r="V85">
        <v>1</v>
      </c>
      <c r="W85">
        <v>0</v>
      </c>
      <c r="X85">
        <v>1</v>
      </c>
      <c r="Y85">
        <v>1</v>
      </c>
      <c r="Z85" s="5">
        <v>0</v>
      </c>
      <c r="AA85">
        <v>1</v>
      </c>
      <c r="AB85" s="7">
        <v>1</v>
      </c>
      <c r="AC85" s="5">
        <v>0</v>
      </c>
      <c r="AD85">
        <v>0</v>
      </c>
      <c r="AE85" s="7">
        <v>1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 t="s">
        <v>48</v>
      </c>
    </row>
    <row r="86" spans="1:38" x14ac:dyDescent="0.2">
      <c r="A86" t="s">
        <v>149</v>
      </c>
      <c r="D86">
        <v>15.58</v>
      </c>
      <c r="E86">
        <v>50</v>
      </c>
      <c r="F86">
        <v>10</v>
      </c>
      <c r="G86">
        <v>10</v>
      </c>
      <c r="H86">
        <v>1</v>
      </c>
      <c r="I86" s="5">
        <v>1</v>
      </c>
      <c r="J86">
        <v>1</v>
      </c>
      <c r="K86" s="6">
        <v>1</v>
      </c>
      <c r="L86" s="5">
        <v>1</v>
      </c>
      <c r="M86" s="7">
        <v>1</v>
      </c>
      <c r="N86" s="7">
        <v>1</v>
      </c>
      <c r="O86" s="7">
        <v>1</v>
      </c>
      <c r="P86" s="7">
        <v>1</v>
      </c>
      <c r="Q86">
        <v>1</v>
      </c>
      <c r="R86" s="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 s="5">
        <v>1</v>
      </c>
      <c r="AA86">
        <v>1</v>
      </c>
      <c r="AB86" s="7">
        <v>1</v>
      </c>
      <c r="AC86" s="5">
        <v>1</v>
      </c>
      <c r="AD86">
        <v>1</v>
      </c>
      <c r="AE86" s="7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 t="s">
        <v>37</v>
      </c>
    </row>
    <row r="87" spans="1:38" x14ac:dyDescent="0.2">
      <c r="A87" t="s">
        <v>160</v>
      </c>
      <c r="D87">
        <v>16.260000000000002</v>
      </c>
      <c r="E87">
        <v>24.67</v>
      </c>
      <c r="F87">
        <v>6.67</v>
      </c>
      <c r="G87">
        <v>4</v>
      </c>
      <c r="H87">
        <v>0</v>
      </c>
      <c r="I87" s="5">
        <v>0</v>
      </c>
      <c r="J87">
        <v>0</v>
      </c>
      <c r="K87" s="6">
        <v>0</v>
      </c>
      <c r="L87" s="5">
        <v>0</v>
      </c>
      <c r="M87" s="7">
        <v>1</v>
      </c>
      <c r="N87" s="7">
        <v>0</v>
      </c>
      <c r="O87" s="7">
        <v>1</v>
      </c>
      <c r="P87" s="7">
        <v>0</v>
      </c>
      <c r="Q87">
        <v>0</v>
      </c>
      <c r="R87" s="6">
        <v>1</v>
      </c>
      <c r="S87">
        <v>1</v>
      </c>
      <c r="T87">
        <v>1</v>
      </c>
      <c r="U87">
        <v>1</v>
      </c>
      <c r="V87">
        <v>0</v>
      </c>
      <c r="W87">
        <v>0</v>
      </c>
      <c r="X87">
        <v>1</v>
      </c>
      <c r="Y87">
        <v>1</v>
      </c>
      <c r="Z87" s="5">
        <v>0</v>
      </c>
      <c r="AA87">
        <v>1</v>
      </c>
      <c r="AB87" s="7">
        <v>1</v>
      </c>
      <c r="AC87" s="5">
        <v>1</v>
      </c>
      <c r="AD87">
        <v>0</v>
      </c>
      <c r="AE87" s="7">
        <v>0</v>
      </c>
      <c r="AF87">
        <v>0</v>
      </c>
      <c r="AG87">
        <v>1</v>
      </c>
      <c r="AH87">
        <v>0</v>
      </c>
      <c r="AI87">
        <v>1</v>
      </c>
      <c r="AJ87">
        <v>0</v>
      </c>
      <c r="AK87">
        <v>1</v>
      </c>
      <c r="AL87" t="s">
        <v>40</v>
      </c>
    </row>
    <row r="88" spans="1:38" x14ac:dyDescent="0.2">
      <c r="A88" t="s">
        <v>81</v>
      </c>
      <c r="D88">
        <v>16.309999999999999</v>
      </c>
      <c r="E88">
        <v>39.67</v>
      </c>
      <c r="F88">
        <v>6.67</v>
      </c>
      <c r="G88">
        <v>4</v>
      </c>
      <c r="H88">
        <v>1</v>
      </c>
      <c r="I88" s="5">
        <v>1</v>
      </c>
      <c r="J88">
        <v>0</v>
      </c>
      <c r="K88" s="6">
        <v>1</v>
      </c>
      <c r="L88" s="5">
        <v>1</v>
      </c>
      <c r="M88" s="7">
        <v>1</v>
      </c>
      <c r="N88" s="7">
        <v>1</v>
      </c>
      <c r="O88" s="7">
        <v>1</v>
      </c>
      <c r="P88" s="7">
        <v>1</v>
      </c>
      <c r="Q88">
        <v>1</v>
      </c>
      <c r="R88" s="6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 s="5">
        <v>1</v>
      </c>
      <c r="AA88">
        <v>1</v>
      </c>
      <c r="AB88" s="7">
        <v>1</v>
      </c>
      <c r="AC88" s="5">
        <v>1</v>
      </c>
      <c r="AD88">
        <v>1</v>
      </c>
      <c r="AE88" s="7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 t="s">
        <v>82</v>
      </c>
    </row>
    <row r="89" spans="1:38" x14ac:dyDescent="0.2">
      <c r="A89" t="s">
        <v>36</v>
      </c>
      <c r="D89">
        <v>16.47</v>
      </c>
      <c r="E89">
        <v>50</v>
      </c>
      <c r="F89">
        <v>10</v>
      </c>
      <c r="G89">
        <v>10</v>
      </c>
      <c r="H89">
        <v>1</v>
      </c>
      <c r="I89" s="5">
        <v>1</v>
      </c>
      <c r="J89">
        <v>1</v>
      </c>
      <c r="K89" s="6">
        <v>1</v>
      </c>
      <c r="L89" s="5">
        <v>1</v>
      </c>
      <c r="M89" s="7">
        <v>1</v>
      </c>
      <c r="N89" s="7">
        <v>1</v>
      </c>
      <c r="O89" s="7">
        <v>1</v>
      </c>
      <c r="P89" s="7">
        <v>1</v>
      </c>
      <c r="Q89">
        <v>1</v>
      </c>
      <c r="R89" s="6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 s="5">
        <v>1</v>
      </c>
      <c r="AA89">
        <v>1</v>
      </c>
      <c r="AB89" s="7">
        <v>1</v>
      </c>
      <c r="AC89" s="5">
        <v>1</v>
      </c>
      <c r="AD89">
        <v>1</v>
      </c>
      <c r="AE89" s="7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 t="s">
        <v>37</v>
      </c>
    </row>
    <row r="90" spans="1:38" x14ac:dyDescent="0.2">
      <c r="A90" t="s">
        <v>177</v>
      </c>
      <c r="D90">
        <v>17.16</v>
      </c>
      <c r="E90">
        <v>50</v>
      </c>
      <c r="F90">
        <v>10</v>
      </c>
      <c r="G90">
        <v>10</v>
      </c>
      <c r="H90">
        <v>1</v>
      </c>
      <c r="I90" s="5">
        <v>1</v>
      </c>
      <c r="J90">
        <v>1</v>
      </c>
      <c r="K90" s="6">
        <v>1</v>
      </c>
      <c r="L90" s="5">
        <v>1</v>
      </c>
      <c r="M90" s="7">
        <v>1</v>
      </c>
      <c r="N90" s="7">
        <v>1</v>
      </c>
      <c r="O90" s="7">
        <v>1</v>
      </c>
      <c r="P90" s="7">
        <v>1</v>
      </c>
      <c r="Q90">
        <v>1</v>
      </c>
      <c r="R90" s="6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 s="5">
        <v>1</v>
      </c>
      <c r="AA90">
        <v>1</v>
      </c>
      <c r="AB90" s="7">
        <v>1</v>
      </c>
      <c r="AC90" s="5">
        <v>1</v>
      </c>
      <c r="AD90">
        <v>1</v>
      </c>
      <c r="AE90" s="7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 t="s">
        <v>37</v>
      </c>
    </row>
    <row r="91" spans="1:38" x14ac:dyDescent="0.2">
      <c r="A91" t="s">
        <v>57</v>
      </c>
      <c r="D91">
        <v>17.21</v>
      </c>
      <c r="E91">
        <v>49</v>
      </c>
      <c r="F91">
        <v>10</v>
      </c>
      <c r="G91">
        <v>10</v>
      </c>
      <c r="H91">
        <v>0</v>
      </c>
      <c r="I91" s="5">
        <v>1</v>
      </c>
      <c r="J91">
        <v>1</v>
      </c>
      <c r="K91" s="6">
        <v>1</v>
      </c>
      <c r="L91" s="5">
        <v>1</v>
      </c>
      <c r="M91" s="7">
        <v>1</v>
      </c>
      <c r="N91" s="7">
        <v>1</v>
      </c>
      <c r="O91" s="7">
        <v>1</v>
      </c>
      <c r="P91" s="7">
        <v>1</v>
      </c>
      <c r="Q91">
        <v>1</v>
      </c>
      <c r="R91" s="6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 s="5">
        <v>1</v>
      </c>
      <c r="AA91">
        <v>1</v>
      </c>
      <c r="AB91" s="7">
        <v>1</v>
      </c>
      <c r="AC91" s="5">
        <v>1</v>
      </c>
      <c r="AD91">
        <v>1</v>
      </c>
      <c r="AE91" s="7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 t="s">
        <v>37</v>
      </c>
    </row>
    <row r="92" spans="1:38" x14ac:dyDescent="0.2">
      <c r="A92" t="s">
        <v>140</v>
      </c>
      <c r="D92">
        <v>17.38</v>
      </c>
      <c r="E92">
        <v>27.33</v>
      </c>
      <c r="F92">
        <v>8.33</v>
      </c>
      <c r="G92">
        <v>3</v>
      </c>
      <c r="H92">
        <v>0</v>
      </c>
      <c r="I92" s="5">
        <v>0</v>
      </c>
      <c r="J92">
        <v>0</v>
      </c>
      <c r="K92" s="6">
        <v>1</v>
      </c>
      <c r="L92" s="5">
        <v>0</v>
      </c>
      <c r="M92" s="7">
        <v>0</v>
      </c>
      <c r="N92" s="7">
        <v>0</v>
      </c>
      <c r="O92" s="7">
        <v>1</v>
      </c>
      <c r="P92" s="7">
        <v>0</v>
      </c>
      <c r="Q92">
        <v>0</v>
      </c>
      <c r="R92" s="6">
        <v>1</v>
      </c>
      <c r="S92">
        <v>1</v>
      </c>
      <c r="T92">
        <v>0</v>
      </c>
      <c r="U92">
        <v>1</v>
      </c>
      <c r="V92">
        <v>1</v>
      </c>
      <c r="W92">
        <v>0</v>
      </c>
      <c r="X92">
        <v>1</v>
      </c>
      <c r="Y92">
        <v>1</v>
      </c>
      <c r="Z92" s="5">
        <v>1</v>
      </c>
      <c r="AA92">
        <v>0</v>
      </c>
      <c r="AB92" s="7">
        <v>1</v>
      </c>
      <c r="AC92" s="5">
        <v>1</v>
      </c>
      <c r="AD92">
        <v>1</v>
      </c>
      <c r="AE92" s="7">
        <v>0</v>
      </c>
      <c r="AF92">
        <v>0</v>
      </c>
      <c r="AG92">
        <v>1</v>
      </c>
      <c r="AH92">
        <v>1</v>
      </c>
      <c r="AI92">
        <v>1</v>
      </c>
      <c r="AJ92">
        <v>0</v>
      </c>
      <c r="AK92">
        <v>1</v>
      </c>
      <c r="AL92" t="s">
        <v>48</v>
      </c>
    </row>
    <row r="93" spans="1:38" x14ac:dyDescent="0.2">
      <c r="A93" t="s">
        <v>86</v>
      </c>
      <c r="D93">
        <v>17.41</v>
      </c>
      <c r="E93">
        <v>30.67</v>
      </c>
      <c r="F93">
        <v>6.67</v>
      </c>
      <c r="G93">
        <v>6</v>
      </c>
      <c r="H93">
        <v>1</v>
      </c>
      <c r="I93" s="5">
        <v>0</v>
      </c>
      <c r="J93">
        <v>1</v>
      </c>
      <c r="K93" s="6">
        <v>0</v>
      </c>
      <c r="L93" s="5">
        <v>1</v>
      </c>
      <c r="M93" s="7">
        <v>1</v>
      </c>
      <c r="N93" s="7">
        <v>0</v>
      </c>
      <c r="O93" s="7">
        <v>0</v>
      </c>
      <c r="P93" s="7">
        <v>0</v>
      </c>
      <c r="Q93">
        <v>1</v>
      </c>
      <c r="R93" s="6">
        <v>0</v>
      </c>
      <c r="S93">
        <v>0</v>
      </c>
      <c r="T93">
        <v>0</v>
      </c>
      <c r="U93">
        <v>1</v>
      </c>
      <c r="V93">
        <v>1</v>
      </c>
      <c r="W93">
        <v>0</v>
      </c>
      <c r="X93">
        <v>1</v>
      </c>
      <c r="Y93">
        <v>1</v>
      </c>
      <c r="Z93" s="5">
        <v>0</v>
      </c>
      <c r="AA93">
        <v>1</v>
      </c>
      <c r="AB93" s="7">
        <v>1</v>
      </c>
      <c r="AC93" s="5">
        <v>1</v>
      </c>
      <c r="AD93">
        <v>1</v>
      </c>
      <c r="AE93" s="7">
        <v>1</v>
      </c>
      <c r="AF93">
        <v>1</v>
      </c>
      <c r="AG93">
        <v>1</v>
      </c>
      <c r="AH93">
        <v>0</v>
      </c>
      <c r="AI93">
        <v>1</v>
      </c>
      <c r="AJ93">
        <v>0</v>
      </c>
      <c r="AK93">
        <v>1</v>
      </c>
      <c r="AL93" t="s">
        <v>42</v>
      </c>
    </row>
    <row r="94" spans="1:38" x14ac:dyDescent="0.2">
      <c r="A94" t="s">
        <v>130</v>
      </c>
      <c r="D94">
        <v>17.5</v>
      </c>
      <c r="E94">
        <v>0</v>
      </c>
      <c r="F94">
        <v>0</v>
      </c>
      <c r="G94">
        <v>0</v>
      </c>
      <c r="H94">
        <v>0</v>
      </c>
      <c r="I94" s="5">
        <v>0</v>
      </c>
      <c r="J94">
        <v>0</v>
      </c>
      <c r="K94" s="6">
        <v>0</v>
      </c>
      <c r="L94" s="5">
        <v>0</v>
      </c>
      <c r="M94" s="7">
        <v>0</v>
      </c>
      <c r="N94" s="7">
        <v>0</v>
      </c>
      <c r="O94" s="7">
        <v>0</v>
      </c>
      <c r="P94" s="7">
        <v>0</v>
      </c>
      <c r="Q94">
        <v>0</v>
      </c>
      <c r="R94" s="6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s="5">
        <v>0</v>
      </c>
      <c r="AA94">
        <v>0</v>
      </c>
      <c r="AB94" s="7">
        <v>0</v>
      </c>
      <c r="AC94" s="5">
        <v>0</v>
      </c>
      <c r="AD94">
        <v>0</v>
      </c>
      <c r="AE94" s="7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 t="s">
        <v>40</v>
      </c>
    </row>
    <row r="95" spans="1:38" x14ac:dyDescent="0.2">
      <c r="A95" t="s">
        <v>114</v>
      </c>
      <c r="D95">
        <v>18</v>
      </c>
      <c r="E95">
        <v>21.67</v>
      </c>
      <c r="F95">
        <v>1.67</v>
      </c>
      <c r="G95">
        <v>8</v>
      </c>
      <c r="H95">
        <v>0</v>
      </c>
      <c r="I95" s="5">
        <v>0</v>
      </c>
      <c r="J95">
        <v>0</v>
      </c>
      <c r="K95" s="6">
        <v>0</v>
      </c>
      <c r="L95" s="5">
        <v>1</v>
      </c>
      <c r="M95" s="7">
        <v>0</v>
      </c>
      <c r="N95" s="7">
        <v>0</v>
      </c>
      <c r="O95" s="7">
        <v>1</v>
      </c>
      <c r="P95" s="7">
        <v>0</v>
      </c>
      <c r="Q95">
        <v>0</v>
      </c>
      <c r="R95" s="6">
        <v>1</v>
      </c>
      <c r="S95">
        <v>0</v>
      </c>
      <c r="T95">
        <v>0</v>
      </c>
      <c r="U95">
        <v>1</v>
      </c>
      <c r="V95">
        <v>1</v>
      </c>
      <c r="W95">
        <v>1</v>
      </c>
      <c r="X95">
        <v>1</v>
      </c>
      <c r="Y95">
        <v>0</v>
      </c>
      <c r="Z95" s="5">
        <v>0</v>
      </c>
      <c r="AA95">
        <v>0</v>
      </c>
      <c r="AB95" s="7">
        <v>1</v>
      </c>
      <c r="AC95" s="5">
        <v>0</v>
      </c>
      <c r="AD95">
        <v>0</v>
      </c>
      <c r="AE95" s="7">
        <v>0</v>
      </c>
      <c r="AF95">
        <v>1</v>
      </c>
      <c r="AG95">
        <v>1</v>
      </c>
      <c r="AH95">
        <v>0</v>
      </c>
      <c r="AI95">
        <v>1</v>
      </c>
      <c r="AJ95">
        <v>0</v>
      </c>
      <c r="AK95">
        <v>1</v>
      </c>
      <c r="AL95" t="s">
        <v>40</v>
      </c>
    </row>
    <row r="96" spans="1:38" x14ac:dyDescent="0.2">
      <c r="A96" t="s">
        <v>192</v>
      </c>
      <c r="D96">
        <v>18.2</v>
      </c>
      <c r="E96">
        <v>50</v>
      </c>
      <c r="F96">
        <v>10</v>
      </c>
      <c r="G96">
        <v>10</v>
      </c>
      <c r="H96">
        <v>1</v>
      </c>
      <c r="I96" s="5">
        <v>1</v>
      </c>
      <c r="J96">
        <v>1</v>
      </c>
      <c r="K96" s="6">
        <v>1</v>
      </c>
      <c r="L96" s="5">
        <v>1</v>
      </c>
      <c r="M96" s="7">
        <v>1</v>
      </c>
      <c r="N96" s="7">
        <v>1</v>
      </c>
      <c r="O96" s="7">
        <v>1</v>
      </c>
      <c r="P96" s="7">
        <v>1</v>
      </c>
      <c r="Q96">
        <v>1</v>
      </c>
      <c r="R96" s="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 s="5">
        <v>1</v>
      </c>
      <c r="AA96">
        <v>1</v>
      </c>
      <c r="AB96" s="7">
        <v>1</v>
      </c>
      <c r="AC96" s="5">
        <v>1</v>
      </c>
      <c r="AD96">
        <v>1</v>
      </c>
      <c r="AE96" s="7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 t="s">
        <v>37</v>
      </c>
    </row>
    <row r="97" spans="1:38" x14ac:dyDescent="0.2">
      <c r="A97" t="s">
        <v>124</v>
      </c>
      <c r="D97">
        <v>18.5</v>
      </c>
      <c r="E97">
        <v>46.67</v>
      </c>
      <c r="F97">
        <v>6.67</v>
      </c>
      <c r="G97">
        <v>10</v>
      </c>
      <c r="H97">
        <v>1</v>
      </c>
      <c r="I97" s="5">
        <v>1</v>
      </c>
      <c r="J97">
        <v>1</v>
      </c>
      <c r="K97" s="6">
        <v>1</v>
      </c>
      <c r="L97" s="5">
        <v>1</v>
      </c>
      <c r="M97" s="7">
        <v>1</v>
      </c>
      <c r="N97" s="7">
        <v>1</v>
      </c>
      <c r="O97" s="7">
        <v>1</v>
      </c>
      <c r="P97" s="7">
        <v>1</v>
      </c>
      <c r="Q97">
        <v>1</v>
      </c>
      <c r="R97" s="6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 s="5">
        <v>1</v>
      </c>
      <c r="AA97">
        <v>1</v>
      </c>
      <c r="AB97" s="7">
        <v>1</v>
      </c>
      <c r="AC97" s="5">
        <v>1</v>
      </c>
      <c r="AD97">
        <v>1</v>
      </c>
      <c r="AE97" s="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 t="s">
        <v>37</v>
      </c>
    </row>
    <row r="98" spans="1:38" x14ac:dyDescent="0.2">
      <c r="A98" t="s">
        <v>76</v>
      </c>
      <c r="D98">
        <v>18.52</v>
      </c>
      <c r="E98">
        <v>26</v>
      </c>
      <c r="F98">
        <v>10</v>
      </c>
      <c r="G98">
        <v>3</v>
      </c>
      <c r="H98">
        <v>0</v>
      </c>
      <c r="I98" s="5">
        <v>0</v>
      </c>
      <c r="J98">
        <v>1</v>
      </c>
      <c r="K98" s="6">
        <v>0</v>
      </c>
      <c r="L98" s="5">
        <v>0</v>
      </c>
      <c r="M98" s="7">
        <v>0</v>
      </c>
      <c r="N98" s="7">
        <v>1</v>
      </c>
      <c r="O98" s="7">
        <v>1</v>
      </c>
      <c r="P98" s="7">
        <v>0</v>
      </c>
      <c r="Q98">
        <v>0</v>
      </c>
      <c r="R98" s="6">
        <v>1</v>
      </c>
      <c r="S98">
        <v>0</v>
      </c>
      <c r="T98">
        <v>0</v>
      </c>
      <c r="U98">
        <v>1</v>
      </c>
      <c r="V98">
        <v>1</v>
      </c>
      <c r="W98">
        <v>0</v>
      </c>
      <c r="X98">
        <v>0</v>
      </c>
      <c r="Y98">
        <v>1</v>
      </c>
      <c r="Z98" s="5">
        <v>1</v>
      </c>
      <c r="AA98">
        <v>0</v>
      </c>
      <c r="AB98" s="7">
        <v>1</v>
      </c>
      <c r="AC98" s="5">
        <v>0</v>
      </c>
      <c r="AD98">
        <v>0</v>
      </c>
      <c r="AE98" s="7">
        <v>0</v>
      </c>
      <c r="AF98">
        <v>1</v>
      </c>
      <c r="AG98">
        <v>1</v>
      </c>
      <c r="AH98">
        <v>0</v>
      </c>
      <c r="AI98">
        <v>1</v>
      </c>
      <c r="AJ98">
        <v>0</v>
      </c>
      <c r="AK98">
        <v>1</v>
      </c>
      <c r="AL98" t="s">
        <v>48</v>
      </c>
    </row>
    <row r="99" spans="1:38" x14ac:dyDescent="0.2">
      <c r="A99" t="s">
        <v>179</v>
      </c>
      <c r="D99">
        <v>18.579999999999998</v>
      </c>
      <c r="E99">
        <v>37.67</v>
      </c>
      <c r="F99">
        <v>6.67</v>
      </c>
      <c r="G99">
        <v>2</v>
      </c>
      <c r="H99">
        <v>1</v>
      </c>
      <c r="I99" s="5">
        <v>1</v>
      </c>
      <c r="J99">
        <v>1</v>
      </c>
      <c r="K99" s="6">
        <v>1</v>
      </c>
      <c r="L99" s="5">
        <v>1</v>
      </c>
      <c r="M99" s="7">
        <v>1</v>
      </c>
      <c r="N99" s="7">
        <v>0</v>
      </c>
      <c r="O99" s="7">
        <v>1</v>
      </c>
      <c r="P99" s="7">
        <v>1</v>
      </c>
      <c r="Q99">
        <v>1</v>
      </c>
      <c r="R99" s="6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 s="5">
        <v>1</v>
      </c>
      <c r="AA99">
        <v>1</v>
      </c>
      <c r="AB99" s="7">
        <v>1</v>
      </c>
      <c r="AC99" s="5">
        <v>1</v>
      </c>
      <c r="AD99">
        <v>1</v>
      </c>
      <c r="AE99" s="7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 t="s">
        <v>82</v>
      </c>
    </row>
    <row r="100" spans="1:38" x14ac:dyDescent="0.2">
      <c r="A100" t="s">
        <v>200</v>
      </c>
      <c r="D100">
        <v>18.579999999999998</v>
      </c>
      <c r="E100">
        <v>30</v>
      </c>
      <c r="F100">
        <v>5</v>
      </c>
      <c r="G100">
        <v>8</v>
      </c>
      <c r="H100">
        <v>0</v>
      </c>
      <c r="I100" s="5">
        <v>1</v>
      </c>
      <c r="J100">
        <v>0</v>
      </c>
      <c r="K100" s="6">
        <v>1</v>
      </c>
      <c r="L100" s="5">
        <v>1</v>
      </c>
      <c r="M100" s="7">
        <v>0</v>
      </c>
      <c r="N100" s="7">
        <v>0</v>
      </c>
      <c r="O100" s="7">
        <v>1</v>
      </c>
      <c r="P100" s="7">
        <v>1</v>
      </c>
      <c r="Q100">
        <v>1</v>
      </c>
      <c r="R100" s="6">
        <v>0</v>
      </c>
      <c r="S100">
        <v>1</v>
      </c>
      <c r="T100">
        <v>1</v>
      </c>
      <c r="U100">
        <v>1</v>
      </c>
      <c r="V100">
        <v>0</v>
      </c>
      <c r="W100">
        <v>0</v>
      </c>
      <c r="X100">
        <v>0</v>
      </c>
      <c r="Y100">
        <v>1</v>
      </c>
      <c r="Z100" s="5">
        <v>1</v>
      </c>
      <c r="AA100">
        <v>1</v>
      </c>
      <c r="AB100" s="7">
        <v>1</v>
      </c>
      <c r="AC100" s="5">
        <v>0</v>
      </c>
      <c r="AD100">
        <v>1</v>
      </c>
      <c r="AE100" s="7">
        <v>0</v>
      </c>
      <c r="AF100">
        <v>1</v>
      </c>
      <c r="AG100">
        <v>0</v>
      </c>
      <c r="AH100">
        <v>0</v>
      </c>
      <c r="AI100">
        <v>1</v>
      </c>
      <c r="AJ100">
        <v>0</v>
      </c>
      <c r="AK100">
        <v>1</v>
      </c>
      <c r="AL100" t="s">
        <v>42</v>
      </c>
    </row>
    <row r="101" spans="1:38" x14ac:dyDescent="0.2">
      <c r="A101" t="s">
        <v>175</v>
      </c>
      <c r="D101">
        <v>19.18</v>
      </c>
      <c r="E101">
        <v>27.33</v>
      </c>
      <c r="F101">
        <v>3.33</v>
      </c>
      <c r="G101">
        <v>5</v>
      </c>
      <c r="H101">
        <v>0</v>
      </c>
      <c r="I101" s="5">
        <v>1</v>
      </c>
      <c r="J101">
        <v>1</v>
      </c>
      <c r="K101" s="6">
        <v>1</v>
      </c>
      <c r="L101" s="5">
        <v>0</v>
      </c>
      <c r="M101" s="7">
        <v>0</v>
      </c>
      <c r="N101" s="7">
        <v>0</v>
      </c>
      <c r="O101" s="7">
        <v>1</v>
      </c>
      <c r="P101" s="7">
        <v>0</v>
      </c>
      <c r="Q101">
        <v>0</v>
      </c>
      <c r="R101" s="6">
        <v>1</v>
      </c>
      <c r="S101">
        <v>0</v>
      </c>
      <c r="T101">
        <v>0</v>
      </c>
      <c r="U101">
        <v>1</v>
      </c>
      <c r="V101">
        <v>1</v>
      </c>
      <c r="W101">
        <v>0</v>
      </c>
      <c r="X101">
        <v>1</v>
      </c>
      <c r="Y101">
        <v>1</v>
      </c>
      <c r="Z101" s="5">
        <v>1</v>
      </c>
      <c r="AA101">
        <v>1</v>
      </c>
      <c r="AB101" s="7">
        <v>0</v>
      </c>
      <c r="AC101" s="5">
        <v>1</v>
      </c>
      <c r="AD101">
        <v>1</v>
      </c>
      <c r="AE101" s="7">
        <v>1</v>
      </c>
      <c r="AF101">
        <v>1</v>
      </c>
      <c r="AG101">
        <v>1</v>
      </c>
      <c r="AH101">
        <v>0</v>
      </c>
      <c r="AI101">
        <v>1</v>
      </c>
      <c r="AJ101">
        <v>1</v>
      </c>
      <c r="AK101">
        <v>1</v>
      </c>
      <c r="AL101" t="s">
        <v>48</v>
      </c>
    </row>
    <row r="102" spans="1:38" x14ac:dyDescent="0.2">
      <c r="A102" t="s">
        <v>78</v>
      </c>
      <c r="D102">
        <v>19.25</v>
      </c>
      <c r="E102">
        <v>21.33</v>
      </c>
      <c r="F102">
        <v>3.33</v>
      </c>
      <c r="G102">
        <v>7</v>
      </c>
      <c r="H102">
        <v>1</v>
      </c>
      <c r="I102" s="5">
        <v>0</v>
      </c>
      <c r="J102">
        <v>0</v>
      </c>
      <c r="K102" s="6">
        <v>0</v>
      </c>
      <c r="L102" s="5">
        <v>0</v>
      </c>
      <c r="M102" s="7">
        <v>0</v>
      </c>
      <c r="N102" s="7">
        <v>0</v>
      </c>
      <c r="O102" s="7">
        <v>1</v>
      </c>
      <c r="P102" s="7">
        <v>0</v>
      </c>
      <c r="Q102">
        <v>0</v>
      </c>
      <c r="R102" s="6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 s="5">
        <v>1</v>
      </c>
      <c r="AA102">
        <v>1</v>
      </c>
      <c r="AB102" s="7">
        <v>1</v>
      </c>
      <c r="AC102" s="5">
        <v>0</v>
      </c>
      <c r="AD102">
        <v>1</v>
      </c>
      <c r="AE102" s="7">
        <v>0</v>
      </c>
      <c r="AF102">
        <v>1</v>
      </c>
      <c r="AG102">
        <v>1</v>
      </c>
      <c r="AH102">
        <v>0</v>
      </c>
      <c r="AI102">
        <v>1</v>
      </c>
      <c r="AJ102">
        <v>1</v>
      </c>
      <c r="AK102">
        <v>1</v>
      </c>
      <c r="AL102" t="s">
        <v>40</v>
      </c>
    </row>
    <row r="103" spans="1:38" x14ac:dyDescent="0.2">
      <c r="A103" t="s">
        <v>38</v>
      </c>
      <c r="D103">
        <v>19.34</v>
      </c>
      <c r="E103">
        <v>47</v>
      </c>
      <c r="F103">
        <v>10</v>
      </c>
      <c r="G103">
        <v>10</v>
      </c>
      <c r="H103">
        <v>1</v>
      </c>
      <c r="I103" s="5">
        <v>0</v>
      </c>
      <c r="J103">
        <v>1</v>
      </c>
      <c r="K103" s="6">
        <v>1</v>
      </c>
      <c r="L103" s="5">
        <v>1</v>
      </c>
      <c r="M103" s="7">
        <v>0</v>
      </c>
      <c r="N103" s="7">
        <v>1</v>
      </c>
      <c r="O103" s="7">
        <v>0</v>
      </c>
      <c r="P103" s="7">
        <v>1</v>
      </c>
      <c r="Q103">
        <v>1</v>
      </c>
      <c r="R103" s="6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 s="5">
        <v>1</v>
      </c>
      <c r="AA103">
        <v>1</v>
      </c>
      <c r="AB103" s="7">
        <v>1</v>
      </c>
      <c r="AC103" s="5">
        <v>1</v>
      </c>
      <c r="AD103">
        <v>1</v>
      </c>
      <c r="AE103" s="7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 t="s">
        <v>37</v>
      </c>
    </row>
    <row r="104" spans="1:38" x14ac:dyDescent="0.2">
      <c r="A104" t="s">
        <v>156</v>
      </c>
      <c r="D104">
        <v>19.420000000000002</v>
      </c>
      <c r="E104">
        <v>26.67</v>
      </c>
      <c r="F104">
        <v>6.67</v>
      </c>
      <c r="G104">
        <v>7</v>
      </c>
      <c r="H104">
        <v>0</v>
      </c>
      <c r="I104" s="5">
        <v>0</v>
      </c>
      <c r="J104">
        <v>0</v>
      </c>
      <c r="K104" s="6">
        <v>0</v>
      </c>
      <c r="L104" s="5">
        <v>1</v>
      </c>
      <c r="M104" s="7">
        <v>0</v>
      </c>
      <c r="N104" s="7">
        <v>1</v>
      </c>
      <c r="O104" s="7">
        <v>1</v>
      </c>
      <c r="P104" s="7">
        <v>1</v>
      </c>
      <c r="Q104">
        <v>0</v>
      </c>
      <c r="R104" s="6">
        <v>0</v>
      </c>
      <c r="S104">
        <v>0</v>
      </c>
      <c r="T104">
        <v>1</v>
      </c>
      <c r="U104">
        <v>1</v>
      </c>
      <c r="V104">
        <v>0</v>
      </c>
      <c r="W104">
        <v>0</v>
      </c>
      <c r="X104">
        <v>1</v>
      </c>
      <c r="Y104">
        <v>1</v>
      </c>
      <c r="Z104" s="5">
        <v>1</v>
      </c>
      <c r="AA104">
        <v>0</v>
      </c>
      <c r="AB104" s="7">
        <v>0</v>
      </c>
      <c r="AC104" s="5">
        <v>0</v>
      </c>
      <c r="AD104">
        <v>1</v>
      </c>
      <c r="AE104" s="7">
        <v>0</v>
      </c>
      <c r="AF104">
        <v>1</v>
      </c>
      <c r="AG104">
        <v>1</v>
      </c>
      <c r="AH104">
        <v>0</v>
      </c>
      <c r="AI104">
        <v>1</v>
      </c>
      <c r="AJ104">
        <v>0</v>
      </c>
      <c r="AK104">
        <v>0</v>
      </c>
      <c r="AL104" t="s">
        <v>48</v>
      </c>
    </row>
    <row r="105" spans="1:38" x14ac:dyDescent="0.2">
      <c r="A105" t="s">
        <v>98</v>
      </c>
      <c r="D105">
        <v>19.5</v>
      </c>
      <c r="E105">
        <v>32</v>
      </c>
      <c r="F105">
        <v>10</v>
      </c>
      <c r="G105">
        <v>3</v>
      </c>
      <c r="H105">
        <v>0</v>
      </c>
      <c r="I105" s="5">
        <v>0</v>
      </c>
      <c r="J105">
        <v>1</v>
      </c>
      <c r="K105" s="6">
        <v>0</v>
      </c>
      <c r="L105" s="5">
        <v>0</v>
      </c>
      <c r="M105" s="7">
        <v>0</v>
      </c>
      <c r="N105" s="7">
        <v>1</v>
      </c>
      <c r="O105" s="7">
        <v>0</v>
      </c>
      <c r="P105" s="7">
        <v>0</v>
      </c>
      <c r="Q105">
        <v>1</v>
      </c>
      <c r="R105" s="6">
        <v>1</v>
      </c>
      <c r="S105">
        <v>1</v>
      </c>
      <c r="T105">
        <v>1</v>
      </c>
      <c r="U105">
        <v>0</v>
      </c>
      <c r="V105">
        <v>1</v>
      </c>
      <c r="W105">
        <v>1</v>
      </c>
      <c r="X105">
        <v>1</v>
      </c>
      <c r="Y105">
        <v>1</v>
      </c>
      <c r="Z105" s="5">
        <v>1</v>
      </c>
      <c r="AA105">
        <v>1</v>
      </c>
      <c r="AB105" s="7">
        <v>1</v>
      </c>
      <c r="AC105" s="5">
        <v>1</v>
      </c>
      <c r="AD105">
        <v>1</v>
      </c>
      <c r="AE105" s="7">
        <v>1</v>
      </c>
      <c r="AF105">
        <v>1</v>
      </c>
      <c r="AG105">
        <v>1</v>
      </c>
      <c r="AH105">
        <v>0</v>
      </c>
      <c r="AI105">
        <v>1</v>
      </c>
      <c r="AJ105">
        <v>0</v>
      </c>
      <c r="AK105">
        <v>0</v>
      </c>
      <c r="AL105" t="s">
        <v>42</v>
      </c>
    </row>
    <row r="106" spans="1:38" x14ac:dyDescent="0.2">
      <c r="A106" t="s">
        <v>108</v>
      </c>
      <c r="D106">
        <v>19.5</v>
      </c>
      <c r="E106">
        <v>24.67</v>
      </c>
      <c r="F106">
        <v>6.67</v>
      </c>
      <c r="G106">
        <v>2</v>
      </c>
      <c r="H106">
        <v>0</v>
      </c>
      <c r="I106" s="5">
        <v>1</v>
      </c>
      <c r="J106">
        <v>0</v>
      </c>
      <c r="K106" s="6">
        <v>0</v>
      </c>
      <c r="L106" s="5">
        <v>0</v>
      </c>
      <c r="M106" s="7">
        <v>0</v>
      </c>
      <c r="N106" s="7">
        <v>0</v>
      </c>
      <c r="O106" s="7">
        <v>1</v>
      </c>
      <c r="P106" s="7">
        <v>0</v>
      </c>
      <c r="Q106">
        <v>1</v>
      </c>
      <c r="R106" s="6">
        <v>1</v>
      </c>
      <c r="S106">
        <v>0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1</v>
      </c>
      <c r="Z106" s="5">
        <v>1</v>
      </c>
      <c r="AA106">
        <v>1</v>
      </c>
      <c r="AB106" s="7">
        <v>0</v>
      </c>
      <c r="AC106" s="5">
        <v>0</v>
      </c>
      <c r="AD106">
        <v>1</v>
      </c>
      <c r="AE106" s="7">
        <v>0</v>
      </c>
      <c r="AF106">
        <v>1</v>
      </c>
      <c r="AG106">
        <v>1</v>
      </c>
      <c r="AH106">
        <v>0</v>
      </c>
      <c r="AI106">
        <v>1</v>
      </c>
      <c r="AJ106">
        <v>1</v>
      </c>
      <c r="AK106">
        <v>1</v>
      </c>
      <c r="AL106" t="s">
        <v>40</v>
      </c>
    </row>
    <row r="107" spans="1:38" x14ac:dyDescent="0.2">
      <c r="A107" t="s">
        <v>101</v>
      </c>
      <c r="D107">
        <v>19.8</v>
      </c>
      <c r="E107">
        <v>21.33</v>
      </c>
      <c r="F107">
        <v>3.33</v>
      </c>
      <c r="G107">
        <v>4</v>
      </c>
      <c r="H107">
        <v>0</v>
      </c>
      <c r="I107" s="5">
        <v>1</v>
      </c>
      <c r="J107">
        <v>1</v>
      </c>
      <c r="K107" s="6">
        <v>0</v>
      </c>
      <c r="L107" s="5">
        <v>0</v>
      </c>
      <c r="M107" s="7">
        <v>0</v>
      </c>
      <c r="N107" s="7">
        <v>0</v>
      </c>
      <c r="O107" s="7">
        <v>1</v>
      </c>
      <c r="P107" s="7">
        <v>0</v>
      </c>
      <c r="Q107">
        <v>0</v>
      </c>
      <c r="R107" s="6">
        <v>0</v>
      </c>
      <c r="S107">
        <v>0</v>
      </c>
      <c r="T107">
        <v>1</v>
      </c>
      <c r="U107">
        <v>1</v>
      </c>
      <c r="V107">
        <v>0</v>
      </c>
      <c r="W107">
        <v>0</v>
      </c>
      <c r="X107">
        <v>1</v>
      </c>
      <c r="Y107">
        <v>1</v>
      </c>
      <c r="Z107" s="5">
        <v>1</v>
      </c>
      <c r="AA107">
        <v>1</v>
      </c>
      <c r="AB107" s="7">
        <v>0</v>
      </c>
      <c r="AC107" s="5">
        <v>1</v>
      </c>
      <c r="AD107">
        <v>0</v>
      </c>
      <c r="AE107" s="7">
        <v>0</v>
      </c>
      <c r="AF107">
        <v>1</v>
      </c>
      <c r="AG107">
        <v>1</v>
      </c>
      <c r="AH107">
        <v>0</v>
      </c>
      <c r="AI107">
        <v>1</v>
      </c>
      <c r="AJ107">
        <v>0</v>
      </c>
      <c r="AK107">
        <v>1</v>
      </c>
      <c r="AL107" t="s">
        <v>40</v>
      </c>
    </row>
    <row r="108" spans="1:38" s="2" customFormat="1" x14ac:dyDescent="0.2">
      <c r="I108" s="5"/>
      <c r="K108" s="6"/>
      <c r="L108" s="5"/>
      <c r="M108" s="7"/>
      <c r="N108" s="7"/>
      <c r="O108" s="7"/>
      <c r="P108" s="7"/>
      <c r="R108" s="6"/>
      <c r="Z108" s="5"/>
      <c r="AB108" s="7"/>
      <c r="AC108" s="5"/>
      <c r="AE108" s="7"/>
    </row>
    <row r="109" spans="1:38" x14ac:dyDescent="0.2">
      <c r="A109" s="4" t="s">
        <v>215</v>
      </c>
    </row>
    <row r="110" spans="1:38" x14ac:dyDescent="0.2">
      <c r="A110" t="s">
        <v>202</v>
      </c>
      <c r="F110">
        <f>COUNT(D67:D107)</f>
        <v>41</v>
      </c>
    </row>
    <row r="111" spans="1:38" x14ac:dyDescent="0.2">
      <c r="A111" t="s">
        <v>203</v>
      </c>
      <c r="F111">
        <f>AVERAGE(D67:D107)</f>
        <v>15.730975609756095</v>
      </c>
    </row>
    <row r="112" spans="1:38" x14ac:dyDescent="0.2">
      <c r="A112" t="s">
        <v>204</v>
      </c>
      <c r="F112">
        <f>AVERAGE(E67:E107)</f>
        <v>35.097804878048784</v>
      </c>
    </row>
    <row r="113" spans="1:37" x14ac:dyDescent="0.2">
      <c r="A113" t="s">
        <v>205</v>
      </c>
      <c r="H113">
        <f>COUNTIF(H67:H107,"=1")</f>
        <v>19</v>
      </c>
      <c r="I113">
        <f t="shared" ref="I113:AJ113" si="1">COUNTIF(I67:I107,"=1")</f>
        <v>23</v>
      </c>
      <c r="J113">
        <f t="shared" si="1"/>
        <v>27</v>
      </c>
      <c r="K113">
        <f t="shared" si="1"/>
        <v>24</v>
      </c>
      <c r="L113">
        <f t="shared" si="1"/>
        <v>27</v>
      </c>
      <c r="M113">
        <f t="shared" si="1"/>
        <v>21</v>
      </c>
      <c r="N113">
        <f t="shared" si="1"/>
        <v>22</v>
      </c>
      <c r="O113">
        <f t="shared" si="1"/>
        <v>36</v>
      </c>
      <c r="P113">
        <f t="shared" si="1"/>
        <v>23</v>
      </c>
      <c r="Q113">
        <f t="shared" si="1"/>
        <v>27</v>
      </c>
      <c r="R113">
        <f t="shared" si="1"/>
        <v>35</v>
      </c>
      <c r="S113">
        <f t="shared" si="1"/>
        <v>26</v>
      </c>
      <c r="T113">
        <f t="shared" si="1"/>
        <v>29</v>
      </c>
      <c r="U113">
        <f t="shared" si="1"/>
        <v>34</v>
      </c>
      <c r="V113">
        <f t="shared" si="1"/>
        <v>30</v>
      </c>
      <c r="W113">
        <f t="shared" si="1"/>
        <v>23</v>
      </c>
      <c r="X113">
        <f t="shared" si="1"/>
        <v>33</v>
      </c>
      <c r="Y113">
        <f t="shared" si="1"/>
        <v>36</v>
      </c>
      <c r="Z113">
        <f t="shared" si="1"/>
        <v>32</v>
      </c>
      <c r="AA113">
        <f t="shared" si="1"/>
        <v>35</v>
      </c>
      <c r="AB113">
        <f t="shared" si="1"/>
        <v>32</v>
      </c>
      <c r="AC113">
        <f t="shared" si="1"/>
        <v>32</v>
      </c>
      <c r="AD113">
        <f t="shared" si="1"/>
        <v>32</v>
      </c>
      <c r="AE113">
        <f t="shared" si="1"/>
        <v>24</v>
      </c>
      <c r="AF113">
        <f t="shared" si="1"/>
        <v>34</v>
      </c>
      <c r="AG113">
        <f t="shared" si="1"/>
        <v>35</v>
      </c>
      <c r="AH113">
        <f t="shared" si="1"/>
        <v>21</v>
      </c>
      <c r="AI113">
        <f t="shared" si="1"/>
        <v>37</v>
      </c>
      <c r="AJ113">
        <f t="shared" si="1"/>
        <v>22</v>
      </c>
      <c r="AK113">
        <f>COUNTIF(AK67:AK107,"=1")</f>
        <v>35</v>
      </c>
    </row>
    <row r="115" spans="1:37" x14ac:dyDescent="0.2">
      <c r="A115" s="9" t="s">
        <v>220</v>
      </c>
      <c r="H115" s="9" t="s">
        <v>225</v>
      </c>
    </row>
    <row r="116" spans="1:37" x14ac:dyDescent="0.2">
      <c r="A116" t="s">
        <v>206</v>
      </c>
      <c r="F116">
        <f>SUM(K113,R113)</f>
        <v>59</v>
      </c>
      <c r="H116">
        <f>2*F110</f>
        <v>82</v>
      </c>
      <c r="I116"/>
      <c r="J116" s="8" t="s">
        <v>228</v>
      </c>
      <c r="K116"/>
      <c r="L116"/>
    </row>
    <row r="117" spans="1:37" x14ac:dyDescent="0.2">
      <c r="A117" t="s">
        <v>207</v>
      </c>
      <c r="F117">
        <f>SUM(H113:J113,L113,Q113,S113:AA113)</f>
        <v>401</v>
      </c>
      <c r="H117">
        <f>14*F110</f>
        <v>574</v>
      </c>
      <c r="J117" s="8" t="s">
        <v>229</v>
      </c>
    </row>
    <row r="118" spans="1:37" x14ac:dyDescent="0.2">
      <c r="A118" t="s">
        <v>208</v>
      </c>
      <c r="F118">
        <f>SUM(M113:P113)</f>
        <v>102</v>
      </c>
      <c r="H118">
        <f>4*F110</f>
        <v>164</v>
      </c>
      <c r="J118" s="8" t="s">
        <v>230</v>
      </c>
    </row>
    <row r="120" spans="1:37" x14ac:dyDescent="0.2">
      <c r="A120" s="9" t="s">
        <v>221</v>
      </c>
    </row>
    <row r="121" spans="1:37" x14ac:dyDescent="0.2">
      <c r="A121" t="s">
        <v>206</v>
      </c>
      <c r="F121">
        <f>0</f>
        <v>0</v>
      </c>
      <c r="H121">
        <v>0</v>
      </c>
      <c r="J121" s="8" t="s">
        <v>231</v>
      </c>
    </row>
    <row r="122" spans="1:37" x14ac:dyDescent="0.2">
      <c r="A122" t="s">
        <v>207</v>
      </c>
      <c r="F122">
        <f>SUM(AC113:AD113,AF113:AK113)</f>
        <v>248</v>
      </c>
      <c r="H122">
        <f>8*F110</f>
        <v>328</v>
      </c>
      <c r="J122" s="8" t="s">
        <v>232</v>
      </c>
    </row>
    <row r="123" spans="1:37" x14ac:dyDescent="0.2">
      <c r="A123" t="s">
        <v>208</v>
      </c>
      <c r="F123">
        <f>SUM(AB113,AE113)</f>
        <v>56</v>
      </c>
      <c r="H123">
        <f>2*F110</f>
        <v>82</v>
      </c>
      <c r="J123" s="8" t="s">
        <v>233</v>
      </c>
    </row>
    <row r="125" spans="1:37" x14ac:dyDescent="0.2">
      <c r="A125" s="9" t="s">
        <v>222</v>
      </c>
    </row>
    <row r="126" spans="1:37" x14ac:dyDescent="0.2">
      <c r="A126" s="8" t="s">
        <v>223</v>
      </c>
      <c r="H126" s="8" t="s">
        <v>234</v>
      </c>
      <c r="I126" s="14" t="s">
        <v>235</v>
      </c>
    </row>
    <row r="127" spans="1:37" x14ac:dyDescent="0.2">
      <c r="A127" s="8" t="s">
        <v>224</v>
      </c>
      <c r="H127">
        <f>ABS(SUM(F67:F107))</f>
        <v>305.00999999999993</v>
      </c>
      <c r="I127" s="5">
        <f>ABS(SUM(G67:G107))</f>
        <v>268</v>
      </c>
    </row>
    <row r="128" spans="1:37" x14ac:dyDescent="0.2">
      <c r="A128" s="8"/>
      <c r="F128" s="8" t="s">
        <v>225</v>
      </c>
    </row>
    <row r="130" spans="1:38" x14ac:dyDescent="0.2">
      <c r="A130" t="s">
        <v>209</v>
      </c>
      <c r="F130">
        <f>COUNTIF(E67:E107,"&lt;=10")</f>
        <v>1</v>
      </c>
    </row>
    <row r="131" spans="1:38" x14ac:dyDescent="0.2">
      <c r="A131" t="s">
        <v>210</v>
      </c>
      <c r="F131">
        <f>COUNTIF(E67:E107,"&lt;=20")-COUNTIF(E67:E107,"&lt;=10")</f>
        <v>0</v>
      </c>
    </row>
    <row r="132" spans="1:38" x14ac:dyDescent="0.2">
      <c r="A132" t="s">
        <v>211</v>
      </c>
      <c r="F132">
        <f>COUNTIF(E67:E107,"&lt;=30")-COUNTIF(E67:E107,"&lt;=20")</f>
        <v>18</v>
      </c>
    </row>
    <row r="133" spans="1:38" x14ac:dyDescent="0.2">
      <c r="A133" t="s">
        <v>212</v>
      </c>
      <c r="F133">
        <f>COUNTIF(E67:E107,"&lt;=40")-COUNTIF(E67:E107,"&lt;=30")</f>
        <v>6</v>
      </c>
    </row>
    <row r="134" spans="1:38" x14ac:dyDescent="0.2">
      <c r="A134" t="s">
        <v>213</v>
      </c>
      <c r="F134">
        <f>COUNTIF(E67:E107,"&lt;=50")-COUNTIF(E67:E107,"&lt;=40")</f>
        <v>16</v>
      </c>
    </row>
    <row r="135" spans="1:38" s="2" customFormat="1" x14ac:dyDescent="0.2">
      <c r="I135" s="5"/>
      <c r="K135" s="6"/>
      <c r="L135" s="5"/>
      <c r="M135" s="7"/>
      <c r="N135" s="7"/>
      <c r="O135" s="7"/>
      <c r="P135" s="7"/>
      <c r="R135" s="6"/>
      <c r="Z135" s="5"/>
      <c r="AB135" s="7"/>
      <c r="AC135" s="5"/>
      <c r="AE135" s="7"/>
    </row>
    <row r="136" spans="1:38" s="3" customFormat="1" x14ac:dyDescent="0.2">
      <c r="A136" s="4" t="s">
        <v>216</v>
      </c>
      <c r="I136" s="5"/>
      <c r="K136" s="6"/>
      <c r="L136" s="5"/>
      <c r="M136" s="7"/>
      <c r="N136" s="7"/>
      <c r="O136" s="7"/>
      <c r="P136" s="7"/>
      <c r="R136" s="6"/>
      <c r="Z136" s="5"/>
      <c r="AB136" s="7"/>
      <c r="AC136" s="5"/>
      <c r="AE136" s="7"/>
    </row>
    <row r="137" spans="1:38" x14ac:dyDescent="0.2">
      <c r="A137" t="s">
        <v>148</v>
      </c>
      <c r="D137">
        <v>20.28</v>
      </c>
      <c r="E137">
        <v>49</v>
      </c>
      <c r="F137">
        <v>10</v>
      </c>
      <c r="G137">
        <v>10</v>
      </c>
      <c r="H137">
        <v>1</v>
      </c>
      <c r="I137" s="5">
        <v>1</v>
      </c>
      <c r="J137">
        <v>1</v>
      </c>
      <c r="K137" s="6">
        <v>1</v>
      </c>
      <c r="L137" s="5">
        <v>1</v>
      </c>
      <c r="M137" s="7">
        <v>1</v>
      </c>
      <c r="N137" s="7">
        <v>0</v>
      </c>
      <c r="O137" s="7">
        <v>1</v>
      </c>
      <c r="P137" s="7">
        <v>1</v>
      </c>
      <c r="Q137">
        <v>1</v>
      </c>
      <c r="R137" s="6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 s="5">
        <v>1</v>
      </c>
      <c r="AA137">
        <v>1</v>
      </c>
      <c r="AB137" s="7">
        <v>1</v>
      </c>
      <c r="AC137" s="5">
        <v>1</v>
      </c>
      <c r="AD137">
        <v>1</v>
      </c>
      <c r="AE137" s="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 t="s">
        <v>37</v>
      </c>
    </row>
    <row r="138" spans="1:38" x14ac:dyDescent="0.2">
      <c r="A138" t="s">
        <v>125</v>
      </c>
      <c r="D138">
        <v>20.36</v>
      </c>
      <c r="E138">
        <v>30.67</v>
      </c>
      <c r="F138">
        <v>6.67</v>
      </c>
      <c r="G138">
        <v>6</v>
      </c>
      <c r="H138">
        <v>0</v>
      </c>
      <c r="I138" s="5">
        <v>0</v>
      </c>
      <c r="J138">
        <v>0</v>
      </c>
      <c r="K138" s="6">
        <v>1</v>
      </c>
      <c r="L138" s="5">
        <v>0</v>
      </c>
      <c r="M138" s="7">
        <v>1</v>
      </c>
      <c r="N138" s="7">
        <v>1</v>
      </c>
      <c r="O138" s="7">
        <v>1</v>
      </c>
      <c r="P138" s="7">
        <v>0</v>
      </c>
      <c r="Q138">
        <v>1</v>
      </c>
      <c r="R138" s="6">
        <v>1</v>
      </c>
      <c r="S138">
        <v>0</v>
      </c>
      <c r="T138">
        <v>1</v>
      </c>
      <c r="U138">
        <v>1</v>
      </c>
      <c r="V138">
        <v>1</v>
      </c>
      <c r="W138">
        <v>0</v>
      </c>
      <c r="X138">
        <v>1</v>
      </c>
      <c r="Y138">
        <v>1</v>
      </c>
      <c r="Z138" s="5">
        <v>0</v>
      </c>
      <c r="AA138">
        <v>1</v>
      </c>
      <c r="AB138" s="7">
        <v>1</v>
      </c>
      <c r="AC138" s="5">
        <v>0</v>
      </c>
      <c r="AD138">
        <v>0</v>
      </c>
      <c r="AE138" s="7">
        <v>1</v>
      </c>
      <c r="AF138">
        <v>0</v>
      </c>
      <c r="AG138">
        <v>1</v>
      </c>
      <c r="AH138">
        <v>0</v>
      </c>
      <c r="AI138">
        <v>1</v>
      </c>
      <c r="AJ138">
        <v>1</v>
      </c>
      <c r="AK138">
        <v>1</v>
      </c>
      <c r="AL138" t="s">
        <v>42</v>
      </c>
    </row>
    <row r="139" spans="1:38" x14ac:dyDescent="0.2">
      <c r="A139" t="s">
        <v>72</v>
      </c>
      <c r="D139">
        <v>20.37</v>
      </c>
      <c r="E139">
        <v>49</v>
      </c>
      <c r="F139">
        <v>10</v>
      </c>
      <c r="G139">
        <v>10</v>
      </c>
      <c r="H139">
        <v>1</v>
      </c>
      <c r="I139" s="5">
        <v>1</v>
      </c>
      <c r="J139">
        <v>1</v>
      </c>
      <c r="K139" s="6">
        <v>1</v>
      </c>
      <c r="L139" s="5">
        <v>1</v>
      </c>
      <c r="M139" s="7">
        <v>1</v>
      </c>
      <c r="N139" s="7">
        <v>0</v>
      </c>
      <c r="O139" s="7">
        <v>1</v>
      </c>
      <c r="P139" s="7">
        <v>1</v>
      </c>
      <c r="Q139">
        <v>1</v>
      </c>
      <c r="R139" s="6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 s="5">
        <v>1</v>
      </c>
      <c r="AA139">
        <v>1</v>
      </c>
      <c r="AB139" s="7">
        <v>1</v>
      </c>
      <c r="AC139" s="5">
        <v>1</v>
      </c>
      <c r="AD139">
        <v>1</v>
      </c>
      <c r="AE139" s="7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 t="s">
        <v>37</v>
      </c>
    </row>
    <row r="140" spans="1:38" x14ac:dyDescent="0.2">
      <c r="A140" t="s">
        <v>190</v>
      </c>
      <c r="D140">
        <v>20.56</v>
      </c>
      <c r="E140">
        <v>50</v>
      </c>
      <c r="F140">
        <v>10</v>
      </c>
      <c r="G140">
        <v>10</v>
      </c>
      <c r="H140">
        <v>1</v>
      </c>
      <c r="I140" s="5">
        <v>1</v>
      </c>
      <c r="J140">
        <v>1</v>
      </c>
      <c r="K140" s="6">
        <v>1</v>
      </c>
      <c r="L140" s="5">
        <v>1</v>
      </c>
      <c r="M140" s="7">
        <v>1</v>
      </c>
      <c r="N140" s="7">
        <v>1</v>
      </c>
      <c r="O140" s="7">
        <v>1</v>
      </c>
      <c r="P140" s="7">
        <v>1</v>
      </c>
      <c r="Q140">
        <v>1</v>
      </c>
      <c r="R140" s="6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 s="5">
        <v>1</v>
      </c>
      <c r="AA140">
        <v>1</v>
      </c>
      <c r="AB140" s="7">
        <v>1</v>
      </c>
      <c r="AC140" s="5">
        <v>1</v>
      </c>
      <c r="AD140">
        <v>1</v>
      </c>
      <c r="AE140" s="7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 t="s">
        <v>37</v>
      </c>
    </row>
    <row r="141" spans="1:38" x14ac:dyDescent="0.2">
      <c r="A141" t="s">
        <v>97</v>
      </c>
      <c r="D141">
        <v>21.1</v>
      </c>
      <c r="E141">
        <v>28.67</v>
      </c>
      <c r="F141">
        <v>6.67</v>
      </c>
      <c r="G141">
        <v>8</v>
      </c>
      <c r="H141">
        <v>0</v>
      </c>
      <c r="I141" s="5">
        <v>0</v>
      </c>
      <c r="J141">
        <v>0</v>
      </c>
      <c r="K141" s="6">
        <v>0</v>
      </c>
      <c r="L141" s="5">
        <v>1</v>
      </c>
      <c r="M141" s="7">
        <v>1</v>
      </c>
      <c r="N141" s="7">
        <v>0</v>
      </c>
      <c r="O141" s="7">
        <v>0</v>
      </c>
      <c r="P141" s="7">
        <v>0</v>
      </c>
      <c r="Q141">
        <v>0</v>
      </c>
      <c r="R141" s="6">
        <v>1</v>
      </c>
      <c r="S141">
        <v>0</v>
      </c>
      <c r="T141">
        <v>0</v>
      </c>
      <c r="U141">
        <v>1</v>
      </c>
      <c r="V141">
        <v>1</v>
      </c>
      <c r="W141">
        <v>0</v>
      </c>
      <c r="X141">
        <v>1</v>
      </c>
      <c r="Y141">
        <v>0</v>
      </c>
      <c r="Z141" s="5">
        <v>0</v>
      </c>
      <c r="AA141">
        <v>1</v>
      </c>
      <c r="AB141" s="7">
        <v>1</v>
      </c>
      <c r="AC141" s="5">
        <v>1</v>
      </c>
      <c r="AD141">
        <v>1</v>
      </c>
      <c r="AE141" s="7">
        <v>0</v>
      </c>
      <c r="AF141">
        <v>1</v>
      </c>
      <c r="AG141">
        <v>1</v>
      </c>
      <c r="AH141">
        <v>0</v>
      </c>
      <c r="AI141">
        <v>1</v>
      </c>
      <c r="AJ141">
        <v>0</v>
      </c>
      <c r="AK141">
        <v>1</v>
      </c>
      <c r="AL141" t="s">
        <v>48</v>
      </c>
    </row>
    <row r="142" spans="1:38" x14ac:dyDescent="0.2">
      <c r="A142" t="s">
        <v>54</v>
      </c>
      <c r="D142">
        <v>21.14</v>
      </c>
      <c r="E142">
        <v>45</v>
      </c>
      <c r="F142">
        <v>10</v>
      </c>
      <c r="G142">
        <v>9</v>
      </c>
      <c r="H142">
        <v>0</v>
      </c>
      <c r="I142" s="5">
        <v>1</v>
      </c>
      <c r="J142">
        <v>1</v>
      </c>
      <c r="K142" s="6">
        <v>1</v>
      </c>
      <c r="L142" s="5">
        <v>1</v>
      </c>
      <c r="M142" s="7">
        <v>0</v>
      </c>
      <c r="N142" s="7">
        <v>1</v>
      </c>
      <c r="O142" s="7">
        <v>1</v>
      </c>
      <c r="P142" s="7">
        <v>1</v>
      </c>
      <c r="Q142">
        <v>1</v>
      </c>
      <c r="R142" s="6">
        <v>1</v>
      </c>
      <c r="S142">
        <v>1</v>
      </c>
      <c r="T142">
        <v>0</v>
      </c>
      <c r="U142">
        <v>1</v>
      </c>
      <c r="V142">
        <v>1</v>
      </c>
      <c r="W142">
        <v>1</v>
      </c>
      <c r="X142">
        <v>1</v>
      </c>
      <c r="Y142">
        <v>1</v>
      </c>
      <c r="Z142" s="5">
        <v>1</v>
      </c>
      <c r="AA142">
        <v>1</v>
      </c>
      <c r="AB142" s="7">
        <v>0</v>
      </c>
      <c r="AC142" s="5">
        <v>1</v>
      </c>
      <c r="AD142">
        <v>1</v>
      </c>
      <c r="AE142" s="7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 t="s">
        <v>37</v>
      </c>
    </row>
    <row r="143" spans="1:38" x14ac:dyDescent="0.2">
      <c r="A143" t="s">
        <v>53</v>
      </c>
      <c r="D143">
        <v>21.21</v>
      </c>
      <c r="E143">
        <v>21</v>
      </c>
      <c r="F143">
        <v>5</v>
      </c>
      <c r="G143">
        <v>4</v>
      </c>
      <c r="H143">
        <v>0</v>
      </c>
      <c r="I143" s="5">
        <v>0</v>
      </c>
      <c r="J143">
        <v>0</v>
      </c>
      <c r="K143" s="6">
        <v>0</v>
      </c>
      <c r="L143" s="5">
        <v>0</v>
      </c>
      <c r="M143" s="7">
        <v>0</v>
      </c>
      <c r="N143" s="7">
        <v>1</v>
      </c>
      <c r="O143" s="7">
        <v>1</v>
      </c>
      <c r="P143" s="7">
        <v>0</v>
      </c>
      <c r="Q143">
        <v>1</v>
      </c>
      <c r="R143" s="6">
        <v>0</v>
      </c>
      <c r="S143">
        <v>1</v>
      </c>
      <c r="T143">
        <v>1</v>
      </c>
      <c r="U143">
        <v>0</v>
      </c>
      <c r="V143">
        <v>1</v>
      </c>
      <c r="W143">
        <v>0</v>
      </c>
      <c r="X143">
        <v>0</v>
      </c>
      <c r="Y143">
        <v>1</v>
      </c>
      <c r="Z143" s="5">
        <v>0</v>
      </c>
      <c r="AA143">
        <v>0</v>
      </c>
      <c r="AB143" s="7">
        <v>1</v>
      </c>
      <c r="AC143" s="5">
        <v>0</v>
      </c>
      <c r="AD143">
        <v>1</v>
      </c>
      <c r="AE143" s="7">
        <v>0</v>
      </c>
      <c r="AF143">
        <v>1</v>
      </c>
      <c r="AG143">
        <v>0</v>
      </c>
      <c r="AH143">
        <v>0</v>
      </c>
      <c r="AI143">
        <v>1</v>
      </c>
      <c r="AJ143">
        <v>1</v>
      </c>
      <c r="AK143">
        <v>0</v>
      </c>
      <c r="AL143" t="s">
        <v>40</v>
      </c>
    </row>
    <row r="144" spans="1:38" x14ac:dyDescent="0.2">
      <c r="A144" t="s">
        <v>104</v>
      </c>
      <c r="D144">
        <v>21.3</v>
      </c>
      <c r="E144">
        <v>39</v>
      </c>
      <c r="F144">
        <v>10</v>
      </c>
      <c r="G144">
        <v>9</v>
      </c>
      <c r="H144">
        <v>0</v>
      </c>
      <c r="I144" s="5">
        <v>1</v>
      </c>
      <c r="J144">
        <v>0</v>
      </c>
      <c r="K144" s="6">
        <v>1</v>
      </c>
      <c r="L144" s="5">
        <v>1</v>
      </c>
      <c r="M144" s="7">
        <v>0</v>
      </c>
      <c r="N144" s="7">
        <v>1</v>
      </c>
      <c r="O144" s="7">
        <v>1</v>
      </c>
      <c r="P144" s="7">
        <v>1</v>
      </c>
      <c r="Q144">
        <v>1</v>
      </c>
      <c r="R144" s="6">
        <v>1</v>
      </c>
      <c r="S144">
        <v>0</v>
      </c>
      <c r="T144">
        <v>1</v>
      </c>
      <c r="U144">
        <v>1</v>
      </c>
      <c r="V144">
        <v>1</v>
      </c>
      <c r="W144">
        <v>0</v>
      </c>
      <c r="X144">
        <v>1</v>
      </c>
      <c r="Y144">
        <v>1</v>
      </c>
      <c r="Z144" s="5">
        <v>1</v>
      </c>
      <c r="AA144">
        <v>1</v>
      </c>
      <c r="AB144" s="7">
        <v>1</v>
      </c>
      <c r="AC144" s="5">
        <v>1</v>
      </c>
      <c r="AD144">
        <v>0</v>
      </c>
      <c r="AE144" s="7">
        <v>0</v>
      </c>
      <c r="AF144">
        <v>1</v>
      </c>
      <c r="AG144">
        <v>0</v>
      </c>
      <c r="AH144">
        <v>1</v>
      </c>
      <c r="AI144">
        <v>0</v>
      </c>
      <c r="AJ144">
        <v>0</v>
      </c>
      <c r="AK144">
        <v>1</v>
      </c>
      <c r="AL144" t="s">
        <v>82</v>
      </c>
    </row>
    <row r="145" spans="1:38" x14ac:dyDescent="0.2">
      <c r="A145" t="s">
        <v>176</v>
      </c>
      <c r="D145">
        <v>21.4</v>
      </c>
      <c r="E145">
        <v>50</v>
      </c>
      <c r="F145">
        <v>10</v>
      </c>
      <c r="G145">
        <v>10</v>
      </c>
      <c r="H145">
        <v>1</v>
      </c>
      <c r="I145" s="5">
        <v>1</v>
      </c>
      <c r="J145">
        <v>1</v>
      </c>
      <c r="K145" s="6">
        <v>1</v>
      </c>
      <c r="L145" s="5">
        <v>1</v>
      </c>
      <c r="M145" s="7">
        <v>1</v>
      </c>
      <c r="N145" s="7">
        <v>1</v>
      </c>
      <c r="O145" s="7">
        <v>1</v>
      </c>
      <c r="P145" s="7">
        <v>1</v>
      </c>
      <c r="Q145">
        <v>1</v>
      </c>
      <c r="R145" s="6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 s="5">
        <v>1</v>
      </c>
      <c r="AA145">
        <v>1</v>
      </c>
      <c r="AB145" s="7">
        <v>1</v>
      </c>
      <c r="AC145" s="5">
        <v>1</v>
      </c>
      <c r="AD145">
        <v>1</v>
      </c>
      <c r="AE145" s="7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 t="s">
        <v>37</v>
      </c>
    </row>
    <row r="146" spans="1:38" x14ac:dyDescent="0.2">
      <c r="A146" t="s">
        <v>56</v>
      </c>
      <c r="D146">
        <v>21.42</v>
      </c>
      <c r="E146">
        <v>50</v>
      </c>
      <c r="F146">
        <v>10</v>
      </c>
      <c r="G146">
        <v>10</v>
      </c>
      <c r="H146">
        <v>1</v>
      </c>
      <c r="I146" s="5">
        <v>1</v>
      </c>
      <c r="J146">
        <v>1</v>
      </c>
      <c r="K146" s="6">
        <v>1</v>
      </c>
      <c r="L146" s="5">
        <v>1</v>
      </c>
      <c r="M146" s="7">
        <v>1</v>
      </c>
      <c r="N146" s="7">
        <v>1</v>
      </c>
      <c r="O146" s="7">
        <v>1</v>
      </c>
      <c r="P146" s="7">
        <v>1</v>
      </c>
      <c r="Q146">
        <v>1</v>
      </c>
      <c r="R146" s="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 s="5">
        <v>1</v>
      </c>
      <c r="AA146">
        <v>1</v>
      </c>
      <c r="AB146" s="7">
        <v>1</v>
      </c>
      <c r="AC146" s="5">
        <v>1</v>
      </c>
      <c r="AD146">
        <v>1</v>
      </c>
      <c r="AE146" s="7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 t="s">
        <v>37</v>
      </c>
    </row>
    <row r="147" spans="1:38" x14ac:dyDescent="0.2">
      <c r="A147" t="s">
        <v>118</v>
      </c>
      <c r="D147">
        <v>21.44</v>
      </c>
      <c r="E147">
        <v>21.67</v>
      </c>
      <c r="F147">
        <v>1.67</v>
      </c>
      <c r="G147">
        <v>6</v>
      </c>
      <c r="H147">
        <v>0</v>
      </c>
      <c r="I147" s="5">
        <v>0</v>
      </c>
      <c r="J147">
        <v>0</v>
      </c>
      <c r="K147" s="6">
        <v>0</v>
      </c>
      <c r="L147" s="5">
        <v>0</v>
      </c>
      <c r="M147" s="7">
        <v>1</v>
      </c>
      <c r="N147" s="7">
        <v>0</v>
      </c>
      <c r="O147" s="7">
        <v>1</v>
      </c>
      <c r="P147" s="7">
        <v>0</v>
      </c>
      <c r="Q147">
        <v>0</v>
      </c>
      <c r="R147" s="6">
        <v>1</v>
      </c>
      <c r="S147">
        <v>0</v>
      </c>
      <c r="T147">
        <v>0</v>
      </c>
      <c r="U147">
        <v>1</v>
      </c>
      <c r="V147">
        <v>1</v>
      </c>
      <c r="W147">
        <v>0</v>
      </c>
      <c r="X147">
        <v>1</v>
      </c>
      <c r="Y147">
        <v>0</v>
      </c>
      <c r="Z147" s="5">
        <v>0</v>
      </c>
      <c r="AA147">
        <v>1</v>
      </c>
      <c r="AB147" s="7">
        <v>1</v>
      </c>
      <c r="AC147" s="5">
        <v>1</v>
      </c>
      <c r="AD147">
        <v>1</v>
      </c>
      <c r="AE147" s="7">
        <v>0</v>
      </c>
      <c r="AF147">
        <v>1</v>
      </c>
      <c r="AG147">
        <v>0</v>
      </c>
      <c r="AH147">
        <v>1</v>
      </c>
      <c r="AI147">
        <v>1</v>
      </c>
      <c r="AJ147">
        <v>0</v>
      </c>
      <c r="AK147">
        <v>1</v>
      </c>
      <c r="AL147" t="s">
        <v>40</v>
      </c>
    </row>
    <row r="148" spans="1:38" x14ac:dyDescent="0.2">
      <c r="A148" t="s">
        <v>151</v>
      </c>
      <c r="D148">
        <v>21.51</v>
      </c>
      <c r="E148">
        <v>31</v>
      </c>
      <c r="F148">
        <v>5</v>
      </c>
      <c r="G148">
        <v>5</v>
      </c>
      <c r="H148">
        <v>0</v>
      </c>
      <c r="I148" s="5">
        <v>0</v>
      </c>
      <c r="J148">
        <v>1</v>
      </c>
      <c r="K148" s="6">
        <v>0</v>
      </c>
      <c r="L148" s="5">
        <v>1</v>
      </c>
      <c r="M148" s="7">
        <v>0</v>
      </c>
      <c r="N148" s="7">
        <v>1</v>
      </c>
      <c r="O148" s="7">
        <v>1</v>
      </c>
      <c r="P148" s="7">
        <v>0</v>
      </c>
      <c r="Q148">
        <v>1</v>
      </c>
      <c r="R148" s="6">
        <v>1</v>
      </c>
      <c r="S148">
        <v>1</v>
      </c>
      <c r="T148">
        <v>1</v>
      </c>
      <c r="U148">
        <v>0</v>
      </c>
      <c r="V148">
        <v>1</v>
      </c>
      <c r="W148">
        <v>0</v>
      </c>
      <c r="X148">
        <v>1</v>
      </c>
      <c r="Y148">
        <v>1</v>
      </c>
      <c r="Z148" s="5">
        <v>0</v>
      </c>
      <c r="AA148">
        <v>1</v>
      </c>
      <c r="AB148" s="7">
        <v>1</v>
      </c>
      <c r="AC148" s="5">
        <v>1</v>
      </c>
      <c r="AD148">
        <v>1</v>
      </c>
      <c r="AE148" s="7">
        <v>1</v>
      </c>
      <c r="AF148">
        <v>0</v>
      </c>
      <c r="AG148">
        <v>1</v>
      </c>
      <c r="AH148">
        <v>1</v>
      </c>
      <c r="AI148">
        <v>1</v>
      </c>
      <c r="AJ148">
        <v>1</v>
      </c>
      <c r="AK148">
        <v>1</v>
      </c>
      <c r="AL148" t="s">
        <v>42</v>
      </c>
    </row>
    <row r="149" spans="1:38" x14ac:dyDescent="0.2">
      <c r="A149" t="s">
        <v>77</v>
      </c>
      <c r="D149">
        <v>22.45</v>
      </c>
      <c r="E149">
        <v>50</v>
      </c>
      <c r="F149">
        <v>10</v>
      </c>
      <c r="G149">
        <v>10</v>
      </c>
      <c r="H149">
        <v>1</v>
      </c>
      <c r="I149" s="5">
        <v>1</v>
      </c>
      <c r="J149">
        <v>1</v>
      </c>
      <c r="K149" s="6">
        <v>1</v>
      </c>
      <c r="L149" s="5">
        <v>1</v>
      </c>
      <c r="M149" s="7">
        <v>1</v>
      </c>
      <c r="N149" s="7">
        <v>1</v>
      </c>
      <c r="O149" s="7">
        <v>1</v>
      </c>
      <c r="P149" s="7">
        <v>1</v>
      </c>
      <c r="Q149">
        <v>1</v>
      </c>
      <c r="R149" s="6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 s="5">
        <v>1</v>
      </c>
      <c r="AA149">
        <v>1</v>
      </c>
      <c r="AB149" s="7">
        <v>1</v>
      </c>
      <c r="AC149" s="5">
        <v>1</v>
      </c>
      <c r="AD149">
        <v>1</v>
      </c>
      <c r="AE149" s="7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 t="s">
        <v>37</v>
      </c>
    </row>
    <row r="150" spans="1:38" x14ac:dyDescent="0.2">
      <c r="A150" t="s">
        <v>64</v>
      </c>
      <c r="D150">
        <v>23.3</v>
      </c>
      <c r="E150">
        <v>33</v>
      </c>
      <c r="F150">
        <v>10</v>
      </c>
      <c r="G150">
        <v>6</v>
      </c>
      <c r="H150">
        <v>0</v>
      </c>
      <c r="I150" s="5">
        <v>1</v>
      </c>
      <c r="J150">
        <v>0</v>
      </c>
      <c r="K150" s="6">
        <v>0</v>
      </c>
      <c r="L150" s="5">
        <v>1</v>
      </c>
      <c r="M150" s="7">
        <v>0</v>
      </c>
      <c r="N150" s="7">
        <v>0</v>
      </c>
      <c r="O150" s="7">
        <v>0</v>
      </c>
      <c r="P150" s="7">
        <v>0</v>
      </c>
      <c r="Q150">
        <v>1</v>
      </c>
      <c r="R150" s="6">
        <v>1</v>
      </c>
      <c r="S150">
        <v>0</v>
      </c>
      <c r="T150">
        <v>1</v>
      </c>
      <c r="U150">
        <v>1</v>
      </c>
      <c r="V150">
        <v>0</v>
      </c>
      <c r="W150">
        <v>0</v>
      </c>
      <c r="X150">
        <v>1</v>
      </c>
      <c r="Y150">
        <v>1</v>
      </c>
      <c r="Z150" s="5">
        <v>1</v>
      </c>
      <c r="AA150">
        <v>1</v>
      </c>
      <c r="AB150" s="7">
        <v>1</v>
      </c>
      <c r="AC150" s="5">
        <v>1</v>
      </c>
      <c r="AD150">
        <v>1</v>
      </c>
      <c r="AE150" s="7">
        <v>1</v>
      </c>
      <c r="AF150">
        <v>1</v>
      </c>
      <c r="AG150">
        <v>1</v>
      </c>
      <c r="AH150">
        <v>0</v>
      </c>
      <c r="AI150">
        <v>0</v>
      </c>
      <c r="AJ150">
        <v>0</v>
      </c>
      <c r="AK150">
        <v>1</v>
      </c>
      <c r="AL150" t="s">
        <v>42</v>
      </c>
    </row>
    <row r="151" spans="1:38" x14ac:dyDescent="0.2">
      <c r="A151" t="s">
        <v>191</v>
      </c>
      <c r="D151">
        <v>23.39</v>
      </c>
      <c r="E151">
        <v>32.67</v>
      </c>
      <c r="F151">
        <v>6.67</v>
      </c>
      <c r="G151">
        <v>9</v>
      </c>
      <c r="H151">
        <v>1</v>
      </c>
      <c r="I151" s="5">
        <v>0</v>
      </c>
      <c r="J151">
        <v>1</v>
      </c>
      <c r="K151" s="6">
        <v>1</v>
      </c>
      <c r="L151" s="5">
        <v>1</v>
      </c>
      <c r="M151" s="7">
        <v>0</v>
      </c>
      <c r="N151" s="7">
        <v>1</v>
      </c>
      <c r="O151" s="7">
        <v>1</v>
      </c>
      <c r="P151" s="7">
        <v>1</v>
      </c>
      <c r="Q151">
        <v>1</v>
      </c>
      <c r="R151" s="6">
        <v>1</v>
      </c>
      <c r="S151">
        <v>0</v>
      </c>
      <c r="T151">
        <v>1</v>
      </c>
      <c r="U151">
        <v>0</v>
      </c>
      <c r="V151">
        <v>1</v>
      </c>
      <c r="W151">
        <v>0</v>
      </c>
      <c r="X151">
        <v>1</v>
      </c>
      <c r="Y151">
        <v>1</v>
      </c>
      <c r="Z151" s="5">
        <v>0</v>
      </c>
      <c r="AA151">
        <v>1</v>
      </c>
      <c r="AB151" s="7">
        <v>1</v>
      </c>
      <c r="AC151" s="5">
        <v>0</v>
      </c>
      <c r="AD151">
        <v>0</v>
      </c>
      <c r="AE151" s="7">
        <v>1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  <c r="AL151" t="s">
        <v>42</v>
      </c>
    </row>
    <row r="152" spans="1:38" x14ac:dyDescent="0.2">
      <c r="A152" t="s">
        <v>75</v>
      </c>
      <c r="D152">
        <v>23.42</v>
      </c>
      <c r="E152">
        <v>30</v>
      </c>
      <c r="F152">
        <v>5</v>
      </c>
      <c r="G152">
        <v>6</v>
      </c>
      <c r="H152">
        <v>0</v>
      </c>
      <c r="I152" s="5">
        <v>0</v>
      </c>
      <c r="J152">
        <v>0</v>
      </c>
      <c r="K152" s="6">
        <v>1</v>
      </c>
      <c r="L152" s="5">
        <v>1</v>
      </c>
      <c r="M152" s="7">
        <v>0</v>
      </c>
      <c r="N152" s="7">
        <v>1</v>
      </c>
      <c r="O152" s="7">
        <v>1</v>
      </c>
      <c r="P152" s="7">
        <v>1</v>
      </c>
      <c r="Q152">
        <v>1</v>
      </c>
      <c r="R152" s="6">
        <v>1</v>
      </c>
      <c r="S152">
        <v>1</v>
      </c>
      <c r="T152">
        <v>0</v>
      </c>
      <c r="U152">
        <v>1</v>
      </c>
      <c r="V152">
        <v>1</v>
      </c>
      <c r="W152">
        <v>0</v>
      </c>
      <c r="X152">
        <v>1</v>
      </c>
      <c r="Y152">
        <v>1</v>
      </c>
      <c r="Z152" s="5">
        <v>1</v>
      </c>
      <c r="AA152">
        <v>1</v>
      </c>
      <c r="AB152" s="7">
        <v>0</v>
      </c>
      <c r="AC152" s="5">
        <v>1</v>
      </c>
      <c r="AD152">
        <v>0</v>
      </c>
      <c r="AE152" s="7">
        <v>0</v>
      </c>
      <c r="AF152">
        <v>1</v>
      </c>
      <c r="AG152">
        <v>0</v>
      </c>
      <c r="AH152">
        <v>0</v>
      </c>
      <c r="AI152">
        <v>1</v>
      </c>
      <c r="AJ152">
        <v>1</v>
      </c>
      <c r="AK152">
        <v>1</v>
      </c>
      <c r="AL152" t="s">
        <v>42</v>
      </c>
    </row>
    <row r="153" spans="1:38" x14ac:dyDescent="0.2">
      <c r="A153" t="s">
        <v>133</v>
      </c>
      <c r="D153">
        <v>23.52</v>
      </c>
      <c r="E153">
        <v>24</v>
      </c>
      <c r="F153">
        <v>5</v>
      </c>
      <c r="G153">
        <v>6</v>
      </c>
      <c r="H153">
        <v>0</v>
      </c>
      <c r="I153" s="5">
        <v>0</v>
      </c>
      <c r="J153">
        <v>0</v>
      </c>
      <c r="K153" s="6">
        <v>1</v>
      </c>
      <c r="L153" s="5">
        <v>0</v>
      </c>
      <c r="M153" s="7">
        <v>0</v>
      </c>
      <c r="N153" s="7">
        <v>0</v>
      </c>
      <c r="O153" s="7">
        <v>1</v>
      </c>
      <c r="P153" s="7">
        <v>0</v>
      </c>
      <c r="Q153">
        <v>0</v>
      </c>
      <c r="R153" s="6">
        <v>1</v>
      </c>
      <c r="S153">
        <v>1</v>
      </c>
      <c r="T153">
        <v>1</v>
      </c>
      <c r="U153">
        <v>1</v>
      </c>
      <c r="V153">
        <v>1</v>
      </c>
      <c r="W153">
        <v>0</v>
      </c>
      <c r="X153">
        <v>1</v>
      </c>
      <c r="Y153">
        <v>0</v>
      </c>
      <c r="Z153" s="5">
        <v>0</v>
      </c>
      <c r="AA153">
        <v>0</v>
      </c>
      <c r="AB153" s="7">
        <v>1</v>
      </c>
      <c r="AC153" s="5">
        <v>1</v>
      </c>
      <c r="AD153">
        <v>1</v>
      </c>
      <c r="AE153" s="7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</v>
      </c>
      <c r="AL153" t="s">
        <v>40</v>
      </c>
    </row>
    <row r="154" spans="1:38" x14ac:dyDescent="0.2">
      <c r="A154" t="s">
        <v>174</v>
      </c>
      <c r="D154">
        <v>23.59</v>
      </c>
      <c r="E154">
        <v>50</v>
      </c>
      <c r="F154">
        <v>10</v>
      </c>
      <c r="G154">
        <v>10</v>
      </c>
      <c r="H154">
        <v>1</v>
      </c>
      <c r="I154" s="5">
        <v>1</v>
      </c>
      <c r="J154">
        <v>1</v>
      </c>
      <c r="K154" s="6">
        <v>1</v>
      </c>
      <c r="L154" s="5">
        <v>1</v>
      </c>
      <c r="M154" s="7">
        <v>1</v>
      </c>
      <c r="N154" s="7">
        <v>1</v>
      </c>
      <c r="O154" s="7">
        <v>1</v>
      </c>
      <c r="P154" s="7">
        <v>1</v>
      </c>
      <c r="Q154">
        <v>1</v>
      </c>
      <c r="R154" s="6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 s="5">
        <v>1</v>
      </c>
      <c r="AA154">
        <v>1</v>
      </c>
      <c r="AB154" s="7">
        <v>1</v>
      </c>
      <c r="AC154" s="5">
        <v>1</v>
      </c>
      <c r="AD154">
        <v>1</v>
      </c>
      <c r="AE154" s="7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 t="s">
        <v>37</v>
      </c>
    </row>
    <row r="155" spans="1:38" x14ac:dyDescent="0.2">
      <c r="A155" t="s">
        <v>162</v>
      </c>
      <c r="D155">
        <v>24.2</v>
      </c>
      <c r="E155">
        <v>32</v>
      </c>
      <c r="F155">
        <v>10</v>
      </c>
      <c r="G155">
        <v>6</v>
      </c>
      <c r="H155">
        <v>1</v>
      </c>
      <c r="I155" s="5">
        <v>0</v>
      </c>
      <c r="J155">
        <v>0</v>
      </c>
      <c r="K155" s="6">
        <v>0</v>
      </c>
      <c r="L155" s="5">
        <v>0</v>
      </c>
      <c r="M155" s="7">
        <v>0</v>
      </c>
      <c r="N155" s="7">
        <v>0</v>
      </c>
      <c r="O155" s="7">
        <v>1</v>
      </c>
      <c r="P155" s="7">
        <v>1</v>
      </c>
      <c r="Q155">
        <v>1</v>
      </c>
      <c r="R155" s="6">
        <v>1</v>
      </c>
      <c r="S155">
        <v>0</v>
      </c>
      <c r="T155">
        <v>1</v>
      </c>
      <c r="U155">
        <v>1</v>
      </c>
      <c r="V155">
        <v>0</v>
      </c>
      <c r="W155">
        <v>1</v>
      </c>
      <c r="X155">
        <v>1</v>
      </c>
      <c r="Y155">
        <v>1</v>
      </c>
      <c r="Z155" s="5">
        <v>0</v>
      </c>
      <c r="AA155">
        <v>1</v>
      </c>
      <c r="AB155" s="7">
        <v>0</v>
      </c>
      <c r="AC155" s="5">
        <v>1</v>
      </c>
      <c r="AD155">
        <v>1</v>
      </c>
      <c r="AE155" s="7">
        <v>0</v>
      </c>
      <c r="AF155">
        <v>1</v>
      </c>
      <c r="AG155">
        <v>0</v>
      </c>
      <c r="AH155">
        <v>0</v>
      </c>
      <c r="AI155">
        <v>1</v>
      </c>
      <c r="AJ155">
        <v>0</v>
      </c>
      <c r="AK155">
        <v>1</v>
      </c>
      <c r="AL155" t="s">
        <v>42</v>
      </c>
    </row>
    <row r="156" spans="1:38" x14ac:dyDescent="0.2">
      <c r="A156" t="s">
        <v>115</v>
      </c>
      <c r="D156">
        <v>24.29</v>
      </c>
      <c r="E156">
        <v>33</v>
      </c>
      <c r="F156">
        <v>10</v>
      </c>
      <c r="G156">
        <v>8</v>
      </c>
      <c r="H156">
        <v>0</v>
      </c>
      <c r="I156" s="5">
        <v>1</v>
      </c>
      <c r="J156">
        <v>0</v>
      </c>
      <c r="K156" s="6">
        <v>0</v>
      </c>
      <c r="L156" s="5">
        <v>0</v>
      </c>
      <c r="M156" s="7">
        <v>0</v>
      </c>
      <c r="N156" s="7">
        <v>0</v>
      </c>
      <c r="O156" s="7">
        <v>1</v>
      </c>
      <c r="P156" s="7">
        <v>0</v>
      </c>
      <c r="Q156">
        <v>1</v>
      </c>
      <c r="R156" s="6">
        <v>1</v>
      </c>
      <c r="S156">
        <v>0</v>
      </c>
      <c r="T156">
        <v>1</v>
      </c>
      <c r="U156">
        <v>0</v>
      </c>
      <c r="V156">
        <v>1</v>
      </c>
      <c r="W156">
        <v>0</v>
      </c>
      <c r="X156">
        <v>1</v>
      </c>
      <c r="Y156">
        <v>1</v>
      </c>
      <c r="Z156" s="5">
        <v>0</v>
      </c>
      <c r="AA156">
        <v>1</v>
      </c>
      <c r="AB156" s="7">
        <v>1</v>
      </c>
      <c r="AC156" s="5">
        <v>0</v>
      </c>
      <c r="AD156">
        <v>1</v>
      </c>
      <c r="AE156" s="7">
        <v>0</v>
      </c>
      <c r="AF156">
        <v>1</v>
      </c>
      <c r="AG156">
        <v>1</v>
      </c>
      <c r="AH156">
        <v>0</v>
      </c>
      <c r="AI156">
        <v>1</v>
      </c>
      <c r="AJ156">
        <v>0</v>
      </c>
      <c r="AK156">
        <v>1</v>
      </c>
      <c r="AL156" t="s">
        <v>42</v>
      </c>
    </row>
    <row r="157" spans="1:38" x14ac:dyDescent="0.2">
      <c r="A157" t="s">
        <v>127</v>
      </c>
      <c r="D157">
        <v>24.44</v>
      </c>
      <c r="E157">
        <v>49</v>
      </c>
      <c r="F157">
        <v>10</v>
      </c>
      <c r="G157">
        <v>10</v>
      </c>
      <c r="H157">
        <v>1</v>
      </c>
      <c r="I157" s="5">
        <v>1</v>
      </c>
      <c r="J157">
        <v>1</v>
      </c>
      <c r="K157" s="6">
        <v>1</v>
      </c>
      <c r="L157" s="5">
        <v>1</v>
      </c>
      <c r="M157" s="7">
        <v>1</v>
      </c>
      <c r="N157" s="7">
        <v>0</v>
      </c>
      <c r="O157" s="7">
        <v>1</v>
      </c>
      <c r="P157" s="7">
        <v>1</v>
      </c>
      <c r="Q157">
        <v>1</v>
      </c>
      <c r="R157" s="6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 s="5">
        <v>1</v>
      </c>
      <c r="AA157">
        <v>1</v>
      </c>
      <c r="AB157" s="7">
        <v>1</v>
      </c>
      <c r="AC157" s="5">
        <v>1</v>
      </c>
      <c r="AD157">
        <v>1</v>
      </c>
      <c r="AE157" s="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 t="s">
        <v>37</v>
      </c>
    </row>
    <row r="158" spans="1:38" x14ac:dyDescent="0.2">
      <c r="A158" t="s">
        <v>121</v>
      </c>
      <c r="D158">
        <v>24.53</v>
      </c>
      <c r="E158">
        <v>50</v>
      </c>
      <c r="F158">
        <v>10</v>
      </c>
      <c r="G158">
        <v>10</v>
      </c>
      <c r="H158">
        <v>1</v>
      </c>
      <c r="I158" s="5">
        <v>1</v>
      </c>
      <c r="J158">
        <v>1</v>
      </c>
      <c r="K158" s="6">
        <v>1</v>
      </c>
      <c r="L158" s="5">
        <v>1</v>
      </c>
      <c r="M158" s="7">
        <v>1</v>
      </c>
      <c r="N158" s="7">
        <v>1</v>
      </c>
      <c r="O158" s="7">
        <v>1</v>
      </c>
      <c r="P158" s="7">
        <v>1</v>
      </c>
      <c r="Q158">
        <v>1</v>
      </c>
      <c r="R158" s="6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 s="5">
        <v>1</v>
      </c>
      <c r="AA158">
        <v>1</v>
      </c>
      <c r="AB158" s="7">
        <v>1</v>
      </c>
      <c r="AC158" s="5">
        <v>1</v>
      </c>
      <c r="AD158">
        <v>1</v>
      </c>
      <c r="AE158" s="7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 t="s">
        <v>37</v>
      </c>
    </row>
    <row r="159" spans="1:38" x14ac:dyDescent="0.2">
      <c r="A159" t="s">
        <v>155</v>
      </c>
      <c r="D159">
        <v>25.14</v>
      </c>
      <c r="E159">
        <v>39</v>
      </c>
      <c r="F159">
        <v>10</v>
      </c>
      <c r="G159">
        <v>10</v>
      </c>
      <c r="H159">
        <v>1</v>
      </c>
      <c r="I159" s="5">
        <v>0</v>
      </c>
      <c r="J159">
        <v>0</v>
      </c>
      <c r="K159" s="6">
        <v>0</v>
      </c>
      <c r="L159" s="5">
        <v>0</v>
      </c>
      <c r="M159" s="7">
        <v>1</v>
      </c>
      <c r="N159" s="7">
        <v>0</v>
      </c>
      <c r="O159" s="7">
        <v>0</v>
      </c>
      <c r="P159" s="7">
        <v>0</v>
      </c>
      <c r="Q159">
        <v>1</v>
      </c>
      <c r="R159" s="6">
        <v>1</v>
      </c>
      <c r="S159">
        <v>1</v>
      </c>
      <c r="T159">
        <v>1</v>
      </c>
      <c r="U159">
        <v>1</v>
      </c>
      <c r="V159">
        <v>1</v>
      </c>
      <c r="W159">
        <v>0</v>
      </c>
      <c r="X159">
        <v>1</v>
      </c>
      <c r="Y159">
        <v>1</v>
      </c>
      <c r="Z159" s="5">
        <v>1</v>
      </c>
      <c r="AA159">
        <v>1</v>
      </c>
      <c r="AB159" s="7">
        <v>1</v>
      </c>
      <c r="AC159" s="5">
        <v>1</v>
      </c>
      <c r="AD159">
        <v>1</v>
      </c>
      <c r="AE159" s="7">
        <v>0</v>
      </c>
      <c r="AF159">
        <v>1</v>
      </c>
      <c r="AG159">
        <v>1</v>
      </c>
      <c r="AH159">
        <v>0</v>
      </c>
      <c r="AI159">
        <v>0</v>
      </c>
      <c r="AJ159">
        <v>1</v>
      </c>
      <c r="AK159">
        <v>1</v>
      </c>
      <c r="AL159" t="s">
        <v>82</v>
      </c>
    </row>
    <row r="160" spans="1:38" x14ac:dyDescent="0.2">
      <c r="A160" t="s">
        <v>95</v>
      </c>
      <c r="D160">
        <v>25.22</v>
      </c>
      <c r="E160">
        <v>48.33</v>
      </c>
      <c r="F160">
        <v>8.33</v>
      </c>
      <c r="G160">
        <v>10</v>
      </c>
      <c r="H160">
        <v>1</v>
      </c>
      <c r="I160" s="5">
        <v>1</v>
      </c>
      <c r="J160">
        <v>1</v>
      </c>
      <c r="K160" s="6">
        <v>1</v>
      </c>
      <c r="L160" s="5">
        <v>1</v>
      </c>
      <c r="M160" s="7">
        <v>1</v>
      </c>
      <c r="N160" s="7">
        <v>1</v>
      </c>
      <c r="O160" s="7">
        <v>1</v>
      </c>
      <c r="P160" s="7">
        <v>1</v>
      </c>
      <c r="Q160">
        <v>1</v>
      </c>
      <c r="R160" s="6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 s="5">
        <v>1</v>
      </c>
      <c r="AA160">
        <v>1</v>
      </c>
      <c r="AB160" s="7">
        <v>1</v>
      </c>
      <c r="AC160" s="5">
        <v>1</v>
      </c>
      <c r="AD160">
        <v>1</v>
      </c>
      <c r="AE160" s="7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 t="s">
        <v>37</v>
      </c>
    </row>
    <row r="161" spans="1:38" x14ac:dyDescent="0.2">
      <c r="A161" t="s">
        <v>168</v>
      </c>
      <c r="D161">
        <v>25.59</v>
      </c>
      <c r="E161">
        <v>50</v>
      </c>
      <c r="F161">
        <v>10</v>
      </c>
      <c r="G161">
        <v>10</v>
      </c>
      <c r="H161">
        <v>1</v>
      </c>
      <c r="I161" s="5">
        <v>1</v>
      </c>
      <c r="J161">
        <v>1</v>
      </c>
      <c r="K161" s="6">
        <v>1</v>
      </c>
      <c r="L161" s="5">
        <v>1</v>
      </c>
      <c r="M161" s="7">
        <v>1</v>
      </c>
      <c r="N161" s="7">
        <v>1</v>
      </c>
      <c r="O161" s="7">
        <v>1</v>
      </c>
      <c r="P161" s="7">
        <v>1</v>
      </c>
      <c r="Q161">
        <v>1</v>
      </c>
      <c r="R161" s="6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 s="5">
        <v>1</v>
      </c>
      <c r="AA161">
        <v>1</v>
      </c>
      <c r="AB161" s="7">
        <v>1</v>
      </c>
      <c r="AC161" s="5">
        <v>1</v>
      </c>
      <c r="AD161">
        <v>1</v>
      </c>
      <c r="AE161" s="7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 t="s">
        <v>37</v>
      </c>
    </row>
    <row r="162" spans="1:38" x14ac:dyDescent="0.2">
      <c r="A162" t="s">
        <v>131</v>
      </c>
      <c r="D162">
        <v>26.12</v>
      </c>
      <c r="E162">
        <v>48</v>
      </c>
      <c r="F162">
        <v>10</v>
      </c>
      <c r="G162">
        <v>10</v>
      </c>
      <c r="H162">
        <v>1</v>
      </c>
      <c r="I162" s="5">
        <v>0</v>
      </c>
      <c r="J162">
        <v>1</v>
      </c>
      <c r="K162" s="6">
        <v>1</v>
      </c>
      <c r="L162" s="5">
        <v>1</v>
      </c>
      <c r="M162" s="7">
        <v>0</v>
      </c>
      <c r="N162" s="7">
        <v>1</v>
      </c>
      <c r="O162" s="7">
        <v>1</v>
      </c>
      <c r="P162" s="7">
        <v>1</v>
      </c>
      <c r="Q162">
        <v>1</v>
      </c>
      <c r="R162" s="6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 s="5">
        <v>1</v>
      </c>
      <c r="AA162">
        <v>1</v>
      </c>
      <c r="AB162" s="7">
        <v>1</v>
      </c>
      <c r="AC162" s="5">
        <v>1</v>
      </c>
      <c r="AD162">
        <v>1</v>
      </c>
      <c r="AE162" s="7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 t="s">
        <v>37</v>
      </c>
    </row>
    <row r="163" spans="1:38" x14ac:dyDescent="0.2">
      <c r="A163" t="s">
        <v>51</v>
      </c>
      <c r="D163">
        <v>26.44</v>
      </c>
      <c r="E163">
        <v>28.67</v>
      </c>
      <c r="F163">
        <v>6.67</v>
      </c>
      <c r="G163">
        <v>7</v>
      </c>
      <c r="H163">
        <v>0</v>
      </c>
      <c r="I163" s="5">
        <v>0</v>
      </c>
      <c r="J163">
        <v>0</v>
      </c>
      <c r="K163" s="6">
        <v>1</v>
      </c>
      <c r="L163" s="5">
        <v>1</v>
      </c>
      <c r="M163" s="7">
        <v>0</v>
      </c>
      <c r="N163" s="7">
        <v>1</v>
      </c>
      <c r="O163" s="7">
        <v>0</v>
      </c>
      <c r="P163" s="7">
        <v>0</v>
      </c>
      <c r="Q163">
        <v>1</v>
      </c>
      <c r="R163" s="6">
        <v>1</v>
      </c>
      <c r="S163">
        <v>0</v>
      </c>
      <c r="T163">
        <v>1</v>
      </c>
      <c r="U163">
        <v>1</v>
      </c>
      <c r="V163">
        <v>0</v>
      </c>
      <c r="W163">
        <v>0</v>
      </c>
      <c r="X163">
        <v>1</v>
      </c>
      <c r="Y163">
        <v>1</v>
      </c>
      <c r="Z163" s="5">
        <v>1</v>
      </c>
      <c r="AA163">
        <v>1</v>
      </c>
      <c r="AB163" s="7">
        <v>0</v>
      </c>
      <c r="AC163" s="5">
        <v>1</v>
      </c>
      <c r="AD163">
        <v>1</v>
      </c>
      <c r="AE163" s="7">
        <v>0</v>
      </c>
      <c r="AF163">
        <v>1</v>
      </c>
      <c r="AG163">
        <v>0</v>
      </c>
      <c r="AH163">
        <v>0</v>
      </c>
      <c r="AI163">
        <v>1</v>
      </c>
      <c r="AJ163">
        <v>0</v>
      </c>
      <c r="AK163">
        <v>0</v>
      </c>
      <c r="AL163" t="s">
        <v>48</v>
      </c>
    </row>
    <row r="164" spans="1:38" x14ac:dyDescent="0.2">
      <c r="A164" t="s">
        <v>65</v>
      </c>
      <c r="D164">
        <v>26.58</v>
      </c>
      <c r="E164">
        <v>32</v>
      </c>
      <c r="F164">
        <v>10</v>
      </c>
      <c r="G164">
        <v>7</v>
      </c>
      <c r="H164">
        <v>0</v>
      </c>
      <c r="I164" s="5">
        <v>0</v>
      </c>
      <c r="J164">
        <v>0</v>
      </c>
      <c r="K164" s="6">
        <v>0</v>
      </c>
      <c r="L164" s="5">
        <v>0</v>
      </c>
      <c r="M164" s="7">
        <v>0</v>
      </c>
      <c r="N164" s="7">
        <v>0</v>
      </c>
      <c r="O164" s="7">
        <v>0</v>
      </c>
      <c r="P164" s="7">
        <v>0</v>
      </c>
      <c r="Q164">
        <v>1</v>
      </c>
      <c r="R164" s="6">
        <v>1</v>
      </c>
      <c r="S164">
        <v>0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1</v>
      </c>
      <c r="Z164" s="5">
        <v>1</v>
      </c>
      <c r="AA164">
        <v>1</v>
      </c>
      <c r="AB164" s="7">
        <v>1</v>
      </c>
      <c r="AC164" s="5">
        <v>0</v>
      </c>
      <c r="AD164">
        <v>1</v>
      </c>
      <c r="AE164" s="7">
        <v>0</v>
      </c>
      <c r="AF164">
        <v>1</v>
      </c>
      <c r="AG164">
        <v>1</v>
      </c>
      <c r="AH164">
        <v>0</v>
      </c>
      <c r="AI164">
        <v>1</v>
      </c>
      <c r="AJ164">
        <v>1</v>
      </c>
      <c r="AK164">
        <v>1</v>
      </c>
      <c r="AL164" t="s">
        <v>42</v>
      </c>
    </row>
    <row r="165" spans="1:38" x14ac:dyDescent="0.2">
      <c r="A165" t="s">
        <v>70</v>
      </c>
      <c r="D165">
        <v>27.39</v>
      </c>
      <c r="E165">
        <v>26</v>
      </c>
      <c r="F165">
        <v>5</v>
      </c>
      <c r="G165">
        <v>5</v>
      </c>
      <c r="H165">
        <v>0</v>
      </c>
      <c r="I165" s="5">
        <v>0</v>
      </c>
      <c r="J165">
        <v>0</v>
      </c>
      <c r="K165" s="6">
        <v>0</v>
      </c>
      <c r="L165" s="5">
        <v>1</v>
      </c>
      <c r="M165" s="7">
        <v>0</v>
      </c>
      <c r="N165" s="7">
        <v>1</v>
      </c>
      <c r="O165" s="7">
        <v>1</v>
      </c>
      <c r="P165" s="7">
        <v>1</v>
      </c>
      <c r="Q165">
        <v>1</v>
      </c>
      <c r="R165" s="6">
        <v>1</v>
      </c>
      <c r="S165">
        <v>0</v>
      </c>
      <c r="T165">
        <v>1</v>
      </c>
      <c r="U165">
        <v>1</v>
      </c>
      <c r="V165">
        <v>1</v>
      </c>
      <c r="W165">
        <v>0</v>
      </c>
      <c r="X165">
        <v>1</v>
      </c>
      <c r="Y165">
        <v>1</v>
      </c>
      <c r="Z165" s="5">
        <v>1</v>
      </c>
      <c r="AA165">
        <v>1</v>
      </c>
      <c r="AB165" s="7">
        <v>0</v>
      </c>
      <c r="AC165" s="5">
        <v>1</v>
      </c>
      <c r="AD165">
        <v>0</v>
      </c>
      <c r="AE165" s="7">
        <v>0</v>
      </c>
      <c r="AF165">
        <v>0</v>
      </c>
      <c r="AG165">
        <v>0</v>
      </c>
      <c r="AH165">
        <v>0</v>
      </c>
      <c r="AI165">
        <v>1</v>
      </c>
      <c r="AJ165">
        <v>0</v>
      </c>
      <c r="AK165">
        <v>1</v>
      </c>
      <c r="AL165" t="s">
        <v>48</v>
      </c>
    </row>
    <row r="166" spans="1:38" x14ac:dyDescent="0.2">
      <c r="A166" t="s">
        <v>178</v>
      </c>
      <c r="D166">
        <v>27.5</v>
      </c>
      <c r="E166">
        <v>27.67</v>
      </c>
      <c r="F166">
        <v>6.67</v>
      </c>
      <c r="G166">
        <v>5</v>
      </c>
      <c r="H166">
        <v>0</v>
      </c>
      <c r="I166" s="5">
        <v>0</v>
      </c>
      <c r="J166">
        <v>0</v>
      </c>
      <c r="K166" s="6">
        <v>0</v>
      </c>
      <c r="L166" s="5">
        <v>0</v>
      </c>
      <c r="M166" s="7">
        <v>0</v>
      </c>
      <c r="N166" s="7">
        <v>0</v>
      </c>
      <c r="O166" s="7">
        <v>1</v>
      </c>
      <c r="P166" s="7">
        <v>1</v>
      </c>
      <c r="Q166">
        <v>1</v>
      </c>
      <c r="R166" s="6">
        <v>1</v>
      </c>
      <c r="S166">
        <v>1</v>
      </c>
      <c r="T166">
        <v>1</v>
      </c>
      <c r="U166">
        <v>1</v>
      </c>
      <c r="V166">
        <v>0</v>
      </c>
      <c r="W166">
        <v>0</v>
      </c>
      <c r="X166">
        <v>1</v>
      </c>
      <c r="Y166">
        <v>1</v>
      </c>
      <c r="Z166" s="5">
        <v>0</v>
      </c>
      <c r="AA166">
        <v>0</v>
      </c>
      <c r="AB166" s="7">
        <v>1</v>
      </c>
      <c r="AC166" s="5">
        <v>1</v>
      </c>
      <c r="AD166">
        <v>1</v>
      </c>
      <c r="AE166" s="7">
        <v>0</v>
      </c>
      <c r="AF166">
        <v>1</v>
      </c>
      <c r="AG166">
        <v>1</v>
      </c>
      <c r="AH166">
        <v>0</v>
      </c>
      <c r="AI166">
        <v>1</v>
      </c>
      <c r="AJ166">
        <v>0</v>
      </c>
      <c r="AK166">
        <v>1</v>
      </c>
      <c r="AL166" t="s">
        <v>48</v>
      </c>
    </row>
    <row r="167" spans="1:38" x14ac:dyDescent="0.2">
      <c r="A167" t="s">
        <v>185</v>
      </c>
      <c r="D167">
        <v>28.36</v>
      </c>
      <c r="E167">
        <v>50</v>
      </c>
      <c r="F167">
        <v>10</v>
      </c>
      <c r="G167">
        <v>10</v>
      </c>
      <c r="H167">
        <v>1</v>
      </c>
      <c r="I167" s="5">
        <v>1</v>
      </c>
      <c r="J167">
        <v>1</v>
      </c>
      <c r="K167" s="6">
        <v>1</v>
      </c>
      <c r="L167" s="5">
        <v>1</v>
      </c>
      <c r="M167" s="7">
        <v>1</v>
      </c>
      <c r="N167" s="7">
        <v>1</v>
      </c>
      <c r="O167" s="7">
        <v>1</v>
      </c>
      <c r="P167" s="7">
        <v>1</v>
      </c>
      <c r="Q167">
        <v>1</v>
      </c>
      <c r="R167" s="6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 s="5">
        <v>1</v>
      </c>
      <c r="AA167">
        <v>1</v>
      </c>
      <c r="AB167" s="7">
        <v>1</v>
      </c>
      <c r="AC167" s="5">
        <v>1</v>
      </c>
      <c r="AD167">
        <v>1</v>
      </c>
      <c r="AE167" s="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 t="s">
        <v>37</v>
      </c>
    </row>
    <row r="168" spans="1:38" x14ac:dyDescent="0.2">
      <c r="A168" t="s">
        <v>157</v>
      </c>
      <c r="D168">
        <v>28.57</v>
      </c>
      <c r="E168">
        <v>48</v>
      </c>
      <c r="F168">
        <v>10</v>
      </c>
      <c r="G168">
        <v>10</v>
      </c>
      <c r="H168">
        <v>0</v>
      </c>
      <c r="I168" s="5">
        <v>1</v>
      </c>
      <c r="J168">
        <v>1</v>
      </c>
      <c r="K168" s="6">
        <v>1</v>
      </c>
      <c r="L168" s="5">
        <v>1</v>
      </c>
      <c r="M168" s="7">
        <v>1</v>
      </c>
      <c r="N168" s="7">
        <v>1</v>
      </c>
      <c r="O168" s="7">
        <v>1</v>
      </c>
      <c r="P168" s="7">
        <v>1</v>
      </c>
      <c r="Q168">
        <v>1</v>
      </c>
      <c r="R168" s="6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 s="5">
        <v>1</v>
      </c>
      <c r="AA168">
        <v>1</v>
      </c>
      <c r="AB168" s="7">
        <v>1</v>
      </c>
      <c r="AC168" s="5">
        <v>1</v>
      </c>
      <c r="AD168">
        <v>1</v>
      </c>
      <c r="AE168" s="7">
        <v>1</v>
      </c>
      <c r="AF168">
        <v>1</v>
      </c>
      <c r="AG168">
        <v>1</v>
      </c>
      <c r="AH168">
        <v>1</v>
      </c>
      <c r="AI168">
        <v>1</v>
      </c>
      <c r="AJ168">
        <v>0</v>
      </c>
      <c r="AK168">
        <v>1</v>
      </c>
      <c r="AL168" t="s">
        <v>37</v>
      </c>
    </row>
    <row r="169" spans="1:38" x14ac:dyDescent="0.2">
      <c r="A169" t="s">
        <v>143</v>
      </c>
      <c r="D169">
        <v>29.1</v>
      </c>
      <c r="E169">
        <v>50</v>
      </c>
      <c r="F169">
        <v>10</v>
      </c>
      <c r="G169">
        <v>10</v>
      </c>
      <c r="H169">
        <v>1</v>
      </c>
      <c r="I169" s="5">
        <v>1</v>
      </c>
      <c r="J169">
        <v>1</v>
      </c>
      <c r="K169" s="6">
        <v>1</v>
      </c>
      <c r="L169" s="5">
        <v>1</v>
      </c>
      <c r="M169" s="7">
        <v>1</v>
      </c>
      <c r="N169" s="7">
        <v>1</v>
      </c>
      <c r="O169" s="7">
        <v>1</v>
      </c>
      <c r="P169" s="7">
        <v>1</v>
      </c>
      <c r="Q169">
        <v>1</v>
      </c>
      <c r="R169" s="6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 s="5">
        <v>1</v>
      </c>
      <c r="AA169">
        <v>1</v>
      </c>
      <c r="AB169" s="7">
        <v>1</v>
      </c>
      <c r="AC169" s="5">
        <v>1</v>
      </c>
      <c r="AD169">
        <v>1</v>
      </c>
      <c r="AE169" s="7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 t="s">
        <v>37</v>
      </c>
    </row>
    <row r="170" spans="1:38" x14ac:dyDescent="0.2">
      <c r="A170" t="s">
        <v>172</v>
      </c>
      <c r="D170">
        <v>29.13</v>
      </c>
      <c r="E170">
        <v>48</v>
      </c>
      <c r="F170">
        <v>10</v>
      </c>
      <c r="G170">
        <v>10</v>
      </c>
      <c r="H170">
        <v>0</v>
      </c>
      <c r="I170" s="5">
        <v>1</v>
      </c>
      <c r="J170">
        <v>1</v>
      </c>
      <c r="K170" s="6">
        <v>1</v>
      </c>
      <c r="L170" s="5">
        <v>1</v>
      </c>
      <c r="M170" s="7">
        <v>1</v>
      </c>
      <c r="N170" s="7">
        <v>1</v>
      </c>
      <c r="O170" s="7">
        <v>1</v>
      </c>
      <c r="P170" s="7">
        <v>1</v>
      </c>
      <c r="Q170">
        <v>1</v>
      </c>
      <c r="R170" s="6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 s="5">
        <v>1</v>
      </c>
      <c r="AA170">
        <v>1</v>
      </c>
      <c r="AB170" s="7">
        <v>1</v>
      </c>
      <c r="AC170" s="5">
        <v>1</v>
      </c>
      <c r="AD170">
        <v>1</v>
      </c>
      <c r="AE170" s="7">
        <v>1</v>
      </c>
      <c r="AF170">
        <v>1</v>
      </c>
      <c r="AG170">
        <v>1</v>
      </c>
      <c r="AH170">
        <v>1</v>
      </c>
      <c r="AI170">
        <v>1</v>
      </c>
      <c r="AJ170">
        <v>0</v>
      </c>
      <c r="AK170">
        <v>1</v>
      </c>
      <c r="AL170" t="s">
        <v>37</v>
      </c>
    </row>
    <row r="171" spans="1:38" x14ac:dyDescent="0.2">
      <c r="A171" t="s">
        <v>106</v>
      </c>
      <c r="D171">
        <v>29.21</v>
      </c>
      <c r="E171">
        <v>30.67</v>
      </c>
      <c r="F171">
        <v>6.67</v>
      </c>
      <c r="G171">
        <v>5</v>
      </c>
      <c r="H171">
        <v>0</v>
      </c>
      <c r="I171" s="5">
        <v>1</v>
      </c>
      <c r="J171">
        <v>1</v>
      </c>
      <c r="K171" s="6">
        <v>1</v>
      </c>
      <c r="L171" s="5">
        <v>0</v>
      </c>
      <c r="M171" s="7">
        <v>1</v>
      </c>
      <c r="N171" s="7">
        <v>0</v>
      </c>
      <c r="O171" s="7">
        <v>1</v>
      </c>
      <c r="P171" s="7">
        <v>1</v>
      </c>
      <c r="Q171">
        <v>1</v>
      </c>
      <c r="R171" s="6">
        <v>0</v>
      </c>
      <c r="S171">
        <v>0</v>
      </c>
      <c r="T171">
        <v>1</v>
      </c>
      <c r="U171">
        <v>0</v>
      </c>
      <c r="V171">
        <v>1</v>
      </c>
      <c r="W171">
        <v>0</v>
      </c>
      <c r="X171">
        <v>1</v>
      </c>
      <c r="Y171">
        <v>1</v>
      </c>
      <c r="Z171" s="5">
        <v>0</v>
      </c>
      <c r="AA171">
        <v>1</v>
      </c>
      <c r="AB171" s="7">
        <v>1</v>
      </c>
      <c r="AC171" s="5">
        <v>1</v>
      </c>
      <c r="AD171">
        <v>0</v>
      </c>
      <c r="AE171" s="7">
        <v>0</v>
      </c>
      <c r="AF171">
        <v>1</v>
      </c>
      <c r="AG171">
        <v>1</v>
      </c>
      <c r="AH171">
        <v>0</v>
      </c>
      <c r="AI171">
        <v>1</v>
      </c>
      <c r="AJ171">
        <v>1</v>
      </c>
      <c r="AK171">
        <v>1</v>
      </c>
      <c r="AL171" t="s">
        <v>42</v>
      </c>
    </row>
    <row r="172" spans="1:38" x14ac:dyDescent="0.2">
      <c r="A172" t="s">
        <v>49</v>
      </c>
      <c r="D172">
        <v>29.43</v>
      </c>
      <c r="E172">
        <v>31</v>
      </c>
      <c r="F172">
        <v>10</v>
      </c>
      <c r="G172">
        <v>6</v>
      </c>
      <c r="H172">
        <v>0</v>
      </c>
      <c r="I172" s="5">
        <v>0</v>
      </c>
      <c r="J172">
        <v>1</v>
      </c>
      <c r="K172" s="6">
        <v>0</v>
      </c>
      <c r="L172" s="5">
        <v>0</v>
      </c>
      <c r="M172" s="7">
        <v>0</v>
      </c>
      <c r="N172" s="7">
        <v>0</v>
      </c>
      <c r="O172" s="7">
        <v>1</v>
      </c>
      <c r="P172" s="7">
        <v>0</v>
      </c>
      <c r="Q172">
        <v>0</v>
      </c>
      <c r="R172" s="6">
        <v>1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1</v>
      </c>
      <c r="Y172">
        <v>0</v>
      </c>
      <c r="Z172" s="5">
        <v>1</v>
      </c>
      <c r="AA172">
        <v>1</v>
      </c>
      <c r="AB172" s="7">
        <v>1</v>
      </c>
      <c r="AC172" s="5">
        <v>1</v>
      </c>
      <c r="AD172">
        <v>1</v>
      </c>
      <c r="AE172" s="7">
        <v>0</v>
      </c>
      <c r="AF172">
        <v>1</v>
      </c>
      <c r="AG172">
        <v>1</v>
      </c>
      <c r="AH172">
        <v>1</v>
      </c>
      <c r="AI172">
        <v>1</v>
      </c>
      <c r="AJ172">
        <v>0</v>
      </c>
      <c r="AK172">
        <v>1</v>
      </c>
      <c r="AL172" t="s">
        <v>42</v>
      </c>
    </row>
    <row r="173" spans="1:38" x14ac:dyDescent="0.2">
      <c r="A173" t="s">
        <v>182</v>
      </c>
      <c r="D173">
        <v>29.59</v>
      </c>
      <c r="E173">
        <v>25.67</v>
      </c>
      <c r="F173">
        <v>6.67</v>
      </c>
      <c r="G173">
        <v>5</v>
      </c>
      <c r="H173">
        <v>0</v>
      </c>
      <c r="I173" s="5">
        <v>0</v>
      </c>
      <c r="J173">
        <v>0</v>
      </c>
      <c r="K173" s="6">
        <v>1</v>
      </c>
      <c r="L173" s="5">
        <v>0</v>
      </c>
      <c r="M173" s="7">
        <v>0</v>
      </c>
      <c r="N173" s="7">
        <v>1</v>
      </c>
      <c r="O173" s="7">
        <v>1</v>
      </c>
      <c r="P173" s="7">
        <v>0</v>
      </c>
      <c r="Q173">
        <v>0</v>
      </c>
      <c r="R173" s="6">
        <v>1</v>
      </c>
      <c r="S173">
        <v>1</v>
      </c>
      <c r="T173">
        <v>1</v>
      </c>
      <c r="U173">
        <v>0</v>
      </c>
      <c r="V173">
        <v>0</v>
      </c>
      <c r="W173">
        <v>0</v>
      </c>
      <c r="X173">
        <v>1</v>
      </c>
      <c r="Y173">
        <v>1</v>
      </c>
      <c r="Z173" s="5">
        <v>0</v>
      </c>
      <c r="AA173">
        <v>1</v>
      </c>
      <c r="AB173" s="7">
        <v>0</v>
      </c>
      <c r="AC173" s="5">
        <v>0</v>
      </c>
      <c r="AD173">
        <v>1</v>
      </c>
      <c r="AE173" s="7">
        <v>0</v>
      </c>
      <c r="AF173">
        <v>1</v>
      </c>
      <c r="AG173">
        <v>1</v>
      </c>
      <c r="AH173">
        <v>0</v>
      </c>
      <c r="AI173">
        <v>1</v>
      </c>
      <c r="AJ173">
        <v>0</v>
      </c>
      <c r="AK173">
        <v>1</v>
      </c>
      <c r="AL173" t="s">
        <v>48</v>
      </c>
    </row>
    <row r="174" spans="1:38" s="2" customFormat="1" x14ac:dyDescent="0.2">
      <c r="I174" s="5"/>
      <c r="K174" s="6"/>
      <c r="L174" s="5"/>
      <c r="M174" s="7"/>
      <c r="N174" s="7"/>
      <c r="O174" s="7"/>
      <c r="P174" s="7"/>
      <c r="R174" s="6"/>
      <c r="Z174" s="5"/>
      <c r="AB174" s="7"/>
      <c r="AC174" s="5"/>
      <c r="AE174" s="7"/>
    </row>
    <row r="175" spans="1:38" s="3" customFormat="1" x14ac:dyDescent="0.2">
      <c r="A175" s="4" t="s">
        <v>216</v>
      </c>
      <c r="I175" s="5"/>
      <c r="K175" s="6"/>
      <c r="L175" s="5"/>
      <c r="M175" s="7"/>
      <c r="N175" s="7"/>
      <c r="O175" s="7"/>
      <c r="P175" s="7"/>
      <c r="R175" s="6"/>
      <c r="Z175" s="5"/>
      <c r="AB175" s="7"/>
      <c r="AC175" s="5"/>
      <c r="AE175" s="7"/>
    </row>
    <row r="176" spans="1:38" x14ac:dyDescent="0.2">
      <c r="A176" t="s">
        <v>202</v>
      </c>
      <c r="F176">
        <f>COUNT(D137:D173)</f>
        <v>37</v>
      </c>
    </row>
    <row r="177" spans="1:37" x14ac:dyDescent="0.2">
      <c r="A177" t="s">
        <v>203</v>
      </c>
      <c r="F177">
        <f>AVERAGE(D137:D173)</f>
        <v>24.39432432432433</v>
      </c>
    </row>
    <row r="178" spans="1:37" x14ac:dyDescent="0.2">
      <c r="A178" t="s">
        <v>204</v>
      </c>
      <c r="F178">
        <f>AVERAGE(E137:E173)</f>
        <v>38.694324324324334</v>
      </c>
    </row>
    <row r="179" spans="1:37" x14ac:dyDescent="0.2">
      <c r="A179" t="s">
        <v>205</v>
      </c>
      <c r="H179">
        <f>COUNTIF(H137:H173,"=1")</f>
        <v>17</v>
      </c>
      <c r="I179">
        <f t="shared" ref="I179:AK179" si="2">COUNTIF(I137:I173,"=1")</f>
        <v>20</v>
      </c>
      <c r="J179">
        <f t="shared" si="2"/>
        <v>21</v>
      </c>
      <c r="K179">
        <f t="shared" si="2"/>
        <v>25</v>
      </c>
      <c r="L179">
        <f t="shared" si="2"/>
        <v>25</v>
      </c>
      <c r="M179">
        <f t="shared" si="2"/>
        <v>20</v>
      </c>
      <c r="N179">
        <f t="shared" si="2"/>
        <v>23</v>
      </c>
      <c r="O179">
        <f t="shared" si="2"/>
        <v>32</v>
      </c>
      <c r="P179">
        <f t="shared" si="2"/>
        <v>24</v>
      </c>
      <c r="Q179">
        <f t="shared" si="2"/>
        <v>32</v>
      </c>
      <c r="R179">
        <f t="shared" si="2"/>
        <v>35</v>
      </c>
      <c r="S179">
        <f t="shared" si="2"/>
        <v>24</v>
      </c>
      <c r="T179">
        <f t="shared" si="2"/>
        <v>32</v>
      </c>
      <c r="U179">
        <f t="shared" si="2"/>
        <v>30</v>
      </c>
      <c r="V179">
        <f t="shared" si="2"/>
        <v>31</v>
      </c>
      <c r="W179">
        <f t="shared" si="2"/>
        <v>18</v>
      </c>
      <c r="X179">
        <f t="shared" si="2"/>
        <v>36</v>
      </c>
      <c r="Y179">
        <f t="shared" si="2"/>
        <v>33</v>
      </c>
      <c r="Z179">
        <f t="shared" si="2"/>
        <v>25</v>
      </c>
      <c r="AA179">
        <f t="shared" si="2"/>
        <v>34</v>
      </c>
      <c r="AB179">
        <f t="shared" si="2"/>
        <v>31</v>
      </c>
      <c r="AC179">
        <f t="shared" si="2"/>
        <v>31</v>
      </c>
      <c r="AD179">
        <f t="shared" si="2"/>
        <v>31</v>
      </c>
      <c r="AE179">
        <f t="shared" si="2"/>
        <v>22</v>
      </c>
      <c r="AF179">
        <f t="shared" si="2"/>
        <v>32</v>
      </c>
      <c r="AG179">
        <f t="shared" si="2"/>
        <v>28</v>
      </c>
      <c r="AH179">
        <f t="shared" si="2"/>
        <v>21</v>
      </c>
      <c r="AI179">
        <f t="shared" si="2"/>
        <v>33</v>
      </c>
      <c r="AJ179">
        <f t="shared" si="2"/>
        <v>22</v>
      </c>
      <c r="AK179">
        <f t="shared" si="2"/>
        <v>34</v>
      </c>
    </row>
    <row r="181" spans="1:37" x14ac:dyDescent="0.2">
      <c r="A181" s="9" t="s">
        <v>220</v>
      </c>
      <c r="H181" s="9" t="s">
        <v>225</v>
      </c>
    </row>
    <row r="182" spans="1:37" x14ac:dyDescent="0.2">
      <c r="A182" t="s">
        <v>206</v>
      </c>
      <c r="F182">
        <f>SUM(K179,R179)</f>
        <v>60</v>
      </c>
      <c r="H182">
        <f>2*F176</f>
        <v>74</v>
      </c>
      <c r="I182"/>
      <c r="J182" s="8" t="s">
        <v>228</v>
      </c>
      <c r="K182"/>
      <c r="L182"/>
    </row>
    <row r="183" spans="1:37" x14ac:dyDescent="0.2">
      <c r="A183" t="s">
        <v>207</v>
      </c>
      <c r="F183">
        <f>SUM(H179:J179,L179,Q179,S179:AA179)</f>
        <v>378</v>
      </c>
      <c r="H183">
        <f>14*F176</f>
        <v>518</v>
      </c>
      <c r="J183" s="8" t="s">
        <v>229</v>
      </c>
    </row>
    <row r="184" spans="1:37" x14ac:dyDescent="0.2">
      <c r="A184" t="s">
        <v>208</v>
      </c>
      <c r="F184">
        <f>SUM(M179:P179)</f>
        <v>99</v>
      </c>
      <c r="H184">
        <f>4*F176</f>
        <v>148</v>
      </c>
      <c r="J184" s="8" t="s">
        <v>230</v>
      </c>
    </row>
    <row r="186" spans="1:37" x14ac:dyDescent="0.2">
      <c r="A186" s="9" t="s">
        <v>221</v>
      </c>
    </row>
    <row r="187" spans="1:37" x14ac:dyDescent="0.2">
      <c r="A187" t="s">
        <v>206</v>
      </c>
      <c r="F187">
        <f>0</f>
        <v>0</v>
      </c>
      <c r="H187">
        <v>0</v>
      </c>
      <c r="J187" s="8" t="s">
        <v>231</v>
      </c>
    </row>
    <row r="188" spans="1:37" x14ac:dyDescent="0.2">
      <c r="A188" t="s">
        <v>207</v>
      </c>
      <c r="F188">
        <f>SUM(AC179:AD179,AF179:AK179)</f>
        <v>232</v>
      </c>
      <c r="H188">
        <f>8*F176</f>
        <v>296</v>
      </c>
      <c r="J188" s="8" t="s">
        <v>232</v>
      </c>
    </row>
    <row r="189" spans="1:37" x14ac:dyDescent="0.2">
      <c r="A189" t="s">
        <v>208</v>
      </c>
      <c r="F189">
        <f>SUM(AB179,AE179)</f>
        <v>53</v>
      </c>
      <c r="H189">
        <f>2*F176</f>
        <v>74</v>
      </c>
      <c r="J189" s="8" t="s">
        <v>233</v>
      </c>
    </row>
    <row r="191" spans="1:37" x14ac:dyDescent="0.2">
      <c r="A191" s="9" t="s">
        <v>222</v>
      </c>
    </row>
    <row r="192" spans="1:37" x14ac:dyDescent="0.2">
      <c r="A192" s="8" t="s">
        <v>223</v>
      </c>
      <c r="H192" s="8" t="s">
        <v>234</v>
      </c>
      <c r="I192" s="14" t="s">
        <v>235</v>
      </c>
    </row>
    <row r="193" spans="1:38" x14ac:dyDescent="0.2">
      <c r="A193" s="8" t="s">
        <v>224</v>
      </c>
      <c r="H193">
        <f>ABS(SUM(F137:F173))</f>
        <v>311.69000000000005</v>
      </c>
      <c r="I193" s="5">
        <f>ABS(SUM(G137:G173))</f>
        <v>298</v>
      </c>
    </row>
    <row r="194" spans="1:38" x14ac:dyDescent="0.2">
      <c r="A194" s="8"/>
      <c r="F194" s="8" t="s">
        <v>225</v>
      </c>
    </row>
    <row r="196" spans="1:38" x14ac:dyDescent="0.2">
      <c r="A196" t="s">
        <v>209</v>
      </c>
      <c r="F196">
        <f>COUNTIF(E137:E173,"&lt;=10")</f>
        <v>0</v>
      </c>
    </row>
    <row r="197" spans="1:38" x14ac:dyDescent="0.2">
      <c r="A197" t="s">
        <v>210</v>
      </c>
      <c r="F197">
        <f>COUNTIF(E137:E173,"&lt;=20")-COUNTIF(E137:E173,"&lt;=10")</f>
        <v>0</v>
      </c>
      <c r="H197" s="8" t="s">
        <v>236</v>
      </c>
    </row>
    <row r="198" spans="1:38" x14ac:dyDescent="0.2">
      <c r="A198" t="s">
        <v>211</v>
      </c>
      <c r="F198">
        <f>COUNTIF(E137:E173,"&lt;=30")-COUNTIF(E137:E173,"&lt;=20")</f>
        <v>9</v>
      </c>
      <c r="H198">
        <f>SUM(F196:F200)</f>
        <v>37</v>
      </c>
    </row>
    <row r="199" spans="1:38" x14ac:dyDescent="0.2">
      <c r="A199" t="s">
        <v>212</v>
      </c>
      <c r="F199">
        <f>COUNTIF(E137:E173,"&lt;=40")-COUNTIF(E137:E173,"&lt;=30")</f>
        <v>11</v>
      </c>
    </row>
    <row r="200" spans="1:38" x14ac:dyDescent="0.2">
      <c r="A200" t="s">
        <v>213</v>
      </c>
      <c r="F200">
        <f>COUNTIF(E137:E173,"&lt;=50")-COUNTIF(E137:E173,"&lt;=40")</f>
        <v>17</v>
      </c>
    </row>
    <row r="201" spans="1:38" s="2" customFormat="1" x14ac:dyDescent="0.2">
      <c r="I201" s="5"/>
      <c r="K201" s="6"/>
      <c r="L201" s="5"/>
      <c r="M201" s="7"/>
      <c r="N201" s="7"/>
      <c r="O201" s="7"/>
      <c r="P201" s="7"/>
      <c r="R201" s="6"/>
      <c r="Z201" s="5"/>
      <c r="AB201" s="7"/>
      <c r="AC201" s="5"/>
      <c r="AE201" s="7"/>
    </row>
    <row r="202" spans="1:38" s="3" customFormat="1" x14ac:dyDescent="0.2">
      <c r="A202" s="4" t="s">
        <v>217</v>
      </c>
      <c r="I202" s="5"/>
      <c r="K202" s="6"/>
      <c r="L202" s="5"/>
      <c r="M202" s="7"/>
      <c r="N202" s="7"/>
      <c r="O202" s="7"/>
      <c r="P202" s="7"/>
      <c r="R202" s="6"/>
      <c r="Z202" s="5"/>
      <c r="AB202" s="7"/>
      <c r="AC202" s="5"/>
      <c r="AE202" s="7"/>
    </row>
    <row r="203" spans="1:38" x14ac:dyDescent="0.2">
      <c r="A203" t="s">
        <v>87</v>
      </c>
      <c r="D203">
        <v>30.19</v>
      </c>
      <c r="E203">
        <v>50</v>
      </c>
      <c r="F203">
        <v>10</v>
      </c>
      <c r="G203">
        <v>10</v>
      </c>
      <c r="H203">
        <v>1</v>
      </c>
      <c r="I203" s="5">
        <v>1</v>
      </c>
      <c r="J203">
        <v>1</v>
      </c>
      <c r="K203" s="6">
        <v>1</v>
      </c>
      <c r="L203" s="5">
        <v>1</v>
      </c>
      <c r="M203" s="7">
        <v>1</v>
      </c>
      <c r="N203" s="7">
        <v>1</v>
      </c>
      <c r="O203" s="7">
        <v>1</v>
      </c>
      <c r="P203" s="7">
        <v>1</v>
      </c>
      <c r="Q203">
        <v>1</v>
      </c>
      <c r="R203" s="6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 s="5">
        <v>1</v>
      </c>
      <c r="AA203">
        <v>1</v>
      </c>
      <c r="AB203" s="7">
        <v>1</v>
      </c>
      <c r="AC203" s="5">
        <v>1</v>
      </c>
      <c r="AD203">
        <v>1</v>
      </c>
      <c r="AE203" s="7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 t="s">
        <v>37</v>
      </c>
    </row>
    <row r="204" spans="1:38" x14ac:dyDescent="0.2">
      <c r="A204" t="s">
        <v>63</v>
      </c>
      <c r="D204">
        <v>30.36</v>
      </c>
      <c r="E204">
        <v>33</v>
      </c>
      <c r="F204">
        <v>10</v>
      </c>
      <c r="G204">
        <v>7</v>
      </c>
      <c r="H204">
        <v>0</v>
      </c>
      <c r="I204" s="5">
        <v>0</v>
      </c>
      <c r="J204">
        <v>1</v>
      </c>
      <c r="K204" s="6">
        <v>0</v>
      </c>
      <c r="L204" s="5">
        <v>0</v>
      </c>
      <c r="M204" s="7">
        <v>0</v>
      </c>
      <c r="N204" s="7">
        <v>1</v>
      </c>
      <c r="O204" s="7">
        <v>1</v>
      </c>
      <c r="P204" s="7">
        <v>0</v>
      </c>
      <c r="Q204">
        <v>1</v>
      </c>
      <c r="R204" s="6">
        <v>0</v>
      </c>
      <c r="S204">
        <v>1</v>
      </c>
      <c r="T204">
        <v>1</v>
      </c>
      <c r="U204">
        <v>1</v>
      </c>
      <c r="V204">
        <v>1</v>
      </c>
      <c r="W204">
        <v>0</v>
      </c>
      <c r="X204">
        <v>1</v>
      </c>
      <c r="Y204">
        <v>1</v>
      </c>
      <c r="Z204" s="5">
        <v>0</v>
      </c>
      <c r="AA204">
        <v>1</v>
      </c>
      <c r="AB204" s="7">
        <v>1</v>
      </c>
      <c r="AC204" s="5">
        <v>0</v>
      </c>
      <c r="AD204">
        <v>1</v>
      </c>
      <c r="AE204" s="7">
        <v>0</v>
      </c>
      <c r="AF204">
        <v>0</v>
      </c>
      <c r="AG204">
        <v>1</v>
      </c>
      <c r="AH204">
        <v>0</v>
      </c>
      <c r="AI204">
        <v>1</v>
      </c>
      <c r="AJ204">
        <v>0</v>
      </c>
      <c r="AK204">
        <v>1</v>
      </c>
      <c r="AL204" t="s">
        <v>42</v>
      </c>
    </row>
    <row r="205" spans="1:38" x14ac:dyDescent="0.2">
      <c r="A205" t="s">
        <v>129</v>
      </c>
      <c r="D205">
        <v>30.52</v>
      </c>
      <c r="E205">
        <v>41.67</v>
      </c>
      <c r="F205">
        <v>6.67</v>
      </c>
      <c r="G205">
        <v>8</v>
      </c>
      <c r="H205">
        <v>1</v>
      </c>
      <c r="I205" s="5">
        <v>1</v>
      </c>
      <c r="J205">
        <v>1</v>
      </c>
      <c r="K205" s="6">
        <v>1</v>
      </c>
      <c r="L205" s="5">
        <v>1</v>
      </c>
      <c r="M205" s="7">
        <v>0</v>
      </c>
      <c r="N205" s="7">
        <v>1</v>
      </c>
      <c r="O205" s="7">
        <v>1</v>
      </c>
      <c r="P205" s="7">
        <v>1</v>
      </c>
      <c r="Q205">
        <v>1</v>
      </c>
      <c r="R205" s="6">
        <v>0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 s="5">
        <v>1</v>
      </c>
      <c r="AA205">
        <v>1</v>
      </c>
      <c r="AB205" s="7">
        <v>1</v>
      </c>
      <c r="AC205" s="5">
        <v>1</v>
      </c>
      <c r="AD205">
        <v>0</v>
      </c>
      <c r="AE205" s="7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 t="s">
        <v>82</v>
      </c>
    </row>
    <row r="206" spans="1:38" x14ac:dyDescent="0.2">
      <c r="A206" t="s">
        <v>164</v>
      </c>
      <c r="D206">
        <v>31.31</v>
      </c>
      <c r="E206">
        <v>29.67</v>
      </c>
      <c r="F206">
        <v>6.67</v>
      </c>
      <c r="G206">
        <v>7</v>
      </c>
      <c r="H206">
        <v>0</v>
      </c>
      <c r="I206" s="5">
        <v>1</v>
      </c>
      <c r="J206">
        <v>0</v>
      </c>
      <c r="K206" s="6">
        <v>0</v>
      </c>
      <c r="L206" s="5">
        <v>1</v>
      </c>
      <c r="M206" s="7">
        <v>0</v>
      </c>
      <c r="N206" s="7">
        <v>1</v>
      </c>
      <c r="O206" s="7">
        <v>1</v>
      </c>
      <c r="P206" s="7">
        <v>0</v>
      </c>
      <c r="Q206">
        <v>1</v>
      </c>
      <c r="R206" s="6">
        <v>0</v>
      </c>
      <c r="S206">
        <v>1</v>
      </c>
      <c r="T206">
        <v>0</v>
      </c>
      <c r="U206">
        <v>0</v>
      </c>
      <c r="V206">
        <v>1</v>
      </c>
      <c r="W206">
        <v>1</v>
      </c>
      <c r="X206">
        <v>1</v>
      </c>
      <c r="Y206">
        <v>0</v>
      </c>
      <c r="Z206" s="5">
        <v>1</v>
      </c>
      <c r="AA206">
        <v>0</v>
      </c>
      <c r="AB206" s="7">
        <v>1</v>
      </c>
      <c r="AC206" s="5">
        <v>1</v>
      </c>
      <c r="AD206">
        <v>1</v>
      </c>
      <c r="AE206" s="7">
        <v>0</v>
      </c>
      <c r="AF206">
        <v>1</v>
      </c>
      <c r="AG206">
        <v>1</v>
      </c>
      <c r="AH206">
        <v>0</v>
      </c>
      <c r="AI206">
        <v>0</v>
      </c>
      <c r="AJ206">
        <v>0</v>
      </c>
      <c r="AK206">
        <v>1</v>
      </c>
      <c r="AL206" t="s">
        <v>48</v>
      </c>
    </row>
    <row r="207" spans="1:38" x14ac:dyDescent="0.2">
      <c r="A207" t="s">
        <v>201</v>
      </c>
      <c r="D207">
        <v>32.270000000000003</v>
      </c>
      <c r="E207">
        <v>49</v>
      </c>
      <c r="F207">
        <v>10</v>
      </c>
      <c r="G207">
        <v>10</v>
      </c>
      <c r="H207">
        <v>1</v>
      </c>
      <c r="I207" s="5">
        <v>1</v>
      </c>
      <c r="J207">
        <v>1</v>
      </c>
      <c r="K207" s="6">
        <v>1</v>
      </c>
      <c r="L207" s="5">
        <v>1</v>
      </c>
      <c r="M207" s="7">
        <v>1</v>
      </c>
      <c r="N207" s="7">
        <v>1</v>
      </c>
      <c r="O207" s="7">
        <v>1</v>
      </c>
      <c r="P207" s="7">
        <v>1</v>
      </c>
      <c r="Q207">
        <v>1</v>
      </c>
      <c r="R207" s="6">
        <v>1</v>
      </c>
      <c r="S207">
        <v>1</v>
      </c>
      <c r="T207">
        <v>1</v>
      </c>
      <c r="U207">
        <v>0</v>
      </c>
      <c r="V207">
        <v>1</v>
      </c>
      <c r="W207">
        <v>1</v>
      </c>
      <c r="X207">
        <v>1</v>
      </c>
      <c r="Y207">
        <v>1</v>
      </c>
      <c r="Z207" s="5">
        <v>1</v>
      </c>
      <c r="AA207">
        <v>1</v>
      </c>
      <c r="AB207" s="7">
        <v>1</v>
      </c>
      <c r="AC207" s="5">
        <v>1</v>
      </c>
      <c r="AD207">
        <v>1</v>
      </c>
      <c r="AE207" s="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 t="s">
        <v>37</v>
      </c>
    </row>
    <row r="208" spans="1:38" x14ac:dyDescent="0.2">
      <c r="A208" t="s">
        <v>136</v>
      </c>
      <c r="D208">
        <v>33.44</v>
      </c>
      <c r="E208">
        <v>50</v>
      </c>
      <c r="F208">
        <v>10</v>
      </c>
      <c r="G208">
        <v>10</v>
      </c>
      <c r="H208">
        <v>1</v>
      </c>
      <c r="I208" s="5">
        <v>1</v>
      </c>
      <c r="J208">
        <v>1</v>
      </c>
      <c r="K208" s="6">
        <v>1</v>
      </c>
      <c r="L208" s="5">
        <v>1</v>
      </c>
      <c r="M208" s="7">
        <v>1</v>
      </c>
      <c r="N208" s="7">
        <v>1</v>
      </c>
      <c r="O208" s="7">
        <v>1</v>
      </c>
      <c r="P208" s="7">
        <v>1</v>
      </c>
      <c r="Q208">
        <v>1</v>
      </c>
      <c r="R208" s="6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 s="5">
        <v>1</v>
      </c>
      <c r="AA208">
        <v>1</v>
      </c>
      <c r="AB208" s="7">
        <v>1</v>
      </c>
      <c r="AC208" s="5">
        <v>1</v>
      </c>
      <c r="AD208">
        <v>1</v>
      </c>
      <c r="AE208" s="7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 t="s">
        <v>37</v>
      </c>
    </row>
    <row r="209" spans="1:38" x14ac:dyDescent="0.2">
      <c r="A209" t="s">
        <v>169</v>
      </c>
      <c r="D209">
        <v>33.5</v>
      </c>
      <c r="E209">
        <v>49</v>
      </c>
      <c r="F209">
        <v>10</v>
      </c>
      <c r="G209">
        <v>10</v>
      </c>
      <c r="H209">
        <v>1</v>
      </c>
      <c r="I209" s="5">
        <v>1</v>
      </c>
      <c r="J209">
        <v>1</v>
      </c>
      <c r="K209" s="6">
        <v>1</v>
      </c>
      <c r="L209" s="5">
        <v>1</v>
      </c>
      <c r="M209" s="7">
        <v>1</v>
      </c>
      <c r="N209" s="7">
        <v>1</v>
      </c>
      <c r="O209" s="7">
        <v>1</v>
      </c>
      <c r="P209" s="7">
        <v>1</v>
      </c>
      <c r="Q209">
        <v>1</v>
      </c>
      <c r="R209" s="6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 s="5">
        <v>1</v>
      </c>
      <c r="AA209">
        <v>1</v>
      </c>
      <c r="AB209" s="7">
        <v>1</v>
      </c>
      <c r="AC209" s="5">
        <v>1</v>
      </c>
      <c r="AD209">
        <v>0</v>
      </c>
      <c r="AE209" s="7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 t="s">
        <v>37</v>
      </c>
    </row>
    <row r="210" spans="1:38" x14ac:dyDescent="0.2">
      <c r="A210" t="s">
        <v>152</v>
      </c>
      <c r="D210">
        <v>35.229999999999997</v>
      </c>
      <c r="E210">
        <v>47</v>
      </c>
      <c r="F210">
        <v>10</v>
      </c>
      <c r="G210">
        <v>10</v>
      </c>
      <c r="H210">
        <v>1</v>
      </c>
      <c r="I210" s="5">
        <v>1</v>
      </c>
      <c r="J210">
        <v>1</v>
      </c>
      <c r="K210" s="6">
        <v>1</v>
      </c>
      <c r="L210" s="5">
        <v>1</v>
      </c>
      <c r="M210" s="7">
        <v>1</v>
      </c>
      <c r="N210" s="7">
        <v>0</v>
      </c>
      <c r="O210" s="7">
        <v>0</v>
      </c>
      <c r="P210" s="7">
        <v>1</v>
      </c>
      <c r="Q210">
        <v>1</v>
      </c>
      <c r="R210" s="6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 s="5">
        <v>1</v>
      </c>
      <c r="AA210">
        <v>1</v>
      </c>
      <c r="AB210" s="7">
        <v>1</v>
      </c>
      <c r="AC210" s="5">
        <v>0</v>
      </c>
      <c r="AD210">
        <v>1</v>
      </c>
      <c r="AE210" s="7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 t="s">
        <v>37</v>
      </c>
    </row>
    <row r="211" spans="1:38" x14ac:dyDescent="0.2">
      <c r="A211" t="s">
        <v>187</v>
      </c>
      <c r="D211">
        <v>37.119999999999997</v>
      </c>
      <c r="E211">
        <v>48</v>
      </c>
      <c r="F211">
        <v>10</v>
      </c>
      <c r="G211">
        <v>10</v>
      </c>
      <c r="H211">
        <v>0</v>
      </c>
      <c r="I211" s="5">
        <v>1</v>
      </c>
      <c r="J211">
        <v>1</v>
      </c>
      <c r="K211" s="6">
        <v>1</v>
      </c>
      <c r="L211" s="5">
        <v>1</v>
      </c>
      <c r="M211" s="7">
        <v>1</v>
      </c>
      <c r="N211" s="7">
        <v>0</v>
      </c>
      <c r="O211" s="7">
        <v>1</v>
      </c>
      <c r="P211" s="7">
        <v>1</v>
      </c>
      <c r="Q211">
        <v>1</v>
      </c>
      <c r="R211" s="6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 s="5">
        <v>1</v>
      </c>
      <c r="AA211">
        <v>1</v>
      </c>
      <c r="AB211" s="7">
        <v>1</v>
      </c>
      <c r="AC211" s="5">
        <v>1</v>
      </c>
      <c r="AD211">
        <v>1</v>
      </c>
      <c r="AE211" s="7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 t="s">
        <v>37</v>
      </c>
    </row>
    <row r="212" spans="1:38" x14ac:dyDescent="0.2">
      <c r="A212" t="s">
        <v>147</v>
      </c>
      <c r="D212">
        <v>37.18</v>
      </c>
      <c r="E212">
        <v>46</v>
      </c>
      <c r="F212">
        <v>10</v>
      </c>
      <c r="G212">
        <v>9</v>
      </c>
      <c r="H212">
        <v>1</v>
      </c>
      <c r="I212" s="5">
        <v>1</v>
      </c>
      <c r="J212">
        <v>1</v>
      </c>
      <c r="K212" s="6">
        <v>0</v>
      </c>
      <c r="L212" s="5">
        <v>1</v>
      </c>
      <c r="M212" s="7">
        <v>0</v>
      </c>
      <c r="N212" s="7">
        <v>1</v>
      </c>
      <c r="O212" s="7">
        <v>1</v>
      </c>
      <c r="P212" s="7">
        <v>1</v>
      </c>
      <c r="Q212">
        <v>1</v>
      </c>
      <c r="R212" s="6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 s="5">
        <v>1</v>
      </c>
      <c r="AA212">
        <v>1</v>
      </c>
      <c r="AB212" s="7">
        <v>1</v>
      </c>
      <c r="AC212" s="5">
        <v>1</v>
      </c>
      <c r="AD212">
        <v>1</v>
      </c>
      <c r="AE212" s="7">
        <v>1</v>
      </c>
      <c r="AF212">
        <v>1</v>
      </c>
      <c r="AG212">
        <v>1</v>
      </c>
      <c r="AH212">
        <v>1</v>
      </c>
      <c r="AI212">
        <v>1</v>
      </c>
      <c r="AJ212">
        <v>0</v>
      </c>
      <c r="AK212">
        <v>1</v>
      </c>
      <c r="AL212" t="s">
        <v>37</v>
      </c>
    </row>
    <row r="213" spans="1:38" x14ac:dyDescent="0.2">
      <c r="A213" t="s">
        <v>158</v>
      </c>
      <c r="D213">
        <v>38.19</v>
      </c>
      <c r="E213">
        <v>27</v>
      </c>
      <c r="F213">
        <v>10</v>
      </c>
      <c r="G213">
        <v>6</v>
      </c>
      <c r="H213">
        <v>1</v>
      </c>
      <c r="I213" s="5">
        <v>0</v>
      </c>
      <c r="J213">
        <v>0</v>
      </c>
      <c r="K213" s="6">
        <v>0</v>
      </c>
      <c r="L213" s="5">
        <v>0</v>
      </c>
      <c r="M213" s="7">
        <v>0</v>
      </c>
      <c r="N213" s="7">
        <v>1</v>
      </c>
      <c r="O213" s="7">
        <v>1</v>
      </c>
      <c r="P213" s="7">
        <v>0</v>
      </c>
      <c r="Q213">
        <v>0</v>
      </c>
      <c r="R213" s="6">
        <v>0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1</v>
      </c>
      <c r="Y213">
        <v>1</v>
      </c>
      <c r="Z213" s="5">
        <v>0</v>
      </c>
      <c r="AA213">
        <v>0</v>
      </c>
      <c r="AB213" s="7">
        <v>0</v>
      </c>
      <c r="AC213" s="5">
        <v>1</v>
      </c>
      <c r="AD213">
        <v>1</v>
      </c>
      <c r="AE213" s="7">
        <v>0</v>
      </c>
      <c r="AF213">
        <v>1</v>
      </c>
      <c r="AG213">
        <v>0</v>
      </c>
      <c r="AH213">
        <v>0</v>
      </c>
      <c r="AI213">
        <v>1</v>
      </c>
      <c r="AJ213">
        <v>0</v>
      </c>
      <c r="AK213">
        <v>1</v>
      </c>
      <c r="AL213" t="s">
        <v>48</v>
      </c>
    </row>
    <row r="214" spans="1:38" x14ac:dyDescent="0.2">
      <c r="A214" t="s">
        <v>102</v>
      </c>
      <c r="D214">
        <v>39.14</v>
      </c>
      <c r="E214">
        <v>47</v>
      </c>
      <c r="F214">
        <v>10</v>
      </c>
      <c r="G214">
        <v>10</v>
      </c>
      <c r="H214">
        <v>1</v>
      </c>
      <c r="I214" s="5">
        <v>1</v>
      </c>
      <c r="J214">
        <v>1</v>
      </c>
      <c r="K214" s="6">
        <v>1</v>
      </c>
      <c r="L214" s="5">
        <v>1</v>
      </c>
      <c r="M214" s="7">
        <v>1</v>
      </c>
      <c r="N214" s="7">
        <v>1</v>
      </c>
      <c r="O214" s="7">
        <v>1</v>
      </c>
      <c r="P214" s="7">
        <v>1</v>
      </c>
      <c r="Q214">
        <v>1</v>
      </c>
      <c r="R214" s="6">
        <v>1</v>
      </c>
      <c r="S214">
        <v>0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1</v>
      </c>
      <c r="Z214" s="5">
        <v>1</v>
      </c>
      <c r="AA214">
        <v>1</v>
      </c>
      <c r="AB214" s="7">
        <v>1</v>
      </c>
      <c r="AC214" s="5">
        <v>1</v>
      </c>
      <c r="AD214">
        <v>1</v>
      </c>
      <c r="AE214" s="7">
        <v>1</v>
      </c>
      <c r="AF214">
        <v>1</v>
      </c>
      <c r="AG214">
        <v>1</v>
      </c>
      <c r="AH214">
        <v>1</v>
      </c>
      <c r="AI214">
        <v>0</v>
      </c>
      <c r="AJ214">
        <v>1</v>
      </c>
      <c r="AK214">
        <v>1</v>
      </c>
      <c r="AL214" t="s">
        <v>37</v>
      </c>
    </row>
    <row r="215" spans="1:38" x14ac:dyDescent="0.2">
      <c r="A215" t="s">
        <v>139</v>
      </c>
      <c r="D215">
        <v>39.17</v>
      </c>
      <c r="E215">
        <v>50</v>
      </c>
      <c r="F215">
        <v>10</v>
      </c>
      <c r="G215">
        <v>10</v>
      </c>
      <c r="H215">
        <v>1</v>
      </c>
      <c r="I215" s="5">
        <v>1</v>
      </c>
      <c r="J215">
        <v>1</v>
      </c>
      <c r="K215" s="6">
        <v>1</v>
      </c>
      <c r="L215" s="5">
        <v>1</v>
      </c>
      <c r="M215" s="7">
        <v>1</v>
      </c>
      <c r="N215" s="7">
        <v>1</v>
      </c>
      <c r="O215" s="7">
        <v>1</v>
      </c>
      <c r="P215" s="7">
        <v>1</v>
      </c>
      <c r="Q215">
        <v>1</v>
      </c>
      <c r="R215" s="6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 s="5">
        <v>1</v>
      </c>
      <c r="AA215">
        <v>1</v>
      </c>
      <c r="AB215" s="7">
        <v>1</v>
      </c>
      <c r="AC215" s="5">
        <v>1</v>
      </c>
      <c r="AD215">
        <v>1</v>
      </c>
      <c r="AE215" s="7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 t="s">
        <v>37</v>
      </c>
    </row>
    <row r="216" spans="1:38" s="2" customFormat="1" x14ac:dyDescent="0.2">
      <c r="I216" s="5"/>
      <c r="K216" s="6"/>
      <c r="L216" s="5"/>
      <c r="M216" s="7"/>
      <c r="N216" s="7"/>
      <c r="O216" s="7"/>
      <c r="P216" s="7"/>
      <c r="R216" s="6"/>
      <c r="Z216" s="5"/>
      <c r="AB216" s="7"/>
      <c r="AC216" s="5"/>
      <c r="AE216" s="7"/>
    </row>
    <row r="217" spans="1:38" s="3" customFormat="1" x14ac:dyDescent="0.2">
      <c r="A217" s="4" t="s">
        <v>217</v>
      </c>
      <c r="I217" s="5"/>
      <c r="K217" s="6"/>
      <c r="L217" s="5"/>
      <c r="M217" s="7"/>
      <c r="N217" s="7"/>
      <c r="O217" s="7"/>
      <c r="P217" s="7"/>
      <c r="R217" s="6"/>
      <c r="Z217" s="5"/>
      <c r="AB217" s="7"/>
      <c r="AC217" s="5"/>
      <c r="AE217" s="7"/>
    </row>
    <row r="218" spans="1:38" x14ac:dyDescent="0.2">
      <c r="A218" t="s">
        <v>202</v>
      </c>
      <c r="F218">
        <f>COUNT(D203:D215)</f>
        <v>13</v>
      </c>
    </row>
    <row r="219" spans="1:38" x14ac:dyDescent="0.2">
      <c r="A219" t="s">
        <v>203</v>
      </c>
      <c r="F219">
        <f>AVERAGE(D203:D215)</f>
        <v>34.432307692307695</v>
      </c>
    </row>
    <row r="220" spans="1:38" x14ac:dyDescent="0.2">
      <c r="A220" t="s">
        <v>204</v>
      </c>
      <c r="F220">
        <f>AVERAGE(E203:E215)</f>
        <v>43.641538461538467</v>
      </c>
    </row>
    <row r="221" spans="1:38" x14ac:dyDescent="0.2">
      <c r="A221" t="s">
        <v>205</v>
      </c>
      <c r="H221">
        <f>COUNTIF(H203:H215,"=1")</f>
        <v>10</v>
      </c>
      <c r="I221">
        <f t="shared" ref="I221:AK221" si="3">COUNTIF(I203:I215,"=1")</f>
        <v>11</v>
      </c>
      <c r="J221">
        <f t="shared" si="3"/>
        <v>11</v>
      </c>
      <c r="K221">
        <f t="shared" si="3"/>
        <v>9</v>
      </c>
      <c r="L221">
        <f t="shared" si="3"/>
        <v>11</v>
      </c>
      <c r="M221">
        <f t="shared" si="3"/>
        <v>8</v>
      </c>
      <c r="N221">
        <f t="shared" si="3"/>
        <v>11</v>
      </c>
      <c r="O221">
        <f t="shared" si="3"/>
        <v>12</v>
      </c>
      <c r="P221">
        <f t="shared" si="3"/>
        <v>10</v>
      </c>
      <c r="Q221">
        <f t="shared" si="3"/>
        <v>12</v>
      </c>
      <c r="R221">
        <f t="shared" si="3"/>
        <v>9</v>
      </c>
      <c r="S221">
        <f t="shared" si="3"/>
        <v>11</v>
      </c>
      <c r="T221">
        <f t="shared" si="3"/>
        <v>12</v>
      </c>
      <c r="U221">
        <f t="shared" si="3"/>
        <v>9</v>
      </c>
      <c r="V221">
        <f t="shared" si="3"/>
        <v>12</v>
      </c>
      <c r="W221">
        <f t="shared" si="3"/>
        <v>11</v>
      </c>
      <c r="X221">
        <f t="shared" si="3"/>
        <v>13</v>
      </c>
      <c r="Y221">
        <f t="shared" si="3"/>
        <v>12</v>
      </c>
      <c r="Z221">
        <f t="shared" si="3"/>
        <v>11</v>
      </c>
      <c r="AA221">
        <f t="shared" si="3"/>
        <v>11</v>
      </c>
      <c r="AB221">
        <f t="shared" si="3"/>
        <v>12</v>
      </c>
      <c r="AC221">
        <f t="shared" si="3"/>
        <v>11</v>
      </c>
      <c r="AD221">
        <f t="shared" si="3"/>
        <v>11</v>
      </c>
      <c r="AE221">
        <f t="shared" si="3"/>
        <v>10</v>
      </c>
      <c r="AF221">
        <f t="shared" si="3"/>
        <v>12</v>
      </c>
      <c r="AG221">
        <f t="shared" si="3"/>
        <v>12</v>
      </c>
      <c r="AH221">
        <f t="shared" si="3"/>
        <v>10</v>
      </c>
      <c r="AI221">
        <f t="shared" si="3"/>
        <v>11</v>
      </c>
      <c r="AJ221">
        <f t="shared" si="3"/>
        <v>9</v>
      </c>
      <c r="AK221">
        <f t="shared" si="3"/>
        <v>13</v>
      </c>
    </row>
    <row r="223" spans="1:38" x14ac:dyDescent="0.2">
      <c r="A223" s="9" t="s">
        <v>220</v>
      </c>
      <c r="H223" s="9" t="s">
        <v>225</v>
      </c>
    </row>
    <row r="224" spans="1:38" x14ac:dyDescent="0.2">
      <c r="A224" t="s">
        <v>206</v>
      </c>
      <c r="F224">
        <f>SUM(K221,R221)</f>
        <v>18</v>
      </c>
      <c r="H224">
        <f>2*F218</f>
        <v>26</v>
      </c>
      <c r="I224"/>
      <c r="J224" s="8" t="s">
        <v>228</v>
      </c>
      <c r="K224"/>
      <c r="L224"/>
    </row>
    <row r="225" spans="1:10" x14ac:dyDescent="0.2">
      <c r="A225" t="s">
        <v>207</v>
      </c>
      <c r="F225">
        <f>SUM(H221:J221,L221,Q221,S221:AA221)</f>
        <v>157</v>
      </c>
      <c r="H225">
        <f>14*F218</f>
        <v>182</v>
      </c>
      <c r="J225" s="8" t="s">
        <v>229</v>
      </c>
    </row>
    <row r="226" spans="1:10" x14ac:dyDescent="0.2">
      <c r="A226" t="s">
        <v>208</v>
      </c>
      <c r="F226">
        <f>SUM(M221:P221)</f>
        <v>41</v>
      </c>
      <c r="H226">
        <f>4*F218</f>
        <v>52</v>
      </c>
      <c r="J226" s="8" t="s">
        <v>230</v>
      </c>
    </row>
    <row r="228" spans="1:10" x14ac:dyDescent="0.2">
      <c r="A228" s="9" t="s">
        <v>221</v>
      </c>
    </row>
    <row r="229" spans="1:10" x14ac:dyDescent="0.2">
      <c r="A229" t="s">
        <v>206</v>
      </c>
      <c r="F229">
        <f>0</f>
        <v>0</v>
      </c>
      <c r="H229">
        <v>0</v>
      </c>
      <c r="J229" s="8" t="s">
        <v>231</v>
      </c>
    </row>
    <row r="230" spans="1:10" x14ac:dyDescent="0.2">
      <c r="A230" t="s">
        <v>207</v>
      </c>
      <c r="F230">
        <f>SUM(AC221:AD221,AF221:AK221)</f>
        <v>89</v>
      </c>
      <c r="H230">
        <f>8*F218</f>
        <v>104</v>
      </c>
      <c r="J230" s="8" t="s">
        <v>232</v>
      </c>
    </row>
    <row r="231" spans="1:10" x14ac:dyDescent="0.2">
      <c r="A231" t="s">
        <v>208</v>
      </c>
      <c r="F231">
        <f>SUM(AB221,AE221)</f>
        <v>22</v>
      </c>
      <c r="H231">
        <f>2*F218</f>
        <v>26</v>
      </c>
      <c r="J231" s="8" t="s">
        <v>233</v>
      </c>
    </row>
    <row r="233" spans="1:10" x14ac:dyDescent="0.2">
      <c r="A233" s="9" t="s">
        <v>222</v>
      </c>
    </row>
    <row r="234" spans="1:10" x14ac:dyDescent="0.2">
      <c r="A234" s="8" t="s">
        <v>223</v>
      </c>
      <c r="H234" s="8" t="s">
        <v>234</v>
      </c>
      <c r="I234" s="14" t="s">
        <v>235</v>
      </c>
    </row>
    <row r="235" spans="1:10" x14ac:dyDescent="0.2">
      <c r="A235" s="8" t="s">
        <v>224</v>
      </c>
      <c r="H235">
        <f>ABS(SUM(F203:F215))</f>
        <v>123.34</v>
      </c>
      <c r="I235" s="5">
        <f>ABS(SUM(G203:G215))</f>
        <v>117</v>
      </c>
    </row>
    <row r="236" spans="1:10" x14ac:dyDescent="0.2">
      <c r="A236" s="8"/>
      <c r="F236" s="8" t="s">
        <v>225</v>
      </c>
    </row>
    <row r="238" spans="1:10" x14ac:dyDescent="0.2">
      <c r="A238" t="s">
        <v>209</v>
      </c>
      <c r="F238">
        <f>COUNTIF(E203:E215,"&lt;=10")</f>
        <v>0</v>
      </c>
    </row>
    <row r="239" spans="1:10" x14ac:dyDescent="0.2">
      <c r="A239" t="s">
        <v>210</v>
      </c>
      <c r="F239">
        <f>COUNTIF(E203:E215,"&lt;=20")-COUNTIF(E203:E215,"&lt;=10")</f>
        <v>0</v>
      </c>
      <c r="H239" s="8" t="s">
        <v>236</v>
      </c>
    </row>
    <row r="240" spans="1:10" x14ac:dyDescent="0.2">
      <c r="A240" t="s">
        <v>211</v>
      </c>
      <c r="F240">
        <f>COUNTIF(E203:E215,"&lt;=30")-COUNTIF(E203:E215,"&lt;=20")</f>
        <v>2</v>
      </c>
      <c r="H240">
        <f>SUM(F238:F242)</f>
        <v>13</v>
      </c>
    </row>
    <row r="241" spans="1:38" x14ac:dyDescent="0.2">
      <c r="A241" t="s">
        <v>212</v>
      </c>
      <c r="F241">
        <f>COUNTIF(E203:E215,"&lt;=40")-COUNTIF(E203:E215,"&lt;=30")</f>
        <v>1</v>
      </c>
    </row>
    <row r="242" spans="1:38" x14ac:dyDescent="0.2">
      <c r="A242" t="s">
        <v>213</v>
      </c>
      <c r="F242">
        <f>COUNTIF(E203:E215,"&lt;=50")-COUNTIF(E203:E215,"&lt;=40")</f>
        <v>10</v>
      </c>
    </row>
    <row r="243" spans="1:38" s="2" customFormat="1" x14ac:dyDescent="0.2">
      <c r="I243" s="5"/>
      <c r="K243" s="6"/>
      <c r="L243" s="5"/>
      <c r="M243" s="7"/>
      <c r="N243" s="7"/>
      <c r="O243" s="7"/>
      <c r="P243" s="7"/>
      <c r="R243" s="6"/>
      <c r="Z243" s="5"/>
      <c r="AB243" s="7"/>
      <c r="AC243" s="5"/>
      <c r="AE243" s="7"/>
    </row>
    <row r="244" spans="1:38" s="3" customFormat="1" x14ac:dyDescent="0.2">
      <c r="A244" s="4" t="s">
        <v>218</v>
      </c>
      <c r="I244" s="5"/>
      <c r="K244" s="6"/>
      <c r="L244" s="5"/>
      <c r="M244" s="7"/>
      <c r="N244" s="7"/>
      <c r="O244" s="7"/>
      <c r="P244" s="7"/>
      <c r="R244" s="6"/>
      <c r="Z244" s="5"/>
      <c r="AB244" s="7"/>
      <c r="AC244" s="5"/>
      <c r="AE244" s="7"/>
    </row>
    <row r="245" spans="1:38" x14ac:dyDescent="0.2">
      <c r="A245" t="s">
        <v>111</v>
      </c>
      <c r="D245">
        <v>40.21</v>
      </c>
      <c r="E245">
        <v>50</v>
      </c>
      <c r="F245">
        <v>10</v>
      </c>
      <c r="G245">
        <v>10</v>
      </c>
      <c r="H245">
        <v>1</v>
      </c>
      <c r="I245" s="5">
        <v>1</v>
      </c>
      <c r="J245">
        <v>1</v>
      </c>
      <c r="K245" s="6">
        <v>1</v>
      </c>
      <c r="L245" s="5">
        <v>1</v>
      </c>
      <c r="M245" s="7">
        <v>1</v>
      </c>
      <c r="N245" s="7">
        <v>1</v>
      </c>
      <c r="O245" s="7">
        <v>1</v>
      </c>
      <c r="P245" s="7">
        <v>1</v>
      </c>
      <c r="Q245">
        <v>1</v>
      </c>
      <c r="R245" s="6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 s="5">
        <v>1</v>
      </c>
      <c r="AA245">
        <v>1</v>
      </c>
      <c r="AB245" s="7">
        <v>1</v>
      </c>
      <c r="AC245" s="5">
        <v>1</v>
      </c>
      <c r="AD245">
        <v>1</v>
      </c>
      <c r="AE245" s="7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 t="s">
        <v>37</v>
      </c>
    </row>
    <row r="246" spans="1:38" x14ac:dyDescent="0.2">
      <c r="A246" t="s">
        <v>90</v>
      </c>
      <c r="D246">
        <v>40.369999999999997</v>
      </c>
      <c r="E246">
        <v>50</v>
      </c>
      <c r="F246">
        <v>10</v>
      </c>
      <c r="G246">
        <v>10</v>
      </c>
      <c r="H246">
        <v>1</v>
      </c>
      <c r="I246" s="5">
        <v>1</v>
      </c>
      <c r="J246">
        <v>1</v>
      </c>
      <c r="K246" s="6">
        <v>1</v>
      </c>
      <c r="L246" s="5">
        <v>1</v>
      </c>
      <c r="M246" s="7">
        <v>1</v>
      </c>
      <c r="N246" s="7">
        <v>1</v>
      </c>
      <c r="O246" s="7">
        <v>1</v>
      </c>
      <c r="P246" s="7">
        <v>1</v>
      </c>
      <c r="Q246">
        <v>1</v>
      </c>
      <c r="R246" s="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 s="5">
        <v>1</v>
      </c>
      <c r="AA246">
        <v>1</v>
      </c>
      <c r="AB246" s="7">
        <v>1</v>
      </c>
      <c r="AC246" s="5">
        <v>1</v>
      </c>
      <c r="AD246">
        <v>1</v>
      </c>
      <c r="AE246" s="7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 t="s">
        <v>37</v>
      </c>
    </row>
    <row r="247" spans="1:38" x14ac:dyDescent="0.2">
      <c r="A247" t="s">
        <v>170</v>
      </c>
      <c r="D247">
        <v>43.26</v>
      </c>
      <c r="E247">
        <v>21.67</v>
      </c>
      <c r="F247">
        <v>1.67</v>
      </c>
      <c r="G247">
        <v>7</v>
      </c>
      <c r="H247">
        <v>0</v>
      </c>
      <c r="I247" s="5">
        <v>1</v>
      </c>
      <c r="J247">
        <v>1</v>
      </c>
      <c r="K247" s="6">
        <v>0</v>
      </c>
      <c r="L247" s="5">
        <v>0</v>
      </c>
      <c r="M247" s="7">
        <v>0</v>
      </c>
      <c r="N247" s="7">
        <v>1</v>
      </c>
      <c r="O247" s="7">
        <v>0</v>
      </c>
      <c r="P247" s="7">
        <v>1</v>
      </c>
      <c r="Q247">
        <v>0</v>
      </c>
      <c r="R247" s="6">
        <v>0</v>
      </c>
      <c r="S247">
        <v>1</v>
      </c>
      <c r="T247">
        <v>0</v>
      </c>
      <c r="U247">
        <v>1</v>
      </c>
      <c r="V247">
        <v>0</v>
      </c>
      <c r="W247">
        <v>1</v>
      </c>
      <c r="X247">
        <v>0</v>
      </c>
      <c r="Y247">
        <v>1</v>
      </c>
      <c r="Z247" s="5">
        <v>1</v>
      </c>
      <c r="AA247">
        <v>1</v>
      </c>
      <c r="AB247" s="7">
        <v>0</v>
      </c>
      <c r="AC247" s="5">
        <v>0</v>
      </c>
      <c r="AD247">
        <v>0</v>
      </c>
      <c r="AE247" s="7">
        <v>1</v>
      </c>
      <c r="AF247">
        <v>0</v>
      </c>
      <c r="AG247">
        <v>1</v>
      </c>
      <c r="AH247">
        <v>0</v>
      </c>
      <c r="AI247">
        <v>1</v>
      </c>
      <c r="AJ247">
        <v>0</v>
      </c>
      <c r="AK247">
        <v>0</v>
      </c>
      <c r="AL247" t="s">
        <v>40</v>
      </c>
    </row>
    <row r="248" spans="1:38" x14ac:dyDescent="0.2">
      <c r="A248" t="s">
        <v>142</v>
      </c>
      <c r="D248">
        <v>44.34</v>
      </c>
      <c r="E248">
        <v>47.33</v>
      </c>
      <c r="F248">
        <v>8.33</v>
      </c>
      <c r="G248">
        <v>10</v>
      </c>
      <c r="H248">
        <v>1</v>
      </c>
      <c r="I248" s="5">
        <v>1</v>
      </c>
      <c r="J248">
        <v>1</v>
      </c>
      <c r="K248" s="6">
        <v>1</v>
      </c>
      <c r="L248" s="5">
        <v>0</v>
      </c>
      <c r="M248" s="7">
        <v>1</v>
      </c>
      <c r="N248" s="7">
        <v>1</v>
      </c>
      <c r="O248" s="7">
        <v>1</v>
      </c>
      <c r="P248" s="7">
        <v>1</v>
      </c>
      <c r="Q248">
        <v>1</v>
      </c>
      <c r="R248" s="6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 s="5">
        <v>1</v>
      </c>
      <c r="AA248">
        <v>1</v>
      </c>
      <c r="AB248" s="7">
        <v>1</v>
      </c>
      <c r="AC248" s="5">
        <v>1</v>
      </c>
      <c r="AD248">
        <v>1</v>
      </c>
      <c r="AE248" s="7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 t="s">
        <v>37</v>
      </c>
    </row>
    <row r="249" spans="1:38" x14ac:dyDescent="0.2">
      <c r="A249" t="s">
        <v>93</v>
      </c>
      <c r="D249">
        <v>45.14</v>
      </c>
      <c r="E249">
        <v>48</v>
      </c>
      <c r="F249">
        <v>10</v>
      </c>
      <c r="G249">
        <v>10</v>
      </c>
      <c r="H249">
        <v>1</v>
      </c>
      <c r="I249" s="5">
        <v>1</v>
      </c>
      <c r="J249">
        <v>1</v>
      </c>
      <c r="K249" s="6">
        <v>1</v>
      </c>
      <c r="L249" s="5">
        <v>1</v>
      </c>
      <c r="M249" s="7">
        <v>0</v>
      </c>
      <c r="N249" s="7">
        <v>0</v>
      </c>
      <c r="O249" s="7">
        <v>1</v>
      </c>
      <c r="P249" s="7">
        <v>1</v>
      </c>
      <c r="Q249">
        <v>1</v>
      </c>
      <c r="R249" s="6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 s="5">
        <v>1</v>
      </c>
      <c r="AA249">
        <v>1</v>
      </c>
      <c r="AB249" s="7">
        <v>1</v>
      </c>
      <c r="AC249" s="5">
        <v>1</v>
      </c>
      <c r="AD249">
        <v>1</v>
      </c>
      <c r="AE249" s="7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 t="s">
        <v>37</v>
      </c>
    </row>
    <row r="250" spans="1:38" x14ac:dyDescent="0.2">
      <c r="A250" t="s">
        <v>116</v>
      </c>
      <c r="D250">
        <v>45.5</v>
      </c>
      <c r="E250">
        <v>31</v>
      </c>
      <c r="F250">
        <v>5</v>
      </c>
      <c r="G250">
        <v>5</v>
      </c>
      <c r="H250">
        <v>0</v>
      </c>
      <c r="I250" s="5">
        <v>0</v>
      </c>
      <c r="J250">
        <v>1</v>
      </c>
      <c r="K250" s="6">
        <v>0</v>
      </c>
      <c r="L250" s="5">
        <v>1</v>
      </c>
      <c r="M250" s="7">
        <v>0</v>
      </c>
      <c r="N250" s="7">
        <v>1</v>
      </c>
      <c r="O250" s="7">
        <v>1</v>
      </c>
      <c r="P250" s="7">
        <v>0</v>
      </c>
      <c r="Q250">
        <v>1</v>
      </c>
      <c r="R250" s="6">
        <v>1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1</v>
      </c>
      <c r="Y250">
        <v>1</v>
      </c>
      <c r="Z250" s="5">
        <v>1</v>
      </c>
      <c r="AA250">
        <v>1</v>
      </c>
      <c r="AB250" s="7">
        <v>1</v>
      </c>
      <c r="AC250" s="5">
        <v>1</v>
      </c>
      <c r="AD250">
        <v>1</v>
      </c>
      <c r="AE250" s="7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 t="s">
        <v>42</v>
      </c>
    </row>
    <row r="251" spans="1:38" x14ac:dyDescent="0.2">
      <c r="A251" t="s">
        <v>50</v>
      </c>
      <c r="D251">
        <v>50</v>
      </c>
      <c r="E251">
        <v>31</v>
      </c>
      <c r="F251">
        <v>10</v>
      </c>
      <c r="G251">
        <v>6</v>
      </c>
      <c r="H251">
        <v>0</v>
      </c>
      <c r="I251" s="5">
        <v>0</v>
      </c>
      <c r="J251">
        <v>1</v>
      </c>
      <c r="K251" s="6">
        <v>0</v>
      </c>
      <c r="L251" s="5">
        <v>0</v>
      </c>
      <c r="M251" s="7">
        <v>1</v>
      </c>
      <c r="N251" s="7">
        <v>1</v>
      </c>
      <c r="O251" s="7">
        <v>0</v>
      </c>
      <c r="P251" s="7">
        <v>0</v>
      </c>
      <c r="Q251">
        <v>1</v>
      </c>
      <c r="R251" s="6">
        <v>1</v>
      </c>
      <c r="S251">
        <v>0</v>
      </c>
      <c r="T251">
        <v>1</v>
      </c>
      <c r="U251">
        <v>0</v>
      </c>
      <c r="V251">
        <v>0</v>
      </c>
      <c r="W251">
        <v>1</v>
      </c>
      <c r="X251">
        <v>0</v>
      </c>
      <c r="Y251">
        <v>1</v>
      </c>
      <c r="Z251" s="5">
        <v>0</v>
      </c>
      <c r="AA251">
        <v>0</v>
      </c>
      <c r="AB251" s="7">
        <v>1</v>
      </c>
      <c r="AC251" s="5">
        <v>1</v>
      </c>
      <c r="AD251">
        <v>0</v>
      </c>
      <c r="AE251" s="7">
        <v>1</v>
      </c>
      <c r="AF251">
        <v>1</v>
      </c>
      <c r="AG251">
        <v>1</v>
      </c>
      <c r="AH251">
        <v>0</v>
      </c>
      <c r="AI251">
        <v>1</v>
      </c>
      <c r="AJ251">
        <v>0</v>
      </c>
      <c r="AK251">
        <v>1</v>
      </c>
      <c r="AL251" t="s">
        <v>42</v>
      </c>
    </row>
    <row r="252" spans="1:38" s="2" customFormat="1" x14ac:dyDescent="0.2">
      <c r="I252" s="5"/>
      <c r="K252" s="6"/>
      <c r="L252" s="5"/>
      <c r="M252" s="7"/>
      <c r="N252" s="7"/>
      <c r="O252" s="7"/>
      <c r="P252" s="7"/>
      <c r="R252" s="6"/>
      <c r="Z252" s="5"/>
      <c r="AB252" s="7"/>
      <c r="AC252" s="5"/>
      <c r="AE252" s="7"/>
    </row>
    <row r="253" spans="1:38" s="3" customFormat="1" x14ac:dyDescent="0.2">
      <c r="A253" s="4" t="s">
        <v>218</v>
      </c>
      <c r="I253" s="5"/>
      <c r="K253" s="6"/>
      <c r="L253" s="5"/>
      <c r="M253" s="7"/>
      <c r="N253" s="7"/>
      <c r="O253" s="7"/>
      <c r="P253" s="7"/>
      <c r="R253" s="6"/>
      <c r="Z253" s="5"/>
      <c r="AB253" s="7"/>
      <c r="AC253" s="5"/>
      <c r="AE253" s="7"/>
    </row>
    <row r="254" spans="1:38" x14ac:dyDescent="0.2">
      <c r="A254" t="s">
        <v>202</v>
      </c>
      <c r="F254">
        <f>COUNT(D245:D251)</f>
        <v>7</v>
      </c>
    </row>
    <row r="255" spans="1:38" x14ac:dyDescent="0.2">
      <c r="A255" t="s">
        <v>203</v>
      </c>
      <c r="F255">
        <f>AVERAGE(D245:D251)</f>
        <v>44.117142857142859</v>
      </c>
    </row>
    <row r="256" spans="1:38" x14ac:dyDescent="0.2">
      <c r="A256" t="s">
        <v>204</v>
      </c>
      <c r="F256">
        <f>AVERAGE(E245:E251)</f>
        <v>39.857142857142854</v>
      </c>
    </row>
    <row r="257" spans="1:37" x14ac:dyDescent="0.2">
      <c r="A257" t="s">
        <v>205</v>
      </c>
      <c r="H257">
        <f>COUNTIF(H245:H251,"=1")</f>
        <v>4</v>
      </c>
      <c r="I257">
        <f t="shared" ref="I257:AK257" si="4">COUNTIF(I245:I251,"=1")</f>
        <v>5</v>
      </c>
      <c r="J257">
        <f t="shared" si="4"/>
        <v>7</v>
      </c>
      <c r="K257">
        <f t="shared" si="4"/>
        <v>4</v>
      </c>
      <c r="L257">
        <f t="shared" si="4"/>
        <v>4</v>
      </c>
      <c r="M257">
        <f t="shared" si="4"/>
        <v>4</v>
      </c>
      <c r="N257">
        <f t="shared" si="4"/>
        <v>6</v>
      </c>
      <c r="O257">
        <f t="shared" si="4"/>
        <v>5</v>
      </c>
      <c r="P257">
        <f t="shared" si="4"/>
        <v>5</v>
      </c>
      <c r="Q257">
        <f t="shared" si="4"/>
        <v>6</v>
      </c>
      <c r="R257">
        <f t="shared" si="4"/>
        <v>6</v>
      </c>
      <c r="S257">
        <f t="shared" si="4"/>
        <v>5</v>
      </c>
      <c r="T257">
        <f t="shared" si="4"/>
        <v>6</v>
      </c>
      <c r="U257">
        <f t="shared" si="4"/>
        <v>5</v>
      </c>
      <c r="V257">
        <f t="shared" si="4"/>
        <v>4</v>
      </c>
      <c r="W257">
        <f t="shared" si="4"/>
        <v>6</v>
      </c>
      <c r="X257">
        <f t="shared" si="4"/>
        <v>5</v>
      </c>
      <c r="Y257">
        <f t="shared" si="4"/>
        <v>7</v>
      </c>
      <c r="Z257">
        <f t="shared" si="4"/>
        <v>6</v>
      </c>
      <c r="AA257">
        <f t="shared" si="4"/>
        <v>6</v>
      </c>
      <c r="AB257">
        <f t="shared" si="4"/>
        <v>6</v>
      </c>
      <c r="AC257">
        <f t="shared" si="4"/>
        <v>6</v>
      </c>
      <c r="AD257">
        <f t="shared" si="4"/>
        <v>5</v>
      </c>
      <c r="AE257">
        <f t="shared" si="4"/>
        <v>7</v>
      </c>
      <c r="AF257">
        <f t="shared" si="4"/>
        <v>6</v>
      </c>
      <c r="AG257">
        <f t="shared" si="4"/>
        <v>7</v>
      </c>
      <c r="AH257">
        <f t="shared" si="4"/>
        <v>5</v>
      </c>
      <c r="AI257">
        <f t="shared" si="4"/>
        <v>7</v>
      </c>
      <c r="AJ257">
        <f t="shared" si="4"/>
        <v>5</v>
      </c>
      <c r="AK257">
        <f t="shared" si="4"/>
        <v>6</v>
      </c>
    </row>
    <row r="259" spans="1:37" x14ac:dyDescent="0.2">
      <c r="A259" s="9" t="s">
        <v>220</v>
      </c>
      <c r="H259" s="9" t="s">
        <v>225</v>
      </c>
    </row>
    <row r="260" spans="1:37" x14ac:dyDescent="0.2">
      <c r="A260" t="s">
        <v>206</v>
      </c>
      <c r="F260">
        <f>SUM(K257,R257)</f>
        <v>10</v>
      </c>
      <c r="H260">
        <f>2*F254</f>
        <v>14</v>
      </c>
      <c r="I260"/>
      <c r="J260" s="8" t="s">
        <v>228</v>
      </c>
      <c r="K260"/>
      <c r="L260"/>
    </row>
    <row r="261" spans="1:37" x14ac:dyDescent="0.2">
      <c r="A261" t="s">
        <v>207</v>
      </c>
      <c r="F261">
        <f>SUM(H257:J257,L257,Q257,S257:AA257)</f>
        <v>76</v>
      </c>
      <c r="H261">
        <f>14*F254</f>
        <v>98</v>
      </c>
      <c r="J261" s="8" t="s">
        <v>229</v>
      </c>
    </row>
    <row r="262" spans="1:37" x14ac:dyDescent="0.2">
      <c r="A262" t="s">
        <v>208</v>
      </c>
      <c r="F262">
        <f>SUM(M257:P257)</f>
        <v>20</v>
      </c>
      <c r="H262">
        <f>4*F254</f>
        <v>28</v>
      </c>
      <c r="J262" s="8" t="s">
        <v>230</v>
      </c>
    </row>
    <row r="264" spans="1:37" x14ac:dyDescent="0.2">
      <c r="A264" s="9" t="s">
        <v>221</v>
      </c>
    </row>
    <row r="265" spans="1:37" x14ac:dyDescent="0.2">
      <c r="A265" t="s">
        <v>206</v>
      </c>
      <c r="F265">
        <f>0</f>
        <v>0</v>
      </c>
      <c r="H265">
        <v>0</v>
      </c>
      <c r="J265" s="8" t="s">
        <v>231</v>
      </c>
    </row>
    <row r="266" spans="1:37" x14ac:dyDescent="0.2">
      <c r="A266" t="s">
        <v>207</v>
      </c>
      <c r="F266">
        <f>SUM(AC257:AD257,AF257:AK257)</f>
        <v>47</v>
      </c>
      <c r="H266">
        <f>8*F254</f>
        <v>56</v>
      </c>
      <c r="J266" s="8" t="s">
        <v>232</v>
      </c>
    </row>
    <row r="267" spans="1:37" x14ac:dyDescent="0.2">
      <c r="A267" t="s">
        <v>208</v>
      </c>
      <c r="F267">
        <f>SUM(AB257,AE257)</f>
        <v>13</v>
      </c>
      <c r="H267">
        <f>2*F254</f>
        <v>14</v>
      </c>
      <c r="J267" s="8" t="s">
        <v>233</v>
      </c>
    </row>
    <row r="269" spans="1:37" x14ac:dyDescent="0.2">
      <c r="A269" s="9" t="s">
        <v>222</v>
      </c>
    </row>
    <row r="270" spans="1:37" x14ac:dyDescent="0.2">
      <c r="A270" s="8" t="s">
        <v>223</v>
      </c>
      <c r="H270" s="8" t="s">
        <v>234</v>
      </c>
      <c r="I270" s="14" t="s">
        <v>235</v>
      </c>
    </row>
    <row r="271" spans="1:37" x14ac:dyDescent="0.2">
      <c r="A271" s="8" t="s">
        <v>224</v>
      </c>
      <c r="H271">
        <f>ABS(SUM(F245:F251))</f>
        <v>55</v>
      </c>
      <c r="I271" s="5">
        <f>ABS(SUM(G245:G251))</f>
        <v>58</v>
      </c>
    </row>
    <row r="272" spans="1:37" x14ac:dyDescent="0.2">
      <c r="A272" s="8"/>
      <c r="F272" s="8" t="s">
        <v>225</v>
      </c>
    </row>
    <row r="274" spans="1:38" x14ac:dyDescent="0.2">
      <c r="A274" t="s">
        <v>209</v>
      </c>
      <c r="F274">
        <f>COUNTIF(E245:E251,"&lt;=10")</f>
        <v>0</v>
      </c>
    </row>
    <row r="275" spans="1:38" x14ac:dyDescent="0.2">
      <c r="A275" t="s">
        <v>210</v>
      </c>
      <c r="F275">
        <f>COUNTIF(E245:E251,"&lt;=20")-COUNTIF(E245:E251,"&lt;=10")</f>
        <v>0</v>
      </c>
      <c r="H275" s="8" t="s">
        <v>236</v>
      </c>
    </row>
    <row r="276" spans="1:38" x14ac:dyDescent="0.2">
      <c r="A276" t="s">
        <v>211</v>
      </c>
      <c r="F276">
        <f>COUNTIF(E245:E251,"&lt;=30")-COUNTIF(E245:E251,"&lt;=20")</f>
        <v>1</v>
      </c>
      <c r="H276">
        <f>SUM(F274:F278)</f>
        <v>7</v>
      </c>
    </row>
    <row r="277" spans="1:38" x14ac:dyDescent="0.2">
      <c r="A277" t="s">
        <v>212</v>
      </c>
      <c r="F277">
        <f>COUNTIF(E245:E251,"&lt;=40")-COUNTIF(E245:E251,"&lt;=30")</f>
        <v>2</v>
      </c>
    </row>
    <row r="278" spans="1:38" x14ac:dyDescent="0.2">
      <c r="A278" t="s">
        <v>213</v>
      </c>
      <c r="F278">
        <f>COUNTIF(E245:E251,"&lt;=50")-COUNTIF(E245:E251,"&lt;=40")</f>
        <v>4</v>
      </c>
    </row>
    <row r="279" spans="1:38" s="2" customFormat="1" x14ac:dyDescent="0.2">
      <c r="I279" s="5"/>
      <c r="K279" s="6"/>
      <c r="L279" s="5"/>
      <c r="M279" s="7"/>
      <c r="N279" s="7"/>
      <c r="O279" s="7"/>
      <c r="P279" s="7"/>
      <c r="R279" s="6"/>
      <c r="Z279" s="5"/>
      <c r="AB279" s="7"/>
      <c r="AC279" s="5"/>
      <c r="AE279" s="7"/>
    </row>
    <row r="280" spans="1:38" s="3" customFormat="1" x14ac:dyDescent="0.2">
      <c r="A280" s="4" t="s">
        <v>219</v>
      </c>
      <c r="I280" s="5"/>
      <c r="K280" s="6"/>
      <c r="L280" s="5"/>
      <c r="M280" s="7"/>
      <c r="N280" s="7"/>
      <c r="O280" s="7"/>
      <c r="P280" s="7"/>
      <c r="R280" s="6"/>
      <c r="Z280" s="5"/>
      <c r="AB280" s="7"/>
      <c r="AC280" s="5"/>
      <c r="AE280" s="7"/>
    </row>
    <row r="281" spans="1:38" x14ac:dyDescent="0.2">
      <c r="A281" t="s">
        <v>173</v>
      </c>
      <c r="D281">
        <v>50.15</v>
      </c>
      <c r="E281">
        <v>50</v>
      </c>
      <c r="F281">
        <v>10</v>
      </c>
      <c r="G281">
        <v>10</v>
      </c>
      <c r="H281">
        <v>1</v>
      </c>
      <c r="I281" s="5">
        <v>1</v>
      </c>
      <c r="J281">
        <v>1</v>
      </c>
      <c r="K281" s="6">
        <v>1</v>
      </c>
      <c r="L281" s="5">
        <v>1</v>
      </c>
      <c r="M281" s="7">
        <v>1</v>
      </c>
      <c r="N281" s="7">
        <v>1</v>
      </c>
      <c r="O281" s="7">
        <v>1</v>
      </c>
      <c r="P281" s="7">
        <v>1</v>
      </c>
      <c r="Q281">
        <v>1</v>
      </c>
      <c r="R281" s="6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 s="5">
        <v>1</v>
      </c>
      <c r="AA281">
        <v>1</v>
      </c>
      <c r="AB281" s="7">
        <v>1</v>
      </c>
      <c r="AC281" s="5">
        <v>1</v>
      </c>
      <c r="AD281">
        <v>1</v>
      </c>
      <c r="AE281" s="7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 t="s">
        <v>37</v>
      </c>
    </row>
    <row r="282" spans="1:38" x14ac:dyDescent="0.2">
      <c r="A282" t="s">
        <v>196</v>
      </c>
      <c r="D282">
        <v>51.51</v>
      </c>
      <c r="E282">
        <v>50</v>
      </c>
      <c r="F282">
        <v>10</v>
      </c>
      <c r="G282">
        <v>10</v>
      </c>
      <c r="H282">
        <v>1</v>
      </c>
      <c r="I282" s="5">
        <v>1</v>
      </c>
      <c r="J282">
        <v>1</v>
      </c>
      <c r="K282" s="6">
        <v>1</v>
      </c>
      <c r="L282" s="5">
        <v>1</v>
      </c>
      <c r="M282" s="7">
        <v>1</v>
      </c>
      <c r="N282" s="7">
        <v>1</v>
      </c>
      <c r="O282" s="7">
        <v>1</v>
      </c>
      <c r="P282" s="7">
        <v>1</v>
      </c>
      <c r="Q282">
        <v>1</v>
      </c>
      <c r="R282" s="6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 s="5">
        <v>1</v>
      </c>
      <c r="AA282">
        <v>1</v>
      </c>
      <c r="AB282" s="7">
        <v>1</v>
      </c>
      <c r="AC282" s="5">
        <v>1</v>
      </c>
      <c r="AD282">
        <v>1</v>
      </c>
      <c r="AE282" s="7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 t="s">
        <v>37</v>
      </c>
    </row>
    <row r="283" spans="1:38" x14ac:dyDescent="0.2">
      <c r="A283" t="s">
        <v>193</v>
      </c>
      <c r="D283">
        <v>53.15</v>
      </c>
      <c r="E283">
        <v>49</v>
      </c>
      <c r="F283">
        <v>10</v>
      </c>
      <c r="G283">
        <v>10</v>
      </c>
      <c r="H283">
        <v>1</v>
      </c>
      <c r="I283" s="5">
        <v>1</v>
      </c>
      <c r="J283">
        <v>1</v>
      </c>
      <c r="K283" s="6">
        <v>1</v>
      </c>
      <c r="L283" s="5">
        <v>1</v>
      </c>
      <c r="M283" s="7">
        <v>1</v>
      </c>
      <c r="N283" s="7">
        <v>0</v>
      </c>
      <c r="O283" s="7">
        <v>1</v>
      </c>
      <c r="P283" s="7">
        <v>1</v>
      </c>
      <c r="Q283">
        <v>1</v>
      </c>
      <c r="R283" s="6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 s="5">
        <v>1</v>
      </c>
      <c r="AA283">
        <v>1</v>
      </c>
      <c r="AB283" s="7">
        <v>1</v>
      </c>
      <c r="AC283" s="5">
        <v>1</v>
      </c>
      <c r="AD283">
        <v>1</v>
      </c>
      <c r="AE283" s="7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 t="s">
        <v>37</v>
      </c>
    </row>
    <row r="284" spans="1:38" x14ac:dyDescent="0.2">
      <c r="A284" t="s">
        <v>189</v>
      </c>
      <c r="D284">
        <v>53.7</v>
      </c>
      <c r="E284">
        <v>15.33</v>
      </c>
      <c r="F284">
        <v>3.33</v>
      </c>
      <c r="G284">
        <v>3</v>
      </c>
      <c r="H284">
        <v>0</v>
      </c>
      <c r="I284" s="5">
        <v>0</v>
      </c>
      <c r="J284">
        <v>1</v>
      </c>
      <c r="K284" s="6">
        <v>0</v>
      </c>
      <c r="L284" s="5">
        <v>0</v>
      </c>
      <c r="M284" s="7">
        <v>0</v>
      </c>
      <c r="N284" s="7">
        <v>0</v>
      </c>
      <c r="O284" s="7">
        <v>1</v>
      </c>
      <c r="P284" s="7">
        <v>0</v>
      </c>
      <c r="Q284">
        <v>0</v>
      </c>
      <c r="R284" s="6">
        <v>1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1</v>
      </c>
      <c r="Y284">
        <v>0</v>
      </c>
      <c r="Z284" s="5">
        <v>0</v>
      </c>
      <c r="AA284">
        <v>0</v>
      </c>
      <c r="AB284" s="7">
        <v>1</v>
      </c>
      <c r="AC284" s="5">
        <v>0</v>
      </c>
      <c r="AD284">
        <v>0</v>
      </c>
      <c r="AE284" s="7">
        <v>0</v>
      </c>
      <c r="AF284">
        <v>1</v>
      </c>
      <c r="AG284">
        <v>1</v>
      </c>
      <c r="AH284">
        <v>0</v>
      </c>
      <c r="AI284">
        <v>1</v>
      </c>
      <c r="AJ284">
        <v>0</v>
      </c>
      <c r="AK284">
        <v>0</v>
      </c>
      <c r="AL284" t="s">
        <v>40</v>
      </c>
    </row>
    <row r="285" spans="1:38" x14ac:dyDescent="0.2">
      <c r="A285" t="s">
        <v>115</v>
      </c>
      <c r="D285">
        <v>54.38</v>
      </c>
      <c r="E285">
        <v>42.67</v>
      </c>
      <c r="F285">
        <v>6.67</v>
      </c>
      <c r="G285">
        <v>9</v>
      </c>
      <c r="H285">
        <v>1</v>
      </c>
      <c r="I285" s="5">
        <v>1</v>
      </c>
      <c r="J285">
        <v>1</v>
      </c>
      <c r="K285" s="6">
        <v>1</v>
      </c>
      <c r="L285" s="5">
        <v>1</v>
      </c>
      <c r="M285" s="7">
        <v>1</v>
      </c>
      <c r="N285" s="7">
        <v>0</v>
      </c>
      <c r="O285" s="7">
        <v>1</v>
      </c>
      <c r="P285" s="7">
        <v>1</v>
      </c>
      <c r="Q285">
        <v>1</v>
      </c>
      <c r="R285" s="6">
        <v>1</v>
      </c>
      <c r="S285">
        <v>1</v>
      </c>
      <c r="T285">
        <v>1</v>
      </c>
      <c r="U285">
        <v>1</v>
      </c>
      <c r="V285">
        <v>0</v>
      </c>
      <c r="W285">
        <v>1</v>
      </c>
      <c r="X285">
        <v>1</v>
      </c>
      <c r="Y285">
        <v>1</v>
      </c>
      <c r="Z285" s="5">
        <v>1</v>
      </c>
      <c r="AA285">
        <v>1</v>
      </c>
      <c r="AB285" s="7">
        <v>1</v>
      </c>
      <c r="AC285" s="5">
        <v>0</v>
      </c>
      <c r="AD285">
        <v>1</v>
      </c>
      <c r="AE285" s="7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 t="s">
        <v>37</v>
      </c>
    </row>
    <row r="286" spans="1:38" x14ac:dyDescent="0.2">
      <c r="A286" t="s">
        <v>103</v>
      </c>
      <c r="D286">
        <v>54.4</v>
      </c>
      <c r="E286">
        <v>50</v>
      </c>
      <c r="F286">
        <v>10</v>
      </c>
      <c r="G286">
        <v>10</v>
      </c>
      <c r="H286">
        <v>1</v>
      </c>
      <c r="I286" s="5">
        <v>1</v>
      </c>
      <c r="J286">
        <v>1</v>
      </c>
      <c r="K286" s="6">
        <v>1</v>
      </c>
      <c r="L286" s="5">
        <v>1</v>
      </c>
      <c r="M286" s="7">
        <v>1</v>
      </c>
      <c r="N286" s="7">
        <v>1</v>
      </c>
      <c r="O286" s="7">
        <v>1</v>
      </c>
      <c r="P286" s="7">
        <v>1</v>
      </c>
      <c r="Q286">
        <v>1</v>
      </c>
      <c r="R286" s="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 s="5">
        <v>1</v>
      </c>
      <c r="AA286">
        <v>1</v>
      </c>
      <c r="AB286" s="7">
        <v>1</v>
      </c>
      <c r="AC286" s="5">
        <v>1</v>
      </c>
      <c r="AD286">
        <v>1</v>
      </c>
      <c r="AE286" s="7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 t="s">
        <v>37</v>
      </c>
    </row>
    <row r="287" spans="1:38" x14ac:dyDescent="0.2">
      <c r="A287" t="s">
        <v>165</v>
      </c>
      <c r="D287">
        <v>55.51</v>
      </c>
      <c r="E287">
        <v>25</v>
      </c>
      <c r="F287">
        <v>10</v>
      </c>
      <c r="G287">
        <v>1</v>
      </c>
      <c r="H287">
        <v>1</v>
      </c>
      <c r="I287" s="5">
        <v>0</v>
      </c>
      <c r="J287">
        <v>0</v>
      </c>
      <c r="K287" s="6">
        <v>1</v>
      </c>
      <c r="L287" s="5">
        <v>1</v>
      </c>
      <c r="M287" s="7">
        <v>1</v>
      </c>
      <c r="N287" s="7">
        <v>0</v>
      </c>
      <c r="O287" s="7">
        <v>0</v>
      </c>
      <c r="P287" s="7">
        <v>0</v>
      </c>
      <c r="Q287">
        <v>0</v>
      </c>
      <c r="R287" s="6">
        <v>1</v>
      </c>
      <c r="S287">
        <v>1</v>
      </c>
      <c r="T287">
        <v>1</v>
      </c>
      <c r="U287">
        <v>1</v>
      </c>
      <c r="V287">
        <v>1</v>
      </c>
      <c r="W287">
        <v>0</v>
      </c>
      <c r="X287">
        <v>0</v>
      </c>
      <c r="Y287">
        <v>1</v>
      </c>
      <c r="Z287" s="5">
        <v>0</v>
      </c>
      <c r="AA287">
        <v>0</v>
      </c>
      <c r="AB287" s="7">
        <v>1</v>
      </c>
      <c r="AC287" s="5">
        <v>0</v>
      </c>
      <c r="AD287">
        <v>0</v>
      </c>
      <c r="AE287" s="7">
        <v>1</v>
      </c>
      <c r="AF287">
        <v>1</v>
      </c>
      <c r="AG287">
        <v>0</v>
      </c>
      <c r="AH287">
        <v>0</v>
      </c>
      <c r="AI287">
        <v>0</v>
      </c>
      <c r="AJ287">
        <v>1</v>
      </c>
      <c r="AK287">
        <v>0</v>
      </c>
      <c r="AL287" t="s">
        <v>48</v>
      </c>
    </row>
    <row r="288" spans="1:38" x14ac:dyDescent="0.2">
      <c r="A288" t="s">
        <v>96</v>
      </c>
      <c r="D288">
        <v>58.47</v>
      </c>
      <c r="E288">
        <v>38</v>
      </c>
      <c r="F288">
        <v>10</v>
      </c>
      <c r="G288">
        <v>9</v>
      </c>
      <c r="H288">
        <v>0</v>
      </c>
      <c r="I288" s="5">
        <v>1</v>
      </c>
      <c r="J288">
        <v>0</v>
      </c>
      <c r="K288" s="6">
        <v>0</v>
      </c>
      <c r="L288" s="5">
        <v>1</v>
      </c>
      <c r="M288" s="7">
        <v>0</v>
      </c>
      <c r="N288" s="7">
        <v>1</v>
      </c>
      <c r="O288" s="7">
        <v>1</v>
      </c>
      <c r="P288" s="7">
        <v>1</v>
      </c>
      <c r="Q288">
        <v>1</v>
      </c>
      <c r="R288" s="6">
        <v>1</v>
      </c>
      <c r="S288">
        <v>0</v>
      </c>
      <c r="T288">
        <v>0</v>
      </c>
      <c r="U288">
        <v>1</v>
      </c>
      <c r="V288">
        <v>1</v>
      </c>
      <c r="W288">
        <v>0</v>
      </c>
      <c r="X288">
        <v>1</v>
      </c>
      <c r="Y288">
        <v>1</v>
      </c>
      <c r="Z288" s="5">
        <v>0</v>
      </c>
      <c r="AA288">
        <v>1</v>
      </c>
      <c r="AB288" s="7">
        <v>1</v>
      </c>
      <c r="AC288" s="5">
        <v>1</v>
      </c>
      <c r="AD288">
        <v>1</v>
      </c>
      <c r="AE288" s="7">
        <v>0</v>
      </c>
      <c r="AF288">
        <v>1</v>
      </c>
      <c r="AG288">
        <v>1</v>
      </c>
      <c r="AH288">
        <v>0</v>
      </c>
      <c r="AI288">
        <v>1</v>
      </c>
      <c r="AJ288">
        <v>0</v>
      </c>
      <c r="AK288">
        <v>1</v>
      </c>
      <c r="AL288" t="s">
        <v>82</v>
      </c>
    </row>
    <row r="289" spans="1:38" x14ac:dyDescent="0.2">
      <c r="A289" t="s">
        <v>135</v>
      </c>
      <c r="D289">
        <v>59.17</v>
      </c>
      <c r="E289">
        <v>49</v>
      </c>
      <c r="F289">
        <v>10</v>
      </c>
      <c r="G289">
        <v>10</v>
      </c>
      <c r="H289">
        <v>1</v>
      </c>
      <c r="I289" s="5">
        <v>1</v>
      </c>
      <c r="J289">
        <v>1</v>
      </c>
      <c r="K289" s="6">
        <v>1</v>
      </c>
      <c r="L289" s="5">
        <v>1</v>
      </c>
      <c r="M289" s="7">
        <v>1</v>
      </c>
      <c r="N289" s="7">
        <v>1</v>
      </c>
      <c r="O289" s="7">
        <v>1</v>
      </c>
      <c r="P289" s="7">
        <v>1</v>
      </c>
      <c r="Q289">
        <v>1</v>
      </c>
      <c r="R289" s="6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 s="5">
        <v>1</v>
      </c>
      <c r="AA289">
        <v>1</v>
      </c>
      <c r="AB289" s="7">
        <v>1</v>
      </c>
      <c r="AC289" s="5">
        <v>1</v>
      </c>
      <c r="AD289">
        <v>1</v>
      </c>
      <c r="AE289" s="7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0</v>
      </c>
      <c r="AL289" t="s">
        <v>37</v>
      </c>
    </row>
    <row r="290" spans="1:38" x14ac:dyDescent="0.2">
      <c r="A290" t="s">
        <v>52</v>
      </c>
      <c r="D290">
        <v>59.2</v>
      </c>
      <c r="E290">
        <v>35</v>
      </c>
      <c r="F290">
        <v>10</v>
      </c>
      <c r="G290">
        <v>5</v>
      </c>
      <c r="H290">
        <v>0</v>
      </c>
      <c r="I290" s="5">
        <v>1</v>
      </c>
      <c r="J290">
        <v>1</v>
      </c>
      <c r="K290" s="6">
        <v>1</v>
      </c>
      <c r="L290" s="5">
        <v>1</v>
      </c>
      <c r="M290" s="7">
        <v>1</v>
      </c>
      <c r="N290" s="7">
        <v>1</v>
      </c>
      <c r="O290" s="7">
        <v>0</v>
      </c>
      <c r="P290" s="7">
        <v>1</v>
      </c>
      <c r="Q290">
        <v>1</v>
      </c>
      <c r="R290" s="6">
        <v>1</v>
      </c>
      <c r="S290">
        <v>0</v>
      </c>
      <c r="T290">
        <v>1</v>
      </c>
      <c r="U290">
        <v>0</v>
      </c>
      <c r="V290">
        <v>1</v>
      </c>
      <c r="W290">
        <v>1</v>
      </c>
      <c r="X290">
        <v>0</v>
      </c>
      <c r="Y290">
        <v>1</v>
      </c>
      <c r="Z290" s="5">
        <v>1</v>
      </c>
      <c r="AA290">
        <v>1</v>
      </c>
      <c r="AB290" s="7">
        <v>1</v>
      </c>
      <c r="AC290" s="5">
        <v>1</v>
      </c>
      <c r="AD290">
        <v>0</v>
      </c>
      <c r="AE290" s="7">
        <v>0</v>
      </c>
      <c r="AF290">
        <v>1</v>
      </c>
      <c r="AG290">
        <v>0</v>
      </c>
      <c r="AH290">
        <v>0</v>
      </c>
      <c r="AI290">
        <v>1</v>
      </c>
      <c r="AJ290">
        <v>0</v>
      </c>
      <c r="AK290">
        <v>1</v>
      </c>
      <c r="AL290" t="s">
        <v>42</v>
      </c>
    </row>
    <row r="291" spans="1:38" x14ac:dyDescent="0.2">
      <c r="A291" t="s">
        <v>184</v>
      </c>
      <c r="D291">
        <v>59.23</v>
      </c>
      <c r="E291">
        <v>30</v>
      </c>
      <c r="F291">
        <v>10</v>
      </c>
      <c r="G291">
        <v>4</v>
      </c>
      <c r="H291">
        <v>0</v>
      </c>
      <c r="I291" s="5">
        <v>0</v>
      </c>
      <c r="J291">
        <v>1</v>
      </c>
      <c r="K291" s="6">
        <v>0</v>
      </c>
      <c r="L291" s="5">
        <v>1</v>
      </c>
      <c r="M291" s="7">
        <v>0</v>
      </c>
      <c r="N291" s="7">
        <v>0</v>
      </c>
      <c r="O291" s="7">
        <v>1</v>
      </c>
      <c r="P291" s="7">
        <v>0</v>
      </c>
      <c r="Q291">
        <v>0</v>
      </c>
      <c r="R291" s="6">
        <v>0</v>
      </c>
      <c r="S291">
        <v>1</v>
      </c>
      <c r="T291">
        <v>0</v>
      </c>
      <c r="U291">
        <v>1</v>
      </c>
      <c r="V291">
        <v>1</v>
      </c>
      <c r="W291">
        <v>0</v>
      </c>
      <c r="X291">
        <v>1</v>
      </c>
      <c r="Y291">
        <v>1</v>
      </c>
      <c r="Z291" s="5">
        <v>1</v>
      </c>
      <c r="AA291">
        <v>1</v>
      </c>
      <c r="AB291" s="7">
        <v>1</v>
      </c>
      <c r="AC291" s="5">
        <v>1</v>
      </c>
      <c r="AD291">
        <v>1</v>
      </c>
      <c r="AE291" s="7">
        <v>0</v>
      </c>
      <c r="AF291">
        <v>1</v>
      </c>
      <c r="AG291">
        <v>0</v>
      </c>
      <c r="AH291">
        <v>1</v>
      </c>
      <c r="AI291">
        <v>0</v>
      </c>
      <c r="AJ291">
        <v>1</v>
      </c>
      <c r="AK291">
        <v>0</v>
      </c>
      <c r="AL291" t="s">
        <v>42</v>
      </c>
    </row>
    <row r="292" spans="1:38" x14ac:dyDescent="0.2">
      <c r="A292" t="s">
        <v>171</v>
      </c>
      <c r="D292">
        <v>60</v>
      </c>
      <c r="E292">
        <v>36.67</v>
      </c>
      <c r="F292">
        <v>1.67</v>
      </c>
      <c r="G292">
        <v>7</v>
      </c>
      <c r="H292">
        <v>1</v>
      </c>
      <c r="I292" s="5">
        <v>1</v>
      </c>
      <c r="J292">
        <v>1</v>
      </c>
      <c r="K292" s="6">
        <v>1</v>
      </c>
      <c r="L292" s="5">
        <v>1</v>
      </c>
      <c r="M292" s="7">
        <v>1</v>
      </c>
      <c r="N292" s="7">
        <v>1</v>
      </c>
      <c r="O292" s="7">
        <v>0</v>
      </c>
      <c r="P292" s="7">
        <v>0</v>
      </c>
      <c r="Q292">
        <v>1</v>
      </c>
      <c r="R292" s="6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 s="5">
        <v>1</v>
      </c>
      <c r="AA292">
        <v>1</v>
      </c>
      <c r="AB292" s="7">
        <v>1</v>
      </c>
      <c r="AC292" s="5">
        <v>1</v>
      </c>
      <c r="AD292">
        <v>1</v>
      </c>
      <c r="AE292" s="7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 t="s">
        <v>42</v>
      </c>
    </row>
    <row r="293" spans="1:38" s="2" customFormat="1" x14ac:dyDescent="0.2">
      <c r="I293" s="5"/>
      <c r="K293" s="6"/>
      <c r="L293" s="5"/>
      <c r="M293" s="7"/>
      <c r="N293" s="7"/>
      <c r="O293" s="7"/>
      <c r="P293" s="7"/>
      <c r="R293" s="6"/>
      <c r="Z293" s="5"/>
      <c r="AB293" s="7"/>
      <c r="AC293" s="5"/>
      <c r="AE293" s="7"/>
    </row>
    <row r="294" spans="1:38" s="3" customFormat="1" x14ac:dyDescent="0.2">
      <c r="A294" s="4" t="s">
        <v>219</v>
      </c>
      <c r="I294" s="5"/>
      <c r="K294" s="6"/>
      <c r="L294" s="5"/>
      <c r="M294" s="7"/>
      <c r="N294" s="7"/>
      <c r="O294" s="7"/>
      <c r="P294" s="7"/>
      <c r="R294" s="6"/>
      <c r="Z294" s="5"/>
      <c r="AB294" s="7"/>
      <c r="AC294" s="5"/>
      <c r="AE294" s="7"/>
    </row>
    <row r="295" spans="1:38" x14ac:dyDescent="0.2">
      <c r="A295" t="s">
        <v>202</v>
      </c>
      <c r="F295">
        <f>COUNT(D281:D292)</f>
        <v>12</v>
      </c>
    </row>
    <row r="296" spans="1:38" x14ac:dyDescent="0.2">
      <c r="A296" t="s">
        <v>203</v>
      </c>
      <c r="F296">
        <f>AVERAGE(D281:D292)</f>
        <v>55.739166666666669</v>
      </c>
    </row>
    <row r="297" spans="1:38" x14ac:dyDescent="0.2">
      <c r="A297" t="s">
        <v>204</v>
      </c>
      <c r="F297">
        <f>AVERAGE(E281:E292)</f>
        <v>39.222500000000004</v>
      </c>
    </row>
    <row r="298" spans="1:38" x14ac:dyDescent="0.2">
      <c r="A298" t="s">
        <v>205</v>
      </c>
      <c r="H298">
        <f>COUNTIF(H281:H292,"=1")</f>
        <v>8</v>
      </c>
      <c r="I298">
        <f t="shared" ref="I298:AK298" si="5">COUNTIF(I281:I292,"=1")</f>
        <v>9</v>
      </c>
      <c r="J298">
        <f t="shared" si="5"/>
        <v>10</v>
      </c>
      <c r="K298">
        <f t="shared" si="5"/>
        <v>9</v>
      </c>
      <c r="L298">
        <f t="shared" si="5"/>
        <v>11</v>
      </c>
      <c r="M298">
        <f t="shared" si="5"/>
        <v>9</v>
      </c>
      <c r="N298">
        <f t="shared" si="5"/>
        <v>7</v>
      </c>
      <c r="O298">
        <f t="shared" si="5"/>
        <v>9</v>
      </c>
      <c r="P298">
        <f t="shared" si="5"/>
        <v>8</v>
      </c>
      <c r="Q298">
        <f t="shared" si="5"/>
        <v>9</v>
      </c>
      <c r="R298">
        <f t="shared" si="5"/>
        <v>11</v>
      </c>
      <c r="S298">
        <f t="shared" si="5"/>
        <v>9</v>
      </c>
      <c r="T298">
        <f t="shared" si="5"/>
        <v>9</v>
      </c>
      <c r="U298">
        <f t="shared" si="5"/>
        <v>10</v>
      </c>
      <c r="V298">
        <f t="shared" si="5"/>
        <v>11</v>
      </c>
      <c r="W298">
        <f t="shared" si="5"/>
        <v>8</v>
      </c>
      <c r="X298">
        <f t="shared" si="5"/>
        <v>10</v>
      </c>
      <c r="Y298">
        <f t="shared" si="5"/>
        <v>11</v>
      </c>
      <c r="Z298">
        <f t="shared" si="5"/>
        <v>9</v>
      </c>
      <c r="AA298">
        <f t="shared" si="5"/>
        <v>10</v>
      </c>
      <c r="AB298">
        <f t="shared" si="5"/>
        <v>12</v>
      </c>
      <c r="AC298">
        <f t="shared" si="5"/>
        <v>9</v>
      </c>
      <c r="AD298">
        <f t="shared" si="5"/>
        <v>9</v>
      </c>
      <c r="AE298">
        <f t="shared" si="5"/>
        <v>8</v>
      </c>
      <c r="AF298">
        <f t="shared" si="5"/>
        <v>12</v>
      </c>
      <c r="AG298">
        <f t="shared" si="5"/>
        <v>9</v>
      </c>
      <c r="AH298">
        <f t="shared" si="5"/>
        <v>8</v>
      </c>
      <c r="AI298">
        <f t="shared" si="5"/>
        <v>10</v>
      </c>
      <c r="AJ298">
        <f t="shared" si="5"/>
        <v>9</v>
      </c>
      <c r="AK298">
        <f t="shared" si="5"/>
        <v>8</v>
      </c>
    </row>
    <row r="300" spans="1:38" x14ac:dyDescent="0.2">
      <c r="A300" s="9" t="s">
        <v>220</v>
      </c>
      <c r="H300" s="9" t="s">
        <v>225</v>
      </c>
    </row>
    <row r="301" spans="1:38" x14ac:dyDescent="0.2">
      <c r="A301" t="s">
        <v>206</v>
      </c>
      <c r="F301">
        <f>SUM(K298,R298)</f>
        <v>20</v>
      </c>
      <c r="H301">
        <f>2*F295</f>
        <v>24</v>
      </c>
      <c r="I301"/>
      <c r="J301" s="8" t="s">
        <v>228</v>
      </c>
      <c r="K301"/>
      <c r="L301"/>
    </row>
    <row r="302" spans="1:38" x14ac:dyDescent="0.2">
      <c r="A302" t="s">
        <v>207</v>
      </c>
      <c r="F302">
        <f>SUM(H298:J298,L298,Q298,S298:AA298)</f>
        <v>134</v>
      </c>
      <c r="H302">
        <f>14*F295</f>
        <v>168</v>
      </c>
      <c r="J302" s="8" t="s">
        <v>229</v>
      </c>
    </row>
    <row r="303" spans="1:38" x14ac:dyDescent="0.2">
      <c r="A303" t="s">
        <v>208</v>
      </c>
      <c r="F303">
        <f>SUM(M298:P298)</f>
        <v>33</v>
      </c>
      <c r="H303">
        <f>4*F295</f>
        <v>48</v>
      </c>
      <c r="J303" s="8" t="s">
        <v>230</v>
      </c>
    </row>
    <row r="305" spans="1:31" x14ac:dyDescent="0.2">
      <c r="A305" s="9" t="s">
        <v>221</v>
      </c>
    </row>
    <row r="306" spans="1:31" x14ac:dyDescent="0.2">
      <c r="A306" t="s">
        <v>206</v>
      </c>
      <c r="F306">
        <f>0</f>
        <v>0</v>
      </c>
      <c r="H306">
        <v>0</v>
      </c>
      <c r="J306" s="8" t="s">
        <v>231</v>
      </c>
    </row>
    <row r="307" spans="1:31" x14ac:dyDescent="0.2">
      <c r="A307" t="s">
        <v>207</v>
      </c>
      <c r="F307">
        <f>SUM(AC298:AD298,AF298:AK298)</f>
        <v>74</v>
      </c>
      <c r="H307">
        <f>8*F295</f>
        <v>96</v>
      </c>
      <c r="J307" s="8" t="s">
        <v>232</v>
      </c>
    </row>
    <row r="308" spans="1:31" x14ac:dyDescent="0.2">
      <c r="A308" t="s">
        <v>208</v>
      </c>
      <c r="F308">
        <f>SUM(AB298,AE298)</f>
        <v>20</v>
      </c>
      <c r="H308">
        <f>2*F295</f>
        <v>24</v>
      </c>
      <c r="J308" s="8" t="s">
        <v>233</v>
      </c>
    </row>
    <row r="310" spans="1:31" x14ac:dyDescent="0.2">
      <c r="A310" s="9" t="s">
        <v>222</v>
      </c>
    </row>
    <row r="311" spans="1:31" x14ac:dyDescent="0.2">
      <c r="A311" s="8" t="s">
        <v>223</v>
      </c>
      <c r="H311" s="8" t="s">
        <v>234</v>
      </c>
      <c r="I311" s="14" t="s">
        <v>235</v>
      </c>
    </row>
    <row r="312" spans="1:31" x14ac:dyDescent="0.2">
      <c r="A312" s="8" t="s">
        <v>224</v>
      </c>
      <c r="H312">
        <f>ABS(SUM(F281:F292))</f>
        <v>101.67</v>
      </c>
      <c r="I312" s="5">
        <f>ABS(SUM(G281:G292))</f>
        <v>88</v>
      </c>
    </row>
    <row r="313" spans="1:31" x14ac:dyDescent="0.2">
      <c r="A313" s="8"/>
      <c r="F313" s="8" t="s">
        <v>225</v>
      </c>
    </row>
    <row r="315" spans="1:31" x14ac:dyDescent="0.2">
      <c r="A315" t="s">
        <v>209</v>
      </c>
      <c r="F315">
        <f>COUNTIF(E281:E292,"&lt;=10")</f>
        <v>0</v>
      </c>
    </row>
    <row r="316" spans="1:31" x14ac:dyDescent="0.2">
      <c r="A316" t="s">
        <v>210</v>
      </c>
      <c r="F316">
        <f>COUNTIF(E281:E292,"&lt;=20")-COUNTIF(E281:E292,"&lt;=10")</f>
        <v>1</v>
      </c>
      <c r="H316" s="8" t="s">
        <v>236</v>
      </c>
    </row>
    <row r="317" spans="1:31" x14ac:dyDescent="0.2">
      <c r="A317" t="s">
        <v>211</v>
      </c>
      <c r="F317">
        <f>COUNTIF(E281:E292,"&lt;=30")-COUNTIF(E281:E292,"&lt;=20")</f>
        <v>2</v>
      </c>
      <c r="H317">
        <f>SUM(F315:F319)</f>
        <v>12</v>
      </c>
    </row>
    <row r="318" spans="1:31" x14ac:dyDescent="0.2">
      <c r="A318" t="s">
        <v>212</v>
      </c>
      <c r="F318">
        <f>COUNTIF(E281:E292,"&lt;=40")-COUNTIF(E281:E292,"&lt;=30")</f>
        <v>3</v>
      </c>
    </row>
    <row r="319" spans="1:31" x14ac:dyDescent="0.2">
      <c r="A319" t="s">
        <v>213</v>
      </c>
      <c r="F319">
        <f>COUNTIF(E281:E292,"&lt;=50")-COUNTIF(E281:E292,"&lt;=40")</f>
        <v>6</v>
      </c>
    </row>
    <row r="320" spans="1:31" s="2" customFormat="1" x14ac:dyDescent="0.2">
      <c r="I320" s="5"/>
      <c r="K320" s="6"/>
      <c r="L320" s="5"/>
      <c r="M320" s="7"/>
      <c r="N320" s="7"/>
      <c r="O320" s="7"/>
      <c r="P320" s="7"/>
      <c r="R320" s="6"/>
      <c r="Z320" s="5"/>
      <c r="AB320" s="7"/>
      <c r="AC320" s="5"/>
      <c r="AE320" s="7"/>
    </row>
    <row r="321" spans="1:38" s="2" customFormat="1" x14ac:dyDescent="0.2">
      <c r="I321" s="5"/>
      <c r="K321" s="6"/>
      <c r="L321" s="5"/>
      <c r="M321" s="7"/>
      <c r="N321" s="7"/>
      <c r="O321" s="7"/>
      <c r="P321" s="7"/>
      <c r="R321" s="6"/>
      <c r="Z321" s="5"/>
      <c r="AB321" s="7"/>
      <c r="AC321" s="5"/>
      <c r="AE321" s="7"/>
    </row>
    <row r="322" spans="1:38" x14ac:dyDescent="0.2">
      <c r="A322" t="s">
        <v>39</v>
      </c>
      <c r="D322" t="s">
        <v>68</v>
      </c>
      <c r="E322">
        <v>0</v>
      </c>
      <c r="F322">
        <v>0</v>
      </c>
      <c r="G322">
        <v>0</v>
      </c>
      <c r="H322">
        <v>0</v>
      </c>
      <c r="I322" s="5">
        <v>0</v>
      </c>
      <c r="J322">
        <v>0</v>
      </c>
      <c r="K322" s="6">
        <v>0</v>
      </c>
      <c r="L322" s="5">
        <v>0</v>
      </c>
      <c r="M322" s="7">
        <v>0</v>
      </c>
      <c r="N322" s="7">
        <v>0</v>
      </c>
      <c r="O322" s="7">
        <v>0</v>
      </c>
      <c r="P322" s="7">
        <v>0</v>
      </c>
      <c r="Q322">
        <v>0</v>
      </c>
      <c r="R322" s="6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 s="5">
        <v>0</v>
      </c>
      <c r="AA322">
        <v>0</v>
      </c>
      <c r="AB322" s="7">
        <v>0</v>
      </c>
      <c r="AC322" s="5">
        <v>0</v>
      </c>
      <c r="AD322">
        <v>0</v>
      </c>
      <c r="AE322" s="7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t="s">
        <v>40</v>
      </c>
    </row>
    <row r="323" spans="1:38" x14ac:dyDescent="0.2">
      <c r="A323" t="s">
        <v>61</v>
      </c>
      <c r="D323" t="s">
        <v>68</v>
      </c>
      <c r="E323">
        <v>0</v>
      </c>
      <c r="F323">
        <v>0</v>
      </c>
      <c r="G323">
        <v>0</v>
      </c>
      <c r="H323">
        <v>0</v>
      </c>
      <c r="I323" s="5">
        <v>0</v>
      </c>
      <c r="J323">
        <v>0</v>
      </c>
      <c r="K323" s="6">
        <v>0</v>
      </c>
      <c r="L323" s="5">
        <v>0</v>
      </c>
      <c r="M323" s="7">
        <v>0</v>
      </c>
      <c r="N323" s="7">
        <v>0</v>
      </c>
      <c r="O323" s="7">
        <v>0</v>
      </c>
      <c r="P323" s="7">
        <v>0</v>
      </c>
      <c r="Q323">
        <v>0</v>
      </c>
      <c r="R323" s="6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 s="5">
        <v>0</v>
      </c>
      <c r="AA323">
        <v>0</v>
      </c>
      <c r="AB323" s="7">
        <v>0</v>
      </c>
      <c r="AC323" s="5">
        <v>0</v>
      </c>
      <c r="AD323">
        <v>0</v>
      </c>
      <c r="AE323" s="7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t="s">
        <v>40</v>
      </c>
    </row>
    <row r="324" spans="1:38" x14ac:dyDescent="0.2">
      <c r="A324" t="s">
        <v>66</v>
      </c>
      <c r="D324" t="s">
        <v>68</v>
      </c>
      <c r="E324" t="s">
        <v>67</v>
      </c>
      <c r="F324" t="s">
        <v>69</v>
      </c>
      <c r="G324" t="s">
        <v>69</v>
      </c>
      <c r="H324" t="s">
        <v>69</v>
      </c>
      <c r="I324" s="5" t="s">
        <v>69</v>
      </c>
      <c r="J324" t="s">
        <v>69</v>
      </c>
      <c r="K324" s="6" t="s">
        <v>69</v>
      </c>
      <c r="L324" s="5" t="s">
        <v>69</v>
      </c>
      <c r="M324" s="7" t="s">
        <v>69</v>
      </c>
      <c r="N324" s="7" t="s">
        <v>69</v>
      </c>
      <c r="O324" s="7" t="s">
        <v>69</v>
      </c>
      <c r="P324" s="7" t="s">
        <v>69</v>
      </c>
      <c r="Q324" t="s">
        <v>69</v>
      </c>
      <c r="R324" s="6" t="s">
        <v>69</v>
      </c>
      <c r="S324" t="s">
        <v>69</v>
      </c>
      <c r="T324" t="s">
        <v>69</v>
      </c>
      <c r="U324" t="s">
        <v>69</v>
      </c>
      <c r="V324" t="s">
        <v>69</v>
      </c>
      <c r="W324" t="s">
        <v>69</v>
      </c>
      <c r="X324" t="s">
        <v>69</v>
      </c>
      <c r="Y324" t="s">
        <v>69</v>
      </c>
      <c r="Z324" s="5" t="s">
        <v>69</v>
      </c>
      <c r="AA324" t="s">
        <v>69</v>
      </c>
      <c r="AB324" s="7" t="s">
        <v>69</v>
      </c>
      <c r="AC324" s="5" t="s">
        <v>69</v>
      </c>
      <c r="AD324" t="s">
        <v>69</v>
      </c>
      <c r="AE324" s="7" t="s">
        <v>69</v>
      </c>
      <c r="AF324" t="s">
        <v>69</v>
      </c>
      <c r="AG324" t="s">
        <v>69</v>
      </c>
      <c r="AH324" t="s">
        <v>69</v>
      </c>
      <c r="AI324" t="s">
        <v>69</v>
      </c>
      <c r="AJ324" t="s">
        <v>69</v>
      </c>
      <c r="AK324" t="s">
        <v>69</v>
      </c>
      <c r="AL324" t="s">
        <v>67</v>
      </c>
    </row>
    <row r="325" spans="1:38" x14ac:dyDescent="0.2">
      <c r="A325" t="s">
        <v>73</v>
      </c>
      <c r="D325" t="s">
        <v>68</v>
      </c>
      <c r="E325" t="s">
        <v>67</v>
      </c>
      <c r="F325" t="s">
        <v>69</v>
      </c>
      <c r="G325" t="s">
        <v>69</v>
      </c>
      <c r="H325" t="s">
        <v>69</v>
      </c>
      <c r="I325" s="5" t="s">
        <v>69</v>
      </c>
      <c r="J325" t="s">
        <v>69</v>
      </c>
      <c r="K325" s="6" t="s">
        <v>69</v>
      </c>
      <c r="L325" s="5" t="s">
        <v>69</v>
      </c>
      <c r="M325" s="7" t="s">
        <v>69</v>
      </c>
      <c r="N325" s="7" t="s">
        <v>69</v>
      </c>
      <c r="O325" s="7" t="s">
        <v>69</v>
      </c>
      <c r="P325" s="7" t="s">
        <v>69</v>
      </c>
      <c r="Q325" t="s">
        <v>69</v>
      </c>
      <c r="R325" s="6" t="s">
        <v>69</v>
      </c>
      <c r="S325" t="s">
        <v>69</v>
      </c>
      <c r="T325" t="s">
        <v>69</v>
      </c>
      <c r="U325" t="s">
        <v>69</v>
      </c>
      <c r="V325" t="s">
        <v>69</v>
      </c>
      <c r="W325" t="s">
        <v>69</v>
      </c>
      <c r="X325" t="s">
        <v>69</v>
      </c>
      <c r="Y325" t="s">
        <v>69</v>
      </c>
      <c r="Z325" s="5" t="s">
        <v>69</v>
      </c>
      <c r="AA325" t="s">
        <v>69</v>
      </c>
      <c r="AB325" s="7" t="s">
        <v>69</v>
      </c>
      <c r="AC325" s="5" t="s">
        <v>69</v>
      </c>
      <c r="AD325" t="s">
        <v>69</v>
      </c>
      <c r="AE325" s="7" t="s">
        <v>69</v>
      </c>
      <c r="AF325" t="s">
        <v>69</v>
      </c>
      <c r="AG325" t="s">
        <v>69</v>
      </c>
      <c r="AH325" t="s">
        <v>69</v>
      </c>
      <c r="AI325" t="s">
        <v>69</v>
      </c>
      <c r="AJ325" t="s">
        <v>69</v>
      </c>
      <c r="AK325" t="s">
        <v>69</v>
      </c>
      <c r="AL325" t="s">
        <v>67</v>
      </c>
    </row>
    <row r="326" spans="1:38" x14ac:dyDescent="0.2">
      <c r="A326" t="s">
        <v>74</v>
      </c>
      <c r="D326" t="s">
        <v>68</v>
      </c>
      <c r="E326">
        <v>0</v>
      </c>
      <c r="F326">
        <v>0</v>
      </c>
      <c r="G326">
        <v>0</v>
      </c>
      <c r="H326">
        <v>0</v>
      </c>
      <c r="I326" s="5">
        <v>0</v>
      </c>
      <c r="J326">
        <v>0</v>
      </c>
      <c r="K326" s="6">
        <v>0</v>
      </c>
      <c r="L326" s="5">
        <v>0</v>
      </c>
      <c r="M326" s="7">
        <v>0</v>
      </c>
      <c r="N326" s="7">
        <v>0</v>
      </c>
      <c r="O326" s="7">
        <v>0</v>
      </c>
      <c r="P326" s="7">
        <v>0</v>
      </c>
      <c r="Q326">
        <v>0</v>
      </c>
      <c r="R326" s="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 s="5">
        <v>0</v>
      </c>
      <c r="AA326">
        <v>0</v>
      </c>
      <c r="AB326" s="7">
        <v>0</v>
      </c>
      <c r="AC326" s="5">
        <v>0</v>
      </c>
      <c r="AD326">
        <v>0</v>
      </c>
      <c r="AE326" s="7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t="s">
        <v>40</v>
      </c>
    </row>
    <row r="327" spans="1:38" x14ac:dyDescent="0.2">
      <c r="A327" t="s">
        <v>83</v>
      </c>
      <c r="D327" t="s">
        <v>68</v>
      </c>
      <c r="E327">
        <v>0</v>
      </c>
      <c r="F327">
        <v>0</v>
      </c>
      <c r="G327">
        <v>0</v>
      </c>
      <c r="H327">
        <v>0</v>
      </c>
      <c r="I327" s="5">
        <v>0</v>
      </c>
      <c r="J327">
        <v>0</v>
      </c>
      <c r="K327" s="6">
        <v>0</v>
      </c>
      <c r="L327" s="5">
        <v>0</v>
      </c>
      <c r="M327" s="7">
        <v>0</v>
      </c>
      <c r="N327" s="7">
        <v>0</v>
      </c>
      <c r="O327" s="7">
        <v>0</v>
      </c>
      <c r="P327" s="7">
        <v>0</v>
      </c>
      <c r="Q327">
        <v>0</v>
      </c>
      <c r="R327" s="6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 s="5">
        <v>0</v>
      </c>
      <c r="AA327">
        <v>0</v>
      </c>
      <c r="AB327" s="7">
        <v>0</v>
      </c>
      <c r="AC327" s="5">
        <v>0</v>
      </c>
      <c r="AD327">
        <v>0</v>
      </c>
      <c r="AE327" s="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t="s">
        <v>40</v>
      </c>
    </row>
    <row r="328" spans="1:38" x14ac:dyDescent="0.2">
      <c r="A328" t="s">
        <v>84</v>
      </c>
      <c r="D328" t="s">
        <v>68</v>
      </c>
      <c r="E328">
        <v>0</v>
      </c>
      <c r="F328">
        <v>0</v>
      </c>
      <c r="G328">
        <v>0</v>
      </c>
      <c r="H328">
        <v>0</v>
      </c>
      <c r="I328" s="5">
        <v>0</v>
      </c>
      <c r="J328">
        <v>0</v>
      </c>
      <c r="K328" s="6">
        <v>0</v>
      </c>
      <c r="L328" s="5">
        <v>0</v>
      </c>
      <c r="M328" s="7">
        <v>0</v>
      </c>
      <c r="N328" s="7">
        <v>0</v>
      </c>
      <c r="O328" s="7">
        <v>0</v>
      </c>
      <c r="P328" s="7">
        <v>0</v>
      </c>
      <c r="Q328">
        <v>0</v>
      </c>
      <c r="R328" s="6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s="5">
        <v>0</v>
      </c>
      <c r="AA328">
        <v>0</v>
      </c>
      <c r="AB328" s="7">
        <v>0</v>
      </c>
      <c r="AC328" s="5">
        <v>0</v>
      </c>
      <c r="AD328">
        <v>0</v>
      </c>
      <c r="AE328" s="7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t="s">
        <v>40</v>
      </c>
    </row>
    <row r="329" spans="1:38" x14ac:dyDescent="0.2">
      <c r="A329" t="s">
        <v>112</v>
      </c>
      <c r="D329" t="s">
        <v>68</v>
      </c>
      <c r="E329" t="s">
        <v>67</v>
      </c>
      <c r="F329" t="s">
        <v>69</v>
      </c>
      <c r="G329" t="s">
        <v>69</v>
      </c>
      <c r="H329" t="s">
        <v>69</v>
      </c>
      <c r="I329" s="5" t="s">
        <v>69</v>
      </c>
      <c r="J329" t="s">
        <v>69</v>
      </c>
      <c r="K329" s="6" t="s">
        <v>69</v>
      </c>
      <c r="L329" s="5" t="s">
        <v>69</v>
      </c>
      <c r="M329" s="7" t="s">
        <v>69</v>
      </c>
      <c r="N329" s="7" t="s">
        <v>69</v>
      </c>
      <c r="O329" s="7" t="s">
        <v>69</v>
      </c>
      <c r="P329" s="7" t="s">
        <v>69</v>
      </c>
      <c r="Q329" t="s">
        <v>69</v>
      </c>
      <c r="R329" s="6" t="s">
        <v>69</v>
      </c>
      <c r="S329" t="s">
        <v>69</v>
      </c>
      <c r="T329" t="s">
        <v>69</v>
      </c>
      <c r="U329" t="s">
        <v>69</v>
      </c>
      <c r="V329" t="s">
        <v>69</v>
      </c>
      <c r="W329" t="s">
        <v>69</v>
      </c>
      <c r="X329" t="s">
        <v>69</v>
      </c>
      <c r="Y329" t="s">
        <v>69</v>
      </c>
      <c r="Z329" s="5" t="s">
        <v>69</v>
      </c>
      <c r="AA329" t="s">
        <v>69</v>
      </c>
      <c r="AB329" s="7" t="s">
        <v>69</v>
      </c>
      <c r="AC329" s="5" t="s">
        <v>69</v>
      </c>
      <c r="AD329" t="s">
        <v>69</v>
      </c>
      <c r="AE329" s="7" t="s">
        <v>69</v>
      </c>
      <c r="AF329" t="s">
        <v>69</v>
      </c>
      <c r="AG329" t="s">
        <v>69</v>
      </c>
      <c r="AH329" t="s">
        <v>69</v>
      </c>
      <c r="AI329" t="s">
        <v>69</v>
      </c>
      <c r="AJ329" t="s">
        <v>69</v>
      </c>
      <c r="AK329" t="s">
        <v>69</v>
      </c>
      <c r="AL329" t="s">
        <v>67</v>
      </c>
    </row>
    <row r="330" spans="1:38" x14ac:dyDescent="0.2">
      <c r="A330" t="s">
        <v>120</v>
      </c>
      <c r="D330" t="s">
        <v>68</v>
      </c>
      <c r="E330" t="s">
        <v>67</v>
      </c>
      <c r="F330" t="s">
        <v>69</v>
      </c>
      <c r="G330" t="s">
        <v>69</v>
      </c>
      <c r="H330" t="s">
        <v>69</v>
      </c>
      <c r="I330" s="5" t="s">
        <v>69</v>
      </c>
      <c r="J330" t="s">
        <v>69</v>
      </c>
      <c r="K330" s="6" t="s">
        <v>69</v>
      </c>
      <c r="L330" s="5" t="s">
        <v>69</v>
      </c>
      <c r="M330" s="7" t="s">
        <v>69</v>
      </c>
      <c r="N330" s="7" t="s">
        <v>69</v>
      </c>
      <c r="O330" s="7" t="s">
        <v>69</v>
      </c>
      <c r="P330" s="7" t="s">
        <v>69</v>
      </c>
      <c r="Q330" t="s">
        <v>69</v>
      </c>
      <c r="R330" s="6" t="s">
        <v>69</v>
      </c>
      <c r="S330" t="s">
        <v>69</v>
      </c>
      <c r="T330" t="s">
        <v>69</v>
      </c>
      <c r="U330" t="s">
        <v>69</v>
      </c>
      <c r="V330" t="s">
        <v>69</v>
      </c>
      <c r="W330" t="s">
        <v>69</v>
      </c>
      <c r="X330" t="s">
        <v>69</v>
      </c>
      <c r="Y330" t="s">
        <v>69</v>
      </c>
      <c r="Z330" s="5" t="s">
        <v>69</v>
      </c>
      <c r="AA330" t="s">
        <v>69</v>
      </c>
      <c r="AB330" s="7" t="s">
        <v>69</v>
      </c>
      <c r="AC330" s="5" t="s">
        <v>69</v>
      </c>
      <c r="AD330" t="s">
        <v>69</v>
      </c>
      <c r="AE330" s="7" t="s">
        <v>69</v>
      </c>
      <c r="AF330" t="s">
        <v>69</v>
      </c>
      <c r="AG330" t="s">
        <v>69</v>
      </c>
      <c r="AH330" t="s">
        <v>69</v>
      </c>
      <c r="AI330" t="s">
        <v>69</v>
      </c>
      <c r="AJ330" t="s">
        <v>69</v>
      </c>
      <c r="AK330" t="s">
        <v>69</v>
      </c>
      <c r="AL330" t="s">
        <v>67</v>
      </c>
    </row>
    <row r="331" spans="1:38" x14ac:dyDescent="0.2">
      <c r="A331" t="s">
        <v>129</v>
      </c>
      <c r="D331" t="s">
        <v>68</v>
      </c>
      <c r="E331" t="s">
        <v>67</v>
      </c>
      <c r="F331" t="s">
        <v>69</v>
      </c>
      <c r="G331" t="s">
        <v>69</v>
      </c>
      <c r="H331" t="s">
        <v>69</v>
      </c>
      <c r="I331" s="5" t="s">
        <v>69</v>
      </c>
      <c r="J331" t="s">
        <v>69</v>
      </c>
      <c r="K331" s="6" t="s">
        <v>69</v>
      </c>
      <c r="L331" s="5" t="s">
        <v>69</v>
      </c>
      <c r="M331" s="7" t="s">
        <v>69</v>
      </c>
      <c r="N331" s="7" t="s">
        <v>69</v>
      </c>
      <c r="O331" s="7" t="s">
        <v>69</v>
      </c>
      <c r="P331" s="7" t="s">
        <v>69</v>
      </c>
      <c r="Q331" t="s">
        <v>69</v>
      </c>
      <c r="R331" s="6" t="s">
        <v>69</v>
      </c>
      <c r="S331" t="s">
        <v>69</v>
      </c>
      <c r="T331" t="s">
        <v>69</v>
      </c>
      <c r="U331" t="s">
        <v>69</v>
      </c>
      <c r="V331" t="s">
        <v>69</v>
      </c>
      <c r="W331" t="s">
        <v>69</v>
      </c>
      <c r="X331" t="s">
        <v>69</v>
      </c>
      <c r="Y331" t="s">
        <v>69</v>
      </c>
      <c r="Z331" s="5" t="s">
        <v>69</v>
      </c>
      <c r="AA331" t="s">
        <v>69</v>
      </c>
      <c r="AB331" s="7" t="s">
        <v>69</v>
      </c>
      <c r="AC331" s="5" t="s">
        <v>69</v>
      </c>
      <c r="AD331" t="s">
        <v>69</v>
      </c>
      <c r="AE331" s="7" t="s">
        <v>69</v>
      </c>
      <c r="AF331" t="s">
        <v>69</v>
      </c>
      <c r="AG331" t="s">
        <v>69</v>
      </c>
      <c r="AH331" t="s">
        <v>69</v>
      </c>
      <c r="AI331" t="s">
        <v>69</v>
      </c>
      <c r="AJ331" t="s">
        <v>69</v>
      </c>
      <c r="AK331" t="s">
        <v>69</v>
      </c>
      <c r="AL331" t="s">
        <v>67</v>
      </c>
    </row>
    <row r="332" spans="1:38" x14ac:dyDescent="0.2">
      <c r="A332" t="s">
        <v>132</v>
      </c>
      <c r="D332" t="s">
        <v>68</v>
      </c>
      <c r="E332">
        <v>0</v>
      </c>
      <c r="F332">
        <v>0</v>
      </c>
      <c r="G332">
        <v>0</v>
      </c>
      <c r="H332">
        <v>0</v>
      </c>
      <c r="I332" s="5">
        <v>0</v>
      </c>
      <c r="J332">
        <v>0</v>
      </c>
      <c r="K332" s="6">
        <v>0</v>
      </c>
      <c r="L332" s="5">
        <v>0</v>
      </c>
      <c r="M332" s="7">
        <v>0</v>
      </c>
      <c r="N332" s="7">
        <v>0</v>
      </c>
      <c r="O332" s="7">
        <v>0</v>
      </c>
      <c r="P332" s="7">
        <v>0</v>
      </c>
      <c r="Q332">
        <v>0</v>
      </c>
      <c r="R332" s="6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 s="5">
        <v>0</v>
      </c>
      <c r="AA332">
        <v>0</v>
      </c>
      <c r="AB332" s="7">
        <v>0</v>
      </c>
      <c r="AC332" s="5">
        <v>0</v>
      </c>
      <c r="AD332">
        <v>0</v>
      </c>
      <c r="AE332" s="7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t="s">
        <v>40</v>
      </c>
    </row>
    <row r="333" spans="1:38" x14ac:dyDescent="0.2">
      <c r="A333" t="s">
        <v>137</v>
      </c>
      <c r="D333" t="s">
        <v>68</v>
      </c>
      <c r="E333" t="s">
        <v>67</v>
      </c>
      <c r="F333" t="s">
        <v>69</v>
      </c>
      <c r="G333" t="s">
        <v>69</v>
      </c>
      <c r="H333" t="s">
        <v>69</v>
      </c>
      <c r="I333" s="5" t="s">
        <v>69</v>
      </c>
      <c r="J333" t="s">
        <v>69</v>
      </c>
      <c r="K333" s="6" t="s">
        <v>69</v>
      </c>
      <c r="L333" s="5" t="s">
        <v>69</v>
      </c>
      <c r="M333" s="7" t="s">
        <v>69</v>
      </c>
      <c r="N333" s="7" t="s">
        <v>69</v>
      </c>
      <c r="O333" s="7" t="s">
        <v>69</v>
      </c>
      <c r="P333" s="7" t="s">
        <v>69</v>
      </c>
      <c r="Q333" t="s">
        <v>69</v>
      </c>
      <c r="R333" s="6" t="s">
        <v>69</v>
      </c>
      <c r="S333" t="s">
        <v>69</v>
      </c>
      <c r="T333" t="s">
        <v>69</v>
      </c>
      <c r="U333" t="s">
        <v>69</v>
      </c>
      <c r="V333" t="s">
        <v>69</v>
      </c>
      <c r="W333" t="s">
        <v>69</v>
      </c>
      <c r="X333" t="s">
        <v>69</v>
      </c>
      <c r="Y333" t="s">
        <v>69</v>
      </c>
      <c r="Z333" s="5" t="s">
        <v>69</v>
      </c>
      <c r="AA333" t="s">
        <v>69</v>
      </c>
      <c r="AB333" s="7" t="s">
        <v>69</v>
      </c>
      <c r="AC333" s="5" t="s">
        <v>69</v>
      </c>
      <c r="AD333" t="s">
        <v>69</v>
      </c>
      <c r="AE333" s="7" t="s">
        <v>69</v>
      </c>
      <c r="AF333" t="s">
        <v>69</v>
      </c>
      <c r="AG333" t="s">
        <v>69</v>
      </c>
      <c r="AH333" t="s">
        <v>69</v>
      </c>
      <c r="AI333" t="s">
        <v>69</v>
      </c>
      <c r="AJ333" t="s">
        <v>69</v>
      </c>
      <c r="AK333" t="s">
        <v>69</v>
      </c>
      <c r="AL333" t="s">
        <v>67</v>
      </c>
    </row>
    <row r="334" spans="1:38" x14ac:dyDescent="0.2">
      <c r="A334" t="s">
        <v>144</v>
      </c>
      <c r="D334" t="s">
        <v>68</v>
      </c>
      <c r="E334" t="s">
        <v>67</v>
      </c>
      <c r="F334" t="s">
        <v>69</v>
      </c>
      <c r="G334" t="s">
        <v>69</v>
      </c>
      <c r="H334" t="s">
        <v>69</v>
      </c>
      <c r="I334" s="5" t="s">
        <v>69</v>
      </c>
      <c r="J334" t="s">
        <v>69</v>
      </c>
      <c r="K334" s="6" t="s">
        <v>69</v>
      </c>
      <c r="L334" s="5" t="s">
        <v>69</v>
      </c>
      <c r="M334" s="7" t="s">
        <v>69</v>
      </c>
      <c r="N334" s="7" t="s">
        <v>69</v>
      </c>
      <c r="O334" s="7" t="s">
        <v>69</v>
      </c>
      <c r="P334" s="7" t="s">
        <v>69</v>
      </c>
      <c r="Q334" t="s">
        <v>69</v>
      </c>
      <c r="R334" s="6" t="s">
        <v>69</v>
      </c>
      <c r="S334" t="s">
        <v>69</v>
      </c>
      <c r="T334" t="s">
        <v>69</v>
      </c>
      <c r="U334" t="s">
        <v>69</v>
      </c>
      <c r="V334" t="s">
        <v>69</v>
      </c>
      <c r="W334" t="s">
        <v>69</v>
      </c>
      <c r="X334" t="s">
        <v>69</v>
      </c>
      <c r="Y334" t="s">
        <v>69</v>
      </c>
      <c r="Z334" s="5" t="s">
        <v>69</v>
      </c>
      <c r="AA334" t="s">
        <v>69</v>
      </c>
      <c r="AB334" s="7" t="s">
        <v>69</v>
      </c>
      <c r="AC334" s="5" t="s">
        <v>69</v>
      </c>
      <c r="AD334" t="s">
        <v>69</v>
      </c>
      <c r="AE334" s="7" t="s">
        <v>69</v>
      </c>
      <c r="AF334" t="s">
        <v>69</v>
      </c>
      <c r="AG334" t="s">
        <v>69</v>
      </c>
      <c r="AH334" t="s">
        <v>69</v>
      </c>
      <c r="AI334" t="s">
        <v>69</v>
      </c>
      <c r="AJ334" t="s">
        <v>69</v>
      </c>
      <c r="AK334" t="s">
        <v>69</v>
      </c>
      <c r="AL334" t="s">
        <v>67</v>
      </c>
    </row>
    <row r="335" spans="1:38" x14ac:dyDescent="0.2">
      <c r="A335" t="s">
        <v>159</v>
      </c>
      <c r="D335" t="s">
        <v>68</v>
      </c>
      <c r="E335">
        <v>0</v>
      </c>
      <c r="F335">
        <v>0</v>
      </c>
      <c r="G335">
        <v>0</v>
      </c>
      <c r="H335">
        <v>0</v>
      </c>
      <c r="I335" s="5">
        <v>0</v>
      </c>
      <c r="J335">
        <v>0</v>
      </c>
      <c r="K335" s="6">
        <v>0</v>
      </c>
      <c r="L335" s="5">
        <v>0</v>
      </c>
      <c r="M335" s="7">
        <v>0</v>
      </c>
      <c r="N335" s="7">
        <v>0</v>
      </c>
      <c r="O335" s="7">
        <v>0</v>
      </c>
      <c r="P335" s="7">
        <v>0</v>
      </c>
      <c r="Q335">
        <v>0</v>
      </c>
      <c r="R335" s="6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 s="5">
        <v>0</v>
      </c>
      <c r="AA335">
        <v>0</v>
      </c>
      <c r="AB335" s="7">
        <v>0</v>
      </c>
      <c r="AC335" s="5">
        <v>0</v>
      </c>
      <c r="AD335">
        <v>0</v>
      </c>
      <c r="AE335" s="7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t="s">
        <v>40</v>
      </c>
    </row>
  </sheetData>
  <sortState ref="A2:AL161">
    <sortCondition ref="D2:D161"/>
  </sortState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2010-05-31T22:14:20Z</dcterms:created>
  <dcterms:modified xsi:type="dcterms:W3CDTF">2010-06-01T14:50:42Z</dcterms:modified>
</cp:coreProperties>
</file>