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017"/>
  <workbookPr defaultThemeVersion="124226"/>
  <bookViews>
    <workbookView xWindow="0" yWindow="0" windowWidth="9660" windowHeight="5490"/>
  </bookViews>
  <sheets>
    <sheet name="Overview" sheetId="1" r:id="rId1"/>
  </sheets>
  <calcPr calcId="144315"/>
</workbook>
</file>

<file path=xl/calcChain.xml><?xml version="1.0" encoding="utf-8"?>
<calcChain xmlns="http://schemas.openxmlformats.org/spreadsheetml/2006/main">
  <c r="F314" i="1" l="1"/>
  <c r="F313" i="1"/>
  <c r="F312" i="1"/>
  <c r="F311" i="1"/>
  <c r="F310" i="1"/>
  <c r="I307" i="1"/>
  <c r="H307" i="1"/>
  <c r="I293" i="1"/>
  <c r="J293" i="1"/>
  <c r="K293" i="1"/>
  <c r="L293" i="1"/>
  <c r="M293" i="1"/>
  <c r="N293" i="1"/>
  <c r="O293" i="1"/>
  <c r="P293" i="1"/>
  <c r="Q293" i="1"/>
  <c r="F298" i="1" s="1"/>
  <c r="R293" i="1"/>
  <c r="S293" i="1"/>
  <c r="T293" i="1"/>
  <c r="U293" i="1"/>
  <c r="V293" i="1"/>
  <c r="W293" i="1"/>
  <c r="X293" i="1"/>
  <c r="Y293" i="1"/>
  <c r="Z293" i="1"/>
  <c r="AA293" i="1"/>
  <c r="AB293" i="1"/>
  <c r="F303" i="1" s="1"/>
  <c r="AC293" i="1"/>
  <c r="F302" i="1" s="1"/>
  <c r="AD293" i="1"/>
  <c r="AE293" i="1"/>
  <c r="AF293" i="1"/>
  <c r="AG293" i="1"/>
  <c r="AH293" i="1"/>
  <c r="AI293" i="1"/>
  <c r="AJ293" i="1"/>
  <c r="AK293" i="1"/>
  <c r="H293" i="1"/>
  <c r="F292" i="1"/>
  <c r="F291" i="1"/>
  <c r="F290" i="1"/>
  <c r="F301" i="1"/>
  <c r="H303" i="1"/>
  <c r="F281" i="1"/>
  <c r="F280" i="1"/>
  <c r="F279" i="1"/>
  <c r="F278" i="1"/>
  <c r="F277" i="1"/>
  <c r="I274" i="1"/>
  <c r="H274" i="1"/>
  <c r="I260" i="1"/>
  <c r="J260" i="1"/>
  <c r="K260" i="1"/>
  <c r="L260" i="1"/>
  <c r="M260" i="1"/>
  <c r="N260" i="1"/>
  <c r="O260" i="1"/>
  <c r="P260" i="1"/>
  <c r="Q260" i="1"/>
  <c r="F265" i="1" s="1"/>
  <c r="R260" i="1"/>
  <c r="S260" i="1"/>
  <c r="T260" i="1"/>
  <c r="U260" i="1"/>
  <c r="V260" i="1"/>
  <c r="W260" i="1"/>
  <c r="X260" i="1"/>
  <c r="Y260" i="1"/>
  <c r="Z260" i="1"/>
  <c r="AA260" i="1"/>
  <c r="AB260" i="1"/>
  <c r="F270" i="1" s="1"/>
  <c r="AC260" i="1"/>
  <c r="F269" i="1" s="1"/>
  <c r="AD260" i="1"/>
  <c r="AE260" i="1"/>
  <c r="AF260" i="1"/>
  <c r="AG260" i="1"/>
  <c r="AH260" i="1"/>
  <c r="AI260" i="1"/>
  <c r="AJ260" i="1"/>
  <c r="AK260" i="1"/>
  <c r="H260" i="1"/>
  <c r="F259" i="1"/>
  <c r="F258" i="1"/>
  <c r="F257" i="1"/>
  <c r="H270" i="1" s="1"/>
  <c r="F268" i="1"/>
  <c r="F247" i="1"/>
  <c r="F246" i="1"/>
  <c r="F245" i="1"/>
  <c r="F244" i="1"/>
  <c r="F243" i="1"/>
  <c r="I240" i="1"/>
  <c r="H240" i="1"/>
  <c r="I226" i="1"/>
  <c r="J226" i="1"/>
  <c r="K226" i="1"/>
  <c r="L226" i="1"/>
  <c r="M226" i="1"/>
  <c r="N226" i="1"/>
  <c r="O226" i="1"/>
  <c r="P226" i="1"/>
  <c r="Q226" i="1"/>
  <c r="F231" i="1" s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H226" i="1"/>
  <c r="F225" i="1"/>
  <c r="F224" i="1"/>
  <c r="F223" i="1"/>
  <c r="H231" i="1" s="1"/>
  <c r="F236" i="1"/>
  <c r="F234" i="1"/>
  <c r="F229" i="1"/>
  <c r="F211" i="1"/>
  <c r="F210" i="1"/>
  <c r="F209" i="1"/>
  <c r="F208" i="1"/>
  <c r="F207" i="1"/>
  <c r="I204" i="1"/>
  <c r="H204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H190" i="1"/>
  <c r="F189" i="1"/>
  <c r="F188" i="1"/>
  <c r="F187" i="1"/>
  <c r="H200" i="1" s="1"/>
  <c r="F200" i="1"/>
  <c r="F199" i="1"/>
  <c r="F198" i="1"/>
  <c r="F195" i="1"/>
  <c r="F157" i="1"/>
  <c r="F156" i="1"/>
  <c r="F155" i="1"/>
  <c r="F154" i="1"/>
  <c r="F153" i="1"/>
  <c r="I150" i="1"/>
  <c r="H150" i="1"/>
  <c r="I136" i="1"/>
  <c r="J136" i="1"/>
  <c r="K136" i="1"/>
  <c r="L136" i="1"/>
  <c r="M136" i="1"/>
  <c r="N136" i="1"/>
  <c r="O136" i="1"/>
  <c r="P136" i="1"/>
  <c r="Q136" i="1"/>
  <c r="F141" i="1" s="1"/>
  <c r="R136" i="1"/>
  <c r="S136" i="1"/>
  <c r="T136" i="1"/>
  <c r="U136" i="1"/>
  <c r="V136" i="1"/>
  <c r="W136" i="1"/>
  <c r="F139" i="1" s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H136" i="1"/>
  <c r="F135" i="1"/>
  <c r="F134" i="1"/>
  <c r="F133" i="1"/>
  <c r="H146" i="1" s="1"/>
  <c r="F146" i="1"/>
  <c r="F144" i="1"/>
  <c r="F65" i="1"/>
  <c r="F64" i="1"/>
  <c r="F63" i="1"/>
  <c r="F62" i="1"/>
  <c r="F61" i="1"/>
  <c r="I58" i="1"/>
  <c r="H58" i="1"/>
  <c r="F263" i="1" l="1"/>
  <c r="F297" i="1"/>
  <c r="F296" i="1"/>
  <c r="H312" i="1"/>
  <c r="H296" i="1"/>
  <c r="H297" i="1"/>
  <c r="H298" i="1"/>
  <c r="H302" i="1"/>
  <c r="H279" i="1"/>
  <c r="F235" i="1"/>
  <c r="F264" i="1"/>
  <c r="H263" i="1"/>
  <c r="H264" i="1"/>
  <c r="H265" i="1"/>
  <c r="H269" i="1"/>
  <c r="H245" i="1"/>
  <c r="H235" i="1"/>
  <c r="H236" i="1"/>
  <c r="F193" i="1"/>
  <c r="H229" i="1"/>
  <c r="H230" i="1"/>
  <c r="H209" i="1"/>
  <c r="F145" i="1"/>
  <c r="H193" i="1"/>
  <c r="H194" i="1"/>
  <c r="H195" i="1"/>
  <c r="H199" i="1"/>
  <c r="F230" i="1" s="1"/>
  <c r="F140" i="1"/>
  <c r="H155" i="1"/>
  <c r="H139" i="1"/>
  <c r="F194" i="1" s="1"/>
  <c r="H140" i="1"/>
  <c r="H141" i="1"/>
  <c r="H145" i="1"/>
  <c r="F43" i="1"/>
  <c r="F42" i="1"/>
  <c r="F41" i="1"/>
  <c r="Q44" i="1"/>
  <c r="F49" i="1" s="1"/>
  <c r="I44" i="1"/>
  <c r="J44" i="1"/>
  <c r="K44" i="1"/>
  <c r="L44" i="1"/>
  <c r="M44" i="1"/>
  <c r="N44" i="1"/>
  <c r="O44" i="1"/>
  <c r="P44" i="1"/>
  <c r="R44" i="1"/>
  <c r="S44" i="1"/>
  <c r="T44" i="1"/>
  <c r="U44" i="1"/>
  <c r="V44" i="1"/>
  <c r="W44" i="1"/>
  <c r="X44" i="1"/>
  <c r="Y44" i="1"/>
  <c r="Z44" i="1"/>
  <c r="AA44" i="1"/>
  <c r="AB44" i="1"/>
  <c r="F54" i="1" s="1"/>
  <c r="AC44" i="1"/>
  <c r="AD44" i="1"/>
  <c r="AE44" i="1"/>
  <c r="AF44" i="1"/>
  <c r="AG44" i="1"/>
  <c r="AH44" i="1"/>
  <c r="AI44" i="1"/>
  <c r="AJ44" i="1"/>
  <c r="AK44" i="1"/>
  <c r="H44" i="1"/>
  <c r="F52" i="1"/>
  <c r="F48" i="1" l="1"/>
  <c r="F53" i="1"/>
  <c r="F47" i="1"/>
  <c r="H49" i="1"/>
  <c r="H54" i="1"/>
  <c r="H48" i="1"/>
  <c r="H63" i="1"/>
  <c r="H47" i="1"/>
  <c r="H53" i="1"/>
</calcChain>
</file>

<file path=xl/sharedStrings.xml><?xml version="1.0" encoding="utf-8"?>
<sst xmlns="http://schemas.openxmlformats.org/spreadsheetml/2006/main" count="723" uniqueCount="232">
  <si>
    <t>Name</t>
  </si>
  <si>
    <t>Time taken</t>
  </si>
  <si>
    <t>Grade/50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</si>
  <si>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</si>
  <si>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</si>
  <si>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</si>
  <si>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</si>
  <si>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</si>
  <si>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</si>
  <si>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</si>
  <si>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</si>
  <si>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</si>
  <si>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</si>
  <si>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</si>
  <si>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</si>
  <si>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</si>
  <si>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</si>
  <si>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</si>
  <si>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</si>
  <si>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</si>
  <si>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</si>
  <si>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</si>
  <si>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</si>
  <si>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</si>
  <si>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</si>
  <si>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</si>
  <si>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</si>
  <si>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</si>
  <si>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</si>
  <si>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</si>
  <si>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</si>
  <si>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</si>
  <si>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</si>
  <si>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Feedback</t>
  </si>
  <si>
    <t xml:space="preserve">Rana Adel </t>
  </si>
  <si>
    <t>&lt;p&gt;Excellent&lt;/p&gt;</t>
  </si>
  <si>
    <t>ماجد عبدالرحمن ابراهيم</t>
  </si>
  <si>
    <t>samyemadmostafa samy</t>
  </si>
  <si>
    <t>&lt;p&gt;Please Study Little Harder&lt;/p&gt;</t>
  </si>
  <si>
    <t>محمد ايوب  عثمان</t>
  </si>
  <si>
    <t>محمد السيد  عبدالمجيد</t>
  </si>
  <si>
    <t>عبدالمحسن محمد عبدالمحسن الكرداوى</t>
  </si>
  <si>
    <t>&lt;p&gt;Very Good&lt;/p&gt;</t>
  </si>
  <si>
    <t>باسم كامل محمود عاشور</t>
  </si>
  <si>
    <t>محمد جمال محمد حتاته</t>
  </si>
  <si>
    <t>manar ryade</t>
  </si>
  <si>
    <t>mahmoud sayed abd elmageed</t>
  </si>
  <si>
    <t>ahmad.samir ezat.albehwar</t>
  </si>
  <si>
    <t>RanaAteya Agamy</t>
  </si>
  <si>
    <t>Nada Adel Nabeh</t>
  </si>
  <si>
    <t>-</t>
  </si>
  <si>
    <t>open</t>
  </si>
  <si>
    <t>--</t>
  </si>
  <si>
    <t>Eman Ahmed Gadoo Eman Ahmed Gadoo</t>
  </si>
  <si>
    <t>alaa ali</t>
  </si>
  <si>
    <t>Samah.Samy. Mohamed gebba</t>
  </si>
  <si>
    <t>hesham elhoseny youssef</t>
  </si>
  <si>
    <t>rehan 1</t>
  </si>
  <si>
    <t>elshaymaa 1</t>
  </si>
  <si>
    <t>samar elsyed ghaly</t>
  </si>
  <si>
    <t>rawia khedr</t>
  </si>
  <si>
    <t>ayman elsayed</t>
  </si>
  <si>
    <t>eslam abdelhamed mohamed</t>
  </si>
  <si>
    <t>khaled mohammed elseidy</t>
  </si>
  <si>
    <t>&lt;p&gt;Fair&lt;/p&gt;</t>
  </si>
  <si>
    <t>حنان  السيد عبد الحميد</t>
  </si>
  <si>
    <t>lamees ahmed attallah</t>
  </si>
  <si>
    <t>samar abd_elrazek</t>
  </si>
  <si>
    <t>&lt;p&gt;Good&lt;/p&gt;</t>
  </si>
  <si>
    <t>osama emad shreif</t>
  </si>
  <si>
    <t>marwa farag</t>
  </si>
  <si>
    <t>Enas Helmy Ahmed Abd El-mageed Wafa</t>
  </si>
  <si>
    <t>aliaa hemdan</t>
  </si>
  <si>
    <t>afnan marzook</t>
  </si>
  <si>
    <t>amira magdy ghaly miss</t>
  </si>
  <si>
    <t>mohammed  ahmed rizk ibrahim</t>
  </si>
  <si>
    <t>منار إبراهيم محمد إبراهيم إبراهيم محمد إبراهيم</t>
  </si>
  <si>
    <t>mariam el sa3eed</t>
  </si>
  <si>
    <t>Mayada Ibrahim</t>
  </si>
  <si>
    <t>ahmed osama mohamed abd el samad</t>
  </si>
  <si>
    <t>منى  عبدالله</t>
  </si>
  <si>
    <t>sayed farahat</t>
  </si>
  <si>
    <t>Ahmed hamdi  El-Shapasy</t>
  </si>
  <si>
    <t>alaa medhat</t>
  </si>
  <si>
    <t>alaa khairet mohammed</t>
  </si>
  <si>
    <t>hamdy el-sheikh</t>
  </si>
  <si>
    <t>Amr Elsayed</t>
  </si>
  <si>
    <t>Sara rezk</t>
  </si>
  <si>
    <t>ahmad atwan</t>
  </si>
  <si>
    <t>ahmad elghoul</t>
  </si>
  <si>
    <t>ahmed mohamed mokhtar mokhtar</t>
  </si>
  <si>
    <t>ebrahim kotb elsabagh</t>
  </si>
  <si>
    <t>wesam ibrahim osman</t>
  </si>
  <si>
    <t>ahmed shaaban hassan</t>
  </si>
  <si>
    <t xml:space="preserve">محمد فؤاد جمعه جمعه </t>
  </si>
  <si>
    <t>soheir khaled</t>
  </si>
  <si>
    <t>Manal Ibrahim El-said Abo-Zeid</t>
  </si>
  <si>
    <t>Elbadry Ebrahim</t>
  </si>
  <si>
    <t>khlood awad</t>
  </si>
  <si>
    <t>Ahmed Mohsen Mohamed El-Zehery</t>
  </si>
  <si>
    <t>Ahmed Wahid</t>
  </si>
  <si>
    <t>mohammed mostafa shreef</t>
  </si>
  <si>
    <t>منى   عبدالرازق عبدالغنى</t>
  </si>
  <si>
    <t>hedaa 1</t>
  </si>
  <si>
    <t>doaa 2</t>
  </si>
  <si>
    <t>sara youssif</t>
  </si>
  <si>
    <t>marwa zaki</t>
  </si>
  <si>
    <t>shimaa hefela</t>
  </si>
  <si>
    <t>kamal ibrahim fahim</t>
  </si>
  <si>
    <t>mohammed al-said</t>
  </si>
  <si>
    <t>aliaa el.sayed zekrallah zekrallah</t>
  </si>
  <si>
    <t>Ali Esam</t>
  </si>
  <si>
    <t>Hany Mahmoud Abdo Nasef</t>
  </si>
  <si>
    <t>user 1</t>
  </si>
  <si>
    <t>mossad samir abdu elgany kadous</t>
  </si>
  <si>
    <t>Mohammad Al  Fallah</t>
  </si>
  <si>
    <t>mostafa el-baz</t>
  </si>
  <si>
    <t>eman medhat</t>
  </si>
  <si>
    <t>امل محمد صلاح</t>
  </si>
  <si>
    <t>akram khalil</t>
  </si>
  <si>
    <t>eslam ebrahim lotfy -</t>
  </si>
  <si>
    <t>faten 1</t>
  </si>
  <si>
    <t>Ahmed Wagdy Shafik Mahmoud</t>
  </si>
  <si>
    <t>ebrahim abdallah</t>
  </si>
  <si>
    <t>ali sarieh</t>
  </si>
  <si>
    <t>mahmoud ibrahim ahmed</t>
  </si>
  <si>
    <t>amal abd elrahman ali zanfal</t>
  </si>
  <si>
    <t>ayman selim</t>
  </si>
  <si>
    <t>abdelrhman elsayed eldwoudy</t>
  </si>
  <si>
    <t>Ahmed Ahmed mohammed El-Emam El-Emam</t>
  </si>
  <si>
    <t>samah 1</t>
  </si>
  <si>
    <t>محمد السيد أحمد التابعي</t>
  </si>
  <si>
    <t>AHMED OSAM ELSHARKAWY</t>
  </si>
  <si>
    <t>samar osman</t>
  </si>
  <si>
    <t>ايمان السيد حمدين البحرى</t>
  </si>
  <si>
    <t>Enas Helmy Wafa</t>
  </si>
  <si>
    <t>samar 2</t>
  </si>
  <si>
    <t>samar 1</t>
  </si>
  <si>
    <t>tarek sherif</t>
  </si>
  <si>
    <t>ayatallah  gamal abass</t>
  </si>
  <si>
    <t>امينه محمد</t>
  </si>
  <si>
    <t>bassma elsayed elbialy</t>
  </si>
  <si>
    <t>AhmedYahia Sabaa</t>
  </si>
  <si>
    <t>merfat mahsoob</t>
  </si>
  <si>
    <t>mona adel</t>
  </si>
  <si>
    <t>mohamed magdy</t>
  </si>
  <si>
    <t>mohamed hosni</t>
  </si>
  <si>
    <t>محمود عبدالله</t>
  </si>
  <si>
    <t>ahmed nasser galal abd elqader</t>
  </si>
  <si>
    <t>ahmed elsa3ed 3bdelgalil elshobaky</t>
  </si>
  <si>
    <t>ahmed elkhotaby</t>
  </si>
  <si>
    <t>fikry elkhamessy</t>
  </si>
  <si>
    <t>abdelrhman ali bakr</t>
  </si>
  <si>
    <t>islam mohammed fathy</t>
  </si>
  <si>
    <t>sara sami mohammed mohammed  abou agwa</t>
  </si>
  <si>
    <t>hamdi ahmed abd el hamed hamed</t>
  </si>
  <si>
    <t>فاطمه  حشمت الغنيمى</t>
  </si>
  <si>
    <t>محمد محمود عبد العظيم محمد</t>
  </si>
  <si>
    <t>مصطفى السيد مصطفى السيد البلتاجى</t>
  </si>
  <si>
    <t>sarah shaban elsayed hefny</t>
  </si>
  <si>
    <t>سعاد السيد احمد عبدالعال</t>
  </si>
  <si>
    <t>Mona Badawi</t>
  </si>
  <si>
    <t>Samar Saleh</t>
  </si>
  <si>
    <t>Mohammad Adel Bakr</t>
  </si>
  <si>
    <t>شمس محمد كمال الجزار</t>
  </si>
  <si>
    <t>sally said mazika said</t>
  </si>
  <si>
    <t>ra2fat  hamdeen ra2fat mesalam</t>
  </si>
  <si>
    <t>عمرومحيى المتولى رضوان عمرومحيى المتولى رضوان</t>
  </si>
  <si>
    <t>mohamed abdallah abonaga</t>
  </si>
  <si>
    <t>mohamed sabri al saied alkady</t>
  </si>
  <si>
    <t>Amira Elhagrasey</t>
  </si>
  <si>
    <t>alaa ragab  shehata</t>
  </si>
  <si>
    <t>عمرو  محمد حامد ابراهيم سليم</t>
  </si>
  <si>
    <t>amira mohamed mohamed elhoseiny mohamed mohamed elhoseiny hager</t>
  </si>
  <si>
    <t>dina mohammed hassan</t>
  </si>
  <si>
    <t>amira soliman ahmed wahdan</t>
  </si>
  <si>
    <t>mohammed adel abed elslam aboalnga</t>
  </si>
  <si>
    <t>Eman Ibrahim</t>
  </si>
  <si>
    <t>hadir mohammed ibrahim elsherif</t>
  </si>
  <si>
    <t>medhat mohamed taha eltokhy</t>
  </si>
  <si>
    <t>ibrahim elmalah</t>
  </si>
  <si>
    <t>sara gebril</t>
  </si>
  <si>
    <t>hadeer Mrs</t>
  </si>
  <si>
    <t>marwa miss</t>
  </si>
  <si>
    <t>ayman fares</t>
  </si>
  <si>
    <t>شيماء عبدالنبى احمد دوما</t>
  </si>
  <si>
    <t>abdallah mohamed</t>
  </si>
  <si>
    <t>ayman mohamed</t>
  </si>
  <si>
    <t>abdelfatah abdelrehim</t>
  </si>
  <si>
    <t>mohamed saad mohamed abdelsalam</t>
  </si>
  <si>
    <t>leena mohammed sameeh elghalban</t>
  </si>
  <si>
    <t>محمد حسن وهبه</t>
  </si>
  <si>
    <t>ابراهيم توفيق ابراهيم ابو المعاطي</t>
  </si>
  <si>
    <t>aya ismail abd elwaheed</t>
  </si>
  <si>
    <t>asmaa alsherbene mohammed alsherbene</t>
  </si>
  <si>
    <t>كريم أحمد الزيادي</t>
  </si>
  <si>
    <t>Group 1</t>
  </si>
  <si>
    <t>Total=</t>
  </si>
  <si>
    <t xml:space="preserve">Time Average = </t>
  </si>
  <si>
    <t xml:space="preserve">Marks Average = </t>
  </si>
  <si>
    <t xml:space="preserve">No. of Correct Answers = </t>
  </si>
  <si>
    <t>True / False Section (Question 1 : Question 20)</t>
  </si>
  <si>
    <t>Total Answers</t>
  </si>
  <si>
    <t xml:space="preserve">No. of Easy Correct Answers = </t>
  </si>
  <si>
    <t>No. of Easy T/F Qs = 2 / 20</t>
  </si>
  <si>
    <t xml:space="preserve">No. of Medium Correct Answers = </t>
  </si>
  <si>
    <t xml:space="preserve">No. of Hard Correct Answers = </t>
  </si>
  <si>
    <t>Multi Choice Section (Question 21 : Question 30)</t>
  </si>
  <si>
    <t>No. of Easy Multi Choice =  0 / 10</t>
  </si>
  <si>
    <t>Match Questions (31,32)</t>
  </si>
  <si>
    <t>Not Classified, each question consists of 10 Questions with 10 Marks</t>
  </si>
  <si>
    <t>Q1</t>
  </si>
  <si>
    <t>Q2</t>
  </si>
  <si>
    <t>No. of Correct Answers=</t>
  </si>
  <si>
    <t>No. of Students Score &gt; 0 &amp; &lt;= 10 =</t>
  </si>
  <si>
    <t>No. of Students Score &gt; 10 &amp; &lt;= 20 =</t>
  </si>
  <si>
    <t>Total Students (Confirmation) =</t>
  </si>
  <si>
    <t>No. of Students Score &gt; 20 &amp; &lt;= 30 =</t>
  </si>
  <si>
    <t>No. of Students Score &gt; 30 &amp; &lt;= 40 =</t>
  </si>
  <si>
    <t>No. of Students Score &gt; 40 &amp; &lt;= 50 =</t>
  </si>
  <si>
    <t>Group 2</t>
  </si>
  <si>
    <t>#Match-1</t>
  </si>
  <si>
    <t>#Match-2</t>
  </si>
  <si>
    <t>No. of Hard T/F Qs = 1 / 20</t>
  </si>
  <si>
    <t>No. of Medium T/F Qs = 17 / 20</t>
  </si>
  <si>
    <t>No. of Hard Multi Choice = 1 / 10</t>
  </si>
  <si>
    <t>No. of Medium Multi Choice = 9 / 10</t>
  </si>
  <si>
    <t>Group 3</t>
  </si>
  <si>
    <t>Group 4</t>
  </si>
  <si>
    <t>Group 5</t>
  </si>
  <si>
    <t>Group 6</t>
  </si>
  <si>
    <t>Group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</si>
</sst>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</font>
    <font>
      <sz val="10"/>
      <color rgb="FFFF000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0" fillId="3" borderId="0" xfId="0" applyFill="1" applyProtection="1">
      <protection locked="0"/>
    </xf>
    <xf numFmtId="0" fontId="2" fillId="3" borderId="0" xfId="0" applyFont="1" applyFill="1" applyProtection="1">
      <protection locked="0"/>
    </xf>
    <xf numFmtId="0" fontId="0" fillId="0" borderId="0" xfId="0" applyFill="1" applyProtection="1">
      <protection locked="0"/>
    </xf>
    <xf numFmtId="0" fontId="0" fillId="4" borderId="0" xfId="0" applyFill="1" applyProtection="1">
      <protection locked="0"/>
    </xf>
    <xf numFmtId="0" fontId="0" fillId="5" borderId="0" xfId="0" applyFill="1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4" fillId="0" borderId="0" xfId="0" applyFont="1" applyFill="1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0" fontId="3" fillId="4" borderId="0" xfId="0" applyFont="1" applyFill="1" applyAlignment="1" applyProtection="1">
      <alignment horizontal="center"/>
      <protection locked="0"/>
    </xf>
    <xf numFmtId="0" fontId="4" fillId="4" borderId="0" xfId="0" applyFont="1" applyFill="1" applyProtection="1">
      <protection locked="0"/>
    </xf>
    <xf numFmtId="0" fontId="3" fillId="5" borderId="0" xfId="0" applyFont="1" applyFill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30"/>
  <sheetViews>
    <sheetView tabSelected="1" workbookViewId="0">
      <pane ySplit="1" topLeftCell="A300" activePane="bottomLeft" state="frozen"/>
      <selection pane="bottomLeft" activeCell="A314" sqref="A314"/>
    </sheetView>
  </sheetViews>
  <sheetFormatPr defaultRowHeight="12.75" x14ac:dyDescent="0.2"/>
  <cols>
    <col min="10" max="10" width="9.140625" style="6"/>
    <col min="17" max="17" width="9.140625" style="7"/>
    <col min="23" max="23" width="9.140625" style="6"/>
    <col min="28" max="28" width="9.140625" style="7"/>
  </cols>
  <sheetData>
    <row r="1" spans="1:38" x14ac:dyDescent="0.2">
      <c r="A1" s="1" t="s">
        <v>0</v>
      </c>
      <c r="B1" s="1"/>
      <c r="C1" s="1"/>
      <c r="D1" s="1" t="s">
        <v>1</v>
      </c>
      <c r="E1" s="1" t="s">
        <v>2</v>
      </c>
      <c r="F1" s="11" t="s">
        <v>221</v>
      </c>
      <c r="G1" s="11" t="s">
        <v>222</v>
      </c>
      <c r="H1" s="11" t="s">
        <v>3</v>
      </c>
      <c r="I1" s="11" t="s">
        <v>4</v>
      </c>
      <c r="J1" s="12" t="s">
        <v>5</v>
      </c>
      <c r="K1" s="11" t="s">
        <v>6</v>
      </c>
      <c r="L1" s="11" t="s">
        <v>7</v>
      </c>
      <c r="M1" s="11" t="s">
        <v>8</v>
      </c>
      <c r="N1" s="11" t="s">
        <v>9</v>
      </c>
      <c r="O1" s="11" t="s">
        <v>10</v>
      </c>
      <c r="P1" s="11" t="s">
        <v>11</v>
      </c>
      <c r="Q1" s="14" t="s">
        <v>12</v>
      </c>
      <c r="R1" s="11" t="s">
        <v>13</v>
      </c>
      <c r="S1" s="11" t="s">
        <v>14</v>
      </c>
      <c r="T1" s="11" t="s">
        <v>15</v>
      </c>
      <c r="U1" s="11" t="s">
        <v>16</v>
      </c>
      <c r="V1" s="11" t="s">
        <v>17</v>
      </c>
      <c r="W1" s="12" t="s">
        <v>18</v>
      </c>
      <c r="X1" s="11" t="s">
        <v>19</v>
      </c>
      <c r="Y1" s="11" t="s">
        <v>20</v>
      </c>
      <c r="Z1" s="11" t="s">
        <v>21</v>
      </c>
      <c r="AA1" s="11" t="s">
        <v>22</v>
      </c>
      <c r="AB1" s="14" t="s">
        <v>23</v>
      </c>
      <c r="AC1" s="11" t="s">
        <v>24</v>
      </c>
      <c r="AD1" s="11" t="s">
        <v>25</v>
      </c>
      <c r="AE1" s="11" t="s">
        <v>26</v>
      </c>
      <c r="AF1" s="11" t="s">
        <v>27</v>
      </c>
      <c r="AG1" s="11" t="s">
        <v>28</v>
      </c>
      <c r="AH1" s="11" t="s">
        <v>29</v>
      </c>
      <c r="AI1" s="11" t="s">
        <v>30</v>
      </c>
      <c r="AJ1" s="11" t="s">
        <v>31</v>
      </c>
      <c r="AK1" s="11" t="s">
        <v>32</v>
      </c>
      <c r="AL1" s="1" t="s">
        <v>33</v>
      </c>
    </row>
    <row r="2" spans="1:38" x14ac:dyDescent="0.2">
      <c r="A2" t="s">
        <v>109</v>
      </c>
      <c r="D2">
        <v>1.1599999999999999</v>
      </c>
      <c r="E2">
        <v>23</v>
      </c>
      <c r="F2">
        <v>6</v>
      </c>
      <c r="G2">
        <v>0</v>
      </c>
      <c r="H2">
        <v>0</v>
      </c>
      <c r="I2">
        <v>1</v>
      </c>
      <c r="J2" s="6">
        <v>0</v>
      </c>
      <c r="K2">
        <v>0</v>
      </c>
      <c r="L2">
        <v>1</v>
      </c>
      <c r="M2">
        <v>0</v>
      </c>
      <c r="N2">
        <v>0</v>
      </c>
      <c r="O2">
        <v>1</v>
      </c>
      <c r="P2">
        <v>1</v>
      </c>
      <c r="Q2" s="7">
        <v>1</v>
      </c>
      <c r="R2">
        <v>0</v>
      </c>
      <c r="S2">
        <v>0</v>
      </c>
      <c r="T2">
        <v>1</v>
      </c>
      <c r="U2">
        <v>1</v>
      </c>
      <c r="V2">
        <v>1</v>
      </c>
      <c r="W2" s="6">
        <v>1</v>
      </c>
      <c r="X2">
        <v>1</v>
      </c>
      <c r="Y2">
        <v>0</v>
      </c>
      <c r="Z2">
        <v>0</v>
      </c>
      <c r="AA2">
        <v>1</v>
      </c>
      <c r="AB2" s="7">
        <v>1</v>
      </c>
      <c r="AC2">
        <v>1</v>
      </c>
      <c r="AD2">
        <v>1</v>
      </c>
      <c r="AE2">
        <v>1</v>
      </c>
      <c r="AF2">
        <v>0</v>
      </c>
      <c r="AG2">
        <v>1</v>
      </c>
      <c r="AH2">
        <v>0</v>
      </c>
      <c r="AI2">
        <v>0</v>
      </c>
      <c r="AJ2">
        <v>1</v>
      </c>
      <c r="AK2">
        <v>0</v>
      </c>
      <c r="AL2" t="s">
        <v>38</v>
      </c>
    </row>
    <row r="3" spans="1:38" x14ac:dyDescent="0.2">
      <c r="A3" t="s">
        <v>115</v>
      </c>
      <c r="D3">
        <v>1.1599999999999999</v>
      </c>
      <c r="E3">
        <v>11</v>
      </c>
      <c r="F3">
        <v>0</v>
      </c>
      <c r="G3">
        <v>2</v>
      </c>
      <c r="H3">
        <v>1</v>
      </c>
      <c r="I3">
        <v>0</v>
      </c>
      <c r="J3" s="6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 s="7">
        <v>0</v>
      </c>
      <c r="R3">
        <v>1</v>
      </c>
      <c r="S3">
        <v>0</v>
      </c>
      <c r="T3">
        <v>0</v>
      </c>
      <c r="U3">
        <v>0</v>
      </c>
      <c r="V3">
        <v>1</v>
      </c>
      <c r="W3" s="6">
        <v>0</v>
      </c>
      <c r="X3">
        <v>1</v>
      </c>
      <c r="Y3">
        <v>1</v>
      </c>
      <c r="Z3">
        <v>0</v>
      </c>
      <c r="AA3">
        <v>0</v>
      </c>
      <c r="AB3" s="7">
        <v>0</v>
      </c>
      <c r="AC3">
        <v>0</v>
      </c>
      <c r="AD3">
        <v>0</v>
      </c>
      <c r="AE3">
        <v>1</v>
      </c>
      <c r="AF3">
        <v>0</v>
      </c>
      <c r="AG3">
        <v>1</v>
      </c>
      <c r="AH3">
        <v>0</v>
      </c>
      <c r="AI3">
        <v>0</v>
      </c>
      <c r="AJ3">
        <v>1</v>
      </c>
      <c r="AK3">
        <v>0</v>
      </c>
      <c r="AL3" t="s">
        <v>38</v>
      </c>
    </row>
    <row r="4" spans="1:38" x14ac:dyDescent="0.2">
      <c r="A4" t="s">
        <v>108</v>
      </c>
      <c r="D4">
        <v>1.44</v>
      </c>
      <c r="E4">
        <v>14</v>
      </c>
      <c r="F4">
        <v>0</v>
      </c>
      <c r="G4">
        <v>1</v>
      </c>
      <c r="H4">
        <v>0</v>
      </c>
      <c r="I4">
        <v>0</v>
      </c>
      <c r="J4" s="6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 s="7">
        <v>0</v>
      </c>
      <c r="R4">
        <v>0</v>
      </c>
      <c r="S4">
        <v>1</v>
      </c>
      <c r="T4">
        <v>1</v>
      </c>
      <c r="U4">
        <v>1</v>
      </c>
      <c r="V4">
        <v>1</v>
      </c>
      <c r="W4" s="6">
        <v>1</v>
      </c>
      <c r="X4">
        <v>0</v>
      </c>
      <c r="Y4">
        <v>0</v>
      </c>
      <c r="Z4">
        <v>0</v>
      </c>
      <c r="AA4">
        <v>1</v>
      </c>
      <c r="AB4" s="7">
        <v>0</v>
      </c>
      <c r="AC4">
        <v>0</v>
      </c>
      <c r="AD4">
        <v>1</v>
      </c>
      <c r="AE4">
        <v>1</v>
      </c>
      <c r="AF4">
        <v>0</v>
      </c>
      <c r="AG4">
        <v>1</v>
      </c>
      <c r="AH4">
        <v>1</v>
      </c>
      <c r="AI4">
        <v>0</v>
      </c>
      <c r="AJ4">
        <v>1</v>
      </c>
      <c r="AK4">
        <v>1</v>
      </c>
      <c r="AL4" t="s">
        <v>38</v>
      </c>
    </row>
    <row r="5" spans="1:38" x14ac:dyDescent="0.2">
      <c r="A5" t="s">
        <v>90</v>
      </c>
      <c r="D5">
        <v>2.37</v>
      </c>
      <c r="E5">
        <v>19</v>
      </c>
      <c r="F5">
        <v>4</v>
      </c>
      <c r="G5">
        <v>1</v>
      </c>
      <c r="H5">
        <v>0</v>
      </c>
      <c r="I5">
        <v>0</v>
      </c>
      <c r="J5" s="6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1</v>
      </c>
      <c r="Q5" s="7">
        <v>1</v>
      </c>
      <c r="R5">
        <v>0</v>
      </c>
      <c r="S5">
        <v>0</v>
      </c>
      <c r="T5">
        <v>0</v>
      </c>
      <c r="U5">
        <v>1</v>
      </c>
      <c r="V5">
        <v>1</v>
      </c>
      <c r="W5" s="6">
        <v>1</v>
      </c>
      <c r="X5">
        <v>1</v>
      </c>
      <c r="Y5">
        <v>0</v>
      </c>
      <c r="Z5">
        <v>0</v>
      </c>
      <c r="AA5">
        <v>1</v>
      </c>
      <c r="AB5" s="7">
        <v>1</v>
      </c>
      <c r="AC5">
        <v>1</v>
      </c>
      <c r="AD5">
        <v>1</v>
      </c>
      <c r="AE5">
        <v>1</v>
      </c>
      <c r="AF5">
        <v>0</v>
      </c>
      <c r="AG5">
        <v>1</v>
      </c>
      <c r="AH5">
        <v>1</v>
      </c>
      <c r="AI5">
        <v>0</v>
      </c>
      <c r="AJ5">
        <v>0</v>
      </c>
      <c r="AK5">
        <v>0</v>
      </c>
      <c r="AL5" t="s">
        <v>38</v>
      </c>
    </row>
    <row r="6" spans="1:38" x14ac:dyDescent="0.2">
      <c r="A6" t="s">
        <v>43</v>
      </c>
      <c r="D6">
        <v>3.3</v>
      </c>
      <c r="E6">
        <v>16</v>
      </c>
      <c r="F6">
        <v>0</v>
      </c>
      <c r="G6">
        <v>0</v>
      </c>
      <c r="H6">
        <v>0</v>
      </c>
      <c r="I6">
        <v>0</v>
      </c>
      <c r="J6" s="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1</v>
      </c>
      <c r="Q6" s="7">
        <v>1</v>
      </c>
      <c r="R6">
        <v>0</v>
      </c>
      <c r="S6">
        <v>0</v>
      </c>
      <c r="T6">
        <v>1</v>
      </c>
      <c r="U6">
        <v>1</v>
      </c>
      <c r="V6">
        <v>1</v>
      </c>
      <c r="W6" s="6">
        <v>1</v>
      </c>
      <c r="X6">
        <v>1</v>
      </c>
      <c r="Y6">
        <v>0</v>
      </c>
      <c r="Z6">
        <v>0</v>
      </c>
      <c r="AA6">
        <v>1</v>
      </c>
      <c r="AB6" s="7">
        <v>1</v>
      </c>
      <c r="AC6">
        <v>1</v>
      </c>
      <c r="AD6">
        <v>1</v>
      </c>
      <c r="AE6">
        <v>1</v>
      </c>
      <c r="AF6">
        <v>0</v>
      </c>
      <c r="AG6">
        <v>1</v>
      </c>
      <c r="AH6">
        <v>1</v>
      </c>
      <c r="AI6">
        <v>0</v>
      </c>
      <c r="AJ6">
        <v>1</v>
      </c>
      <c r="AK6">
        <v>0</v>
      </c>
      <c r="AL6" t="s">
        <v>38</v>
      </c>
    </row>
    <row r="7" spans="1:38" x14ac:dyDescent="0.2">
      <c r="A7" t="s">
        <v>106</v>
      </c>
      <c r="D7">
        <v>4.3899999999999997</v>
      </c>
      <c r="E7">
        <v>15</v>
      </c>
      <c r="F7">
        <v>4</v>
      </c>
      <c r="G7">
        <v>0</v>
      </c>
      <c r="H7">
        <v>0</v>
      </c>
      <c r="I7">
        <v>1</v>
      </c>
      <c r="J7" s="6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 s="7">
        <v>0</v>
      </c>
      <c r="R7">
        <v>0</v>
      </c>
      <c r="S7">
        <v>0</v>
      </c>
      <c r="T7">
        <v>0</v>
      </c>
      <c r="U7">
        <v>0</v>
      </c>
      <c r="V7">
        <v>0</v>
      </c>
      <c r="W7" s="6">
        <v>0</v>
      </c>
      <c r="X7">
        <v>0</v>
      </c>
      <c r="Y7">
        <v>1</v>
      </c>
      <c r="Z7">
        <v>0</v>
      </c>
      <c r="AA7">
        <v>0</v>
      </c>
      <c r="AB7" s="7">
        <v>1</v>
      </c>
      <c r="AC7">
        <v>1</v>
      </c>
      <c r="AD7">
        <v>1</v>
      </c>
      <c r="AE7">
        <v>1</v>
      </c>
      <c r="AF7">
        <v>0</v>
      </c>
      <c r="AG7">
        <v>1</v>
      </c>
      <c r="AH7">
        <v>1</v>
      </c>
      <c r="AI7">
        <v>0</v>
      </c>
      <c r="AJ7">
        <v>1</v>
      </c>
      <c r="AK7">
        <v>1</v>
      </c>
      <c r="AL7" t="s">
        <v>38</v>
      </c>
    </row>
    <row r="8" spans="1:38" x14ac:dyDescent="0.2">
      <c r="A8" t="s">
        <v>191</v>
      </c>
      <c r="D8">
        <v>4.3899999999999997</v>
      </c>
      <c r="E8">
        <v>50</v>
      </c>
      <c r="F8">
        <v>10</v>
      </c>
      <c r="G8">
        <v>10</v>
      </c>
      <c r="H8">
        <v>1</v>
      </c>
      <c r="I8">
        <v>1</v>
      </c>
      <c r="J8" s="6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 s="7">
        <v>1</v>
      </c>
      <c r="R8">
        <v>1</v>
      </c>
      <c r="S8">
        <v>1</v>
      </c>
      <c r="T8">
        <v>1</v>
      </c>
      <c r="U8">
        <v>1</v>
      </c>
      <c r="V8">
        <v>1</v>
      </c>
      <c r="W8" s="6">
        <v>1</v>
      </c>
      <c r="X8">
        <v>1</v>
      </c>
      <c r="Y8">
        <v>1</v>
      </c>
      <c r="Z8">
        <v>1</v>
      </c>
      <c r="AA8">
        <v>1</v>
      </c>
      <c r="AB8" s="7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 t="s">
        <v>35</v>
      </c>
    </row>
    <row r="9" spans="1:38" x14ac:dyDescent="0.2">
      <c r="A9" t="s">
        <v>176</v>
      </c>
      <c r="D9">
        <v>5.18</v>
      </c>
      <c r="E9">
        <v>42</v>
      </c>
      <c r="F9">
        <v>10</v>
      </c>
      <c r="G9">
        <v>7</v>
      </c>
      <c r="H9">
        <v>1</v>
      </c>
      <c r="I9">
        <v>1</v>
      </c>
      <c r="J9" s="6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 s="7">
        <v>1</v>
      </c>
      <c r="R9">
        <v>0</v>
      </c>
      <c r="S9">
        <v>0</v>
      </c>
      <c r="T9">
        <v>1</v>
      </c>
      <c r="U9">
        <v>1</v>
      </c>
      <c r="V9">
        <v>1</v>
      </c>
      <c r="W9" s="6">
        <v>1</v>
      </c>
      <c r="X9">
        <v>1</v>
      </c>
      <c r="Y9">
        <v>1</v>
      </c>
      <c r="Z9">
        <v>1</v>
      </c>
      <c r="AA9">
        <v>1</v>
      </c>
      <c r="AB9" s="7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0</v>
      </c>
      <c r="AI9">
        <v>1</v>
      </c>
      <c r="AJ9">
        <v>0</v>
      </c>
      <c r="AK9">
        <v>0</v>
      </c>
      <c r="AL9" t="s">
        <v>42</v>
      </c>
    </row>
    <row r="10" spans="1:38" x14ac:dyDescent="0.2">
      <c r="A10" t="s">
        <v>189</v>
      </c>
      <c r="D10">
        <v>5.19</v>
      </c>
      <c r="E10">
        <v>50</v>
      </c>
      <c r="F10">
        <v>10</v>
      </c>
      <c r="G10">
        <v>10</v>
      </c>
      <c r="H10">
        <v>1</v>
      </c>
      <c r="I10">
        <v>1</v>
      </c>
      <c r="J10" s="6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 s="7">
        <v>1</v>
      </c>
      <c r="R10">
        <v>1</v>
      </c>
      <c r="S10">
        <v>1</v>
      </c>
      <c r="T10">
        <v>1</v>
      </c>
      <c r="U10">
        <v>1</v>
      </c>
      <c r="V10">
        <v>1</v>
      </c>
      <c r="W10" s="6">
        <v>1</v>
      </c>
      <c r="X10">
        <v>1</v>
      </c>
      <c r="Y10">
        <v>1</v>
      </c>
      <c r="Z10">
        <v>1</v>
      </c>
      <c r="AA10">
        <v>1</v>
      </c>
      <c r="AB10" s="7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 t="s">
        <v>35</v>
      </c>
    </row>
    <row r="11" spans="1:38" x14ac:dyDescent="0.2">
      <c r="A11" t="s">
        <v>44</v>
      </c>
      <c r="D11">
        <v>5.2</v>
      </c>
      <c r="E11">
        <v>21</v>
      </c>
      <c r="F11">
        <v>4</v>
      </c>
      <c r="G11">
        <v>3</v>
      </c>
      <c r="H11">
        <v>0</v>
      </c>
      <c r="I11">
        <v>1</v>
      </c>
      <c r="J11" s="6">
        <v>0</v>
      </c>
      <c r="K11">
        <v>0</v>
      </c>
      <c r="L11">
        <v>0</v>
      </c>
      <c r="M11">
        <v>1</v>
      </c>
      <c r="N11">
        <v>1</v>
      </c>
      <c r="O11">
        <v>1</v>
      </c>
      <c r="P11">
        <v>0</v>
      </c>
      <c r="Q11" s="7">
        <v>1</v>
      </c>
      <c r="R11">
        <v>0</v>
      </c>
      <c r="S11">
        <v>1</v>
      </c>
      <c r="T11">
        <v>0</v>
      </c>
      <c r="U11">
        <v>1</v>
      </c>
      <c r="V11">
        <v>1</v>
      </c>
      <c r="W11" s="6">
        <v>0</v>
      </c>
      <c r="X11">
        <v>0</v>
      </c>
      <c r="Y11">
        <v>1</v>
      </c>
      <c r="Z11">
        <v>0</v>
      </c>
      <c r="AA11">
        <v>0</v>
      </c>
      <c r="AB11" s="7">
        <v>1</v>
      </c>
      <c r="AC11">
        <v>1</v>
      </c>
      <c r="AD11">
        <v>1</v>
      </c>
      <c r="AE11">
        <v>0</v>
      </c>
      <c r="AF11">
        <v>0</v>
      </c>
      <c r="AG11">
        <v>0</v>
      </c>
      <c r="AH11">
        <v>1</v>
      </c>
      <c r="AI11">
        <v>0</v>
      </c>
      <c r="AJ11">
        <v>1</v>
      </c>
      <c r="AK11">
        <v>0</v>
      </c>
      <c r="AL11" t="s">
        <v>38</v>
      </c>
    </row>
    <row r="12" spans="1:38" x14ac:dyDescent="0.2">
      <c r="A12" t="s">
        <v>101</v>
      </c>
      <c r="D12">
        <v>5.25</v>
      </c>
      <c r="E12">
        <v>39</v>
      </c>
      <c r="F12">
        <v>10</v>
      </c>
      <c r="G12">
        <v>6</v>
      </c>
      <c r="H12">
        <v>1</v>
      </c>
      <c r="I12">
        <v>0</v>
      </c>
      <c r="J12" s="6">
        <v>1</v>
      </c>
      <c r="K12">
        <v>1</v>
      </c>
      <c r="L12">
        <v>0</v>
      </c>
      <c r="M12">
        <v>1</v>
      </c>
      <c r="N12">
        <v>1</v>
      </c>
      <c r="O12">
        <v>1</v>
      </c>
      <c r="P12">
        <v>1</v>
      </c>
      <c r="Q12" s="7">
        <v>1</v>
      </c>
      <c r="R12">
        <v>1</v>
      </c>
      <c r="S12">
        <v>0</v>
      </c>
      <c r="T12">
        <v>0</v>
      </c>
      <c r="U12">
        <v>1</v>
      </c>
      <c r="V12">
        <v>1</v>
      </c>
      <c r="W12" s="6">
        <v>1</v>
      </c>
      <c r="X12">
        <v>1</v>
      </c>
      <c r="Y12">
        <v>1</v>
      </c>
      <c r="Z12">
        <v>1</v>
      </c>
      <c r="AA12">
        <v>1</v>
      </c>
      <c r="AB12" s="7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0</v>
      </c>
      <c r="AJ12">
        <v>0</v>
      </c>
      <c r="AK12">
        <v>0</v>
      </c>
      <c r="AL12" t="s">
        <v>42</v>
      </c>
    </row>
    <row r="13" spans="1:38" x14ac:dyDescent="0.2">
      <c r="A13" t="s">
        <v>180</v>
      </c>
      <c r="D13">
        <v>5.34</v>
      </c>
      <c r="E13">
        <v>50</v>
      </c>
      <c r="F13">
        <v>10</v>
      </c>
      <c r="G13">
        <v>10</v>
      </c>
      <c r="H13">
        <v>1</v>
      </c>
      <c r="I13">
        <v>1</v>
      </c>
      <c r="J13" s="6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 s="7">
        <v>1</v>
      </c>
      <c r="R13">
        <v>1</v>
      </c>
      <c r="S13">
        <v>1</v>
      </c>
      <c r="T13">
        <v>1</v>
      </c>
      <c r="U13">
        <v>1</v>
      </c>
      <c r="V13">
        <v>1</v>
      </c>
      <c r="W13" s="6">
        <v>1</v>
      </c>
      <c r="X13">
        <v>1</v>
      </c>
      <c r="Y13">
        <v>1</v>
      </c>
      <c r="Z13">
        <v>1</v>
      </c>
      <c r="AA13">
        <v>1</v>
      </c>
      <c r="AB13" s="7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 t="s">
        <v>35</v>
      </c>
    </row>
    <row r="14" spans="1:38" x14ac:dyDescent="0.2">
      <c r="A14" t="s">
        <v>45</v>
      </c>
      <c r="D14">
        <v>5.42</v>
      </c>
      <c r="E14">
        <v>47</v>
      </c>
      <c r="F14">
        <v>10</v>
      </c>
      <c r="G14">
        <v>10</v>
      </c>
      <c r="H14">
        <v>1</v>
      </c>
      <c r="I14">
        <v>1</v>
      </c>
      <c r="J14" s="6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 s="7">
        <v>1</v>
      </c>
      <c r="R14">
        <v>0</v>
      </c>
      <c r="S14">
        <v>1</v>
      </c>
      <c r="T14">
        <v>1</v>
      </c>
      <c r="U14">
        <v>1</v>
      </c>
      <c r="V14">
        <v>1</v>
      </c>
      <c r="W14" s="6">
        <v>0</v>
      </c>
      <c r="X14">
        <v>1</v>
      </c>
      <c r="Y14">
        <v>1</v>
      </c>
      <c r="Z14">
        <v>1</v>
      </c>
      <c r="AA14">
        <v>1</v>
      </c>
      <c r="AB14" s="7">
        <v>1</v>
      </c>
      <c r="AC14">
        <v>1</v>
      </c>
      <c r="AD14">
        <v>1</v>
      </c>
      <c r="AE14">
        <v>1</v>
      </c>
      <c r="AF14">
        <v>1</v>
      </c>
      <c r="AG14">
        <v>0</v>
      </c>
      <c r="AH14">
        <v>1</v>
      </c>
      <c r="AI14">
        <v>1</v>
      </c>
      <c r="AJ14">
        <v>1</v>
      </c>
      <c r="AK14">
        <v>1</v>
      </c>
      <c r="AL14" t="s">
        <v>35</v>
      </c>
    </row>
    <row r="15" spans="1:38" x14ac:dyDescent="0.2">
      <c r="A15" t="s">
        <v>41</v>
      </c>
      <c r="D15">
        <v>5.56</v>
      </c>
      <c r="E15">
        <v>40</v>
      </c>
      <c r="F15">
        <v>10</v>
      </c>
      <c r="G15">
        <v>8</v>
      </c>
      <c r="H15">
        <v>1</v>
      </c>
      <c r="I15">
        <v>0</v>
      </c>
      <c r="J15" s="6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 s="7">
        <v>1</v>
      </c>
      <c r="R15">
        <v>0</v>
      </c>
      <c r="S15">
        <v>0</v>
      </c>
      <c r="T15">
        <v>0</v>
      </c>
      <c r="U15">
        <v>1</v>
      </c>
      <c r="V15">
        <v>1</v>
      </c>
      <c r="W15" s="6">
        <v>1</v>
      </c>
      <c r="X15">
        <v>1</v>
      </c>
      <c r="Y15">
        <v>1</v>
      </c>
      <c r="Z15">
        <v>0</v>
      </c>
      <c r="AA15">
        <v>1</v>
      </c>
      <c r="AB15" s="7">
        <v>0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0</v>
      </c>
      <c r="AK15">
        <v>0</v>
      </c>
      <c r="AL15" t="s">
        <v>42</v>
      </c>
    </row>
    <row r="16" spans="1:38" x14ac:dyDescent="0.2">
      <c r="A16" t="s">
        <v>117</v>
      </c>
      <c r="D16">
        <v>6.4</v>
      </c>
      <c r="E16">
        <v>31</v>
      </c>
      <c r="F16">
        <v>6</v>
      </c>
      <c r="G16">
        <v>6</v>
      </c>
      <c r="H16">
        <v>0</v>
      </c>
      <c r="I16">
        <v>1</v>
      </c>
      <c r="J16" s="6">
        <v>0</v>
      </c>
      <c r="K16">
        <v>0</v>
      </c>
      <c r="L16">
        <v>0</v>
      </c>
      <c r="M16">
        <v>1</v>
      </c>
      <c r="N16">
        <v>1</v>
      </c>
      <c r="O16">
        <v>1</v>
      </c>
      <c r="P16">
        <v>1</v>
      </c>
      <c r="Q16" s="7">
        <v>1</v>
      </c>
      <c r="R16">
        <v>0</v>
      </c>
      <c r="S16">
        <v>0</v>
      </c>
      <c r="T16">
        <v>1</v>
      </c>
      <c r="U16">
        <v>1</v>
      </c>
      <c r="V16">
        <v>1</v>
      </c>
      <c r="W16" s="6">
        <v>1</v>
      </c>
      <c r="X16">
        <v>1</v>
      </c>
      <c r="Y16">
        <v>0</v>
      </c>
      <c r="Z16">
        <v>0</v>
      </c>
      <c r="AA16">
        <v>1</v>
      </c>
      <c r="AB16" s="7">
        <v>1</v>
      </c>
      <c r="AC16">
        <v>1</v>
      </c>
      <c r="AD16">
        <v>1</v>
      </c>
      <c r="AE16">
        <v>1</v>
      </c>
      <c r="AF16">
        <v>0</v>
      </c>
      <c r="AG16">
        <v>1</v>
      </c>
      <c r="AH16">
        <v>1</v>
      </c>
      <c r="AI16">
        <v>0</v>
      </c>
      <c r="AJ16">
        <v>1</v>
      </c>
      <c r="AK16">
        <v>0</v>
      </c>
      <c r="AL16" t="s">
        <v>68</v>
      </c>
    </row>
    <row r="17" spans="1:38" x14ac:dyDescent="0.2">
      <c r="A17" t="s">
        <v>192</v>
      </c>
      <c r="D17">
        <v>6.6</v>
      </c>
      <c r="E17">
        <v>50</v>
      </c>
      <c r="F17">
        <v>10</v>
      </c>
      <c r="G17">
        <v>10</v>
      </c>
      <c r="H17">
        <v>1</v>
      </c>
      <c r="I17">
        <v>1</v>
      </c>
      <c r="J17" s="6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 s="7">
        <v>1</v>
      </c>
      <c r="R17">
        <v>1</v>
      </c>
      <c r="S17">
        <v>1</v>
      </c>
      <c r="T17">
        <v>1</v>
      </c>
      <c r="U17">
        <v>1</v>
      </c>
      <c r="V17">
        <v>1</v>
      </c>
      <c r="W17" s="6">
        <v>1</v>
      </c>
      <c r="X17">
        <v>1</v>
      </c>
      <c r="Y17">
        <v>1</v>
      </c>
      <c r="Z17">
        <v>1</v>
      </c>
      <c r="AA17">
        <v>1</v>
      </c>
      <c r="AB17" s="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 t="s">
        <v>35</v>
      </c>
    </row>
    <row r="18" spans="1:38" x14ac:dyDescent="0.2">
      <c r="A18" t="s">
        <v>86</v>
      </c>
      <c r="D18">
        <v>7.32</v>
      </c>
      <c r="E18">
        <v>17</v>
      </c>
      <c r="F18">
        <v>0</v>
      </c>
      <c r="G18">
        <v>1</v>
      </c>
      <c r="H18">
        <v>0</v>
      </c>
      <c r="I18">
        <v>1</v>
      </c>
      <c r="J18" s="6">
        <v>0</v>
      </c>
      <c r="K18">
        <v>0</v>
      </c>
      <c r="L18">
        <v>0</v>
      </c>
      <c r="M18">
        <v>1</v>
      </c>
      <c r="N18">
        <v>1</v>
      </c>
      <c r="O18">
        <v>1</v>
      </c>
      <c r="P18">
        <v>0</v>
      </c>
      <c r="Q18" s="7">
        <v>0</v>
      </c>
      <c r="R18">
        <v>0</v>
      </c>
      <c r="S18">
        <v>0</v>
      </c>
      <c r="T18">
        <v>1</v>
      </c>
      <c r="U18">
        <v>1</v>
      </c>
      <c r="V18">
        <v>1</v>
      </c>
      <c r="W18" s="6">
        <v>1</v>
      </c>
      <c r="X18">
        <v>1</v>
      </c>
      <c r="Y18">
        <v>0</v>
      </c>
      <c r="Z18">
        <v>0</v>
      </c>
      <c r="AA18">
        <v>1</v>
      </c>
      <c r="AB18" s="7">
        <v>1</v>
      </c>
      <c r="AC18">
        <v>1</v>
      </c>
      <c r="AD18">
        <v>1</v>
      </c>
      <c r="AE18">
        <v>1</v>
      </c>
      <c r="AF18">
        <v>0</v>
      </c>
      <c r="AG18">
        <v>1</v>
      </c>
      <c r="AH18">
        <v>1</v>
      </c>
      <c r="AI18">
        <v>0</v>
      </c>
      <c r="AJ18">
        <v>0</v>
      </c>
      <c r="AK18">
        <v>0</v>
      </c>
      <c r="AL18" t="s">
        <v>38</v>
      </c>
    </row>
    <row r="19" spans="1:38" x14ac:dyDescent="0.2">
      <c r="A19" t="s">
        <v>40</v>
      </c>
      <c r="D19">
        <v>7.35</v>
      </c>
      <c r="E19">
        <v>50</v>
      </c>
      <c r="F19">
        <v>10</v>
      </c>
      <c r="G19">
        <v>10</v>
      </c>
      <c r="H19">
        <v>1</v>
      </c>
      <c r="I19">
        <v>1</v>
      </c>
      <c r="J19" s="6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 s="7">
        <v>1</v>
      </c>
      <c r="R19">
        <v>1</v>
      </c>
      <c r="S19">
        <v>1</v>
      </c>
      <c r="T19">
        <v>1</v>
      </c>
      <c r="U19">
        <v>1</v>
      </c>
      <c r="V19">
        <v>1</v>
      </c>
      <c r="W19" s="6">
        <v>1</v>
      </c>
      <c r="X19">
        <v>1</v>
      </c>
      <c r="Y19">
        <v>1</v>
      </c>
      <c r="Z19">
        <v>1</v>
      </c>
      <c r="AA19">
        <v>1</v>
      </c>
      <c r="AB19" s="7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 t="s">
        <v>35</v>
      </c>
    </row>
    <row r="20" spans="1:38" x14ac:dyDescent="0.2">
      <c r="A20" t="s">
        <v>193</v>
      </c>
      <c r="D20">
        <v>7.45</v>
      </c>
      <c r="E20">
        <v>46</v>
      </c>
      <c r="F20">
        <v>10</v>
      </c>
      <c r="G20">
        <v>10</v>
      </c>
      <c r="H20">
        <v>1</v>
      </c>
      <c r="I20">
        <v>0</v>
      </c>
      <c r="J20" s="6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 s="7">
        <v>1</v>
      </c>
      <c r="R20">
        <v>1</v>
      </c>
      <c r="S20">
        <v>1</v>
      </c>
      <c r="T20">
        <v>1</v>
      </c>
      <c r="U20">
        <v>1</v>
      </c>
      <c r="V20">
        <v>1</v>
      </c>
      <c r="W20" s="6">
        <v>1</v>
      </c>
      <c r="X20">
        <v>1</v>
      </c>
      <c r="Y20">
        <v>0</v>
      </c>
      <c r="Z20">
        <v>1</v>
      </c>
      <c r="AA20">
        <v>1</v>
      </c>
      <c r="AB20" s="7">
        <v>1</v>
      </c>
      <c r="AC20">
        <v>1</v>
      </c>
      <c r="AD20">
        <v>1</v>
      </c>
      <c r="AE20">
        <v>1</v>
      </c>
      <c r="AF20">
        <v>0</v>
      </c>
      <c r="AG20">
        <v>1</v>
      </c>
      <c r="AH20">
        <v>0</v>
      </c>
      <c r="AI20">
        <v>1</v>
      </c>
      <c r="AJ20">
        <v>1</v>
      </c>
      <c r="AK20">
        <v>1</v>
      </c>
      <c r="AL20" t="s">
        <v>35</v>
      </c>
    </row>
    <row r="21" spans="1:38" x14ac:dyDescent="0.2">
      <c r="A21" t="s">
        <v>124</v>
      </c>
      <c r="D21">
        <v>7.47</v>
      </c>
      <c r="E21">
        <v>48</v>
      </c>
      <c r="F21">
        <v>10</v>
      </c>
      <c r="G21">
        <v>10</v>
      </c>
      <c r="H21">
        <v>1</v>
      </c>
      <c r="I21">
        <v>1</v>
      </c>
      <c r="J21" s="6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 s="7">
        <v>1</v>
      </c>
      <c r="R21">
        <v>1</v>
      </c>
      <c r="S21">
        <v>1</v>
      </c>
      <c r="T21">
        <v>1</v>
      </c>
      <c r="U21">
        <v>1</v>
      </c>
      <c r="V21">
        <v>1</v>
      </c>
      <c r="W21" s="6">
        <v>1</v>
      </c>
      <c r="X21">
        <v>1</v>
      </c>
      <c r="Y21">
        <v>1</v>
      </c>
      <c r="Z21">
        <v>1</v>
      </c>
      <c r="AA21">
        <v>1</v>
      </c>
      <c r="AB21" s="7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0</v>
      </c>
      <c r="AJ21">
        <v>0</v>
      </c>
      <c r="AK21">
        <v>1</v>
      </c>
      <c r="AL21" t="s">
        <v>35</v>
      </c>
    </row>
    <row r="22" spans="1:38" x14ac:dyDescent="0.2">
      <c r="A22" t="s">
        <v>92</v>
      </c>
      <c r="D22">
        <v>8</v>
      </c>
      <c r="E22">
        <v>46</v>
      </c>
      <c r="F22">
        <v>10</v>
      </c>
      <c r="G22">
        <v>10</v>
      </c>
      <c r="H22">
        <v>1</v>
      </c>
      <c r="I22">
        <v>1</v>
      </c>
      <c r="J22" s="6">
        <v>1</v>
      </c>
      <c r="K22">
        <v>1</v>
      </c>
      <c r="L22">
        <v>0</v>
      </c>
      <c r="M22">
        <v>0</v>
      </c>
      <c r="N22">
        <v>1</v>
      </c>
      <c r="O22">
        <v>1</v>
      </c>
      <c r="P22">
        <v>1</v>
      </c>
      <c r="Q22" s="7">
        <v>1</v>
      </c>
      <c r="R22">
        <v>1</v>
      </c>
      <c r="S22">
        <v>1</v>
      </c>
      <c r="T22">
        <v>1</v>
      </c>
      <c r="U22">
        <v>1</v>
      </c>
      <c r="V22">
        <v>1</v>
      </c>
      <c r="W22" s="6">
        <v>1</v>
      </c>
      <c r="X22">
        <v>1</v>
      </c>
      <c r="Y22">
        <v>1</v>
      </c>
      <c r="Z22">
        <v>1</v>
      </c>
      <c r="AA22">
        <v>1</v>
      </c>
      <c r="AB22" s="7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0</v>
      </c>
      <c r="AI22">
        <v>0</v>
      </c>
      <c r="AJ22">
        <v>1</v>
      </c>
      <c r="AK22">
        <v>1</v>
      </c>
      <c r="AL22" t="s">
        <v>35</v>
      </c>
    </row>
    <row r="23" spans="1:38" x14ac:dyDescent="0.2">
      <c r="A23" t="s">
        <v>137</v>
      </c>
      <c r="D23">
        <v>8.11</v>
      </c>
      <c r="E23">
        <v>35</v>
      </c>
      <c r="F23">
        <v>6</v>
      </c>
      <c r="G23">
        <v>5</v>
      </c>
      <c r="H23">
        <v>1</v>
      </c>
      <c r="I23">
        <v>1</v>
      </c>
      <c r="J23" s="6">
        <v>0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 s="7">
        <v>0</v>
      </c>
      <c r="R23">
        <v>1</v>
      </c>
      <c r="S23">
        <v>0</v>
      </c>
      <c r="T23">
        <v>1</v>
      </c>
      <c r="U23">
        <v>1</v>
      </c>
      <c r="V23">
        <v>1</v>
      </c>
      <c r="W23" s="6">
        <v>1</v>
      </c>
      <c r="X23">
        <v>1</v>
      </c>
      <c r="Y23">
        <v>1</v>
      </c>
      <c r="Z23">
        <v>1</v>
      </c>
      <c r="AA23">
        <v>1</v>
      </c>
      <c r="AB23" s="7">
        <v>1</v>
      </c>
      <c r="AC23">
        <v>1</v>
      </c>
      <c r="AD23">
        <v>1</v>
      </c>
      <c r="AE23">
        <v>1</v>
      </c>
      <c r="AF23">
        <v>0</v>
      </c>
      <c r="AG23">
        <v>1</v>
      </c>
      <c r="AH23">
        <v>0</v>
      </c>
      <c r="AI23">
        <v>1</v>
      </c>
      <c r="AJ23">
        <v>1</v>
      </c>
      <c r="AK23">
        <v>0</v>
      </c>
      <c r="AL23" t="s">
        <v>68</v>
      </c>
    </row>
    <row r="24" spans="1:38" x14ac:dyDescent="0.2">
      <c r="A24" t="s">
        <v>171</v>
      </c>
      <c r="D24">
        <v>8.14</v>
      </c>
      <c r="E24">
        <v>50</v>
      </c>
      <c r="F24">
        <v>10</v>
      </c>
      <c r="G24">
        <v>10</v>
      </c>
      <c r="H24">
        <v>1</v>
      </c>
      <c r="I24">
        <v>1</v>
      </c>
      <c r="J24" s="6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 s="7">
        <v>1</v>
      </c>
      <c r="R24">
        <v>1</v>
      </c>
      <c r="S24">
        <v>1</v>
      </c>
      <c r="T24">
        <v>1</v>
      </c>
      <c r="U24">
        <v>1</v>
      </c>
      <c r="V24">
        <v>1</v>
      </c>
      <c r="W24" s="6">
        <v>1</v>
      </c>
      <c r="X24">
        <v>1</v>
      </c>
      <c r="Y24">
        <v>1</v>
      </c>
      <c r="Z24">
        <v>1</v>
      </c>
      <c r="AA24">
        <v>1</v>
      </c>
      <c r="AB24" s="7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 t="s">
        <v>35</v>
      </c>
    </row>
    <row r="25" spans="1:38" x14ac:dyDescent="0.2">
      <c r="A25" t="s">
        <v>58</v>
      </c>
      <c r="D25">
        <v>8.2100000000000009</v>
      </c>
      <c r="E25">
        <v>50</v>
      </c>
      <c r="F25">
        <v>10</v>
      </c>
      <c r="G25">
        <v>10</v>
      </c>
      <c r="H25">
        <v>1</v>
      </c>
      <c r="I25">
        <v>1</v>
      </c>
      <c r="J25" s="6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 s="7">
        <v>1</v>
      </c>
      <c r="R25">
        <v>1</v>
      </c>
      <c r="S25">
        <v>1</v>
      </c>
      <c r="T25">
        <v>1</v>
      </c>
      <c r="U25">
        <v>1</v>
      </c>
      <c r="V25">
        <v>1</v>
      </c>
      <c r="W25" s="6">
        <v>1</v>
      </c>
      <c r="X25">
        <v>1</v>
      </c>
      <c r="Y25">
        <v>1</v>
      </c>
      <c r="Z25">
        <v>1</v>
      </c>
      <c r="AA25">
        <v>1</v>
      </c>
      <c r="AB25" s="7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 t="s">
        <v>35</v>
      </c>
    </row>
    <row r="26" spans="1:38" x14ac:dyDescent="0.2">
      <c r="A26" t="s">
        <v>146</v>
      </c>
      <c r="D26">
        <v>8.25</v>
      </c>
      <c r="E26">
        <v>49</v>
      </c>
      <c r="F26">
        <v>10</v>
      </c>
      <c r="G26">
        <v>10</v>
      </c>
      <c r="H26">
        <v>1</v>
      </c>
      <c r="I26">
        <v>1</v>
      </c>
      <c r="J26" s="6">
        <v>1</v>
      </c>
      <c r="K26">
        <v>1</v>
      </c>
      <c r="L26">
        <v>0</v>
      </c>
      <c r="M26">
        <v>1</v>
      </c>
      <c r="N26">
        <v>1</v>
      </c>
      <c r="O26">
        <v>1</v>
      </c>
      <c r="P26">
        <v>1</v>
      </c>
      <c r="Q26" s="7">
        <v>1</v>
      </c>
      <c r="R26">
        <v>1</v>
      </c>
      <c r="S26">
        <v>1</v>
      </c>
      <c r="T26">
        <v>1</v>
      </c>
      <c r="U26">
        <v>1</v>
      </c>
      <c r="V26">
        <v>1</v>
      </c>
      <c r="W26" s="6">
        <v>1</v>
      </c>
      <c r="X26">
        <v>1</v>
      </c>
      <c r="Y26">
        <v>1</v>
      </c>
      <c r="Z26">
        <v>1</v>
      </c>
      <c r="AA26">
        <v>1</v>
      </c>
      <c r="AB26" s="7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 t="s">
        <v>35</v>
      </c>
    </row>
    <row r="27" spans="1:38" x14ac:dyDescent="0.2">
      <c r="A27" t="s">
        <v>136</v>
      </c>
      <c r="D27">
        <v>8.33</v>
      </c>
      <c r="E27">
        <v>39</v>
      </c>
      <c r="F27">
        <v>6</v>
      </c>
      <c r="G27">
        <v>7</v>
      </c>
      <c r="H27">
        <v>1</v>
      </c>
      <c r="I27">
        <v>1</v>
      </c>
      <c r="J27" s="6">
        <v>1</v>
      </c>
      <c r="K27">
        <v>1</v>
      </c>
      <c r="L27">
        <v>0</v>
      </c>
      <c r="M27">
        <v>1</v>
      </c>
      <c r="N27">
        <v>1</v>
      </c>
      <c r="O27">
        <v>1</v>
      </c>
      <c r="P27">
        <v>1</v>
      </c>
      <c r="Q27" s="7">
        <v>0</v>
      </c>
      <c r="R27">
        <v>1</v>
      </c>
      <c r="S27">
        <v>1</v>
      </c>
      <c r="T27">
        <v>1</v>
      </c>
      <c r="U27">
        <v>1</v>
      </c>
      <c r="V27">
        <v>1</v>
      </c>
      <c r="W27" s="6">
        <v>1</v>
      </c>
      <c r="X27">
        <v>1</v>
      </c>
      <c r="Y27">
        <v>1</v>
      </c>
      <c r="Z27">
        <v>1</v>
      </c>
      <c r="AA27">
        <v>1</v>
      </c>
      <c r="AB27" s="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0</v>
      </c>
      <c r="AI27">
        <v>1</v>
      </c>
      <c r="AJ27">
        <v>0</v>
      </c>
      <c r="AK27">
        <v>1</v>
      </c>
      <c r="AL27" t="s">
        <v>42</v>
      </c>
    </row>
    <row r="28" spans="1:38" x14ac:dyDescent="0.2">
      <c r="A28" t="s">
        <v>170</v>
      </c>
      <c r="D28">
        <v>8.36</v>
      </c>
      <c r="E28">
        <v>47</v>
      </c>
      <c r="F28">
        <v>10</v>
      </c>
      <c r="G28">
        <v>10</v>
      </c>
      <c r="H28">
        <v>1</v>
      </c>
      <c r="I28">
        <v>1</v>
      </c>
      <c r="J28" s="6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 s="7">
        <v>1</v>
      </c>
      <c r="R28">
        <v>1</v>
      </c>
      <c r="S28">
        <v>1</v>
      </c>
      <c r="T28">
        <v>1</v>
      </c>
      <c r="U28">
        <v>1</v>
      </c>
      <c r="V28">
        <v>1</v>
      </c>
      <c r="W28" s="6">
        <v>1</v>
      </c>
      <c r="X28">
        <v>1</v>
      </c>
      <c r="Y28">
        <v>1</v>
      </c>
      <c r="Z28">
        <v>1</v>
      </c>
      <c r="AA28">
        <v>1</v>
      </c>
      <c r="AB28" s="7">
        <v>1</v>
      </c>
      <c r="AC28">
        <v>1</v>
      </c>
      <c r="AD28">
        <v>1</v>
      </c>
      <c r="AE28">
        <v>1</v>
      </c>
      <c r="AF28">
        <v>0</v>
      </c>
      <c r="AG28">
        <v>1</v>
      </c>
      <c r="AH28">
        <v>0</v>
      </c>
      <c r="AI28">
        <v>0</v>
      </c>
      <c r="AJ28">
        <v>1</v>
      </c>
      <c r="AK28">
        <v>1</v>
      </c>
      <c r="AL28" t="s">
        <v>35</v>
      </c>
    </row>
    <row r="29" spans="1:38" x14ac:dyDescent="0.2">
      <c r="A29" t="s">
        <v>39</v>
      </c>
      <c r="D29">
        <v>8.6</v>
      </c>
      <c r="E29">
        <v>43</v>
      </c>
      <c r="F29">
        <v>10</v>
      </c>
      <c r="G29">
        <v>8</v>
      </c>
      <c r="H29">
        <v>1</v>
      </c>
      <c r="I29">
        <v>0</v>
      </c>
      <c r="J29" s="6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 s="7">
        <v>1</v>
      </c>
      <c r="R29">
        <v>0</v>
      </c>
      <c r="S29">
        <v>0</v>
      </c>
      <c r="T29">
        <v>1</v>
      </c>
      <c r="U29">
        <v>0</v>
      </c>
      <c r="V29">
        <v>1</v>
      </c>
      <c r="W29" s="6">
        <v>1</v>
      </c>
      <c r="X29">
        <v>1</v>
      </c>
      <c r="Y29">
        <v>1</v>
      </c>
      <c r="Z29">
        <v>1</v>
      </c>
      <c r="AA29">
        <v>1</v>
      </c>
      <c r="AB29" s="7">
        <v>1</v>
      </c>
      <c r="AC29">
        <v>1</v>
      </c>
      <c r="AD29">
        <v>1</v>
      </c>
      <c r="AE29">
        <v>0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 t="s">
        <v>35</v>
      </c>
    </row>
    <row r="30" spans="1:38" x14ac:dyDescent="0.2">
      <c r="A30" t="s">
        <v>134</v>
      </c>
      <c r="D30">
        <v>8.8000000000000007</v>
      </c>
      <c r="E30">
        <v>49</v>
      </c>
      <c r="F30">
        <v>10</v>
      </c>
      <c r="G30">
        <v>10</v>
      </c>
      <c r="H30">
        <v>1</v>
      </c>
      <c r="I30">
        <v>1</v>
      </c>
      <c r="J30" s="6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 s="7">
        <v>1</v>
      </c>
      <c r="R30">
        <v>1</v>
      </c>
      <c r="S30">
        <v>1</v>
      </c>
      <c r="T30">
        <v>1</v>
      </c>
      <c r="U30">
        <v>1</v>
      </c>
      <c r="V30">
        <v>1</v>
      </c>
      <c r="W30" s="6">
        <v>1</v>
      </c>
      <c r="X30">
        <v>1</v>
      </c>
      <c r="Y30">
        <v>1</v>
      </c>
      <c r="Z30">
        <v>1</v>
      </c>
      <c r="AA30">
        <v>1</v>
      </c>
      <c r="AB30" s="7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0</v>
      </c>
      <c r="AJ30">
        <v>1</v>
      </c>
      <c r="AK30">
        <v>1</v>
      </c>
      <c r="AL30" t="s">
        <v>35</v>
      </c>
    </row>
    <row r="31" spans="1:38" x14ac:dyDescent="0.2">
      <c r="A31" t="s">
        <v>147</v>
      </c>
      <c r="D31">
        <v>9</v>
      </c>
      <c r="E31">
        <v>32</v>
      </c>
      <c r="F31">
        <v>10</v>
      </c>
      <c r="G31">
        <v>7</v>
      </c>
      <c r="H31">
        <v>0</v>
      </c>
      <c r="I31">
        <v>0</v>
      </c>
      <c r="J31" s="6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1</v>
      </c>
      <c r="Q31" s="7">
        <v>1</v>
      </c>
      <c r="R31">
        <v>0</v>
      </c>
      <c r="S31">
        <v>1</v>
      </c>
      <c r="T31">
        <v>0</v>
      </c>
      <c r="U31">
        <v>1</v>
      </c>
      <c r="V31">
        <v>1</v>
      </c>
      <c r="W31" s="6">
        <v>1</v>
      </c>
      <c r="X31">
        <v>0</v>
      </c>
      <c r="Y31">
        <v>1</v>
      </c>
      <c r="Z31">
        <v>1</v>
      </c>
      <c r="AA31">
        <v>0</v>
      </c>
      <c r="AB31" s="7">
        <v>1</v>
      </c>
      <c r="AC31">
        <v>1</v>
      </c>
      <c r="AD31">
        <v>0</v>
      </c>
      <c r="AE31">
        <v>1</v>
      </c>
      <c r="AF31">
        <v>1</v>
      </c>
      <c r="AG31">
        <v>0</v>
      </c>
      <c r="AH31">
        <v>1</v>
      </c>
      <c r="AI31">
        <v>0</v>
      </c>
      <c r="AJ31">
        <v>1</v>
      </c>
      <c r="AK31">
        <v>0</v>
      </c>
      <c r="AL31" t="s">
        <v>68</v>
      </c>
    </row>
    <row r="32" spans="1:38" x14ac:dyDescent="0.2">
      <c r="A32" t="s">
        <v>114</v>
      </c>
      <c r="D32">
        <v>9.24</v>
      </c>
      <c r="E32">
        <v>49</v>
      </c>
      <c r="F32">
        <v>10</v>
      </c>
      <c r="G32">
        <v>10</v>
      </c>
      <c r="H32">
        <v>1</v>
      </c>
      <c r="I32">
        <v>1</v>
      </c>
      <c r="J32" s="6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 s="7">
        <v>1</v>
      </c>
      <c r="R32">
        <v>1</v>
      </c>
      <c r="S32">
        <v>1</v>
      </c>
      <c r="T32">
        <v>1</v>
      </c>
      <c r="U32">
        <v>1</v>
      </c>
      <c r="V32">
        <v>1</v>
      </c>
      <c r="W32" s="6">
        <v>1</v>
      </c>
      <c r="X32">
        <v>1</v>
      </c>
      <c r="Y32">
        <v>1</v>
      </c>
      <c r="Z32">
        <v>1</v>
      </c>
      <c r="AA32">
        <v>1</v>
      </c>
      <c r="AB32" s="7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0</v>
      </c>
      <c r="AJ32">
        <v>1</v>
      </c>
      <c r="AK32">
        <v>1</v>
      </c>
      <c r="AL32" t="s">
        <v>35</v>
      </c>
    </row>
    <row r="33" spans="1:38" x14ac:dyDescent="0.2">
      <c r="A33" t="s">
        <v>185</v>
      </c>
      <c r="D33">
        <v>9.2899999999999991</v>
      </c>
      <c r="E33">
        <v>50</v>
      </c>
      <c r="F33">
        <v>10</v>
      </c>
      <c r="G33">
        <v>10</v>
      </c>
      <c r="H33">
        <v>1</v>
      </c>
      <c r="I33">
        <v>1</v>
      </c>
      <c r="J33" s="6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 s="7">
        <v>1</v>
      </c>
      <c r="R33">
        <v>1</v>
      </c>
      <c r="S33">
        <v>1</v>
      </c>
      <c r="T33">
        <v>1</v>
      </c>
      <c r="U33">
        <v>1</v>
      </c>
      <c r="V33">
        <v>1</v>
      </c>
      <c r="W33" s="6">
        <v>1</v>
      </c>
      <c r="X33">
        <v>1</v>
      </c>
      <c r="Y33">
        <v>1</v>
      </c>
      <c r="Z33">
        <v>1</v>
      </c>
      <c r="AA33">
        <v>1</v>
      </c>
      <c r="AB33" s="7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 t="s">
        <v>35</v>
      </c>
    </row>
    <row r="34" spans="1:38" x14ac:dyDescent="0.2">
      <c r="A34" t="s">
        <v>153</v>
      </c>
      <c r="D34">
        <v>9.35</v>
      </c>
      <c r="E34">
        <v>48</v>
      </c>
      <c r="F34">
        <v>10</v>
      </c>
      <c r="G34">
        <v>10</v>
      </c>
      <c r="H34">
        <v>1</v>
      </c>
      <c r="I34">
        <v>1</v>
      </c>
      <c r="J34" s="6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 s="7">
        <v>1</v>
      </c>
      <c r="R34">
        <v>1</v>
      </c>
      <c r="S34">
        <v>1</v>
      </c>
      <c r="T34">
        <v>1</v>
      </c>
      <c r="U34">
        <v>1</v>
      </c>
      <c r="V34">
        <v>1</v>
      </c>
      <c r="W34" s="6">
        <v>1</v>
      </c>
      <c r="X34">
        <v>1</v>
      </c>
      <c r="Y34">
        <v>1</v>
      </c>
      <c r="Z34">
        <v>1</v>
      </c>
      <c r="AA34">
        <v>1</v>
      </c>
      <c r="AB34" s="7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0</v>
      </c>
      <c r="AI34">
        <v>1</v>
      </c>
      <c r="AJ34">
        <v>0</v>
      </c>
      <c r="AK34">
        <v>1</v>
      </c>
      <c r="AL34" t="s">
        <v>35</v>
      </c>
    </row>
    <row r="35" spans="1:38" x14ac:dyDescent="0.2">
      <c r="A35" t="s">
        <v>95</v>
      </c>
      <c r="D35">
        <v>9.4700000000000006</v>
      </c>
      <c r="E35">
        <v>48</v>
      </c>
      <c r="F35">
        <v>10</v>
      </c>
      <c r="G35">
        <v>10</v>
      </c>
      <c r="H35">
        <v>1</v>
      </c>
      <c r="I35">
        <v>1</v>
      </c>
      <c r="J35" s="6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 s="7">
        <v>1</v>
      </c>
      <c r="R35">
        <v>1</v>
      </c>
      <c r="S35">
        <v>0</v>
      </c>
      <c r="T35">
        <v>1</v>
      </c>
      <c r="U35">
        <v>1</v>
      </c>
      <c r="V35">
        <v>1</v>
      </c>
      <c r="W35" s="6">
        <v>1</v>
      </c>
      <c r="X35">
        <v>1</v>
      </c>
      <c r="Y35">
        <v>1</v>
      </c>
      <c r="Z35">
        <v>1</v>
      </c>
      <c r="AA35">
        <v>1</v>
      </c>
      <c r="AB35" s="7">
        <v>1</v>
      </c>
      <c r="AC35">
        <v>1</v>
      </c>
      <c r="AD35">
        <v>0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 t="s">
        <v>35</v>
      </c>
    </row>
    <row r="36" spans="1:38" x14ac:dyDescent="0.2">
      <c r="A36" t="s">
        <v>59</v>
      </c>
      <c r="D36">
        <v>9.51</v>
      </c>
      <c r="E36">
        <v>46</v>
      </c>
      <c r="F36">
        <v>10</v>
      </c>
      <c r="G36">
        <v>8</v>
      </c>
      <c r="H36">
        <v>1</v>
      </c>
      <c r="I36">
        <v>1</v>
      </c>
      <c r="J36" s="6">
        <v>1</v>
      </c>
      <c r="K36">
        <v>1</v>
      </c>
      <c r="L36">
        <v>0</v>
      </c>
      <c r="M36">
        <v>1</v>
      </c>
      <c r="N36">
        <v>1</v>
      </c>
      <c r="O36">
        <v>1</v>
      </c>
      <c r="P36">
        <v>1</v>
      </c>
      <c r="Q36" s="7">
        <v>1</v>
      </c>
      <c r="R36">
        <v>1</v>
      </c>
      <c r="S36">
        <v>1</v>
      </c>
      <c r="T36">
        <v>1</v>
      </c>
      <c r="U36">
        <v>1</v>
      </c>
      <c r="V36">
        <v>1</v>
      </c>
      <c r="W36" s="6">
        <v>1</v>
      </c>
      <c r="X36">
        <v>1</v>
      </c>
      <c r="Y36">
        <v>1</v>
      </c>
      <c r="Z36">
        <v>1</v>
      </c>
      <c r="AA36">
        <v>1</v>
      </c>
      <c r="AB36" s="7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0</v>
      </c>
      <c r="AK36">
        <v>1</v>
      </c>
      <c r="AL36" t="s">
        <v>35</v>
      </c>
    </row>
    <row r="37" spans="1:38" x14ac:dyDescent="0.2">
      <c r="A37" t="s">
        <v>61</v>
      </c>
      <c r="D37">
        <v>9.5299999999999994</v>
      </c>
      <c r="E37">
        <v>49</v>
      </c>
      <c r="F37">
        <v>10</v>
      </c>
      <c r="G37">
        <v>10</v>
      </c>
      <c r="H37">
        <v>1</v>
      </c>
      <c r="I37">
        <v>1</v>
      </c>
      <c r="J37" s="6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 s="7">
        <v>1</v>
      </c>
      <c r="R37">
        <v>1</v>
      </c>
      <c r="S37">
        <v>1</v>
      </c>
      <c r="T37">
        <v>1</v>
      </c>
      <c r="U37">
        <v>1</v>
      </c>
      <c r="V37">
        <v>1</v>
      </c>
      <c r="W37" s="6">
        <v>1</v>
      </c>
      <c r="X37">
        <v>1</v>
      </c>
      <c r="Y37">
        <v>1</v>
      </c>
      <c r="Z37">
        <v>1</v>
      </c>
      <c r="AA37">
        <v>1</v>
      </c>
      <c r="AB37" s="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0</v>
      </c>
      <c r="AK37">
        <v>1</v>
      </c>
      <c r="AL37" t="s">
        <v>35</v>
      </c>
    </row>
    <row r="38" spans="1:38" x14ac:dyDescent="0.2">
      <c r="A38" t="s">
        <v>178</v>
      </c>
      <c r="D38">
        <v>9.57</v>
      </c>
      <c r="E38">
        <v>48</v>
      </c>
      <c r="F38">
        <v>10</v>
      </c>
      <c r="G38">
        <v>10</v>
      </c>
      <c r="H38">
        <v>1</v>
      </c>
      <c r="I38">
        <v>1</v>
      </c>
      <c r="J38" s="6">
        <v>1</v>
      </c>
      <c r="K38">
        <v>1</v>
      </c>
      <c r="L38">
        <v>0</v>
      </c>
      <c r="M38">
        <v>1</v>
      </c>
      <c r="N38">
        <v>1</v>
      </c>
      <c r="O38">
        <v>1</v>
      </c>
      <c r="P38">
        <v>1</v>
      </c>
      <c r="Q38" s="7">
        <v>1</v>
      </c>
      <c r="R38">
        <v>1</v>
      </c>
      <c r="S38">
        <v>1</v>
      </c>
      <c r="T38">
        <v>1</v>
      </c>
      <c r="U38">
        <v>1</v>
      </c>
      <c r="V38">
        <v>1</v>
      </c>
      <c r="W38" s="6">
        <v>1</v>
      </c>
      <c r="X38">
        <v>1</v>
      </c>
      <c r="Y38">
        <v>1</v>
      </c>
      <c r="Z38">
        <v>1</v>
      </c>
      <c r="AA38">
        <v>1</v>
      </c>
      <c r="AB38" s="7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0</v>
      </c>
      <c r="AI38">
        <v>1</v>
      </c>
      <c r="AJ38">
        <v>1</v>
      </c>
      <c r="AK38">
        <v>1</v>
      </c>
      <c r="AL38" t="s">
        <v>35</v>
      </c>
    </row>
    <row r="39" spans="1:38" s="2" customFormat="1" x14ac:dyDescent="0.2">
      <c r="J39" s="6"/>
      <c r="Q39" s="7"/>
      <c r="W39" s="6"/>
      <c r="AB39" s="7"/>
    </row>
    <row r="40" spans="1:38" s="3" customFormat="1" x14ac:dyDescent="0.2">
      <c r="A40" s="4" t="s">
        <v>196</v>
      </c>
      <c r="J40" s="6"/>
      <c r="Q40" s="7"/>
      <c r="W40" s="6"/>
      <c r="AB40" s="7"/>
    </row>
    <row r="41" spans="1:38" x14ac:dyDescent="0.2">
      <c r="A41" t="s">
        <v>197</v>
      </c>
      <c r="F41">
        <f>COUNT(D2:D38)</f>
        <v>37</v>
      </c>
      <c r="I41" s="5"/>
      <c r="K41" s="5"/>
      <c r="L41" s="5"/>
      <c r="M41" s="5"/>
    </row>
    <row r="42" spans="1:38" x14ac:dyDescent="0.2">
      <c r="A42" t="s">
        <v>198</v>
      </c>
      <c r="F42">
        <f>AVERAGE(D2:D38)</f>
        <v>6.6945945945945953</v>
      </c>
      <c r="I42" s="5"/>
      <c r="K42" s="5"/>
      <c r="L42" s="5"/>
      <c r="M42" s="5"/>
    </row>
    <row r="43" spans="1:38" x14ac:dyDescent="0.2">
      <c r="A43" t="s">
        <v>199</v>
      </c>
      <c r="F43">
        <f>AVERAGE(E2:E38)</f>
        <v>39.378378378378379</v>
      </c>
      <c r="I43" s="5"/>
      <c r="K43" s="5"/>
      <c r="L43" s="5"/>
      <c r="M43" s="5"/>
    </row>
    <row r="44" spans="1:38" x14ac:dyDescent="0.2">
      <c r="A44" t="s">
        <v>200</v>
      </c>
      <c r="H44">
        <f>COUNTIF(H2:H39,"=1")</f>
        <v>28</v>
      </c>
      <c r="I44">
        <f t="shared" ref="I44:AK44" si="0">COUNTIF(I2:I39,"=1")</f>
        <v>28</v>
      </c>
      <c r="J44">
        <f t="shared" si="0"/>
        <v>27</v>
      </c>
      <c r="K44">
        <f t="shared" si="0"/>
        <v>28</v>
      </c>
      <c r="L44">
        <f t="shared" si="0"/>
        <v>23</v>
      </c>
      <c r="M44">
        <f t="shared" si="0"/>
        <v>29</v>
      </c>
      <c r="N44">
        <f t="shared" si="0"/>
        <v>30</v>
      </c>
      <c r="O44">
        <f t="shared" si="0"/>
        <v>34</v>
      </c>
      <c r="P44">
        <f t="shared" si="0"/>
        <v>32</v>
      </c>
      <c r="Q44">
        <f>COUNTIF(Q2:Q38,"=1")</f>
        <v>31</v>
      </c>
      <c r="R44">
        <f t="shared" si="0"/>
        <v>24</v>
      </c>
      <c r="S44">
        <f t="shared" si="0"/>
        <v>24</v>
      </c>
      <c r="T44">
        <f t="shared" si="0"/>
        <v>30</v>
      </c>
      <c r="U44">
        <f t="shared" si="0"/>
        <v>34</v>
      </c>
      <c r="V44">
        <f t="shared" si="0"/>
        <v>36</v>
      </c>
      <c r="W44">
        <f t="shared" si="0"/>
        <v>33</v>
      </c>
      <c r="X44">
        <f t="shared" si="0"/>
        <v>33</v>
      </c>
      <c r="Y44">
        <f t="shared" si="0"/>
        <v>30</v>
      </c>
      <c r="Z44">
        <f t="shared" si="0"/>
        <v>27</v>
      </c>
      <c r="AA44">
        <f t="shared" si="0"/>
        <v>33</v>
      </c>
      <c r="AB44">
        <f t="shared" si="0"/>
        <v>34</v>
      </c>
      <c r="AC44">
        <f t="shared" si="0"/>
        <v>35</v>
      </c>
      <c r="AD44">
        <f t="shared" si="0"/>
        <v>34</v>
      </c>
      <c r="AE44">
        <f t="shared" si="0"/>
        <v>35</v>
      </c>
      <c r="AF44">
        <f t="shared" si="0"/>
        <v>25</v>
      </c>
      <c r="AG44">
        <f t="shared" si="0"/>
        <v>34</v>
      </c>
      <c r="AH44">
        <f t="shared" si="0"/>
        <v>27</v>
      </c>
      <c r="AI44">
        <f t="shared" si="0"/>
        <v>21</v>
      </c>
      <c r="AJ44">
        <f t="shared" si="0"/>
        <v>27</v>
      </c>
      <c r="AK44">
        <f t="shared" si="0"/>
        <v>25</v>
      </c>
    </row>
    <row r="45" spans="1:38" x14ac:dyDescent="0.2">
      <c r="I45" s="5"/>
      <c r="K45" s="5"/>
      <c r="L45" s="5"/>
      <c r="M45" s="5"/>
    </row>
    <row r="46" spans="1:38" x14ac:dyDescent="0.2">
      <c r="A46" s="8" t="s">
        <v>201</v>
      </c>
      <c r="H46" s="8" t="s">
        <v>202</v>
      </c>
      <c r="I46" s="5"/>
      <c r="K46" s="5"/>
      <c r="L46" s="5"/>
      <c r="M46" s="5"/>
    </row>
    <row r="47" spans="1:38" x14ac:dyDescent="0.2">
      <c r="A47" t="s">
        <v>203</v>
      </c>
      <c r="F47">
        <f>SUM(J44,W44)</f>
        <v>60</v>
      </c>
      <c r="H47">
        <f>2*F41</f>
        <v>74</v>
      </c>
      <c r="J47" s="13" t="s">
        <v>204</v>
      </c>
      <c r="K47" s="5"/>
      <c r="M47" s="5"/>
    </row>
    <row r="48" spans="1:38" x14ac:dyDescent="0.2">
      <c r="A48" t="s">
        <v>205</v>
      </c>
      <c r="F48">
        <f>SUM(H44:I44,K44:P44,R44:V44,X44:AA44)</f>
        <v>503</v>
      </c>
      <c r="H48">
        <f>17*F41</f>
        <v>629</v>
      </c>
      <c r="I48" s="5"/>
      <c r="J48" s="13" t="s">
        <v>224</v>
      </c>
      <c r="K48" s="5"/>
      <c r="L48" s="5"/>
      <c r="M48" s="5"/>
    </row>
    <row r="49" spans="1:13" x14ac:dyDescent="0.2">
      <c r="A49" t="s">
        <v>206</v>
      </c>
      <c r="F49">
        <f>Q44</f>
        <v>31</v>
      </c>
      <c r="H49">
        <f>1*F41</f>
        <v>37</v>
      </c>
      <c r="I49" s="5"/>
      <c r="J49" s="13" t="s">
        <v>223</v>
      </c>
      <c r="K49" s="5"/>
      <c r="L49" s="5"/>
      <c r="M49" s="5"/>
    </row>
    <row r="50" spans="1:13" x14ac:dyDescent="0.2">
      <c r="I50" s="5"/>
      <c r="K50" s="5"/>
      <c r="L50" s="5"/>
      <c r="M50" s="5"/>
    </row>
    <row r="51" spans="1:13" x14ac:dyDescent="0.2">
      <c r="A51" s="8" t="s">
        <v>207</v>
      </c>
      <c r="I51" s="5"/>
      <c r="K51" s="5"/>
      <c r="L51" s="5"/>
      <c r="M51" s="5"/>
    </row>
    <row r="52" spans="1:13" x14ac:dyDescent="0.2">
      <c r="A52" t="s">
        <v>203</v>
      </c>
      <c r="F52">
        <f>0</f>
        <v>0</v>
      </c>
      <c r="H52">
        <v>0</v>
      </c>
      <c r="I52" s="5"/>
      <c r="J52" s="13" t="s">
        <v>208</v>
      </c>
      <c r="K52" s="5"/>
      <c r="L52" s="5"/>
      <c r="M52" s="5"/>
    </row>
    <row r="53" spans="1:13" x14ac:dyDescent="0.2">
      <c r="A53" t="s">
        <v>205</v>
      </c>
      <c r="F53">
        <f>SUM(AC44:AK44)</f>
        <v>263</v>
      </c>
      <c r="H53">
        <f>8*F41</f>
        <v>296</v>
      </c>
      <c r="I53" s="5"/>
      <c r="J53" s="13" t="s">
        <v>226</v>
      </c>
      <c r="K53" s="5"/>
      <c r="L53" s="5"/>
      <c r="M53" s="5"/>
    </row>
    <row r="54" spans="1:13" x14ac:dyDescent="0.2">
      <c r="A54" t="s">
        <v>206</v>
      </c>
      <c r="F54">
        <f>SUM(AB44)</f>
        <v>34</v>
      </c>
      <c r="H54">
        <f>1*F41</f>
        <v>37</v>
      </c>
      <c r="I54" s="5"/>
      <c r="J54" s="13" t="s">
        <v>225</v>
      </c>
      <c r="K54" s="5"/>
      <c r="L54" s="5"/>
      <c r="M54" s="5"/>
    </row>
    <row r="55" spans="1:13" x14ac:dyDescent="0.2">
      <c r="I55" s="5"/>
      <c r="K55" s="5"/>
      <c r="L55" s="5"/>
      <c r="M55" s="5"/>
    </row>
    <row r="56" spans="1:13" x14ac:dyDescent="0.2">
      <c r="A56" s="8" t="s">
        <v>209</v>
      </c>
      <c r="I56" s="5"/>
      <c r="K56" s="5"/>
      <c r="L56" s="5"/>
      <c r="M56" s="5"/>
    </row>
    <row r="57" spans="1:13" x14ac:dyDescent="0.2">
      <c r="A57" s="9" t="s">
        <v>210</v>
      </c>
      <c r="H57" s="9" t="s">
        <v>211</v>
      </c>
      <c r="I57" s="10" t="s">
        <v>212</v>
      </c>
      <c r="K57" s="5"/>
      <c r="L57" s="5"/>
      <c r="M57" s="5"/>
    </row>
    <row r="58" spans="1:13" x14ac:dyDescent="0.2">
      <c r="A58" s="9" t="s">
        <v>213</v>
      </c>
      <c r="H58">
        <f>ABS(SUM(F2:F38))</f>
        <v>296</v>
      </c>
      <c r="I58" s="5">
        <f>ABS(SUM(G2:G38))</f>
        <v>270</v>
      </c>
      <c r="K58" s="5"/>
      <c r="L58" s="5"/>
      <c r="M58" s="5"/>
    </row>
    <row r="59" spans="1:13" x14ac:dyDescent="0.2">
      <c r="A59" s="9"/>
      <c r="F59" s="9" t="s">
        <v>202</v>
      </c>
      <c r="I59" s="5"/>
      <c r="K59" s="5"/>
      <c r="L59" s="5"/>
      <c r="M59" s="5"/>
    </row>
    <row r="60" spans="1:13" x14ac:dyDescent="0.2">
      <c r="I60" s="5"/>
      <c r="K60" s="5"/>
      <c r="L60" s="5"/>
      <c r="M60" s="5"/>
    </row>
    <row r="61" spans="1:13" x14ac:dyDescent="0.2">
      <c r="A61" t="s">
        <v>214</v>
      </c>
      <c r="F61">
        <f>COUNTIF(E2:E38,"&lt;=10")</f>
        <v>0</v>
      </c>
      <c r="I61" s="5"/>
      <c r="K61" s="5"/>
      <c r="L61" s="5"/>
      <c r="M61" s="5"/>
    </row>
    <row r="62" spans="1:13" x14ac:dyDescent="0.2">
      <c r="A62" t="s">
        <v>215</v>
      </c>
      <c r="F62">
        <f>COUNTIF(E2:E38,"&lt;=20")-COUNTIF(E2:E38,"&lt;=10")</f>
        <v>6</v>
      </c>
      <c r="H62" s="9" t="s">
        <v>216</v>
      </c>
      <c r="I62" s="5"/>
      <c r="K62" s="5"/>
      <c r="L62" s="5"/>
      <c r="M62" s="5"/>
    </row>
    <row r="63" spans="1:13" x14ac:dyDescent="0.2">
      <c r="A63" t="s">
        <v>217</v>
      </c>
      <c r="F63">
        <f>COUNTIF(E2:E38,"&lt;=30")-COUNTIF(E2:E38,"&lt;=20")</f>
        <v>2</v>
      </c>
      <c r="H63">
        <f>SUM(F61:F65)</f>
        <v>37</v>
      </c>
      <c r="I63" s="5"/>
      <c r="K63" s="5"/>
      <c r="L63" s="5"/>
      <c r="M63" s="5"/>
    </row>
    <row r="64" spans="1:13" x14ac:dyDescent="0.2">
      <c r="A64" t="s">
        <v>218</v>
      </c>
      <c r="F64">
        <f>COUNTIF(E2:E38,"&lt;=40")-COUNTIF(E2:E38,"&lt;=30")</f>
        <v>6</v>
      </c>
      <c r="I64" s="5"/>
      <c r="K64" s="5"/>
      <c r="L64" s="5"/>
      <c r="M64" s="5"/>
    </row>
    <row r="65" spans="1:38" x14ac:dyDescent="0.2">
      <c r="A65" t="s">
        <v>219</v>
      </c>
      <c r="F65">
        <f>COUNTIF(E2:E38,"&lt;=50")-COUNTIF(E2:E38,"&lt;=40")</f>
        <v>23</v>
      </c>
      <c r="I65" s="5"/>
      <c r="K65" s="5"/>
      <c r="L65" s="5"/>
      <c r="M65" s="5"/>
    </row>
    <row r="66" spans="1:38" s="2" customFormat="1" x14ac:dyDescent="0.2">
      <c r="J66" s="6"/>
      <c r="Q66" s="7"/>
      <c r="W66" s="6"/>
      <c r="AB66" s="7"/>
    </row>
    <row r="67" spans="1:38" s="3" customFormat="1" x14ac:dyDescent="0.2">
      <c r="A67" s="4" t="s">
        <v>220</v>
      </c>
      <c r="J67" s="6"/>
      <c r="Q67" s="7"/>
      <c r="W67" s="6"/>
      <c r="AB67" s="7"/>
    </row>
    <row r="68" spans="1:38" x14ac:dyDescent="0.2">
      <c r="A68" t="s">
        <v>78</v>
      </c>
      <c r="D68">
        <v>10.18</v>
      </c>
      <c r="E68">
        <v>49</v>
      </c>
      <c r="F68">
        <v>10</v>
      </c>
      <c r="G68">
        <v>10</v>
      </c>
      <c r="H68">
        <v>1</v>
      </c>
      <c r="I68">
        <v>1</v>
      </c>
      <c r="J68" s="6">
        <v>1</v>
      </c>
      <c r="K68">
        <v>1</v>
      </c>
      <c r="L68">
        <v>0</v>
      </c>
      <c r="M68">
        <v>1</v>
      </c>
      <c r="N68">
        <v>1</v>
      </c>
      <c r="O68">
        <v>1</v>
      </c>
      <c r="P68">
        <v>1</v>
      </c>
      <c r="Q68" s="7">
        <v>1</v>
      </c>
      <c r="R68">
        <v>1</v>
      </c>
      <c r="S68">
        <v>1</v>
      </c>
      <c r="T68">
        <v>1</v>
      </c>
      <c r="U68">
        <v>1</v>
      </c>
      <c r="V68">
        <v>1</v>
      </c>
      <c r="W68" s="6">
        <v>1</v>
      </c>
      <c r="X68">
        <v>1</v>
      </c>
      <c r="Y68">
        <v>1</v>
      </c>
      <c r="Z68">
        <v>1</v>
      </c>
      <c r="AA68">
        <v>1</v>
      </c>
      <c r="AB68" s="7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 t="s">
        <v>35</v>
      </c>
    </row>
    <row r="69" spans="1:38" x14ac:dyDescent="0.2">
      <c r="A69" t="s">
        <v>131</v>
      </c>
      <c r="D69">
        <v>10.18</v>
      </c>
      <c r="E69">
        <v>48</v>
      </c>
      <c r="F69">
        <v>10</v>
      </c>
      <c r="G69">
        <v>10</v>
      </c>
      <c r="H69">
        <v>1</v>
      </c>
      <c r="I69">
        <v>1</v>
      </c>
      <c r="J69" s="6">
        <v>1</v>
      </c>
      <c r="K69">
        <v>1</v>
      </c>
      <c r="L69">
        <v>1</v>
      </c>
      <c r="M69">
        <v>1</v>
      </c>
      <c r="N69">
        <v>1</v>
      </c>
      <c r="O69">
        <v>0</v>
      </c>
      <c r="P69">
        <v>1</v>
      </c>
      <c r="Q69" s="7">
        <v>1</v>
      </c>
      <c r="R69">
        <v>1</v>
      </c>
      <c r="S69">
        <v>1</v>
      </c>
      <c r="T69">
        <v>1</v>
      </c>
      <c r="U69">
        <v>1</v>
      </c>
      <c r="V69">
        <v>1</v>
      </c>
      <c r="W69" s="6">
        <v>1</v>
      </c>
      <c r="X69">
        <v>0</v>
      </c>
      <c r="Y69">
        <v>1</v>
      </c>
      <c r="Z69">
        <v>1</v>
      </c>
      <c r="AA69">
        <v>1</v>
      </c>
      <c r="AB69" s="7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 t="s">
        <v>35</v>
      </c>
    </row>
    <row r="70" spans="1:38" x14ac:dyDescent="0.2">
      <c r="A70" t="s">
        <v>121</v>
      </c>
      <c r="D70">
        <v>10.210000000000001</v>
      </c>
      <c r="E70">
        <v>41</v>
      </c>
      <c r="F70">
        <v>6</v>
      </c>
      <c r="G70">
        <v>10</v>
      </c>
      <c r="H70">
        <v>1</v>
      </c>
      <c r="I70">
        <v>1</v>
      </c>
      <c r="J70" s="6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 s="7">
        <v>1</v>
      </c>
      <c r="R70">
        <v>0</v>
      </c>
      <c r="S70">
        <v>0</v>
      </c>
      <c r="T70">
        <v>0</v>
      </c>
      <c r="U70">
        <v>1</v>
      </c>
      <c r="V70">
        <v>1</v>
      </c>
      <c r="W70" s="6">
        <v>1</v>
      </c>
      <c r="X70">
        <v>1</v>
      </c>
      <c r="Y70">
        <v>1</v>
      </c>
      <c r="Z70">
        <v>1</v>
      </c>
      <c r="AA70">
        <v>1</v>
      </c>
      <c r="AB70" s="7">
        <v>1</v>
      </c>
      <c r="AC70">
        <v>1</v>
      </c>
      <c r="AD70">
        <v>1</v>
      </c>
      <c r="AE70">
        <v>1</v>
      </c>
      <c r="AF70">
        <v>1</v>
      </c>
      <c r="AG70">
        <v>0</v>
      </c>
      <c r="AH70">
        <v>1</v>
      </c>
      <c r="AI70">
        <v>1</v>
      </c>
      <c r="AJ70">
        <v>1</v>
      </c>
      <c r="AK70">
        <v>0</v>
      </c>
      <c r="AL70" t="s">
        <v>42</v>
      </c>
    </row>
    <row r="71" spans="1:38" x14ac:dyDescent="0.2">
      <c r="A71" t="s">
        <v>144</v>
      </c>
      <c r="D71">
        <v>10.32</v>
      </c>
      <c r="E71">
        <v>47</v>
      </c>
      <c r="F71">
        <v>10</v>
      </c>
      <c r="G71">
        <v>8</v>
      </c>
      <c r="H71">
        <v>1</v>
      </c>
      <c r="I71">
        <v>1</v>
      </c>
      <c r="J71" s="6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 s="7">
        <v>1</v>
      </c>
      <c r="R71">
        <v>1</v>
      </c>
      <c r="S71">
        <v>1</v>
      </c>
      <c r="T71">
        <v>1</v>
      </c>
      <c r="U71">
        <v>1</v>
      </c>
      <c r="V71">
        <v>1</v>
      </c>
      <c r="W71" s="6">
        <v>1</v>
      </c>
      <c r="X71">
        <v>1</v>
      </c>
      <c r="Y71">
        <v>1</v>
      </c>
      <c r="Z71">
        <v>1</v>
      </c>
      <c r="AA71">
        <v>1</v>
      </c>
      <c r="AB71" s="7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0</v>
      </c>
      <c r="AL71" t="s">
        <v>35</v>
      </c>
    </row>
    <row r="72" spans="1:38" x14ac:dyDescent="0.2">
      <c r="A72" t="s">
        <v>77</v>
      </c>
      <c r="D72">
        <v>10.34</v>
      </c>
      <c r="E72">
        <v>48</v>
      </c>
      <c r="F72">
        <v>10</v>
      </c>
      <c r="G72">
        <v>10</v>
      </c>
      <c r="H72">
        <v>1</v>
      </c>
      <c r="I72">
        <v>1</v>
      </c>
      <c r="J72" s="6">
        <v>1</v>
      </c>
      <c r="K72">
        <v>1</v>
      </c>
      <c r="L72">
        <v>0</v>
      </c>
      <c r="M72">
        <v>1</v>
      </c>
      <c r="N72">
        <v>1</v>
      </c>
      <c r="O72">
        <v>1</v>
      </c>
      <c r="P72">
        <v>1</v>
      </c>
      <c r="Q72" s="7">
        <v>1</v>
      </c>
      <c r="R72">
        <v>1</v>
      </c>
      <c r="S72">
        <v>1</v>
      </c>
      <c r="T72">
        <v>1</v>
      </c>
      <c r="U72">
        <v>1</v>
      </c>
      <c r="V72">
        <v>1</v>
      </c>
      <c r="W72" s="6">
        <v>1</v>
      </c>
      <c r="X72">
        <v>1</v>
      </c>
      <c r="Y72">
        <v>1</v>
      </c>
      <c r="Z72">
        <v>1</v>
      </c>
      <c r="AA72">
        <v>1</v>
      </c>
      <c r="AB72" s="7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0</v>
      </c>
      <c r="AI72">
        <v>1</v>
      </c>
      <c r="AJ72">
        <v>1</v>
      </c>
      <c r="AK72">
        <v>1</v>
      </c>
      <c r="AL72" t="s">
        <v>35</v>
      </c>
    </row>
    <row r="73" spans="1:38" x14ac:dyDescent="0.2">
      <c r="A73" t="s">
        <v>105</v>
      </c>
      <c r="D73">
        <v>10.35</v>
      </c>
      <c r="E73">
        <v>48</v>
      </c>
      <c r="F73">
        <v>10</v>
      </c>
      <c r="G73">
        <v>10</v>
      </c>
      <c r="H73">
        <v>1</v>
      </c>
      <c r="I73">
        <v>1</v>
      </c>
      <c r="J73" s="6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 s="7">
        <v>1</v>
      </c>
      <c r="R73">
        <v>1</v>
      </c>
      <c r="S73">
        <v>1</v>
      </c>
      <c r="T73">
        <v>1</v>
      </c>
      <c r="U73">
        <v>1</v>
      </c>
      <c r="V73">
        <v>1</v>
      </c>
      <c r="W73" s="6">
        <v>1</v>
      </c>
      <c r="X73">
        <v>1</v>
      </c>
      <c r="Y73">
        <v>1</v>
      </c>
      <c r="Z73">
        <v>1</v>
      </c>
      <c r="AA73">
        <v>1</v>
      </c>
      <c r="AB73" s="7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0</v>
      </c>
      <c r="AI73">
        <v>1</v>
      </c>
      <c r="AJ73">
        <v>0</v>
      </c>
      <c r="AK73">
        <v>1</v>
      </c>
      <c r="AL73" t="s">
        <v>35</v>
      </c>
    </row>
    <row r="74" spans="1:38" x14ac:dyDescent="0.2">
      <c r="A74" t="s">
        <v>173</v>
      </c>
      <c r="D74">
        <v>10.4</v>
      </c>
      <c r="E74">
        <v>46</v>
      </c>
      <c r="F74">
        <v>10</v>
      </c>
      <c r="G74">
        <v>9</v>
      </c>
      <c r="H74">
        <v>1</v>
      </c>
      <c r="I74">
        <v>1</v>
      </c>
      <c r="J74" s="6">
        <v>1</v>
      </c>
      <c r="K74">
        <v>1</v>
      </c>
      <c r="L74">
        <v>0</v>
      </c>
      <c r="M74">
        <v>1</v>
      </c>
      <c r="N74">
        <v>1</v>
      </c>
      <c r="O74">
        <v>1</v>
      </c>
      <c r="P74">
        <v>1</v>
      </c>
      <c r="Q74" s="7">
        <v>1</v>
      </c>
      <c r="R74">
        <v>1</v>
      </c>
      <c r="S74">
        <v>1</v>
      </c>
      <c r="T74">
        <v>1</v>
      </c>
      <c r="U74">
        <v>1</v>
      </c>
      <c r="V74">
        <v>1</v>
      </c>
      <c r="W74" s="6">
        <v>1</v>
      </c>
      <c r="X74">
        <v>1</v>
      </c>
      <c r="Y74">
        <v>1</v>
      </c>
      <c r="Z74">
        <v>1</v>
      </c>
      <c r="AA74">
        <v>1</v>
      </c>
      <c r="AB74" s="7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0</v>
      </c>
      <c r="AI74">
        <v>1</v>
      </c>
      <c r="AJ74">
        <v>0</v>
      </c>
      <c r="AK74">
        <v>1</v>
      </c>
      <c r="AL74" t="s">
        <v>35</v>
      </c>
    </row>
    <row r="75" spans="1:38" x14ac:dyDescent="0.2">
      <c r="A75" t="s">
        <v>165</v>
      </c>
      <c r="D75">
        <v>10.44</v>
      </c>
      <c r="E75">
        <v>46</v>
      </c>
      <c r="F75">
        <v>10</v>
      </c>
      <c r="G75">
        <v>9</v>
      </c>
      <c r="H75">
        <v>1</v>
      </c>
      <c r="I75">
        <v>1</v>
      </c>
      <c r="J75" s="6">
        <v>1</v>
      </c>
      <c r="K75">
        <v>1</v>
      </c>
      <c r="L75">
        <v>0</v>
      </c>
      <c r="M75">
        <v>1</v>
      </c>
      <c r="N75">
        <v>1</v>
      </c>
      <c r="O75">
        <v>1</v>
      </c>
      <c r="P75">
        <v>1</v>
      </c>
      <c r="Q75" s="7">
        <v>1</v>
      </c>
      <c r="R75">
        <v>1</v>
      </c>
      <c r="S75">
        <v>1</v>
      </c>
      <c r="T75">
        <v>1</v>
      </c>
      <c r="U75">
        <v>1</v>
      </c>
      <c r="V75">
        <v>1</v>
      </c>
      <c r="W75" s="6">
        <v>1</v>
      </c>
      <c r="X75">
        <v>1</v>
      </c>
      <c r="Y75">
        <v>1</v>
      </c>
      <c r="Z75">
        <v>1</v>
      </c>
      <c r="AA75">
        <v>1</v>
      </c>
      <c r="AB75" s="7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0</v>
      </c>
      <c r="AI75">
        <v>1</v>
      </c>
      <c r="AJ75">
        <v>0</v>
      </c>
      <c r="AK75">
        <v>1</v>
      </c>
      <c r="AL75" t="s">
        <v>35</v>
      </c>
    </row>
    <row r="76" spans="1:38" x14ac:dyDescent="0.2">
      <c r="A76" t="s">
        <v>188</v>
      </c>
      <c r="D76">
        <v>10.47</v>
      </c>
      <c r="E76">
        <v>50</v>
      </c>
      <c r="F76">
        <v>10</v>
      </c>
      <c r="G76">
        <v>10</v>
      </c>
      <c r="H76">
        <v>1</v>
      </c>
      <c r="I76">
        <v>1</v>
      </c>
      <c r="J76" s="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 s="7">
        <v>1</v>
      </c>
      <c r="R76">
        <v>1</v>
      </c>
      <c r="S76">
        <v>1</v>
      </c>
      <c r="T76">
        <v>1</v>
      </c>
      <c r="U76">
        <v>1</v>
      </c>
      <c r="V76">
        <v>1</v>
      </c>
      <c r="W76" s="6">
        <v>1</v>
      </c>
      <c r="X76">
        <v>1</v>
      </c>
      <c r="Y76">
        <v>1</v>
      </c>
      <c r="Z76">
        <v>1</v>
      </c>
      <c r="AA76">
        <v>1</v>
      </c>
      <c r="AB76" s="7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 t="s">
        <v>35</v>
      </c>
    </row>
    <row r="77" spans="1:38" x14ac:dyDescent="0.2">
      <c r="A77" t="s">
        <v>143</v>
      </c>
      <c r="D77">
        <v>10.48</v>
      </c>
      <c r="E77">
        <v>47</v>
      </c>
      <c r="F77">
        <v>10</v>
      </c>
      <c r="G77">
        <v>10</v>
      </c>
      <c r="H77">
        <v>1</v>
      </c>
      <c r="I77">
        <v>1</v>
      </c>
      <c r="J77" s="6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 s="7">
        <v>1</v>
      </c>
      <c r="R77">
        <v>1</v>
      </c>
      <c r="S77">
        <v>1</v>
      </c>
      <c r="T77">
        <v>1</v>
      </c>
      <c r="U77">
        <v>1</v>
      </c>
      <c r="V77">
        <v>1</v>
      </c>
      <c r="W77" s="6">
        <v>1</v>
      </c>
      <c r="X77">
        <v>1</v>
      </c>
      <c r="Y77">
        <v>1</v>
      </c>
      <c r="Z77">
        <v>1</v>
      </c>
      <c r="AA77">
        <v>1</v>
      </c>
      <c r="AB77" s="7">
        <v>1</v>
      </c>
      <c r="AC77">
        <v>0</v>
      </c>
      <c r="AD77">
        <v>1</v>
      </c>
      <c r="AE77">
        <v>1</v>
      </c>
      <c r="AF77">
        <v>1</v>
      </c>
      <c r="AG77">
        <v>1</v>
      </c>
      <c r="AH77">
        <v>0</v>
      </c>
      <c r="AI77">
        <v>1</v>
      </c>
      <c r="AJ77">
        <v>0</v>
      </c>
      <c r="AK77">
        <v>1</v>
      </c>
      <c r="AL77" t="s">
        <v>35</v>
      </c>
    </row>
    <row r="78" spans="1:38" x14ac:dyDescent="0.2">
      <c r="A78" t="s">
        <v>159</v>
      </c>
      <c r="D78">
        <v>10.49</v>
      </c>
      <c r="E78">
        <v>50</v>
      </c>
      <c r="F78">
        <v>10</v>
      </c>
      <c r="G78">
        <v>10</v>
      </c>
      <c r="H78">
        <v>1</v>
      </c>
      <c r="I78">
        <v>1</v>
      </c>
      <c r="J78" s="6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 s="7">
        <v>1</v>
      </c>
      <c r="R78">
        <v>1</v>
      </c>
      <c r="S78">
        <v>1</v>
      </c>
      <c r="T78">
        <v>1</v>
      </c>
      <c r="U78">
        <v>1</v>
      </c>
      <c r="V78">
        <v>1</v>
      </c>
      <c r="W78" s="6">
        <v>1</v>
      </c>
      <c r="X78">
        <v>1</v>
      </c>
      <c r="Y78">
        <v>1</v>
      </c>
      <c r="Z78">
        <v>1</v>
      </c>
      <c r="AA78">
        <v>1</v>
      </c>
      <c r="AB78" s="7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 t="s">
        <v>35</v>
      </c>
    </row>
    <row r="79" spans="1:38" x14ac:dyDescent="0.2">
      <c r="A79" t="s">
        <v>130</v>
      </c>
      <c r="D79">
        <v>10.53</v>
      </c>
      <c r="E79">
        <v>45</v>
      </c>
      <c r="F79">
        <v>10</v>
      </c>
      <c r="G79">
        <v>10</v>
      </c>
      <c r="H79">
        <v>1</v>
      </c>
      <c r="I79">
        <v>1</v>
      </c>
      <c r="J79" s="6">
        <v>1</v>
      </c>
      <c r="K79">
        <v>0</v>
      </c>
      <c r="L79">
        <v>0</v>
      </c>
      <c r="M79">
        <v>1</v>
      </c>
      <c r="N79">
        <v>1</v>
      </c>
      <c r="O79">
        <v>1</v>
      </c>
      <c r="P79">
        <v>1</v>
      </c>
      <c r="Q79" s="7">
        <v>1</v>
      </c>
      <c r="R79">
        <v>1</v>
      </c>
      <c r="S79">
        <v>0</v>
      </c>
      <c r="T79">
        <v>1</v>
      </c>
      <c r="U79">
        <v>1</v>
      </c>
      <c r="V79">
        <v>1</v>
      </c>
      <c r="W79" s="6">
        <v>1</v>
      </c>
      <c r="X79">
        <v>1</v>
      </c>
      <c r="Y79">
        <v>1</v>
      </c>
      <c r="Z79">
        <v>1</v>
      </c>
      <c r="AA79">
        <v>1</v>
      </c>
      <c r="AB79" s="7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0</v>
      </c>
      <c r="AJ79">
        <v>0</v>
      </c>
      <c r="AK79">
        <v>1</v>
      </c>
      <c r="AL79" t="s">
        <v>35</v>
      </c>
    </row>
    <row r="80" spans="1:38" x14ac:dyDescent="0.2">
      <c r="A80" t="s">
        <v>175</v>
      </c>
      <c r="D80">
        <v>11.1</v>
      </c>
      <c r="E80">
        <v>47</v>
      </c>
      <c r="F80">
        <v>10</v>
      </c>
      <c r="G80">
        <v>10</v>
      </c>
      <c r="H80">
        <v>1</v>
      </c>
      <c r="I80">
        <v>1</v>
      </c>
      <c r="J80" s="6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 s="7">
        <v>1</v>
      </c>
      <c r="R80">
        <v>1</v>
      </c>
      <c r="S80">
        <v>1</v>
      </c>
      <c r="T80">
        <v>1</v>
      </c>
      <c r="U80">
        <v>1</v>
      </c>
      <c r="V80">
        <v>1</v>
      </c>
      <c r="W80" s="6">
        <v>1</v>
      </c>
      <c r="X80">
        <v>1</v>
      </c>
      <c r="Y80">
        <v>1</v>
      </c>
      <c r="Z80">
        <v>1</v>
      </c>
      <c r="AA80">
        <v>0</v>
      </c>
      <c r="AB80" s="7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0</v>
      </c>
      <c r="AI80">
        <v>1</v>
      </c>
      <c r="AJ80">
        <v>0</v>
      </c>
      <c r="AK80">
        <v>1</v>
      </c>
      <c r="AL80" t="s">
        <v>35</v>
      </c>
    </row>
    <row r="81" spans="1:38" x14ac:dyDescent="0.2">
      <c r="A81" t="s">
        <v>110</v>
      </c>
      <c r="D81">
        <v>11.17</v>
      </c>
      <c r="E81">
        <v>49</v>
      </c>
      <c r="F81">
        <v>10</v>
      </c>
      <c r="G81">
        <v>10</v>
      </c>
      <c r="H81">
        <v>1</v>
      </c>
      <c r="I81">
        <v>1</v>
      </c>
      <c r="J81" s="6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 s="7">
        <v>1</v>
      </c>
      <c r="R81">
        <v>1</v>
      </c>
      <c r="S81">
        <v>1</v>
      </c>
      <c r="T81">
        <v>1</v>
      </c>
      <c r="U81">
        <v>1</v>
      </c>
      <c r="V81">
        <v>1</v>
      </c>
      <c r="W81" s="6">
        <v>1</v>
      </c>
      <c r="X81">
        <v>1</v>
      </c>
      <c r="Y81">
        <v>1</v>
      </c>
      <c r="Z81">
        <v>1</v>
      </c>
      <c r="AA81">
        <v>1</v>
      </c>
      <c r="AB81" s="7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0</v>
      </c>
      <c r="AK81">
        <v>1</v>
      </c>
      <c r="AL81" t="s">
        <v>35</v>
      </c>
    </row>
    <row r="82" spans="1:38" x14ac:dyDescent="0.2">
      <c r="A82" t="s">
        <v>98</v>
      </c>
      <c r="D82">
        <v>11.23</v>
      </c>
      <c r="E82">
        <v>48</v>
      </c>
      <c r="F82">
        <v>10</v>
      </c>
      <c r="G82">
        <v>10</v>
      </c>
      <c r="H82">
        <v>1</v>
      </c>
      <c r="I82">
        <v>0</v>
      </c>
      <c r="J82" s="6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 s="7">
        <v>1</v>
      </c>
      <c r="R82">
        <v>1</v>
      </c>
      <c r="S82">
        <v>1</v>
      </c>
      <c r="T82">
        <v>1</v>
      </c>
      <c r="U82">
        <v>1</v>
      </c>
      <c r="V82">
        <v>1</v>
      </c>
      <c r="W82" s="6">
        <v>1</v>
      </c>
      <c r="X82">
        <v>1</v>
      </c>
      <c r="Y82">
        <v>1</v>
      </c>
      <c r="Z82">
        <v>1</v>
      </c>
      <c r="AA82">
        <v>1</v>
      </c>
      <c r="AB82" s="7">
        <v>1</v>
      </c>
      <c r="AC82">
        <v>1</v>
      </c>
      <c r="AD82">
        <v>0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 t="s">
        <v>35</v>
      </c>
    </row>
    <row r="83" spans="1:38" x14ac:dyDescent="0.2">
      <c r="A83" t="s">
        <v>118</v>
      </c>
      <c r="D83">
        <v>11.4</v>
      </c>
      <c r="E83">
        <v>49</v>
      </c>
      <c r="F83">
        <v>10</v>
      </c>
      <c r="G83">
        <v>10</v>
      </c>
      <c r="H83">
        <v>1</v>
      </c>
      <c r="I83">
        <v>1</v>
      </c>
      <c r="J83" s="6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 s="7">
        <v>1</v>
      </c>
      <c r="R83">
        <v>1</v>
      </c>
      <c r="S83">
        <v>1</v>
      </c>
      <c r="T83">
        <v>1</v>
      </c>
      <c r="U83">
        <v>1</v>
      </c>
      <c r="V83">
        <v>1</v>
      </c>
      <c r="W83" s="6">
        <v>1</v>
      </c>
      <c r="X83">
        <v>1</v>
      </c>
      <c r="Y83">
        <v>1</v>
      </c>
      <c r="Z83">
        <v>1</v>
      </c>
      <c r="AA83">
        <v>1</v>
      </c>
      <c r="AB83" s="7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0</v>
      </c>
      <c r="AK83">
        <v>1</v>
      </c>
      <c r="AL83" t="s">
        <v>35</v>
      </c>
    </row>
    <row r="84" spans="1:38" x14ac:dyDescent="0.2">
      <c r="A84" t="s">
        <v>76</v>
      </c>
      <c r="D84">
        <v>11.41</v>
      </c>
      <c r="E84">
        <v>50</v>
      </c>
      <c r="F84">
        <v>10</v>
      </c>
      <c r="G84">
        <v>10</v>
      </c>
      <c r="H84">
        <v>1</v>
      </c>
      <c r="I84">
        <v>1</v>
      </c>
      <c r="J84" s="6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 s="7">
        <v>1</v>
      </c>
      <c r="R84">
        <v>1</v>
      </c>
      <c r="S84">
        <v>1</v>
      </c>
      <c r="T84">
        <v>1</v>
      </c>
      <c r="U84">
        <v>1</v>
      </c>
      <c r="V84">
        <v>1</v>
      </c>
      <c r="W84" s="6">
        <v>1</v>
      </c>
      <c r="X84">
        <v>1</v>
      </c>
      <c r="Y84">
        <v>1</v>
      </c>
      <c r="Z84">
        <v>1</v>
      </c>
      <c r="AA84">
        <v>1</v>
      </c>
      <c r="AB84" s="7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 t="s">
        <v>35</v>
      </c>
    </row>
    <row r="85" spans="1:38" x14ac:dyDescent="0.2">
      <c r="A85" t="s">
        <v>126</v>
      </c>
      <c r="D85">
        <v>11.5</v>
      </c>
      <c r="E85">
        <v>44</v>
      </c>
      <c r="F85">
        <v>10</v>
      </c>
      <c r="G85">
        <v>10</v>
      </c>
      <c r="H85">
        <v>1</v>
      </c>
      <c r="I85">
        <v>1</v>
      </c>
      <c r="J85" s="6">
        <v>1</v>
      </c>
      <c r="K85">
        <v>1</v>
      </c>
      <c r="L85">
        <v>0</v>
      </c>
      <c r="M85">
        <v>1</v>
      </c>
      <c r="N85">
        <v>1</v>
      </c>
      <c r="O85">
        <v>1</v>
      </c>
      <c r="P85">
        <v>1</v>
      </c>
      <c r="Q85" s="7">
        <v>1</v>
      </c>
      <c r="R85">
        <v>1</v>
      </c>
      <c r="S85">
        <v>1</v>
      </c>
      <c r="T85">
        <v>1</v>
      </c>
      <c r="U85">
        <v>1</v>
      </c>
      <c r="V85">
        <v>0</v>
      </c>
      <c r="W85" s="6">
        <v>1</v>
      </c>
      <c r="X85">
        <v>1</v>
      </c>
      <c r="Y85">
        <v>1</v>
      </c>
      <c r="Z85">
        <v>1</v>
      </c>
      <c r="AA85">
        <v>1</v>
      </c>
      <c r="AB85" s="7">
        <v>1</v>
      </c>
      <c r="AC85">
        <v>1</v>
      </c>
      <c r="AD85">
        <v>1</v>
      </c>
      <c r="AE85">
        <v>0</v>
      </c>
      <c r="AF85">
        <v>0</v>
      </c>
      <c r="AG85">
        <v>1</v>
      </c>
      <c r="AH85">
        <v>0</v>
      </c>
      <c r="AI85">
        <v>1</v>
      </c>
      <c r="AJ85">
        <v>0</v>
      </c>
      <c r="AK85">
        <v>1</v>
      </c>
      <c r="AL85" t="s">
        <v>35</v>
      </c>
    </row>
    <row r="86" spans="1:38" x14ac:dyDescent="0.2">
      <c r="A86" t="s">
        <v>167</v>
      </c>
      <c r="D86">
        <v>11.58</v>
      </c>
      <c r="E86">
        <v>49</v>
      </c>
      <c r="F86">
        <v>10</v>
      </c>
      <c r="G86">
        <v>10</v>
      </c>
      <c r="H86">
        <v>1</v>
      </c>
      <c r="I86">
        <v>1</v>
      </c>
      <c r="J86" s="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 s="7">
        <v>1</v>
      </c>
      <c r="R86">
        <v>1</v>
      </c>
      <c r="S86">
        <v>1</v>
      </c>
      <c r="T86">
        <v>1</v>
      </c>
      <c r="U86">
        <v>1</v>
      </c>
      <c r="V86">
        <v>1</v>
      </c>
      <c r="W86" s="6">
        <v>1</v>
      </c>
      <c r="X86">
        <v>1</v>
      </c>
      <c r="Y86">
        <v>1</v>
      </c>
      <c r="Z86">
        <v>1</v>
      </c>
      <c r="AA86">
        <v>1</v>
      </c>
      <c r="AB86" s="7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0</v>
      </c>
      <c r="AK86">
        <v>1</v>
      </c>
      <c r="AL86" t="s">
        <v>35</v>
      </c>
    </row>
    <row r="87" spans="1:38" x14ac:dyDescent="0.2">
      <c r="A87" t="s">
        <v>74</v>
      </c>
      <c r="D87">
        <v>11.6</v>
      </c>
      <c r="E87">
        <v>43</v>
      </c>
      <c r="F87">
        <v>6</v>
      </c>
      <c r="G87">
        <v>10</v>
      </c>
      <c r="H87">
        <v>1</v>
      </c>
      <c r="I87">
        <v>1</v>
      </c>
      <c r="J87" s="6">
        <v>1</v>
      </c>
      <c r="K87">
        <v>1</v>
      </c>
      <c r="L87">
        <v>0</v>
      </c>
      <c r="M87">
        <v>1</v>
      </c>
      <c r="N87">
        <v>1</v>
      </c>
      <c r="O87">
        <v>1</v>
      </c>
      <c r="P87">
        <v>1</v>
      </c>
      <c r="Q87" s="7">
        <v>1</v>
      </c>
      <c r="R87">
        <v>1</v>
      </c>
      <c r="S87">
        <v>1</v>
      </c>
      <c r="T87">
        <v>1</v>
      </c>
      <c r="U87">
        <v>1</v>
      </c>
      <c r="V87">
        <v>1</v>
      </c>
      <c r="W87" s="6">
        <v>1</v>
      </c>
      <c r="X87">
        <v>1</v>
      </c>
      <c r="Y87">
        <v>1</v>
      </c>
      <c r="Z87">
        <v>1</v>
      </c>
      <c r="AA87">
        <v>0</v>
      </c>
      <c r="AB87" s="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0</v>
      </c>
      <c r="AK87">
        <v>1</v>
      </c>
      <c r="AL87" t="s">
        <v>35</v>
      </c>
    </row>
    <row r="88" spans="1:38" x14ac:dyDescent="0.2">
      <c r="A88" t="s">
        <v>111</v>
      </c>
      <c r="D88">
        <v>12.11</v>
      </c>
      <c r="E88">
        <v>48</v>
      </c>
      <c r="F88">
        <v>10</v>
      </c>
      <c r="G88">
        <v>8</v>
      </c>
      <c r="H88">
        <v>1</v>
      </c>
      <c r="I88">
        <v>1</v>
      </c>
      <c r="J88" s="6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 s="7">
        <v>1</v>
      </c>
      <c r="R88">
        <v>1</v>
      </c>
      <c r="S88">
        <v>1</v>
      </c>
      <c r="T88">
        <v>1</v>
      </c>
      <c r="U88">
        <v>1</v>
      </c>
      <c r="V88">
        <v>1</v>
      </c>
      <c r="W88" s="6">
        <v>1</v>
      </c>
      <c r="X88">
        <v>1</v>
      </c>
      <c r="Y88">
        <v>1</v>
      </c>
      <c r="Z88">
        <v>1</v>
      </c>
      <c r="AA88">
        <v>1</v>
      </c>
      <c r="AB88" s="7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 t="s">
        <v>35</v>
      </c>
    </row>
    <row r="89" spans="1:38" x14ac:dyDescent="0.2">
      <c r="A89" t="s">
        <v>104</v>
      </c>
      <c r="D89">
        <v>12.16</v>
      </c>
      <c r="E89">
        <v>47</v>
      </c>
      <c r="F89">
        <v>10</v>
      </c>
      <c r="G89">
        <v>10</v>
      </c>
      <c r="H89">
        <v>1</v>
      </c>
      <c r="I89">
        <v>1</v>
      </c>
      <c r="J89" s="6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 s="7">
        <v>1</v>
      </c>
      <c r="R89">
        <v>1</v>
      </c>
      <c r="S89">
        <v>1</v>
      </c>
      <c r="T89">
        <v>1</v>
      </c>
      <c r="U89">
        <v>1</v>
      </c>
      <c r="V89">
        <v>1</v>
      </c>
      <c r="W89" s="6">
        <v>1</v>
      </c>
      <c r="X89">
        <v>1</v>
      </c>
      <c r="Y89">
        <v>1</v>
      </c>
      <c r="Z89">
        <v>1</v>
      </c>
      <c r="AA89">
        <v>1</v>
      </c>
      <c r="AB89" s="7">
        <v>1</v>
      </c>
      <c r="AC89">
        <v>1</v>
      </c>
      <c r="AD89">
        <v>0</v>
      </c>
      <c r="AE89">
        <v>1</v>
      </c>
      <c r="AF89">
        <v>1</v>
      </c>
      <c r="AG89">
        <v>1</v>
      </c>
      <c r="AH89">
        <v>1</v>
      </c>
      <c r="AI89">
        <v>0</v>
      </c>
      <c r="AJ89">
        <v>0</v>
      </c>
      <c r="AK89">
        <v>1</v>
      </c>
      <c r="AL89" t="s">
        <v>35</v>
      </c>
    </row>
    <row r="90" spans="1:38" x14ac:dyDescent="0.2">
      <c r="A90" t="s">
        <v>36</v>
      </c>
      <c r="D90">
        <v>12.18</v>
      </c>
      <c r="E90">
        <v>46</v>
      </c>
      <c r="F90">
        <v>10</v>
      </c>
      <c r="G90">
        <v>10</v>
      </c>
      <c r="H90">
        <v>1</v>
      </c>
      <c r="I90">
        <v>1</v>
      </c>
      <c r="J90" s="6">
        <v>1</v>
      </c>
      <c r="K90">
        <v>1</v>
      </c>
      <c r="L90">
        <v>0</v>
      </c>
      <c r="M90">
        <v>1</v>
      </c>
      <c r="N90">
        <v>1</v>
      </c>
      <c r="O90">
        <v>1</v>
      </c>
      <c r="P90">
        <v>0</v>
      </c>
      <c r="Q90" s="7">
        <v>1</v>
      </c>
      <c r="R90">
        <v>1</v>
      </c>
      <c r="S90">
        <v>1</v>
      </c>
      <c r="T90">
        <v>1</v>
      </c>
      <c r="U90">
        <v>1</v>
      </c>
      <c r="V90">
        <v>1</v>
      </c>
      <c r="W90" s="6">
        <v>1</v>
      </c>
      <c r="X90">
        <v>1</v>
      </c>
      <c r="Y90">
        <v>1</v>
      </c>
      <c r="Z90">
        <v>1</v>
      </c>
      <c r="AA90">
        <v>1</v>
      </c>
      <c r="AB90" s="7">
        <v>1</v>
      </c>
      <c r="AC90">
        <v>0</v>
      </c>
      <c r="AD90">
        <v>1</v>
      </c>
      <c r="AE90">
        <v>1</v>
      </c>
      <c r="AF90">
        <v>1</v>
      </c>
      <c r="AG90">
        <v>0</v>
      </c>
      <c r="AH90">
        <v>1</v>
      </c>
      <c r="AI90">
        <v>1</v>
      </c>
      <c r="AJ90">
        <v>1</v>
      </c>
      <c r="AK90">
        <v>1</v>
      </c>
      <c r="AL90" t="s">
        <v>35</v>
      </c>
    </row>
    <row r="91" spans="1:38" x14ac:dyDescent="0.2">
      <c r="A91" t="s">
        <v>195</v>
      </c>
      <c r="D91">
        <v>12.24</v>
      </c>
      <c r="E91">
        <v>46</v>
      </c>
      <c r="F91">
        <v>10</v>
      </c>
      <c r="G91">
        <v>9</v>
      </c>
      <c r="H91">
        <v>1</v>
      </c>
      <c r="I91">
        <v>1</v>
      </c>
      <c r="J91" s="6">
        <v>1</v>
      </c>
      <c r="K91">
        <v>1</v>
      </c>
      <c r="L91">
        <v>0</v>
      </c>
      <c r="M91">
        <v>1</v>
      </c>
      <c r="N91">
        <v>1</v>
      </c>
      <c r="O91">
        <v>1</v>
      </c>
      <c r="P91">
        <v>1</v>
      </c>
      <c r="Q91" s="7">
        <v>1</v>
      </c>
      <c r="R91">
        <v>1</v>
      </c>
      <c r="S91">
        <v>1</v>
      </c>
      <c r="T91">
        <v>1</v>
      </c>
      <c r="U91">
        <v>1</v>
      </c>
      <c r="V91">
        <v>1</v>
      </c>
      <c r="W91" s="6">
        <v>1</v>
      </c>
      <c r="X91">
        <v>1</v>
      </c>
      <c r="Y91">
        <v>1</v>
      </c>
      <c r="Z91">
        <v>1</v>
      </c>
      <c r="AA91">
        <v>1</v>
      </c>
      <c r="AB91" s="7">
        <v>1</v>
      </c>
      <c r="AC91">
        <v>1</v>
      </c>
      <c r="AD91">
        <v>1</v>
      </c>
      <c r="AE91">
        <v>1</v>
      </c>
      <c r="AF91">
        <v>0</v>
      </c>
      <c r="AG91">
        <v>1</v>
      </c>
      <c r="AH91">
        <v>1</v>
      </c>
      <c r="AI91">
        <v>0</v>
      </c>
      <c r="AJ91">
        <v>1</v>
      </c>
      <c r="AK91">
        <v>1</v>
      </c>
      <c r="AL91" t="s">
        <v>35</v>
      </c>
    </row>
    <row r="92" spans="1:38" x14ac:dyDescent="0.2">
      <c r="A92" t="s">
        <v>57</v>
      </c>
      <c r="D92">
        <v>12.27</v>
      </c>
      <c r="E92">
        <v>49</v>
      </c>
      <c r="F92">
        <v>10</v>
      </c>
      <c r="G92">
        <v>10</v>
      </c>
      <c r="H92">
        <v>1</v>
      </c>
      <c r="I92">
        <v>1</v>
      </c>
      <c r="J92" s="6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 s="7">
        <v>1</v>
      </c>
      <c r="R92">
        <v>1</v>
      </c>
      <c r="S92">
        <v>1</v>
      </c>
      <c r="T92">
        <v>1</v>
      </c>
      <c r="U92">
        <v>1</v>
      </c>
      <c r="V92">
        <v>1</v>
      </c>
      <c r="W92" s="6">
        <v>1</v>
      </c>
      <c r="X92">
        <v>1</v>
      </c>
      <c r="Y92">
        <v>1</v>
      </c>
      <c r="Z92">
        <v>1</v>
      </c>
      <c r="AA92">
        <v>1</v>
      </c>
      <c r="AB92" s="7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0</v>
      </c>
      <c r="AL92" t="s">
        <v>35</v>
      </c>
    </row>
    <row r="93" spans="1:38" x14ac:dyDescent="0.2">
      <c r="A93" t="s">
        <v>54</v>
      </c>
      <c r="D93">
        <v>12.28</v>
      </c>
      <c r="E93">
        <v>50</v>
      </c>
      <c r="F93">
        <v>10</v>
      </c>
      <c r="G93">
        <v>10</v>
      </c>
      <c r="H93">
        <v>1</v>
      </c>
      <c r="I93">
        <v>1</v>
      </c>
      <c r="J93" s="6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 s="7">
        <v>1</v>
      </c>
      <c r="R93">
        <v>1</v>
      </c>
      <c r="S93">
        <v>1</v>
      </c>
      <c r="T93">
        <v>1</v>
      </c>
      <c r="U93">
        <v>1</v>
      </c>
      <c r="V93">
        <v>1</v>
      </c>
      <c r="W93" s="6">
        <v>1</v>
      </c>
      <c r="X93">
        <v>1</v>
      </c>
      <c r="Y93">
        <v>1</v>
      </c>
      <c r="Z93">
        <v>1</v>
      </c>
      <c r="AA93">
        <v>1</v>
      </c>
      <c r="AB93" s="7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 t="s">
        <v>35</v>
      </c>
    </row>
    <row r="94" spans="1:38" x14ac:dyDescent="0.2">
      <c r="A94" t="s">
        <v>174</v>
      </c>
      <c r="D94">
        <v>12.29</v>
      </c>
      <c r="E94">
        <v>49</v>
      </c>
      <c r="F94">
        <v>10</v>
      </c>
      <c r="G94">
        <v>10</v>
      </c>
      <c r="H94">
        <v>1</v>
      </c>
      <c r="I94">
        <v>1</v>
      </c>
      <c r="J94" s="6">
        <v>1</v>
      </c>
      <c r="K94">
        <v>1</v>
      </c>
      <c r="L94">
        <v>0</v>
      </c>
      <c r="M94">
        <v>1</v>
      </c>
      <c r="N94">
        <v>1</v>
      </c>
      <c r="O94">
        <v>1</v>
      </c>
      <c r="P94">
        <v>1</v>
      </c>
      <c r="Q94" s="7">
        <v>1</v>
      </c>
      <c r="R94">
        <v>1</v>
      </c>
      <c r="S94">
        <v>1</v>
      </c>
      <c r="T94">
        <v>1</v>
      </c>
      <c r="U94">
        <v>1</v>
      </c>
      <c r="V94">
        <v>1</v>
      </c>
      <c r="W94" s="6">
        <v>1</v>
      </c>
      <c r="X94">
        <v>1</v>
      </c>
      <c r="Y94">
        <v>1</v>
      </c>
      <c r="Z94">
        <v>1</v>
      </c>
      <c r="AA94">
        <v>1</v>
      </c>
      <c r="AB94" s="7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 t="s">
        <v>35</v>
      </c>
    </row>
    <row r="95" spans="1:38" x14ac:dyDescent="0.2">
      <c r="A95" t="s">
        <v>148</v>
      </c>
      <c r="D95">
        <v>12.34</v>
      </c>
      <c r="E95">
        <v>49</v>
      </c>
      <c r="F95">
        <v>10</v>
      </c>
      <c r="G95">
        <v>10</v>
      </c>
      <c r="H95">
        <v>1</v>
      </c>
      <c r="I95">
        <v>1</v>
      </c>
      <c r="J95" s="6">
        <v>1</v>
      </c>
      <c r="K95">
        <v>0</v>
      </c>
      <c r="L95">
        <v>1</v>
      </c>
      <c r="M95">
        <v>1</v>
      </c>
      <c r="N95">
        <v>1</v>
      </c>
      <c r="O95">
        <v>1</v>
      </c>
      <c r="P95">
        <v>1</v>
      </c>
      <c r="Q95" s="7">
        <v>1</v>
      </c>
      <c r="R95">
        <v>1</v>
      </c>
      <c r="S95">
        <v>1</v>
      </c>
      <c r="T95">
        <v>1</v>
      </c>
      <c r="U95">
        <v>1</v>
      </c>
      <c r="V95">
        <v>1</v>
      </c>
      <c r="W95" s="6">
        <v>1</v>
      </c>
      <c r="X95">
        <v>1</v>
      </c>
      <c r="Y95">
        <v>1</v>
      </c>
      <c r="Z95">
        <v>1</v>
      </c>
      <c r="AA95">
        <v>1</v>
      </c>
      <c r="AB95" s="7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 t="s">
        <v>35</v>
      </c>
    </row>
    <row r="96" spans="1:38" x14ac:dyDescent="0.2">
      <c r="A96" t="s">
        <v>158</v>
      </c>
      <c r="D96">
        <v>12.38</v>
      </c>
      <c r="E96">
        <v>46</v>
      </c>
      <c r="F96">
        <v>10</v>
      </c>
      <c r="G96">
        <v>8</v>
      </c>
      <c r="H96">
        <v>1</v>
      </c>
      <c r="I96">
        <v>1</v>
      </c>
      <c r="J96" s="6">
        <v>1</v>
      </c>
      <c r="K96">
        <v>1</v>
      </c>
      <c r="L96">
        <v>0</v>
      </c>
      <c r="M96">
        <v>1</v>
      </c>
      <c r="N96">
        <v>1</v>
      </c>
      <c r="O96">
        <v>1</v>
      </c>
      <c r="P96">
        <v>1</v>
      </c>
      <c r="Q96" s="7">
        <v>1</v>
      </c>
      <c r="R96">
        <v>1</v>
      </c>
      <c r="S96">
        <v>1</v>
      </c>
      <c r="T96">
        <v>1</v>
      </c>
      <c r="U96">
        <v>1</v>
      </c>
      <c r="V96">
        <v>1</v>
      </c>
      <c r="W96" s="6">
        <v>1</v>
      </c>
      <c r="X96">
        <v>1</v>
      </c>
      <c r="Y96">
        <v>1</v>
      </c>
      <c r="Z96">
        <v>1</v>
      </c>
      <c r="AA96">
        <v>1</v>
      </c>
      <c r="AB96" s="7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0</v>
      </c>
      <c r="AI96">
        <v>1</v>
      </c>
      <c r="AJ96">
        <v>1</v>
      </c>
      <c r="AK96">
        <v>1</v>
      </c>
      <c r="AL96" t="s">
        <v>35</v>
      </c>
    </row>
    <row r="97" spans="1:38" x14ac:dyDescent="0.2">
      <c r="A97" t="s">
        <v>164</v>
      </c>
      <c r="D97">
        <v>13.1</v>
      </c>
      <c r="E97">
        <v>45</v>
      </c>
      <c r="F97">
        <v>10</v>
      </c>
      <c r="G97">
        <v>9</v>
      </c>
      <c r="H97">
        <v>1</v>
      </c>
      <c r="I97">
        <v>1</v>
      </c>
      <c r="J97" s="6">
        <v>1</v>
      </c>
      <c r="K97">
        <v>1</v>
      </c>
      <c r="L97">
        <v>0</v>
      </c>
      <c r="M97">
        <v>1</v>
      </c>
      <c r="N97">
        <v>1</v>
      </c>
      <c r="O97">
        <v>1</v>
      </c>
      <c r="P97">
        <v>1</v>
      </c>
      <c r="Q97" s="7">
        <v>1</v>
      </c>
      <c r="R97">
        <v>1</v>
      </c>
      <c r="S97">
        <v>0</v>
      </c>
      <c r="T97">
        <v>1</v>
      </c>
      <c r="U97">
        <v>1</v>
      </c>
      <c r="V97">
        <v>1</v>
      </c>
      <c r="W97" s="6">
        <v>1</v>
      </c>
      <c r="X97">
        <v>0</v>
      </c>
      <c r="Y97">
        <v>1</v>
      </c>
      <c r="Z97">
        <v>1</v>
      </c>
      <c r="AA97">
        <v>1</v>
      </c>
      <c r="AB97" s="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0</v>
      </c>
      <c r="AJ97">
        <v>1</v>
      </c>
      <c r="AK97">
        <v>1</v>
      </c>
      <c r="AL97" t="s">
        <v>35</v>
      </c>
    </row>
    <row r="98" spans="1:38" x14ac:dyDescent="0.2">
      <c r="A98" t="s">
        <v>34</v>
      </c>
      <c r="D98">
        <v>13.3</v>
      </c>
      <c r="E98">
        <v>49</v>
      </c>
      <c r="F98">
        <v>10</v>
      </c>
      <c r="G98">
        <v>10</v>
      </c>
      <c r="H98">
        <v>1</v>
      </c>
      <c r="I98">
        <v>1</v>
      </c>
      <c r="J98" s="6">
        <v>1</v>
      </c>
      <c r="K98">
        <v>1</v>
      </c>
      <c r="L98">
        <v>0</v>
      </c>
      <c r="M98">
        <v>1</v>
      </c>
      <c r="N98">
        <v>1</v>
      </c>
      <c r="O98">
        <v>1</v>
      </c>
      <c r="P98">
        <v>1</v>
      </c>
      <c r="Q98" s="7">
        <v>1</v>
      </c>
      <c r="R98">
        <v>1</v>
      </c>
      <c r="S98">
        <v>1</v>
      </c>
      <c r="T98">
        <v>1</v>
      </c>
      <c r="U98">
        <v>1</v>
      </c>
      <c r="V98">
        <v>1</v>
      </c>
      <c r="W98" s="6">
        <v>1</v>
      </c>
      <c r="X98">
        <v>1</v>
      </c>
      <c r="Y98">
        <v>1</v>
      </c>
      <c r="Z98">
        <v>1</v>
      </c>
      <c r="AA98">
        <v>1</v>
      </c>
      <c r="AB98" s="7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 t="s">
        <v>35</v>
      </c>
    </row>
    <row r="99" spans="1:38" x14ac:dyDescent="0.2">
      <c r="A99" t="s">
        <v>151</v>
      </c>
      <c r="D99">
        <v>13.3</v>
      </c>
      <c r="E99">
        <v>46</v>
      </c>
      <c r="F99">
        <v>10</v>
      </c>
      <c r="G99">
        <v>10</v>
      </c>
      <c r="H99">
        <v>1</v>
      </c>
      <c r="I99">
        <v>1</v>
      </c>
      <c r="J99" s="6">
        <v>1</v>
      </c>
      <c r="K99">
        <v>1</v>
      </c>
      <c r="L99">
        <v>0</v>
      </c>
      <c r="M99">
        <v>1</v>
      </c>
      <c r="N99">
        <v>1</v>
      </c>
      <c r="O99">
        <v>1</v>
      </c>
      <c r="P99">
        <v>1</v>
      </c>
      <c r="Q99" s="7">
        <v>1</v>
      </c>
      <c r="R99">
        <v>1</v>
      </c>
      <c r="S99">
        <v>1</v>
      </c>
      <c r="T99">
        <v>1</v>
      </c>
      <c r="U99">
        <v>1</v>
      </c>
      <c r="V99">
        <v>1</v>
      </c>
      <c r="W99" s="6">
        <v>1</v>
      </c>
      <c r="X99">
        <v>1</v>
      </c>
      <c r="Y99">
        <v>1</v>
      </c>
      <c r="Z99">
        <v>1</v>
      </c>
      <c r="AA99">
        <v>1</v>
      </c>
      <c r="AB99" s="7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0</v>
      </c>
      <c r="AI99">
        <v>0</v>
      </c>
      <c r="AJ99">
        <v>0</v>
      </c>
      <c r="AK99">
        <v>1</v>
      </c>
      <c r="AL99" t="s">
        <v>35</v>
      </c>
    </row>
    <row r="100" spans="1:38" x14ac:dyDescent="0.2">
      <c r="A100" t="s">
        <v>150</v>
      </c>
      <c r="D100">
        <v>13.34</v>
      </c>
      <c r="E100">
        <v>49</v>
      </c>
      <c r="F100">
        <v>10</v>
      </c>
      <c r="G100">
        <v>10</v>
      </c>
      <c r="H100">
        <v>1</v>
      </c>
      <c r="I100">
        <v>1</v>
      </c>
      <c r="J100" s="6">
        <v>1</v>
      </c>
      <c r="K100">
        <v>1</v>
      </c>
      <c r="L100">
        <v>0</v>
      </c>
      <c r="M100">
        <v>1</v>
      </c>
      <c r="N100">
        <v>1</v>
      </c>
      <c r="O100">
        <v>1</v>
      </c>
      <c r="P100">
        <v>1</v>
      </c>
      <c r="Q100" s="7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 s="6">
        <v>1</v>
      </c>
      <c r="X100">
        <v>1</v>
      </c>
      <c r="Y100">
        <v>1</v>
      </c>
      <c r="Z100">
        <v>1</v>
      </c>
      <c r="AA100">
        <v>1</v>
      </c>
      <c r="AB100" s="7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 t="s">
        <v>35</v>
      </c>
    </row>
    <row r="101" spans="1:38" x14ac:dyDescent="0.2">
      <c r="A101" t="s">
        <v>152</v>
      </c>
      <c r="D101">
        <v>13.43</v>
      </c>
      <c r="E101">
        <v>14</v>
      </c>
      <c r="F101">
        <v>2</v>
      </c>
      <c r="G101">
        <v>0</v>
      </c>
      <c r="H101">
        <v>0</v>
      </c>
      <c r="I101">
        <v>0</v>
      </c>
      <c r="J101" s="6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 s="7">
        <v>1</v>
      </c>
      <c r="R101">
        <v>0</v>
      </c>
      <c r="S101">
        <v>0</v>
      </c>
      <c r="T101">
        <v>1</v>
      </c>
      <c r="U101">
        <v>1</v>
      </c>
      <c r="V101">
        <v>0</v>
      </c>
      <c r="W101" s="6">
        <v>1</v>
      </c>
      <c r="X101">
        <v>1</v>
      </c>
      <c r="Y101">
        <v>0</v>
      </c>
      <c r="Z101">
        <v>0</v>
      </c>
      <c r="AA101">
        <v>0</v>
      </c>
      <c r="AB101" s="7">
        <v>1</v>
      </c>
      <c r="AC101">
        <v>1</v>
      </c>
      <c r="AD101">
        <v>1</v>
      </c>
      <c r="AE101">
        <v>1</v>
      </c>
      <c r="AF101">
        <v>0</v>
      </c>
      <c r="AG101">
        <v>1</v>
      </c>
      <c r="AH101">
        <v>1</v>
      </c>
      <c r="AI101">
        <v>0</v>
      </c>
      <c r="AJ101">
        <v>1</v>
      </c>
      <c r="AK101">
        <v>0</v>
      </c>
      <c r="AL101" t="s">
        <v>38</v>
      </c>
    </row>
    <row r="102" spans="1:38" x14ac:dyDescent="0.2">
      <c r="A102" t="s">
        <v>154</v>
      </c>
      <c r="D102">
        <v>13.53</v>
      </c>
      <c r="E102">
        <v>46</v>
      </c>
      <c r="F102">
        <v>10</v>
      </c>
      <c r="G102">
        <v>10</v>
      </c>
      <c r="H102">
        <v>1</v>
      </c>
      <c r="I102">
        <v>1</v>
      </c>
      <c r="J102" s="6">
        <v>1</v>
      </c>
      <c r="K102">
        <v>1</v>
      </c>
      <c r="L102">
        <v>0</v>
      </c>
      <c r="M102">
        <v>1</v>
      </c>
      <c r="N102">
        <v>1</v>
      </c>
      <c r="O102">
        <v>1</v>
      </c>
      <c r="P102">
        <v>1</v>
      </c>
      <c r="Q102" s="7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 s="6">
        <v>1</v>
      </c>
      <c r="X102">
        <v>1</v>
      </c>
      <c r="Y102">
        <v>1</v>
      </c>
      <c r="Z102">
        <v>1</v>
      </c>
      <c r="AA102">
        <v>1</v>
      </c>
      <c r="AB102" s="7">
        <v>1</v>
      </c>
      <c r="AC102">
        <v>1</v>
      </c>
      <c r="AD102">
        <v>1</v>
      </c>
      <c r="AE102">
        <v>1</v>
      </c>
      <c r="AF102">
        <v>0</v>
      </c>
      <c r="AG102">
        <v>1</v>
      </c>
      <c r="AH102">
        <v>1</v>
      </c>
      <c r="AI102">
        <v>1</v>
      </c>
      <c r="AJ102">
        <v>0</v>
      </c>
      <c r="AK102">
        <v>0</v>
      </c>
      <c r="AL102" t="s">
        <v>35</v>
      </c>
    </row>
    <row r="103" spans="1:38" x14ac:dyDescent="0.2">
      <c r="A103" t="s">
        <v>177</v>
      </c>
      <c r="D103">
        <v>13.56</v>
      </c>
      <c r="E103">
        <v>49</v>
      </c>
      <c r="F103">
        <v>10</v>
      </c>
      <c r="G103">
        <v>10</v>
      </c>
      <c r="H103">
        <v>1</v>
      </c>
      <c r="I103">
        <v>1</v>
      </c>
      <c r="J103" s="6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 s="7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 s="6">
        <v>1</v>
      </c>
      <c r="X103">
        <v>1</v>
      </c>
      <c r="Y103">
        <v>1</v>
      </c>
      <c r="Z103">
        <v>1</v>
      </c>
      <c r="AA103">
        <v>1</v>
      </c>
      <c r="AB103" s="7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0</v>
      </c>
      <c r="AK103">
        <v>1</v>
      </c>
      <c r="AL103" t="s">
        <v>35</v>
      </c>
    </row>
    <row r="104" spans="1:38" x14ac:dyDescent="0.2">
      <c r="A104" t="s">
        <v>48</v>
      </c>
      <c r="D104">
        <v>14.24</v>
      </c>
      <c r="E104">
        <v>49</v>
      </c>
      <c r="F104">
        <v>10</v>
      </c>
      <c r="G104">
        <v>10</v>
      </c>
      <c r="H104">
        <v>1</v>
      </c>
      <c r="I104">
        <v>1</v>
      </c>
      <c r="J104" s="6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 s="7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 s="6">
        <v>1</v>
      </c>
      <c r="X104">
        <v>1</v>
      </c>
      <c r="Y104">
        <v>1</v>
      </c>
      <c r="Z104">
        <v>1</v>
      </c>
      <c r="AA104">
        <v>1</v>
      </c>
      <c r="AB104" s="7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0</v>
      </c>
      <c r="AK104">
        <v>1</v>
      </c>
      <c r="AL104" t="s">
        <v>35</v>
      </c>
    </row>
    <row r="105" spans="1:38" x14ac:dyDescent="0.2">
      <c r="A105" t="s">
        <v>140</v>
      </c>
      <c r="D105">
        <v>14.47</v>
      </c>
      <c r="E105">
        <v>48</v>
      </c>
      <c r="F105">
        <v>10</v>
      </c>
      <c r="G105">
        <v>10</v>
      </c>
      <c r="H105">
        <v>1</v>
      </c>
      <c r="I105">
        <v>1</v>
      </c>
      <c r="J105" s="6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 s="7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 s="6">
        <v>1</v>
      </c>
      <c r="X105">
        <v>1</v>
      </c>
      <c r="Y105">
        <v>1</v>
      </c>
      <c r="Z105">
        <v>1</v>
      </c>
      <c r="AA105">
        <v>1</v>
      </c>
      <c r="AB105" s="7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0</v>
      </c>
      <c r="AJ105">
        <v>1</v>
      </c>
      <c r="AK105">
        <v>0</v>
      </c>
      <c r="AL105" t="s">
        <v>35</v>
      </c>
    </row>
    <row r="106" spans="1:38" x14ac:dyDescent="0.2">
      <c r="A106" t="s">
        <v>55</v>
      </c>
      <c r="D106">
        <v>14.53</v>
      </c>
      <c r="E106">
        <v>48</v>
      </c>
      <c r="F106">
        <v>10</v>
      </c>
      <c r="G106">
        <v>10</v>
      </c>
      <c r="H106">
        <v>1</v>
      </c>
      <c r="I106">
        <v>1</v>
      </c>
      <c r="J106" s="6">
        <v>1</v>
      </c>
      <c r="K106">
        <v>1</v>
      </c>
      <c r="L106">
        <v>0</v>
      </c>
      <c r="M106">
        <v>1</v>
      </c>
      <c r="N106">
        <v>1</v>
      </c>
      <c r="O106">
        <v>1</v>
      </c>
      <c r="P106">
        <v>1</v>
      </c>
      <c r="Q106" s="7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 s="6">
        <v>1</v>
      </c>
      <c r="X106">
        <v>1</v>
      </c>
      <c r="Y106">
        <v>1</v>
      </c>
      <c r="Z106">
        <v>1</v>
      </c>
      <c r="AA106">
        <v>1</v>
      </c>
      <c r="AB106" s="7">
        <v>1</v>
      </c>
      <c r="AC106">
        <v>0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 t="s">
        <v>35</v>
      </c>
    </row>
    <row r="107" spans="1:38" x14ac:dyDescent="0.2">
      <c r="A107" t="s">
        <v>87</v>
      </c>
      <c r="D107">
        <v>14.55</v>
      </c>
      <c r="E107">
        <v>48</v>
      </c>
      <c r="F107">
        <v>10</v>
      </c>
      <c r="G107">
        <v>10</v>
      </c>
      <c r="H107">
        <v>1</v>
      </c>
      <c r="I107">
        <v>1</v>
      </c>
      <c r="J107" s="6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 s="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 s="6">
        <v>1</v>
      </c>
      <c r="X107">
        <v>1</v>
      </c>
      <c r="Y107">
        <v>1</v>
      </c>
      <c r="Z107">
        <v>1</v>
      </c>
      <c r="AA107">
        <v>1</v>
      </c>
      <c r="AB107" s="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0</v>
      </c>
      <c r="AJ107">
        <v>0</v>
      </c>
      <c r="AK107">
        <v>1</v>
      </c>
      <c r="AL107" t="s">
        <v>35</v>
      </c>
    </row>
    <row r="108" spans="1:38" x14ac:dyDescent="0.2">
      <c r="A108" t="s">
        <v>122</v>
      </c>
      <c r="D108">
        <v>15.21</v>
      </c>
      <c r="E108">
        <v>47</v>
      </c>
      <c r="F108">
        <v>10</v>
      </c>
      <c r="G108">
        <v>9</v>
      </c>
      <c r="H108">
        <v>1</v>
      </c>
      <c r="I108">
        <v>1</v>
      </c>
      <c r="J108" s="6">
        <v>0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 s="7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 s="6">
        <v>1</v>
      </c>
      <c r="X108">
        <v>1</v>
      </c>
      <c r="Y108">
        <v>1</v>
      </c>
      <c r="Z108">
        <v>1</v>
      </c>
      <c r="AA108">
        <v>1</v>
      </c>
      <c r="AB108" s="7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0</v>
      </c>
      <c r="AI108">
        <v>1</v>
      </c>
      <c r="AJ108">
        <v>1</v>
      </c>
      <c r="AK108">
        <v>1</v>
      </c>
      <c r="AL108" t="s">
        <v>35</v>
      </c>
    </row>
    <row r="109" spans="1:38" x14ac:dyDescent="0.2">
      <c r="A109" t="s">
        <v>168</v>
      </c>
      <c r="D109">
        <v>15.26</v>
      </c>
      <c r="E109">
        <v>49</v>
      </c>
      <c r="F109">
        <v>10</v>
      </c>
      <c r="G109">
        <v>10</v>
      </c>
      <c r="H109">
        <v>1</v>
      </c>
      <c r="I109">
        <v>1</v>
      </c>
      <c r="J109" s="6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 s="7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 s="6">
        <v>1</v>
      </c>
      <c r="X109">
        <v>1</v>
      </c>
      <c r="Y109">
        <v>1</v>
      </c>
      <c r="Z109">
        <v>1</v>
      </c>
      <c r="AA109">
        <v>1</v>
      </c>
      <c r="AB109" s="7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0</v>
      </c>
      <c r="AI109">
        <v>1</v>
      </c>
      <c r="AJ109">
        <v>1</v>
      </c>
      <c r="AK109">
        <v>1</v>
      </c>
      <c r="AL109" t="s">
        <v>35</v>
      </c>
    </row>
    <row r="110" spans="1:38" x14ac:dyDescent="0.2">
      <c r="A110" t="s">
        <v>83</v>
      </c>
      <c r="D110">
        <v>15.38</v>
      </c>
      <c r="E110">
        <v>47</v>
      </c>
      <c r="F110">
        <v>10</v>
      </c>
      <c r="G110">
        <v>10</v>
      </c>
      <c r="H110">
        <v>1</v>
      </c>
      <c r="I110">
        <v>1</v>
      </c>
      <c r="J110" s="6">
        <v>1</v>
      </c>
      <c r="K110">
        <v>0</v>
      </c>
      <c r="L110">
        <v>1</v>
      </c>
      <c r="M110">
        <v>1</v>
      </c>
      <c r="N110">
        <v>1</v>
      </c>
      <c r="O110">
        <v>0</v>
      </c>
      <c r="P110">
        <v>1</v>
      </c>
      <c r="Q110" s="7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 s="6">
        <v>1</v>
      </c>
      <c r="X110">
        <v>1</v>
      </c>
      <c r="Y110">
        <v>0</v>
      </c>
      <c r="Z110">
        <v>1</v>
      </c>
      <c r="AA110">
        <v>1</v>
      </c>
      <c r="AB110" s="7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 t="s">
        <v>35</v>
      </c>
    </row>
    <row r="111" spans="1:38" x14ac:dyDescent="0.2">
      <c r="A111" t="s">
        <v>113</v>
      </c>
      <c r="D111">
        <v>15.38</v>
      </c>
      <c r="E111">
        <v>49</v>
      </c>
      <c r="F111">
        <v>10</v>
      </c>
      <c r="G111">
        <v>10</v>
      </c>
      <c r="H111">
        <v>1</v>
      </c>
      <c r="I111">
        <v>1</v>
      </c>
      <c r="J111" s="6">
        <v>1</v>
      </c>
      <c r="K111">
        <v>1</v>
      </c>
      <c r="L111">
        <v>0</v>
      </c>
      <c r="M111">
        <v>1</v>
      </c>
      <c r="N111">
        <v>1</v>
      </c>
      <c r="O111">
        <v>1</v>
      </c>
      <c r="P111">
        <v>1</v>
      </c>
      <c r="Q111" s="7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 s="6">
        <v>1</v>
      </c>
      <c r="X111">
        <v>1</v>
      </c>
      <c r="Y111">
        <v>1</v>
      </c>
      <c r="Z111">
        <v>1</v>
      </c>
      <c r="AA111">
        <v>1</v>
      </c>
      <c r="AB111" s="7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 t="s">
        <v>35</v>
      </c>
    </row>
    <row r="112" spans="1:38" x14ac:dyDescent="0.2">
      <c r="A112" t="s">
        <v>89</v>
      </c>
      <c r="D112">
        <v>15.39</v>
      </c>
      <c r="E112">
        <v>50</v>
      </c>
      <c r="F112">
        <v>10</v>
      </c>
      <c r="G112">
        <v>10</v>
      </c>
      <c r="H112">
        <v>1</v>
      </c>
      <c r="I112">
        <v>1</v>
      </c>
      <c r="J112" s="6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 s="7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 s="6">
        <v>1</v>
      </c>
      <c r="X112">
        <v>1</v>
      </c>
      <c r="Y112">
        <v>1</v>
      </c>
      <c r="Z112">
        <v>1</v>
      </c>
      <c r="AA112">
        <v>1</v>
      </c>
      <c r="AB112" s="7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 t="s">
        <v>35</v>
      </c>
    </row>
    <row r="113" spans="1:38" x14ac:dyDescent="0.2">
      <c r="A113" t="s">
        <v>63</v>
      </c>
      <c r="D113">
        <v>15.44</v>
      </c>
      <c r="E113">
        <v>25</v>
      </c>
      <c r="F113">
        <v>10</v>
      </c>
      <c r="G113">
        <v>1</v>
      </c>
      <c r="H113">
        <v>1</v>
      </c>
      <c r="I113">
        <v>1</v>
      </c>
      <c r="J113" s="6">
        <v>0</v>
      </c>
      <c r="K113">
        <v>1</v>
      </c>
      <c r="L113">
        <v>0</v>
      </c>
      <c r="M113">
        <v>1</v>
      </c>
      <c r="N113">
        <v>0</v>
      </c>
      <c r="O113">
        <v>0</v>
      </c>
      <c r="P113">
        <v>0</v>
      </c>
      <c r="Q113" s="7">
        <v>0</v>
      </c>
      <c r="R113">
        <v>0</v>
      </c>
      <c r="S113">
        <v>1</v>
      </c>
      <c r="T113">
        <v>1</v>
      </c>
      <c r="U113">
        <v>0</v>
      </c>
      <c r="V113">
        <v>1</v>
      </c>
      <c r="W113" s="6">
        <v>0</v>
      </c>
      <c r="X113">
        <v>1</v>
      </c>
      <c r="Y113">
        <v>1</v>
      </c>
      <c r="Z113">
        <v>0</v>
      </c>
      <c r="AA113">
        <v>1</v>
      </c>
      <c r="AB113" s="7">
        <v>1</v>
      </c>
      <c r="AC113">
        <v>1</v>
      </c>
      <c r="AD113">
        <v>1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1</v>
      </c>
      <c r="AK113">
        <v>0</v>
      </c>
      <c r="AL113" t="s">
        <v>64</v>
      </c>
    </row>
    <row r="114" spans="1:38" x14ac:dyDescent="0.2">
      <c r="A114" t="s">
        <v>107</v>
      </c>
      <c r="D114">
        <v>16.100000000000001</v>
      </c>
      <c r="E114">
        <v>49</v>
      </c>
      <c r="F114">
        <v>10</v>
      </c>
      <c r="G114">
        <v>10</v>
      </c>
      <c r="H114">
        <v>1</v>
      </c>
      <c r="I114">
        <v>1</v>
      </c>
      <c r="J114" s="6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 s="7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 s="6">
        <v>1</v>
      </c>
      <c r="X114">
        <v>1</v>
      </c>
      <c r="Y114">
        <v>1</v>
      </c>
      <c r="Z114">
        <v>1</v>
      </c>
      <c r="AA114">
        <v>1</v>
      </c>
      <c r="AB114" s="7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0</v>
      </c>
      <c r="AI114">
        <v>1</v>
      </c>
      <c r="AJ114">
        <v>1</v>
      </c>
      <c r="AK114">
        <v>1</v>
      </c>
      <c r="AL114" t="s">
        <v>35</v>
      </c>
    </row>
    <row r="115" spans="1:38" x14ac:dyDescent="0.2">
      <c r="A115" t="s">
        <v>194</v>
      </c>
      <c r="D115">
        <v>16.14</v>
      </c>
      <c r="E115">
        <v>48</v>
      </c>
      <c r="F115">
        <v>10</v>
      </c>
      <c r="G115">
        <v>10</v>
      </c>
      <c r="H115">
        <v>1</v>
      </c>
      <c r="I115">
        <v>1</v>
      </c>
      <c r="J115" s="6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 s="7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 s="6">
        <v>1</v>
      </c>
      <c r="X115">
        <v>1</v>
      </c>
      <c r="Y115">
        <v>1</v>
      </c>
      <c r="Z115">
        <v>1</v>
      </c>
      <c r="AA115">
        <v>1</v>
      </c>
      <c r="AB115" s="7">
        <v>0</v>
      </c>
      <c r="AC115">
        <v>1</v>
      </c>
      <c r="AD115">
        <v>1</v>
      </c>
      <c r="AE115">
        <v>1</v>
      </c>
      <c r="AF115">
        <v>0</v>
      </c>
      <c r="AG115">
        <v>1</v>
      </c>
      <c r="AH115">
        <v>1</v>
      </c>
      <c r="AI115">
        <v>1</v>
      </c>
      <c r="AJ115">
        <v>1</v>
      </c>
      <c r="AK115">
        <v>1</v>
      </c>
      <c r="AL115" t="s">
        <v>35</v>
      </c>
    </row>
    <row r="116" spans="1:38" x14ac:dyDescent="0.2">
      <c r="A116" t="s">
        <v>56</v>
      </c>
      <c r="D116">
        <v>16.16</v>
      </c>
      <c r="E116">
        <v>48</v>
      </c>
      <c r="F116">
        <v>10</v>
      </c>
      <c r="G116">
        <v>10</v>
      </c>
      <c r="H116">
        <v>1</v>
      </c>
      <c r="I116">
        <v>1</v>
      </c>
      <c r="J116" s="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 s="7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 s="6">
        <v>0</v>
      </c>
      <c r="X116">
        <v>1</v>
      </c>
      <c r="Y116">
        <v>1</v>
      </c>
      <c r="Z116">
        <v>1</v>
      </c>
      <c r="AA116">
        <v>1</v>
      </c>
      <c r="AB116" s="7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0</v>
      </c>
      <c r="AI116">
        <v>1</v>
      </c>
      <c r="AJ116">
        <v>1</v>
      </c>
      <c r="AK116">
        <v>1</v>
      </c>
      <c r="AL116" t="s">
        <v>35</v>
      </c>
    </row>
    <row r="117" spans="1:38" x14ac:dyDescent="0.2">
      <c r="A117" t="s">
        <v>91</v>
      </c>
      <c r="D117">
        <v>16.23</v>
      </c>
      <c r="E117">
        <v>49</v>
      </c>
      <c r="F117">
        <v>10</v>
      </c>
      <c r="G117">
        <v>10</v>
      </c>
      <c r="H117">
        <v>1</v>
      </c>
      <c r="I117">
        <v>1</v>
      </c>
      <c r="J117" s="6">
        <v>1</v>
      </c>
      <c r="K117">
        <v>1</v>
      </c>
      <c r="L117">
        <v>0</v>
      </c>
      <c r="M117">
        <v>1</v>
      </c>
      <c r="N117">
        <v>1</v>
      </c>
      <c r="O117">
        <v>1</v>
      </c>
      <c r="P117">
        <v>1</v>
      </c>
      <c r="Q117" s="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 s="6">
        <v>1</v>
      </c>
      <c r="X117">
        <v>1</v>
      </c>
      <c r="Y117">
        <v>1</v>
      </c>
      <c r="Z117">
        <v>1</v>
      </c>
      <c r="AA117">
        <v>1</v>
      </c>
      <c r="AB117" s="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 t="s">
        <v>35</v>
      </c>
    </row>
    <row r="118" spans="1:38" x14ac:dyDescent="0.2">
      <c r="A118" t="s">
        <v>156</v>
      </c>
      <c r="D118">
        <v>16.59</v>
      </c>
      <c r="E118">
        <v>47</v>
      </c>
      <c r="F118">
        <v>10</v>
      </c>
      <c r="G118">
        <v>9</v>
      </c>
      <c r="H118">
        <v>1</v>
      </c>
      <c r="I118">
        <v>1</v>
      </c>
      <c r="J118" s="6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 s="7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 s="6">
        <v>1</v>
      </c>
      <c r="X118">
        <v>1</v>
      </c>
      <c r="Y118">
        <v>1</v>
      </c>
      <c r="Z118">
        <v>1</v>
      </c>
      <c r="AA118">
        <v>1</v>
      </c>
      <c r="AB118" s="7">
        <v>1</v>
      </c>
      <c r="AC118">
        <v>0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0</v>
      </c>
      <c r="AJ118">
        <v>1</v>
      </c>
      <c r="AK118">
        <v>1</v>
      </c>
      <c r="AL118" t="s">
        <v>35</v>
      </c>
    </row>
    <row r="119" spans="1:38" x14ac:dyDescent="0.2">
      <c r="A119" t="s">
        <v>99</v>
      </c>
      <c r="D119">
        <v>17.489999999999998</v>
      </c>
      <c r="E119">
        <v>31</v>
      </c>
      <c r="F119">
        <v>6</v>
      </c>
      <c r="G119">
        <v>8</v>
      </c>
      <c r="H119">
        <v>1</v>
      </c>
      <c r="I119">
        <v>0</v>
      </c>
      <c r="J119" s="6">
        <v>0</v>
      </c>
      <c r="K119">
        <v>1</v>
      </c>
      <c r="L119">
        <v>0</v>
      </c>
      <c r="M119">
        <v>1</v>
      </c>
      <c r="N119">
        <v>0</v>
      </c>
      <c r="O119">
        <v>0</v>
      </c>
      <c r="P119">
        <v>0</v>
      </c>
      <c r="Q119" s="7">
        <v>0</v>
      </c>
      <c r="R119">
        <v>0</v>
      </c>
      <c r="S119">
        <v>0</v>
      </c>
      <c r="T119">
        <v>1</v>
      </c>
      <c r="U119">
        <v>1</v>
      </c>
      <c r="V119">
        <v>1</v>
      </c>
      <c r="W119" s="6">
        <v>1</v>
      </c>
      <c r="X119">
        <v>1</v>
      </c>
      <c r="Y119">
        <v>1</v>
      </c>
      <c r="Z119">
        <v>1</v>
      </c>
      <c r="AA119">
        <v>1</v>
      </c>
      <c r="AB119" s="7">
        <v>1</v>
      </c>
      <c r="AC119">
        <v>0</v>
      </c>
      <c r="AD119">
        <v>1</v>
      </c>
      <c r="AE119">
        <v>1</v>
      </c>
      <c r="AF119">
        <v>0</v>
      </c>
      <c r="AG119">
        <v>1</v>
      </c>
      <c r="AH119">
        <v>1</v>
      </c>
      <c r="AI119">
        <v>0</v>
      </c>
      <c r="AJ119">
        <v>1</v>
      </c>
      <c r="AK119">
        <v>0</v>
      </c>
      <c r="AL119" t="s">
        <v>68</v>
      </c>
    </row>
    <row r="120" spans="1:38" x14ac:dyDescent="0.2">
      <c r="A120" t="s">
        <v>94</v>
      </c>
      <c r="D120">
        <v>17.510000000000002</v>
      </c>
      <c r="E120">
        <v>50</v>
      </c>
      <c r="F120">
        <v>10</v>
      </c>
      <c r="G120">
        <v>10</v>
      </c>
      <c r="H120">
        <v>1</v>
      </c>
      <c r="I120">
        <v>1</v>
      </c>
      <c r="J120" s="6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 s="7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 s="6">
        <v>1</v>
      </c>
      <c r="X120">
        <v>1</v>
      </c>
      <c r="Y120">
        <v>1</v>
      </c>
      <c r="Z120">
        <v>1</v>
      </c>
      <c r="AA120">
        <v>1</v>
      </c>
      <c r="AB120" s="7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 t="s">
        <v>35</v>
      </c>
    </row>
    <row r="121" spans="1:38" x14ac:dyDescent="0.2">
      <c r="A121" t="s">
        <v>80</v>
      </c>
      <c r="D121">
        <v>17.559999999999999</v>
      </c>
      <c r="E121">
        <v>45</v>
      </c>
      <c r="F121">
        <v>10</v>
      </c>
      <c r="G121">
        <v>10</v>
      </c>
      <c r="H121">
        <v>1</v>
      </c>
      <c r="I121">
        <v>1</v>
      </c>
      <c r="J121" s="6">
        <v>1</v>
      </c>
      <c r="K121">
        <v>1</v>
      </c>
      <c r="L121">
        <v>0</v>
      </c>
      <c r="M121">
        <v>1</v>
      </c>
      <c r="N121">
        <v>0</v>
      </c>
      <c r="O121">
        <v>1</v>
      </c>
      <c r="P121">
        <v>1</v>
      </c>
      <c r="Q121" s="7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 s="6">
        <v>1</v>
      </c>
      <c r="X121">
        <v>1</v>
      </c>
      <c r="Y121">
        <v>1</v>
      </c>
      <c r="Z121">
        <v>1</v>
      </c>
      <c r="AA121">
        <v>1</v>
      </c>
      <c r="AB121" s="7">
        <v>1</v>
      </c>
      <c r="AC121">
        <v>1</v>
      </c>
      <c r="AD121">
        <v>1</v>
      </c>
      <c r="AE121">
        <v>1</v>
      </c>
      <c r="AF121">
        <v>0</v>
      </c>
      <c r="AG121">
        <v>1</v>
      </c>
      <c r="AH121">
        <v>1</v>
      </c>
      <c r="AI121">
        <v>0</v>
      </c>
      <c r="AJ121">
        <v>0</v>
      </c>
      <c r="AK121">
        <v>1</v>
      </c>
      <c r="AL121" t="s">
        <v>35</v>
      </c>
    </row>
    <row r="122" spans="1:38" x14ac:dyDescent="0.2">
      <c r="A122" t="s">
        <v>96</v>
      </c>
      <c r="D122">
        <v>17.600000000000001</v>
      </c>
      <c r="E122">
        <v>45</v>
      </c>
      <c r="F122">
        <v>10</v>
      </c>
      <c r="G122">
        <v>10</v>
      </c>
      <c r="H122">
        <v>1</v>
      </c>
      <c r="I122">
        <v>0</v>
      </c>
      <c r="J122" s="6">
        <v>1</v>
      </c>
      <c r="K122">
        <v>0</v>
      </c>
      <c r="L122">
        <v>0</v>
      </c>
      <c r="M122">
        <v>1</v>
      </c>
      <c r="N122">
        <v>1</v>
      </c>
      <c r="O122">
        <v>1</v>
      </c>
      <c r="P122">
        <v>1</v>
      </c>
      <c r="Q122" s="7">
        <v>0</v>
      </c>
      <c r="R122">
        <v>1</v>
      </c>
      <c r="S122">
        <v>1</v>
      </c>
      <c r="T122">
        <v>1</v>
      </c>
      <c r="U122">
        <v>1</v>
      </c>
      <c r="V122">
        <v>1</v>
      </c>
      <c r="W122" s="6">
        <v>1</v>
      </c>
      <c r="X122">
        <v>1</v>
      </c>
      <c r="Y122">
        <v>1</v>
      </c>
      <c r="Z122">
        <v>1</v>
      </c>
      <c r="AA122">
        <v>1</v>
      </c>
      <c r="AB122" s="7">
        <v>1</v>
      </c>
      <c r="AC122">
        <v>1</v>
      </c>
      <c r="AD122">
        <v>0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 t="s">
        <v>35</v>
      </c>
    </row>
    <row r="123" spans="1:38" x14ac:dyDescent="0.2">
      <c r="A123" t="s">
        <v>157</v>
      </c>
      <c r="D123">
        <v>18.100000000000001</v>
      </c>
      <c r="E123">
        <v>44</v>
      </c>
      <c r="F123">
        <v>10</v>
      </c>
      <c r="G123">
        <v>10</v>
      </c>
      <c r="H123">
        <v>1</v>
      </c>
      <c r="I123">
        <v>1</v>
      </c>
      <c r="J123" s="6">
        <v>0</v>
      </c>
      <c r="K123">
        <v>0</v>
      </c>
      <c r="L123">
        <v>0</v>
      </c>
      <c r="M123">
        <v>1</v>
      </c>
      <c r="N123">
        <v>1</v>
      </c>
      <c r="O123">
        <v>1</v>
      </c>
      <c r="P123">
        <v>1</v>
      </c>
      <c r="Q123" s="7">
        <v>1</v>
      </c>
      <c r="R123">
        <v>1</v>
      </c>
      <c r="S123">
        <v>1</v>
      </c>
      <c r="T123">
        <v>1</v>
      </c>
      <c r="U123">
        <v>0</v>
      </c>
      <c r="V123">
        <v>1</v>
      </c>
      <c r="W123" s="6">
        <v>1</v>
      </c>
      <c r="X123">
        <v>1</v>
      </c>
      <c r="Y123">
        <v>1</v>
      </c>
      <c r="Z123">
        <v>1</v>
      </c>
      <c r="AA123">
        <v>1</v>
      </c>
      <c r="AB123" s="7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0</v>
      </c>
      <c r="AJ123">
        <v>1</v>
      </c>
      <c r="AK123">
        <v>0</v>
      </c>
      <c r="AL123" t="s">
        <v>35</v>
      </c>
    </row>
    <row r="124" spans="1:38" x14ac:dyDescent="0.2">
      <c r="A124" t="s">
        <v>100</v>
      </c>
      <c r="D124">
        <v>18.13</v>
      </c>
      <c r="E124">
        <v>26</v>
      </c>
      <c r="F124">
        <v>6</v>
      </c>
      <c r="G124">
        <v>2</v>
      </c>
      <c r="H124">
        <v>0</v>
      </c>
      <c r="I124">
        <v>0</v>
      </c>
      <c r="J124" s="6">
        <v>0</v>
      </c>
      <c r="K124">
        <v>0</v>
      </c>
      <c r="L124">
        <v>0</v>
      </c>
      <c r="M124">
        <v>1</v>
      </c>
      <c r="N124">
        <v>1</v>
      </c>
      <c r="O124">
        <v>0</v>
      </c>
      <c r="P124">
        <v>0</v>
      </c>
      <c r="Q124" s="7">
        <v>1</v>
      </c>
      <c r="R124">
        <v>0</v>
      </c>
      <c r="S124">
        <v>0</v>
      </c>
      <c r="T124">
        <v>1</v>
      </c>
      <c r="U124">
        <v>1</v>
      </c>
      <c r="V124">
        <v>1</v>
      </c>
      <c r="W124" s="6">
        <v>1</v>
      </c>
      <c r="X124">
        <v>0</v>
      </c>
      <c r="Y124">
        <v>1</v>
      </c>
      <c r="Z124">
        <v>0</v>
      </c>
      <c r="AA124">
        <v>1</v>
      </c>
      <c r="AB124" s="7">
        <v>1</v>
      </c>
      <c r="AC124">
        <v>1</v>
      </c>
      <c r="AD124">
        <v>1</v>
      </c>
      <c r="AE124">
        <v>1</v>
      </c>
      <c r="AF124">
        <v>0</v>
      </c>
      <c r="AG124">
        <v>1</v>
      </c>
      <c r="AH124">
        <v>1</v>
      </c>
      <c r="AI124">
        <v>1</v>
      </c>
      <c r="AJ124">
        <v>1</v>
      </c>
      <c r="AK124">
        <v>1</v>
      </c>
      <c r="AL124" t="s">
        <v>64</v>
      </c>
    </row>
    <row r="125" spans="1:38" x14ac:dyDescent="0.2">
      <c r="A125" t="s">
        <v>82</v>
      </c>
      <c r="D125">
        <v>18.25</v>
      </c>
      <c r="E125">
        <v>47</v>
      </c>
      <c r="F125">
        <v>10</v>
      </c>
      <c r="G125">
        <v>9</v>
      </c>
      <c r="H125">
        <v>1</v>
      </c>
      <c r="I125">
        <v>1</v>
      </c>
      <c r="J125" s="6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 s="7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 s="6">
        <v>1</v>
      </c>
      <c r="X125">
        <v>1</v>
      </c>
      <c r="Y125">
        <v>1</v>
      </c>
      <c r="Z125">
        <v>1</v>
      </c>
      <c r="AA125">
        <v>1</v>
      </c>
      <c r="AB125" s="7">
        <v>1</v>
      </c>
      <c r="AC125">
        <v>1</v>
      </c>
      <c r="AD125">
        <v>1</v>
      </c>
      <c r="AE125">
        <v>1</v>
      </c>
      <c r="AF125">
        <v>0</v>
      </c>
      <c r="AG125">
        <v>1</v>
      </c>
      <c r="AH125">
        <v>0</v>
      </c>
      <c r="AI125">
        <v>1</v>
      </c>
      <c r="AJ125">
        <v>1</v>
      </c>
      <c r="AK125">
        <v>1</v>
      </c>
      <c r="AL125" t="s">
        <v>35</v>
      </c>
    </row>
    <row r="126" spans="1:38" x14ac:dyDescent="0.2">
      <c r="A126" t="s">
        <v>123</v>
      </c>
      <c r="D126">
        <v>18.27</v>
      </c>
      <c r="E126">
        <v>33</v>
      </c>
      <c r="F126">
        <v>10</v>
      </c>
      <c r="G126">
        <v>8</v>
      </c>
      <c r="H126">
        <v>0</v>
      </c>
      <c r="I126">
        <v>0</v>
      </c>
      <c r="J126" s="6">
        <v>0</v>
      </c>
      <c r="K126">
        <v>0</v>
      </c>
      <c r="L126">
        <v>0</v>
      </c>
      <c r="M126">
        <v>1</v>
      </c>
      <c r="N126">
        <v>1</v>
      </c>
      <c r="O126">
        <v>1</v>
      </c>
      <c r="P126">
        <v>1</v>
      </c>
      <c r="Q126" s="7">
        <v>1</v>
      </c>
      <c r="R126">
        <v>1</v>
      </c>
      <c r="S126">
        <v>0</v>
      </c>
      <c r="T126">
        <v>1</v>
      </c>
      <c r="U126">
        <v>1</v>
      </c>
      <c r="V126">
        <v>1</v>
      </c>
      <c r="W126" s="6">
        <v>0</v>
      </c>
      <c r="X126">
        <v>0</v>
      </c>
      <c r="Y126">
        <v>1</v>
      </c>
      <c r="Z126">
        <v>0</v>
      </c>
      <c r="AA126">
        <v>0</v>
      </c>
      <c r="AB126" s="7">
        <v>1</v>
      </c>
      <c r="AC126">
        <v>1</v>
      </c>
      <c r="AD126">
        <v>1</v>
      </c>
      <c r="AE126">
        <v>1</v>
      </c>
      <c r="AF126">
        <v>0</v>
      </c>
      <c r="AG126">
        <v>0</v>
      </c>
      <c r="AH126">
        <v>1</v>
      </c>
      <c r="AI126">
        <v>0</v>
      </c>
      <c r="AJ126">
        <v>0</v>
      </c>
      <c r="AK126">
        <v>0</v>
      </c>
      <c r="AL126" t="s">
        <v>68</v>
      </c>
    </row>
    <row r="127" spans="1:38" x14ac:dyDescent="0.2">
      <c r="A127" t="s">
        <v>135</v>
      </c>
      <c r="D127">
        <v>19.13</v>
      </c>
      <c r="E127">
        <v>43</v>
      </c>
      <c r="F127">
        <v>4</v>
      </c>
      <c r="G127">
        <v>10</v>
      </c>
      <c r="H127">
        <v>1</v>
      </c>
      <c r="I127">
        <v>1</v>
      </c>
      <c r="J127" s="6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0</v>
      </c>
      <c r="Q127" s="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 s="6">
        <v>1</v>
      </c>
      <c r="X127">
        <v>1</v>
      </c>
      <c r="Y127">
        <v>1</v>
      </c>
      <c r="Z127">
        <v>1</v>
      </c>
      <c r="AA127">
        <v>1</v>
      </c>
      <c r="AB127" s="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 t="s">
        <v>35</v>
      </c>
    </row>
    <row r="128" spans="1:38" x14ac:dyDescent="0.2">
      <c r="A128" t="s">
        <v>112</v>
      </c>
      <c r="D128">
        <v>19.22</v>
      </c>
      <c r="E128">
        <v>40</v>
      </c>
      <c r="F128">
        <v>10</v>
      </c>
      <c r="G128">
        <v>10</v>
      </c>
      <c r="H128">
        <v>1</v>
      </c>
      <c r="I128">
        <v>1</v>
      </c>
      <c r="J128" s="6">
        <v>0</v>
      </c>
      <c r="K128">
        <v>0</v>
      </c>
      <c r="L128">
        <v>0</v>
      </c>
      <c r="M128">
        <v>1</v>
      </c>
      <c r="N128">
        <v>1</v>
      </c>
      <c r="O128">
        <v>1</v>
      </c>
      <c r="P128">
        <v>1</v>
      </c>
      <c r="Q128" s="7">
        <v>1</v>
      </c>
      <c r="R128">
        <v>0</v>
      </c>
      <c r="S128">
        <v>1</v>
      </c>
      <c r="T128">
        <v>1</v>
      </c>
      <c r="U128">
        <v>0</v>
      </c>
      <c r="V128">
        <v>1</v>
      </c>
      <c r="W128" s="6">
        <v>0</v>
      </c>
      <c r="X128">
        <v>1</v>
      </c>
      <c r="Y128">
        <v>0</v>
      </c>
      <c r="Z128">
        <v>1</v>
      </c>
      <c r="AA128">
        <v>1</v>
      </c>
      <c r="AB128" s="7">
        <v>1</v>
      </c>
      <c r="AC128">
        <v>1</v>
      </c>
      <c r="AD128">
        <v>1</v>
      </c>
      <c r="AE128">
        <v>1</v>
      </c>
      <c r="AF128">
        <v>0</v>
      </c>
      <c r="AG128">
        <v>1</v>
      </c>
      <c r="AH128">
        <v>0</v>
      </c>
      <c r="AI128">
        <v>1</v>
      </c>
      <c r="AJ128">
        <v>1</v>
      </c>
      <c r="AK128">
        <v>0</v>
      </c>
      <c r="AL128" t="s">
        <v>42</v>
      </c>
    </row>
    <row r="129" spans="1:38" x14ac:dyDescent="0.2">
      <c r="A129" t="s">
        <v>127</v>
      </c>
      <c r="D129">
        <v>19.29</v>
      </c>
      <c r="E129">
        <v>46</v>
      </c>
      <c r="F129">
        <v>10</v>
      </c>
      <c r="G129">
        <v>9</v>
      </c>
      <c r="H129">
        <v>1</v>
      </c>
      <c r="I129">
        <v>1</v>
      </c>
      <c r="J129" s="6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 s="7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 s="6">
        <v>1</v>
      </c>
      <c r="X129">
        <v>1</v>
      </c>
      <c r="Y129">
        <v>1</v>
      </c>
      <c r="Z129">
        <v>1</v>
      </c>
      <c r="AA129">
        <v>1</v>
      </c>
      <c r="AB129" s="7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0</v>
      </c>
      <c r="AJ129">
        <v>0</v>
      </c>
      <c r="AK129">
        <v>0</v>
      </c>
      <c r="AL129" t="s">
        <v>35</v>
      </c>
    </row>
    <row r="130" spans="1:38" x14ac:dyDescent="0.2">
      <c r="A130" t="s">
        <v>93</v>
      </c>
      <c r="D130">
        <v>19.43</v>
      </c>
      <c r="E130">
        <v>47</v>
      </c>
      <c r="F130">
        <v>10</v>
      </c>
      <c r="G130">
        <v>10</v>
      </c>
      <c r="H130">
        <v>1</v>
      </c>
      <c r="I130">
        <v>1</v>
      </c>
      <c r="J130" s="6">
        <v>1</v>
      </c>
      <c r="K130">
        <v>1</v>
      </c>
      <c r="L130">
        <v>0</v>
      </c>
      <c r="M130">
        <v>1</v>
      </c>
      <c r="N130">
        <v>1</v>
      </c>
      <c r="O130">
        <v>1</v>
      </c>
      <c r="P130">
        <v>1</v>
      </c>
      <c r="Q130" s="7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 s="6">
        <v>1</v>
      </c>
      <c r="X130">
        <v>1</v>
      </c>
      <c r="Y130">
        <v>1</v>
      </c>
      <c r="Z130">
        <v>1</v>
      </c>
      <c r="AA130">
        <v>1</v>
      </c>
      <c r="AB130" s="7">
        <v>1</v>
      </c>
      <c r="AC130">
        <v>1</v>
      </c>
      <c r="AD130">
        <v>1</v>
      </c>
      <c r="AE130">
        <v>1</v>
      </c>
      <c r="AF130">
        <v>0</v>
      </c>
      <c r="AG130">
        <v>1</v>
      </c>
      <c r="AH130">
        <v>1</v>
      </c>
      <c r="AI130">
        <v>1</v>
      </c>
      <c r="AJ130">
        <v>0</v>
      </c>
      <c r="AK130">
        <v>1</v>
      </c>
      <c r="AL130" t="s">
        <v>35</v>
      </c>
    </row>
    <row r="131" spans="1:38" s="2" customFormat="1" x14ac:dyDescent="0.2"/>
    <row r="132" spans="1:38" s="3" customFormat="1" x14ac:dyDescent="0.2">
      <c r="A132" s="4" t="s">
        <v>220</v>
      </c>
      <c r="J132" s="6"/>
      <c r="Q132" s="7"/>
      <c r="W132" s="6"/>
      <c r="AB132" s="7"/>
    </row>
    <row r="133" spans="1:38" x14ac:dyDescent="0.2">
      <c r="A133" t="s">
        <v>197</v>
      </c>
      <c r="F133">
        <f>COUNT(D68:D130)</f>
        <v>63</v>
      </c>
      <c r="I133" s="5"/>
      <c r="K133" s="5"/>
      <c r="L133" s="5"/>
      <c r="M133" s="5"/>
    </row>
    <row r="134" spans="1:38" x14ac:dyDescent="0.2">
      <c r="A134" t="s">
        <v>198</v>
      </c>
      <c r="F134">
        <f>AVERAGE(D68:D130)</f>
        <v>13.813333333333331</v>
      </c>
      <c r="I134" s="5"/>
      <c r="K134" s="5"/>
      <c r="L134" s="5"/>
      <c r="M134" s="5"/>
    </row>
    <row r="135" spans="1:38" x14ac:dyDescent="0.2">
      <c r="A135" t="s">
        <v>199</v>
      </c>
      <c r="F135">
        <f>AVERAGE(E68:E130)</f>
        <v>45.555555555555557</v>
      </c>
      <c r="I135" s="5"/>
      <c r="K135" s="5"/>
      <c r="L135" s="5"/>
      <c r="M135" s="5"/>
    </row>
    <row r="136" spans="1:38" x14ac:dyDescent="0.2">
      <c r="A136" t="s">
        <v>200</v>
      </c>
      <c r="H136">
        <f>COUNTIF(H68:H130,"=1")</f>
        <v>60</v>
      </c>
      <c r="I136">
        <f t="shared" ref="I136:AK136" si="1">COUNTIF(I68:I130,"=1")</f>
        <v>57</v>
      </c>
      <c r="J136">
        <f t="shared" si="1"/>
        <v>55</v>
      </c>
      <c r="K136">
        <f t="shared" si="1"/>
        <v>54</v>
      </c>
      <c r="L136">
        <f t="shared" si="1"/>
        <v>34</v>
      </c>
      <c r="M136">
        <f t="shared" si="1"/>
        <v>62</v>
      </c>
      <c r="N136">
        <f t="shared" si="1"/>
        <v>59</v>
      </c>
      <c r="O136">
        <f t="shared" si="1"/>
        <v>57</v>
      </c>
      <c r="P136">
        <f t="shared" si="1"/>
        <v>57</v>
      </c>
      <c r="Q136">
        <f t="shared" si="1"/>
        <v>60</v>
      </c>
      <c r="R136">
        <f t="shared" si="1"/>
        <v>57</v>
      </c>
      <c r="S136">
        <f t="shared" si="1"/>
        <v>56</v>
      </c>
      <c r="T136">
        <f t="shared" si="1"/>
        <v>62</v>
      </c>
      <c r="U136">
        <f t="shared" si="1"/>
        <v>60</v>
      </c>
      <c r="V136">
        <f t="shared" si="1"/>
        <v>61</v>
      </c>
      <c r="W136">
        <f t="shared" si="1"/>
        <v>59</v>
      </c>
      <c r="X136">
        <f t="shared" si="1"/>
        <v>59</v>
      </c>
      <c r="Y136">
        <f t="shared" si="1"/>
        <v>60</v>
      </c>
      <c r="Z136">
        <f t="shared" si="1"/>
        <v>59</v>
      </c>
      <c r="AA136">
        <f t="shared" si="1"/>
        <v>59</v>
      </c>
      <c r="AB136">
        <f t="shared" si="1"/>
        <v>62</v>
      </c>
      <c r="AC136">
        <f t="shared" si="1"/>
        <v>58</v>
      </c>
      <c r="AD136">
        <f t="shared" si="1"/>
        <v>60</v>
      </c>
      <c r="AE136">
        <f t="shared" si="1"/>
        <v>61</v>
      </c>
      <c r="AF136">
        <f t="shared" si="1"/>
        <v>50</v>
      </c>
      <c r="AG136">
        <f t="shared" si="1"/>
        <v>59</v>
      </c>
      <c r="AH136">
        <f t="shared" si="1"/>
        <v>47</v>
      </c>
      <c r="AI136">
        <f t="shared" si="1"/>
        <v>48</v>
      </c>
      <c r="AJ136">
        <f t="shared" si="1"/>
        <v>42</v>
      </c>
      <c r="AK136">
        <f t="shared" si="1"/>
        <v>51</v>
      </c>
    </row>
    <row r="137" spans="1:38" x14ac:dyDescent="0.2">
      <c r="I137" s="5"/>
      <c r="K137" s="5"/>
      <c r="L137" s="5"/>
      <c r="M137" s="5"/>
    </row>
    <row r="138" spans="1:38" x14ac:dyDescent="0.2">
      <c r="A138" s="8" t="s">
        <v>201</v>
      </c>
      <c r="H138" s="8" t="s">
        <v>202</v>
      </c>
      <c r="I138" s="5"/>
      <c r="K138" s="5"/>
      <c r="L138" s="5"/>
      <c r="M138" s="5"/>
    </row>
    <row r="139" spans="1:38" x14ac:dyDescent="0.2">
      <c r="A139" t="s">
        <v>203</v>
      </c>
      <c r="F139">
        <f>SUM(J136,W136)</f>
        <v>114</v>
      </c>
      <c r="H139">
        <f>2*F133</f>
        <v>126</v>
      </c>
      <c r="J139" s="13" t="s">
        <v>204</v>
      </c>
      <c r="K139" s="5"/>
      <c r="M139" s="5"/>
    </row>
    <row r="140" spans="1:38" x14ac:dyDescent="0.2">
      <c r="A140" t="s">
        <v>205</v>
      </c>
      <c r="F140">
        <f>SUM(H136:I136,K136:P136,R136:V136,X136:AA136)</f>
        <v>973</v>
      </c>
      <c r="H140">
        <f>17*F133</f>
        <v>1071</v>
      </c>
      <c r="I140" s="5"/>
      <c r="J140" s="13" t="s">
        <v>224</v>
      </c>
      <c r="K140" s="5"/>
      <c r="L140" s="5"/>
      <c r="M140" s="5"/>
    </row>
    <row r="141" spans="1:38" x14ac:dyDescent="0.2">
      <c r="A141" t="s">
        <v>206</v>
      </c>
      <c r="F141">
        <f>Q136</f>
        <v>60</v>
      </c>
      <c r="H141">
        <f>1*F133</f>
        <v>63</v>
      </c>
      <c r="I141" s="5"/>
      <c r="J141" s="13" t="s">
        <v>223</v>
      </c>
      <c r="K141" s="5"/>
      <c r="L141" s="5"/>
      <c r="M141" s="5"/>
    </row>
    <row r="142" spans="1:38" x14ac:dyDescent="0.2">
      <c r="I142" s="5"/>
      <c r="K142" s="5"/>
      <c r="L142" s="5"/>
      <c r="M142" s="5"/>
    </row>
    <row r="143" spans="1:38" x14ac:dyDescent="0.2">
      <c r="A143" s="8" t="s">
        <v>207</v>
      </c>
      <c r="I143" s="5"/>
      <c r="K143" s="5"/>
      <c r="L143" s="5"/>
      <c r="M143" s="5"/>
    </row>
    <row r="144" spans="1:38" x14ac:dyDescent="0.2">
      <c r="A144" t="s">
        <v>203</v>
      </c>
      <c r="F144">
        <f>0</f>
        <v>0</v>
      </c>
      <c r="H144">
        <v>0</v>
      </c>
      <c r="I144" s="5"/>
      <c r="J144" s="13" t="s">
        <v>208</v>
      </c>
      <c r="K144" s="5"/>
      <c r="L144" s="5"/>
      <c r="M144" s="5"/>
    </row>
    <row r="145" spans="1:38" x14ac:dyDescent="0.2">
      <c r="A145" t="s">
        <v>205</v>
      </c>
      <c r="F145">
        <f>SUM(AC136:AK136)</f>
        <v>476</v>
      </c>
      <c r="H145">
        <f>8*F133</f>
        <v>504</v>
      </c>
      <c r="I145" s="5"/>
      <c r="J145" s="13" t="s">
        <v>226</v>
      </c>
      <c r="K145" s="5"/>
      <c r="L145" s="5"/>
      <c r="M145" s="5"/>
    </row>
    <row r="146" spans="1:38" x14ac:dyDescent="0.2">
      <c r="A146" t="s">
        <v>206</v>
      </c>
      <c r="F146">
        <f>SUM(AB136)</f>
        <v>62</v>
      </c>
      <c r="H146">
        <f>1*F133</f>
        <v>63</v>
      </c>
      <c r="I146" s="5"/>
      <c r="J146" s="13" t="s">
        <v>225</v>
      </c>
      <c r="K146" s="5"/>
      <c r="L146" s="5"/>
      <c r="M146" s="5"/>
    </row>
    <row r="147" spans="1:38" x14ac:dyDescent="0.2">
      <c r="I147" s="5"/>
      <c r="K147" s="5"/>
      <c r="L147" s="5"/>
      <c r="M147" s="5"/>
    </row>
    <row r="148" spans="1:38" x14ac:dyDescent="0.2">
      <c r="A148" s="8" t="s">
        <v>209</v>
      </c>
      <c r="I148" s="5"/>
      <c r="K148" s="5"/>
      <c r="L148" s="5"/>
      <c r="M148" s="5"/>
    </row>
    <row r="149" spans="1:38" x14ac:dyDescent="0.2">
      <c r="A149" s="9" t="s">
        <v>210</v>
      </c>
      <c r="H149" s="9" t="s">
        <v>211</v>
      </c>
      <c r="I149" s="10" t="s">
        <v>212</v>
      </c>
      <c r="K149" s="5"/>
      <c r="L149" s="5"/>
      <c r="M149" s="5"/>
    </row>
    <row r="150" spans="1:38" x14ac:dyDescent="0.2">
      <c r="A150" s="9" t="s">
        <v>213</v>
      </c>
      <c r="H150">
        <f>ABS(SUM(F68:F130))</f>
        <v>600</v>
      </c>
      <c r="I150" s="5">
        <f>ABS(SUM(G68:G130))</f>
        <v>585</v>
      </c>
      <c r="K150" s="5"/>
      <c r="L150" s="5"/>
      <c r="M150" s="5"/>
    </row>
    <row r="151" spans="1:38" x14ac:dyDescent="0.2">
      <c r="A151" s="9"/>
      <c r="F151" s="9" t="s">
        <v>202</v>
      </c>
      <c r="I151" s="5"/>
      <c r="K151" s="5"/>
      <c r="L151" s="5"/>
      <c r="M151" s="5"/>
    </row>
    <row r="152" spans="1:38" x14ac:dyDescent="0.2">
      <c r="I152" s="5"/>
      <c r="K152" s="5"/>
      <c r="L152" s="5"/>
      <c r="M152" s="5"/>
    </row>
    <row r="153" spans="1:38" x14ac:dyDescent="0.2">
      <c r="A153" t="s">
        <v>214</v>
      </c>
      <c r="F153">
        <f>COUNTIF(E68:E130,"&lt;=10")</f>
        <v>0</v>
      </c>
      <c r="I153" s="5"/>
      <c r="K153" s="5"/>
      <c r="L153" s="5"/>
      <c r="M153" s="5"/>
    </row>
    <row r="154" spans="1:38" x14ac:dyDescent="0.2">
      <c r="A154" t="s">
        <v>215</v>
      </c>
      <c r="F154">
        <f>COUNTIF(E68:E130,"&lt;=20")-COUNTIF(E68:E130,"&lt;=10")</f>
        <v>1</v>
      </c>
      <c r="H154" s="9" t="s">
        <v>216</v>
      </c>
      <c r="I154" s="5"/>
      <c r="K154" s="5"/>
      <c r="L154" s="5"/>
      <c r="M154" s="5"/>
    </row>
    <row r="155" spans="1:38" x14ac:dyDescent="0.2">
      <c r="A155" t="s">
        <v>217</v>
      </c>
      <c r="F155">
        <f>COUNTIF(E68:E130,"&lt;=30")-COUNTIF(E68:E130,"&lt;=20")</f>
        <v>2</v>
      </c>
      <c r="H155">
        <f>SUM(F153:F157)</f>
        <v>63</v>
      </c>
      <c r="I155" s="5"/>
      <c r="K155" s="5"/>
      <c r="L155" s="5"/>
      <c r="M155" s="5"/>
    </row>
    <row r="156" spans="1:38" x14ac:dyDescent="0.2">
      <c r="A156" t="s">
        <v>218</v>
      </c>
      <c r="F156">
        <f>COUNTIF(E68:E130,"&lt;=40")-COUNTIF(E68:E130,"&lt;=30")</f>
        <v>3</v>
      </c>
      <c r="I156" s="5"/>
      <c r="K156" s="5"/>
      <c r="L156" s="5"/>
      <c r="M156" s="5"/>
    </row>
    <row r="157" spans="1:38" x14ac:dyDescent="0.2">
      <c r="A157" t="s">
        <v>219</v>
      </c>
      <c r="F157">
        <f>COUNTIF(E68:E130,"&lt;=50")-COUNTIF(E68:E130,"&lt;=40")</f>
        <v>57</v>
      </c>
      <c r="I157" s="5"/>
      <c r="K157" s="5"/>
      <c r="L157" s="5"/>
      <c r="M157" s="5"/>
    </row>
    <row r="158" spans="1:38" s="2" customFormat="1" x14ac:dyDescent="0.2"/>
    <row r="159" spans="1:38" s="3" customFormat="1" x14ac:dyDescent="0.2">
      <c r="A159" s="4" t="s">
        <v>227</v>
      </c>
      <c r="J159" s="6"/>
      <c r="Q159" s="7"/>
      <c r="W159" s="6"/>
      <c r="AB159" s="7"/>
    </row>
    <row r="160" spans="1:38" x14ac:dyDescent="0.2">
      <c r="A160" t="s">
        <v>166</v>
      </c>
      <c r="D160">
        <v>20.32</v>
      </c>
      <c r="E160">
        <v>49</v>
      </c>
      <c r="F160">
        <v>10</v>
      </c>
      <c r="G160">
        <v>9</v>
      </c>
      <c r="H160">
        <v>1</v>
      </c>
      <c r="I160">
        <v>1</v>
      </c>
      <c r="J160" s="6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 s="7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 s="6">
        <v>1</v>
      </c>
      <c r="X160">
        <v>1</v>
      </c>
      <c r="Y160">
        <v>1</v>
      </c>
      <c r="Z160">
        <v>1</v>
      </c>
      <c r="AA160">
        <v>1</v>
      </c>
      <c r="AB160" s="7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>
        <v>1</v>
      </c>
      <c r="AL160" t="s">
        <v>35</v>
      </c>
    </row>
    <row r="161" spans="1:38" x14ac:dyDescent="0.2">
      <c r="A161" t="s">
        <v>184</v>
      </c>
      <c r="D161">
        <v>20.32</v>
      </c>
      <c r="E161">
        <v>47</v>
      </c>
      <c r="F161">
        <v>10</v>
      </c>
      <c r="G161">
        <v>10</v>
      </c>
      <c r="H161">
        <v>1</v>
      </c>
      <c r="I161">
        <v>1</v>
      </c>
      <c r="J161" s="6">
        <v>0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 s="7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 s="6">
        <v>1</v>
      </c>
      <c r="X161">
        <v>1</v>
      </c>
      <c r="Y161">
        <v>1</v>
      </c>
      <c r="Z161">
        <v>1</v>
      </c>
      <c r="AA161">
        <v>1</v>
      </c>
      <c r="AB161" s="7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0</v>
      </c>
      <c r="AJ161">
        <v>0</v>
      </c>
      <c r="AK161">
        <v>1</v>
      </c>
      <c r="AL161" t="s">
        <v>35</v>
      </c>
    </row>
    <row r="162" spans="1:38" x14ac:dyDescent="0.2">
      <c r="A162" t="s">
        <v>66</v>
      </c>
      <c r="D162">
        <v>20.5</v>
      </c>
      <c r="E162">
        <v>46</v>
      </c>
      <c r="F162">
        <v>10</v>
      </c>
      <c r="G162">
        <v>10</v>
      </c>
      <c r="H162">
        <v>1</v>
      </c>
      <c r="I162">
        <v>1</v>
      </c>
      <c r="J162" s="6">
        <v>1</v>
      </c>
      <c r="K162">
        <v>1</v>
      </c>
      <c r="L162">
        <v>0</v>
      </c>
      <c r="M162">
        <v>1</v>
      </c>
      <c r="N162">
        <v>1</v>
      </c>
      <c r="O162">
        <v>1</v>
      </c>
      <c r="P162">
        <v>1</v>
      </c>
      <c r="Q162" s="7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 s="6">
        <v>1</v>
      </c>
      <c r="X162">
        <v>1</v>
      </c>
      <c r="Y162">
        <v>1</v>
      </c>
      <c r="Z162">
        <v>1</v>
      </c>
      <c r="AA162">
        <v>1</v>
      </c>
      <c r="AB162" s="7">
        <v>1</v>
      </c>
      <c r="AC162">
        <v>1</v>
      </c>
      <c r="AD162">
        <v>1</v>
      </c>
      <c r="AE162">
        <v>1</v>
      </c>
      <c r="AF162">
        <v>0</v>
      </c>
      <c r="AG162">
        <v>1</v>
      </c>
      <c r="AH162">
        <v>0</v>
      </c>
      <c r="AI162">
        <v>0</v>
      </c>
      <c r="AJ162">
        <v>1</v>
      </c>
      <c r="AK162">
        <v>1</v>
      </c>
      <c r="AL162" t="s">
        <v>35</v>
      </c>
    </row>
    <row r="163" spans="1:38" x14ac:dyDescent="0.2">
      <c r="A163" t="s">
        <v>162</v>
      </c>
      <c r="D163">
        <v>20.59</v>
      </c>
      <c r="E163">
        <v>50</v>
      </c>
      <c r="F163">
        <v>10</v>
      </c>
      <c r="G163">
        <v>10</v>
      </c>
      <c r="H163">
        <v>1</v>
      </c>
      <c r="I163">
        <v>1</v>
      </c>
      <c r="J163" s="6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 s="7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 s="6">
        <v>1</v>
      </c>
      <c r="X163">
        <v>1</v>
      </c>
      <c r="Y163">
        <v>1</v>
      </c>
      <c r="Z163">
        <v>1</v>
      </c>
      <c r="AA163">
        <v>1</v>
      </c>
      <c r="AB163" s="7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1</v>
      </c>
      <c r="AL163" t="s">
        <v>35</v>
      </c>
    </row>
    <row r="164" spans="1:38" x14ac:dyDescent="0.2">
      <c r="A164" t="s">
        <v>181</v>
      </c>
      <c r="D164">
        <v>20.59</v>
      </c>
      <c r="E164">
        <v>50</v>
      </c>
      <c r="F164">
        <v>10</v>
      </c>
      <c r="G164">
        <v>10</v>
      </c>
      <c r="H164">
        <v>1</v>
      </c>
      <c r="I164">
        <v>1</v>
      </c>
      <c r="J164" s="6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 s="7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 s="6">
        <v>1</v>
      </c>
      <c r="X164">
        <v>1</v>
      </c>
      <c r="Y164">
        <v>1</v>
      </c>
      <c r="Z164">
        <v>1</v>
      </c>
      <c r="AA164">
        <v>1</v>
      </c>
      <c r="AB164" s="7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  <c r="AK164">
        <v>1</v>
      </c>
      <c r="AL164" t="s">
        <v>35</v>
      </c>
    </row>
    <row r="165" spans="1:38" x14ac:dyDescent="0.2">
      <c r="A165" t="s">
        <v>142</v>
      </c>
      <c r="D165">
        <v>21.4</v>
      </c>
      <c r="E165">
        <v>16</v>
      </c>
      <c r="F165">
        <v>2</v>
      </c>
      <c r="G165">
        <v>1</v>
      </c>
      <c r="H165">
        <v>0</v>
      </c>
      <c r="I165">
        <v>0</v>
      </c>
      <c r="J165" s="6">
        <v>0</v>
      </c>
      <c r="K165">
        <v>0</v>
      </c>
      <c r="L165">
        <v>1</v>
      </c>
      <c r="M165">
        <v>0</v>
      </c>
      <c r="N165">
        <v>0</v>
      </c>
      <c r="O165">
        <v>0</v>
      </c>
      <c r="P165">
        <v>0</v>
      </c>
      <c r="Q165" s="7">
        <v>0</v>
      </c>
      <c r="R165">
        <v>1</v>
      </c>
      <c r="S165">
        <v>0</v>
      </c>
      <c r="T165">
        <v>1</v>
      </c>
      <c r="U165">
        <v>1</v>
      </c>
      <c r="V165">
        <v>0</v>
      </c>
      <c r="W165" s="6">
        <v>0</v>
      </c>
      <c r="X165">
        <v>1</v>
      </c>
      <c r="Y165">
        <v>0</v>
      </c>
      <c r="Z165">
        <v>0</v>
      </c>
      <c r="AA165">
        <v>1</v>
      </c>
      <c r="AB165" s="7">
        <v>1</v>
      </c>
      <c r="AC165">
        <v>1</v>
      </c>
      <c r="AD165">
        <v>1</v>
      </c>
      <c r="AE165">
        <v>0</v>
      </c>
      <c r="AF165">
        <v>1</v>
      </c>
      <c r="AG165">
        <v>0</v>
      </c>
      <c r="AH165">
        <v>1</v>
      </c>
      <c r="AI165">
        <v>1</v>
      </c>
      <c r="AJ165">
        <v>1</v>
      </c>
      <c r="AK165">
        <v>0</v>
      </c>
      <c r="AL165" t="s">
        <v>38</v>
      </c>
    </row>
    <row r="166" spans="1:38" x14ac:dyDescent="0.2">
      <c r="A166" t="s">
        <v>125</v>
      </c>
      <c r="D166">
        <v>21.46</v>
      </c>
      <c r="E166">
        <v>49</v>
      </c>
      <c r="F166">
        <v>10</v>
      </c>
      <c r="G166">
        <v>10</v>
      </c>
      <c r="H166">
        <v>1</v>
      </c>
      <c r="I166">
        <v>1</v>
      </c>
      <c r="J166" s="6">
        <v>1</v>
      </c>
      <c r="K166">
        <v>1</v>
      </c>
      <c r="L166">
        <v>0</v>
      </c>
      <c r="M166">
        <v>1</v>
      </c>
      <c r="N166">
        <v>1</v>
      </c>
      <c r="O166">
        <v>1</v>
      </c>
      <c r="P166">
        <v>1</v>
      </c>
      <c r="Q166" s="7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 s="6">
        <v>1</v>
      </c>
      <c r="X166">
        <v>1</v>
      </c>
      <c r="Y166">
        <v>1</v>
      </c>
      <c r="Z166">
        <v>1</v>
      </c>
      <c r="AA166">
        <v>1</v>
      </c>
      <c r="AB166" s="7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 t="s">
        <v>35</v>
      </c>
    </row>
    <row r="167" spans="1:38" x14ac:dyDescent="0.2">
      <c r="A167" t="s">
        <v>169</v>
      </c>
      <c r="D167">
        <v>22.23</v>
      </c>
      <c r="E167">
        <v>49</v>
      </c>
      <c r="F167">
        <v>10</v>
      </c>
      <c r="G167">
        <v>10</v>
      </c>
      <c r="H167">
        <v>1</v>
      </c>
      <c r="I167">
        <v>1</v>
      </c>
      <c r="J167" s="6">
        <v>1</v>
      </c>
      <c r="K167">
        <v>1</v>
      </c>
      <c r="L167">
        <v>0</v>
      </c>
      <c r="M167">
        <v>1</v>
      </c>
      <c r="N167">
        <v>1</v>
      </c>
      <c r="O167">
        <v>1</v>
      </c>
      <c r="P167">
        <v>1</v>
      </c>
      <c r="Q167" s="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 s="6">
        <v>1</v>
      </c>
      <c r="X167">
        <v>1</v>
      </c>
      <c r="Y167">
        <v>1</v>
      </c>
      <c r="Z167">
        <v>1</v>
      </c>
      <c r="AA167">
        <v>1</v>
      </c>
      <c r="AB167" s="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 t="s">
        <v>35</v>
      </c>
    </row>
    <row r="168" spans="1:38" x14ac:dyDescent="0.2">
      <c r="A168" t="s">
        <v>79</v>
      </c>
      <c r="D168">
        <v>22.41</v>
      </c>
      <c r="E168">
        <v>43</v>
      </c>
      <c r="F168">
        <v>6</v>
      </c>
      <c r="G168">
        <v>10</v>
      </c>
      <c r="H168">
        <v>1</v>
      </c>
      <c r="I168">
        <v>1</v>
      </c>
      <c r="J168" s="6">
        <v>1</v>
      </c>
      <c r="K168">
        <v>1</v>
      </c>
      <c r="L168">
        <v>0</v>
      </c>
      <c r="M168">
        <v>1</v>
      </c>
      <c r="N168">
        <v>1</v>
      </c>
      <c r="O168">
        <v>1</v>
      </c>
      <c r="P168">
        <v>1</v>
      </c>
      <c r="Q168" s="7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 s="6">
        <v>1</v>
      </c>
      <c r="X168">
        <v>1</v>
      </c>
      <c r="Y168">
        <v>0</v>
      </c>
      <c r="Z168">
        <v>1</v>
      </c>
      <c r="AA168">
        <v>1</v>
      </c>
      <c r="AB168" s="7">
        <v>1</v>
      </c>
      <c r="AC168">
        <v>1</v>
      </c>
      <c r="AD168">
        <v>1</v>
      </c>
      <c r="AE168">
        <v>1</v>
      </c>
      <c r="AF168">
        <v>0</v>
      </c>
      <c r="AG168">
        <v>1</v>
      </c>
      <c r="AH168">
        <v>1</v>
      </c>
      <c r="AI168">
        <v>1</v>
      </c>
      <c r="AJ168">
        <v>1</v>
      </c>
      <c r="AK168">
        <v>1</v>
      </c>
      <c r="AL168" t="s">
        <v>35</v>
      </c>
    </row>
    <row r="169" spans="1:38" x14ac:dyDescent="0.2">
      <c r="A169" t="s">
        <v>129</v>
      </c>
      <c r="D169">
        <v>23.26</v>
      </c>
      <c r="E169">
        <v>37</v>
      </c>
      <c r="F169">
        <v>10</v>
      </c>
      <c r="G169">
        <v>8</v>
      </c>
      <c r="H169">
        <v>0</v>
      </c>
      <c r="I169">
        <v>0</v>
      </c>
      <c r="J169" s="6">
        <v>0</v>
      </c>
      <c r="K169">
        <v>0</v>
      </c>
      <c r="L169">
        <v>0</v>
      </c>
      <c r="M169">
        <v>1</v>
      </c>
      <c r="N169">
        <v>1</v>
      </c>
      <c r="O169">
        <v>1</v>
      </c>
      <c r="P169">
        <v>1</v>
      </c>
      <c r="Q169" s="7">
        <v>1</v>
      </c>
      <c r="R169">
        <v>0</v>
      </c>
      <c r="S169">
        <v>0</v>
      </c>
      <c r="T169">
        <v>1</v>
      </c>
      <c r="U169">
        <v>1</v>
      </c>
      <c r="V169">
        <v>1</v>
      </c>
      <c r="W169" s="6">
        <v>1</v>
      </c>
      <c r="X169">
        <v>1</v>
      </c>
      <c r="Y169">
        <v>0</v>
      </c>
      <c r="Z169">
        <v>1</v>
      </c>
      <c r="AA169">
        <v>1</v>
      </c>
      <c r="AB169" s="7">
        <v>1</v>
      </c>
      <c r="AC169">
        <v>1</v>
      </c>
      <c r="AD169">
        <v>1</v>
      </c>
      <c r="AE169">
        <v>1</v>
      </c>
      <c r="AF169">
        <v>0</v>
      </c>
      <c r="AG169">
        <v>1</v>
      </c>
      <c r="AH169">
        <v>1</v>
      </c>
      <c r="AI169">
        <v>0</v>
      </c>
      <c r="AJ169">
        <v>1</v>
      </c>
      <c r="AK169">
        <v>0</v>
      </c>
      <c r="AL169" t="s">
        <v>68</v>
      </c>
    </row>
    <row r="170" spans="1:38" x14ac:dyDescent="0.2">
      <c r="A170" t="s">
        <v>120</v>
      </c>
      <c r="D170">
        <v>23.43</v>
      </c>
      <c r="E170">
        <v>35</v>
      </c>
      <c r="F170">
        <v>10</v>
      </c>
      <c r="G170">
        <v>8</v>
      </c>
      <c r="H170">
        <v>0</v>
      </c>
      <c r="I170">
        <v>0</v>
      </c>
      <c r="J170" s="6">
        <v>0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 s="7">
        <v>1</v>
      </c>
      <c r="R170">
        <v>0</v>
      </c>
      <c r="S170">
        <v>0</v>
      </c>
      <c r="T170">
        <v>0</v>
      </c>
      <c r="U170">
        <v>1</v>
      </c>
      <c r="V170">
        <v>1</v>
      </c>
      <c r="W170" s="6">
        <v>0</v>
      </c>
      <c r="X170">
        <v>1</v>
      </c>
      <c r="Y170">
        <v>0</v>
      </c>
      <c r="Z170">
        <v>0</v>
      </c>
      <c r="AA170">
        <v>1</v>
      </c>
      <c r="AB170" s="7">
        <v>0</v>
      </c>
      <c r="AC170">
        <v>1</v>
      </c>
      <c r="AD170">
        <v>1</v>
      </c>
      <c r="AE170">
        <v>1</v>
      </c>
      <c r="AF170">
        <v>1</v>
      </c>
      <c r="AG170">
        <v>0</v>
      </c>
      <c r="AH170">
        <v>1</v>
      </c>
      <c r="AI170">
        <v>1</v>
      </c>
      <c r="AJ170">
        <v>0</v>
      </c>
      <c r="AK170">
        <v>0</v>
      </c>
      <c r="AL170" t="s">
        <v>68</v>
      </c>
    </row>
    <row r="171" spans="1:38" x14ac:dyDescent="0.2">
      <c r="A171" t="s">
        <v>128</v>
      </c>
      <c r="D171">
        <v>23.52</v>
      </c>
      <c r="E171">
        <v>49</v>
      </c>
      <c r="F171">
        <v>10</v>
      </c>
      <c r="G171">
        <v>10</v>
      </c>
      <c r="H171">
        <v>1</v>
      </c>
      <c r="I171">
        <v>1</v>
      </c>
      <c r="J171" s="6">
        <v>1</v>
      </c>
      <c r="K171">
        <v>1</v>
      </c>
      <c r="L171">
        <v>0</v>
      </c>
      <c r="M171">
        <v>1</v>
      </c>
      <c r="N171">
        <v>1</v>
      </c>
      <c r="O171">
        <v>1</v>
      </c>
      <c r="P171">
        <v>1</v>
      </c>
      <c r="Q171" s="7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 s="6">
        <v>1</v>
      </c>
      <c r="X171">
        <v>1</v>
      </c>
      <c r="Y171">
        <v>1</v>
      </c>
      <c r="Z171">
        <v>1</v>
      </c>
      <c r="AA171">
        <v>1</v>
      </c>
      <c r="AB171" s="7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  <c r="AK171">
        <v>1</v>
      </c>
      <c r="AL171" t="s">
        <v>35</v>
      </c>
    </row>
    <row r="172" spans="1:38" x14ac:dyDescent="0.2">
      <c r="A172" t="s">
        <v>62</v>
      </c>
      <c r="D172">
        <v>23.59</v>
      </c>
      <c r="E172">
        <v>50</v>
      </c>
      <c r="F172">
        <v>10</v>
      </c>
      <c r="G172">
        <v>10</v>
      </c>
      <c r="H172">
        <v>1</v>
      </c>
      <c r="I172">
        <v>1</v>
      </c>
      <c r="J172" s="6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 s="7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 s="6">
        <v>1</v>
      </c>
      <c r="X172">
        <v>1</v>
      </c>
      <c r="Y172">
        <v>1</v>
      </c>
      <c r="Z172">
        <v>1</v>
      </c>
      <c r="AA172">
        <v>1</v>
      </c>
      <c r="AB172" s="7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  <c r="AK172">
        <v>1</v>
      </c>
      <c r="AL172" t="s">
        <v>35</v>
      </c>
    </row>
    <row r="173" spans="1:38" x14ac:dyDescent="0.2">
      <c r="A173" t="s">
        <v>182</v>
      </c>
      <c r="D173">
        <v>24.15</v>
      </c>
      <c r="E173">
        <v>47</v>
      </c>
      <c r="F173">
        <v>10</v>
      </c>
      <c r="G173">
        <v>10</v>
      </c>
      <c r="H173">
        <v>1</v>
      </c>
      <c r="I173">
        <v>1</v>
      </c>
      <c r="J173" s="6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 s="7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 s="6">
        <v>1</v>
      </c>
      <c r="X173">
        <v>1</v>
      </c>
      <c r="Y173">
        <v>1</v>
      </c>
      <c r="Z173">
        <v>1</v>
      </c>
      <c r="AA173">
        <v>1</v>
      </c>
      <c r="AB173" s="7">
        <v>1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0</v>
      </c>
      <c r="AI173">
        <v>0</v>
      </c>
      <c r="AJ173">
        <v>0</v>
      </c>
      <c r="AK173">
        <v>1</v>
      </c>
      <c r="AL173" t="s">
        <v>35</v>
      </c>
    </row>
    <row r="174" spans="1:38" x14ac:dyDescent="0.2">
      <c r="A174" t="s">
        <v>65</v>
      </c>
      <c r="D174">
        <v>24.49</v>
      </c>
      <c r="E174">
        <v>49</v>
      </c>
      <c r="F174">
        <v>10</v>
      </c>
      <c r="G174">
        <v>10</v>
      </c>
      <c r="H174">
        <v>1</v>
      </c>
      <c r="I174">
        <v>1</v>
      </c>
      <c r="J174" s="6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 s="7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 s="6">
        <v>1</v>
      </c>
      <c r="X174">
        <v>1</v>
      </c>
      <c r="Y174">
        <v>1</v>
      </c>
      <c r="Z174">
        <v>1</v>
      </c>
      <c r="AA174">
        <v>1</v>
      </c>
      <c r="AB174" s="7">
        <v>1</v>
      </c>
      <c r="AC174">
        <v>1</v>
      </c>
      <c r="AD174">
        <v>1</v>
      </c>
      <c r="AE174">
        <v>1</v>
      </c>
      <c r="AF174">
        <v>0</v>
      </c>
      <c r="AG174">
        <v>1</v>
      </c>
      <c r="AH174">
        <v>1</v>
      </c>
      <c r="AI174">
        <v>1</v>
      </c>
      <c r="AJ174">
        <v>1</v>
      </c>
      <c r="AK174">
        <v>1</v>
      </c>
      <c r="AL174" t="s">
        <v>35</v>
      </c>
    </row>
    <row r="175" spans="1:38" x14ac:dyDescent="0.2">
      <c r="A175" t="s">
        <v>172</v>
      </c>
      <c r="D175">
        <v>24.58</v>
      </c>
      <c r="E175">
        <v>48</v>
      </c>
      <c r="F175">
        <v>10</v>
      </c>
      <c r="G175">
        <v>10</v>
      </c>
      <c r="H175">
        <v>1</v>
      </c>
      <c r="I175">
        <v>1</v>
      </c>
      <c r="J175" s="6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 s="7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 s="6">
        <v>1</v>
      </c>
      <c r="X175">
        <v>1</v>
      </c>
      <c r="Y175">
        <v>1</v>
      </c>
      <c r="Z175">
        <v>1</v>
      </c>
      <c r="AA175">
        <v>1</v>
      </c>
      <c r="AB175" s="7">
        <v>1</v>
      </c>
      <c r="AC175">
        <v>1</v>
      </c>
      <c r="AD175">
        <v>1</v>
      </c>
      <c r="AE175">
        <v>1</v>
      </c>
      <c r="AF175">
        <v>0</v>
      </c>
      <c r="AG175">
        <v>1</v>
      </c>
      <c r="AH175">
        <v>1</v>
      </c>
      <c r="AI175">
        <v>0</v>
      </c>
      <c r="AJ175">
        <v>1</v>
      </c>
      <c r="AK175">
        <v>1</v>
      </c>
      <c r="AL175" t="s">
        <v>35</v>
      </c>
    </row>
    <row r="176" spans="1:38" x14ac:dyDescent="0.2">
      <c r="A176" t="s">
        <v>132</v>
      </c>
      <c r="D176">
        <v>25.32</v>
      </c>
      <c r="E176">
        <v>46</v>
      </c>
      <c r="F176">
        <v>10</v>
      </c>
      <c r="G176">
        <v>10</v>
      </c>
      <c r="H176">
        <v>1</v>
      </c>
      <c r="I176">
        <v>1</v>
      </c>
      <c r="J176" s="6">
        <v>0</v>
      </c>
      <c r="K176">
        <v>1</v>
      </c>
      <c r="L176">
        <v>0</v>
      </c>
      <c r="M176">
        <v>1</v>
      </c>
      <c r="N176">
        <v>1</v>
      </c>
      <c r="O176">
        <v>0</v>
      </c>
      <c r="P176">
        <v>1</v>
      </c>
      <c r="Q176" s="7">
        <v>0</v>
      </c>
      <c r="R176">
        <v>1</v>
      </c>
      <c r="S176">
        <v>1</v>
      </c>
      <c r="T176">
        <v>1</v>
      </c>
      <c r="U176">
        <v>1</v>
      </c>
      <c r="V176">
        <v>1</v>
      </c>
      <c r="W176" s="6">
        <v>1</v>
      </c>
      <c r="X176">
        <v>1</v>
      </c>
      <c r="Y176">
        <v>1</v>
      </c>
      <c r="Z176">
        <v>1</v>
      </c>
      <c r="AA176">
        <v>1</v>
      </c>
      <c r="AB176" s="7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  <c r="AK176">
        <v>1</v>
      </c>
      <c r="AL176" t="s">
        <v>35</v>
      </c>
    </row>
    <row r="177" spans="1:38" x14ac:dyDescent="0.2">
      <c r="A177" t="s">
        <v>149</v>
      </c>
      <c r="D177">
        <v>25.33</v>
      </c>
      <c r="E177">
        <v>50</v>
      </c>
      <c r="F177">
        <v>10</v>
      </c>
      <c r="G177">
        <v>10</v>
      </c>
      <c r="H177">
        <v>1</v>
      </c>
      <c r="I177">
        <v>1</v>
      </c>
      <c r="J177" s="6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 s="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 s="6">
        <v>1</v>
      </c>
      <c r="X177">
        <v>1</v>
      </c>
      <c r="Y177">
        <v>1</v>
      </c>
      <c r="Z177">
        <v>1</v>
      </c>
      <c r="AA177">
        <v>1</v>
      </c>
      <c r="AB177" s="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>
        <v>1</v>
      </c>
      <c r="AL177" t="s">
        <v>35</v>
      </c>
    </row>
    <row r="178" spans="1:38" x14ac:dyDescent="0.2">
      <c r="A178" t="s">
        <v>190</v>
      </c>
      <c r="D178">
        <v>25.52</v>
      </c>
      <c r="E178">
        <v>48</v>
      </c>
      <c r="F178">
        <v>10</v>
      </c>
      <c r="G178">
        <v>10</v>
      </c>
      <c r="H178">
        <v>1</v>
      </c>
      <c r="I178">
        <v>1</v>
      </c>
      <c r="J178" s="6">
        <v>1</v>
      </c>
      <c r="K178">
        <v>1</v>
      </c>
      <c r="L178">
        <v>1</v>
      </c>
      <c r="M178">
        <v>1</v>
      </c>
      <c r="N178">
        <v>1</v>
      </c>
      <c r="O178">
        <v>0</v>
      </c>
      <c r="P178">
        <v>1</v>
      </c>
      <c r="Q178" s="7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 s="6">
        <v>1</v>
      </c>
      <c r="X178">
        <v>1</v>
      </c>
      <c r="Y178">
        <v>1</v>
      </c>
      <c r="Z178">
        <v>1</v>
      </c>
      <c r="AA178">
        <v>1</v>
      </c>
      <c r="AB178" s="7">
        <v>1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0</v>
      </c>
      <c r="AI178">
        <v>1</v>
      </c>
      <c r="AJ178">
        <v>1</v>
      </c>
      <c r="AK178">
        <v>1</v>
      </c>
      <c r="AL178" t="s">
        <v>35</v>
      </c>
    </row>
    <row r="179" spans="1:38" x14ac:dyDescent="0.2">
      <c r="A179" t="s">
        <v>53</v>
      </c>
      <c r="D179">
        <v>26.37</v>
      </c>
      <c r="E179">
        <v>49</v>
      </c>
      <c r="F179">
        <v>10</v>
      </c>
      <c r="G179">
        <v>10</v>
      </c>
      <c r="H179">
        <v>1</v>
      </c>
      <c r="I179">
        <v>1</v>
      </c>
      <c r="J179" s="6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 s="7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 s="6">
        <v>1</v>
      </c>
      <c r="X179">
        <v>1</v>
      </c>
      <c r="Y179">
        <v>1</v>
      </c>
      <c r="Z179">
        <v>1</v>
      </c>
      <c r="AA179">
        <v>1</v>
      </c>
      <c r="AB179" s="7">
        <v>1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0</v>
      </c>
      <c r="AI179">
        <v>1</v>
      </c>
      <c r="AJ179">
        <v>1</v>
      </c>
      <c r="AK179">
        <v>1</v>
      </c>
      <c r="AL179" t="s">
        <v>35</v>
      </c>
    </row>
    <row r="180" spans="1:38" x14ac:dyDescent="0.2">
      <c r="A180" t="s">
        <v>179</v>
      </c>
      <c r="D180">
        <v>27.16</v>
      </c>
      <c r="E180">
        <v>49</v>
      </c>
      <c r="F180">
        <v>10</v>
      </c>
      <c r="G180">
        <v>10</v>
      </c>
      <c r="H180">
        <v>1</v>
      </c>
      <c r="I180">
        <v>1</v>
      </c>
      <c r="J180" s="6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 s="7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 s="6">
        <v>1</v>
      </c>
      <c r="X180">
        <v>1</v>
      </c>
      <c r="Y180">
        <v>1</v>
      </c>
      <c r="Z180">
        <v>1</v>
      </c>
      <c r="AA180">
        <v>1</v>
      </c>
      <c r="AB180" s="7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0</v>
      </c>
      <c r="AI180">
        <v>1</v>
      </c>
      <c r="AJ180">
        <v>1</v>
      </c>
      <c r="AK180">
        <v>1</v>
      </c>
      <c r="AL180" t="s">
        <v>35</v>
      </c>
    </row>
    <row r="181" spans="1:38" x14ac:dyDescent="0.2">
      <c r="A181" t="s">
        <v>60</v>
      </c>
      <c r="D181">
        <v>27.2</v>
      </c>
      <c r="E181">
        <v>49</v>
      </c>
      <c r="F181">
        <v>10</v>
      </c>
      <c r="G181">
        <v>10</v>
      </c>
      <c r="H181">
        <v>1</v>
      </c>
      <c r="I181">
        <v>1</v>
      </c>
      <c r="J181" s="6">
        <v>1</v>
      </c>
      <c r="K181">
        <v>1</v>
      </c>
      <c r="L181">
        <v>0</v>
      </c>
      <c r="M181">
        <v>1</v>
      </c>
      <c r="N181">
        <v>1</v>
      </c>
      <c r="O181">
        <v>1</v>
      </c>
      <c r="P181">
        <v>1</v>
      </c>
      <c r="Q181" s="7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 s="6">
        <v>1</v>
      </c>
      <c r="X181">
        <v>1</v>
      </c>
      <c r="Y181">
        <v>1</v>
      </c>
      <c r="Z181">
        <v>1</v>
      </c>
      <c r="AA181">
        <v>1</v>
      </c>
      <c r="AB181" s="7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  <c r="AK181">
        <v>1</v>
      </c>
      <c r="AL181" t="s">
        <v>35</v>
      </c>
    </row>
    <row r="182" spans="1:38" x14ac:dyDescent="0.2">
      <c r="A182" t="s">
        <v>85</v>
      </c>
      <c r="D182">
        <v>27.49</v>
      </c>
      <c r="E182">
        <v>30</v>
      </c>
      <c r="F182">
        <v>10</v>
      </c>
      <c r="G182">
        <v>4</v>
      </c>
      <c r="H182">
        <v>0</v>
      </c>
      <c r="I182">
        <v>0</v>
      </c>
      <c r="J182" s="6">
        <v>0</v>
      </c>
      <c r="K182">
        <v>0</v>
      </c>
      <c r="L182">
        <v>0</v>
      </c>
      <c r="M182">
        <v>1</v>
      </c>
      <c r="N182">
        <v>1</v>
      </c>
      <c r="O182">
        <v>1</v>
      </c>
      <c r="P182">
        <v>1</v>
      </c>
      <c r="Q182" s="7">
        <v>1</v>
      </c>
      <c r="R182">
        <v>0</v>
      </c>
      <c r="S182">
        <v>0</v>
      </c>
      <c r="T182">
        <v>0</v>
      </c>
      <c r="U182">
        <v>1</v>
      </c>
      <c r="V182">
        <v>1</v>
      </c>
      <c r="W182" s="6">
        <v>1</v>
      </c>
      <c r="X182">
        <v>1</v>
      </c>
      <c r="Y182">
        <v>1</v>
      </c>
      <c r="Z182">
        <v>0</v>
      </c>
      <c r="AA182">
        <v>0</v>
      </c>
      <c r="AB182" s="7">
        <v>1</v>
      </c>
      <c r="AC182">
        <v>0</v>
      </c>
      <c r="AD182">
        <v>1</v>
      </c>
      <c r="AE182">
        <v>1</v>
      </c>
      <c r="AF182">
        <v>1</v>
      </c>
      <c r="AG182">
        <v>0</v>
      </c>
      <c r="AH182">
        <v>1</v>
      </c>
      <c r="AI182">
        <v>0</v>
      </c>
      <c r="AJ182">
        <v>1</v>
      </c>
      <c r="AK182">
        <v>0</v>
      </c>
      <c r="AL182" t="s">
        <v>68</v>
      </c>
    </row>
    <row r="183" spans="1:38" x14ac:dyDescent="0.2">
      <c r="A183" t="s">
        <v>84</v>
      </c>
      <c r="D183">
        <v>29.19</v>
      </c>
      <c r="E183">
        <v>49</v>
      </c>
      <c r="F183">
        <v>10</v>
      </c>
      <c r="G183">
        <v>10</v>
      </c>
      <c r="H183">
        <v>1</v>
      </c>
      <c r="I183">
        <v>1</v>
      </c>
      <c r="J183" s="6">
        <v>1</v>
      </c>
      <c r="K183">
        <v>1</v>
      </c>
      <c r="L183">
        <v>0</v>
      </c>
      <c r="M183">
        <v>1</v>
      </c>
      <c r="N183">
        <v>1</v>
      </c>
      <c r="O183">
        <v>1</v>
      </c>
      <c r="P183">
        <v>1</v>
      </c>
      <c r="Q183" s="7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 s="6">
        <v>1</v>
      </c>
      <c r="X183">
        <v>1</v>
      </c>
      <c r="Y183">
        <v>1</v>
      </c>
      <c r="Z183">
        <v>1</v>
      </c>
      <c r="AA183">
        <v>1</v>
      </c>
      <c r="AB183" s="7">
        <v>1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  <c r="AK183">
        <v>1</v>
      </c>
      <c r="AL183" t="s">
        <v>35</v>
      </c>
    </row>
    <row r="184" spans="1:38" x14ac:dyDescent="0.2">
      <c r="A184" t="s">
        <v>186</v>
      </c>
      <c r="D184">
        <v>29.53</v>
      </c>
      <c r="E184">
        <v>50</v>
      </c>
      <c r="F184">
        <v>10</v>
      </c>
      <c r="G184">
        <v>10</v>
      </c>
      <c r="H184">
        <v>1</v>
      </c>
      <c r="I184">
        <v>1</v>
      </c>
      <c r="J184" s="6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  <c r="Q184" s="7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 s="6">
        <v>1</v>
      </c>
      <c r="X184">
        <v>1</v>
      </c>
      <c r="Y184">
        <v>1</v>
      </c>
      <c r="Z184">
        <v>1</v>
      </c>
      <c r="AA184">
        <v>1</v>
      </c>
      <c r="AB184" s="7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  <c r="AK184">
        <v>1</v>
      </c>
      <c r="AL184" t="s">
        <v>35</v>
      </c>
    </row>
    <row r="185" spans="1:38" s="2" customFormat="1" x14ac:dyDescent="0.2"/>
    <row r="186" spans="1:38" s="3" customFormat="1" x14ac:dyDescent="0.2">
      <c r="A186" s="4" t="s">
        <v>227</v>
      </c>
      <c r="J186" s="6"/>
      <c r="Q186" s="7"/>
      <c r="W186" s="6"/>
      <c r="AB186" s="7"/>
    </row>
    <row r="187" spans="1:38" x14ac:dyDescent="0.2">
      <c r="A187" t="s">
        <v>197</v>
      </c>
      <c r="F187">
        <f>COUNT(D160:D184)</f>
        <v>25</v>
      </c>
      <c r="I187" s="5"/>
      <c r="K187" s="5"/>
      <c r="L187" s="5"/>
      <c r="M187" s="5"/>
    </row>
    <row r="188" spans="1:38" x14ac:dyDescent="0.2">
      <c r="A188" t="s">
        <v>198</v>
      </c>
      <c r="F188">
        <f>AVERAGE(D160:D184)</f>
        <v>23.997999999999998</v>
      </c>
      <c r="I188" s="5"/>
      <c r="K188" s="5"/>
      <c r="L188" s="5"/>
      <c r="M188" s="5"/>
    </row>
    <row r="189" spans="1:38" x14ac:dyDescent="0.2">
      <c r="A189" t="s">
        <v>199</v>
      </c>
      <c r="F189">
        <f>AVERAGE(E160:E184)</f>
        <v>45.36</v>
      </c>
      <c r="I189" s="5"/>
      <c r="K189" s="5"/>
      <c r="L189" s="5"/>
      <c r="M189" s="5"/>
    </row>
    <row r="190" spans="1:38" x14ac:dyDescent="0.2">
      <c r="A190" t="s">
        <v>200</v>
      </c>
      <c r="H190">
        <f>COUNTIF(H160:H184,"=1")</f>
        <v>21</v>
      </c>
      <c r="I190">
        <f t="shared" ref="I190:AK190" si="2">COUNTIF(I160:I184,"=1")</f>
        <v>21</v>
      </c>
      <c r="J190">
        <f t="shared" si="2"/>
        <v>19</v>
      </c>
      <c r="K190">
        <f t="shared" si="2"/>
        <v>22</v>
      </c>
      <c r="L190">
        <f t="shared" si="2"/>
        <v>15</v>
      </c>
      <c r="M190">
        <f t="shared" si="2"/>
        <v>24</v>
      </c>
      <c r="N190">
        <f t="shared" si="2"/>
        <v>24</v>
      </c>
      <c r="O190">
        <f t="shared" si="2"/>
        <v>22</v>
      </c>
      <c r="P190">
        <f t="shared" si="2"/>
        <v>24</v>
      </c>
      <c r="Q190">
        <f t="shared" si="2"/>
        <v>23</v>
      </c>
      <c r="R190">
        <f t="shared" si="2"/>
        <v>22</v>
      </c>
      <c r="S190">
        <f t="shared" si="2"/>
        <v>21</v>
      </c>
      <c r="T190">
        <f t="shared" si="2"/>
        <v>23</v>
      </c>
      <c r="U190">
        <f t="shared" si="2"/>
        <v>25</v>
      </c>
      <c r="V190">
        <f t="shared" si="2"/>
        <v>24</v>
      </c>
      <c r="W190">
        <f t="shared" si="2"/>
        <v>23</v>
      </c>
      <c r="X190">
        <f t="shared" si="2"/>
        <v>25</v>
      </c>
      <c r="Y190">
        <f t="shared" si="2"/>
        <v>21</v>
      </c>
      <c r="Z190">
        <f t="shared" si="2"/>
        <v>22</v>
      </c>
      <c r="AA190">
        <f t="shared" si="2"/>
        <v>24</v>
      </c>
      <c r="AB190">
        <f t="shared" si="2"/>
        <v>24</v>
      </c>
      <c r="AC190">
        <f t="shared" si="2"/>
        <v>24</v>
      </c>
      <c r="AD190">
        <f t="shared" si="2"/>
        <v>25</v>
      </c>
      <c r="AE190">
        <f t="shared" si="2"/>
        <v>24</v>
      </c>
      <c r="AF190">
        <f t="shared" si="2"/>
        <v>20</v>
      </c>
      <c r="AG190">
        <f t="shared" si="2"/>
        <v>22</v>
      </c>
      <c r="AH190">
        <f t="shared" si="2"/>
        <v>20</v>
      </c>
      <c r="AI190">
        <f t="shared" si="2"/>
        <v>19</v>
      </c>
      <c r="AJ190">
        <f t="shared" si="2"/>
        <v>22</v>
      </c>
      <c r="AK190">
        <f t="shared" si="2"/>
        <v>21</v>
      </c>
    </row>
    <row r="191" spans="1:38" x14ac:dyDescent="0.2">
      <c r="I191" s="5"/>
      <c r="K191" s="5"/>
      <c r="L191" s="5"/>
      <c r="M191" s="5"/>
    </row>
    <row r="192" spans="1:38" x14ac:dyDescent="0.2">
      <c r="A192" s="8" t="s">
        <v>201</v>
      </c>
      <c r="H192" s="8" t="s">
        <v>202</v>
      </c>
      <c r="I192" s="5"/>
      <c r="K192" s="5"/>
      <c r="L192" s="5"/>
      <c r="M192" s="5"/>
    </row>
    <row r="193" spans="1:13" x14ac:dyDescent="0.2">
      <c r="A193" t="s">
        <v>203</v>
      </c>
      <c r="F193">
        <f>SUM(J190,W190)</f>
        <v>42</v>
      </c>
      <c r="H193">
        <f>2*F187</f>
        <v>50</v>
      </c>
      <c r="J193" s="13" t="s">
        <v>204</v>
      </c>
      <c r="K193" s="5"/>
      <c r="M193" s="5"/>
    </row>
    <row r="194" spans="1:13" x14ac:dyDescent="0.2">
      <c r="A194" t="s">
        <v>205</v>
      </c>
      <c r="F194">
        <f>SUM(H190:I190,K190:P190,R190:V190,X190:AA190)</f>
        <v>380</v>
      </c>
      <c r="H194">
        <f>17*F187</f>
        <v>425</v>
      </c>
      <c r="I194" s="5"/>
      <c r="J194" s="13" t="s">
        <v>224</v>
      </c>
      <c r="K194" s="5"/>
      <c r="L194" s="5"/>
      <c r="M194" s="5"/>
    </row>
    <row r="195" spans="1:13" x14ac:dyDescent="0.2">
      <c r="A195" t="s">
        <v>206</v>
      </c>
      <c r="F195">
        <f>Q190</f>
        <v>23</v>
      </c>
      <c r="H195">
        <f>1*F187</f>
        <v>25</v>
      </c>
      <c r="I195" s="5"/>
      <c r="J195" s="13" t="s">
        <v>223</v>
      </c>
      <c r="K195" s="5"/>
      <c r="L195" s="5"/>
      <c r="M195" s="5"/>
    </row>
    <row r="196" spans="1:13" x14ac:dyDescent="0.2">
      <c r="I196" s="5"/>
      <c r="K196" s="5"/>
      <c r="L196" s="5"/>
      <c r="M196" s="5"/>
    </row>
    <row r="197" spans="1:13" x14ac:dyDescent="0.2">
      <c r="A197" s="8" t="s">
        <v>207</v>
      </c>
      <c r="I197" s="5"/>
      <c r="K197" s="5"/>
      <c r="L197" s="5"/>
      <c r="M197" s="5"/>
    </row>
    <row r="198" spans="1:13" x14ac:dyDescent="0.2">
      <c r="A198" t="s">
        <v>203</v>
      </c>
      <c r="F198">
        <f>0</f>
        <v>0</v>
      </c>
      <c r="H198">
        <v>0</v>
      </c>
      <c r="I198" s="5"/>
      <c r="J198" s="13" t="s">
        <v>208</v>
      </c>
      <c r="K198" s="5"/>
      <c r="L198" s="5"/>
      <c r="M198" s="5"/>
    </row>
    <row r="199" spans="1:13" x14ac:dyDescent="0.2">
      <c r="A199" t="s">
        <v>205</v>
      </c>
      <c r="F199">
        <f>SUM(AC190:AK190)</f>
        <v>197</v>
      </c>
      <c r="H199">
        <f>8*F187</f>
        <v>200</v>
      </c>
      <c r="I199" s="5"/>
      <c r="J199" s="13" t="s">
        <v>226</v>
      </c>
      <c r="K199" s="5"/>
      <c r="L199" s="5"/>
      <c r="M199" s="5"/>
    </row>
    <row r="200" spans="1:13" x14ac:dyDescent="0.2">
      <c r="A200" t="s">
        <v>206</v>
      </c>
      <c r="F200">
        <f>SUM(AB190)</f>
        <v>24</v>
      </c>
      <c r="H200">
        <f>1*F187</f>
        <v>25</v>
      </c>
      <c r="I200" s="5"/>
      <c r="J200" s="13" t="s">
        <v>225</v>
      </c>
      <c r="K200" s="5"/>
      <c r="L200" s="5"/>
      <c r="M200" s="5"/>
    </row>
    <row r="201" spans="1:13" x14ac:dyDescent="0.2">
      <c r="I201" s="5"/>
      <c r="K201" s="5"/>
      <c r="L201" s="5"/>
      <c r="M201" s="5"/>
    </row>
    <row r="202" spans="1:13" x14ac:dyDescent="0.2">
      <c r="A202" s="8" t="s">
        <v>209</v>
      </c>
      <c r="I202" s="5"/>
      <c r="K202" s="5"/>
      <c r="L202" s="5"/>
      <c r="M202" s="5"/>
    </row>
    <row r="203" spans="1:13" x14ac:dyDescent="0.2">
      <c r="A203" s="9" t="s">
        <v>210</v>
      </c>
      <c r="H203" s="9" t="s">
        <v>211</v>
      </c>
      <c r="I203" s="10" t="s">
        <v>212</v>
      </c>
      <c r="K203" s="5"/>
      <c r="L203" s="5"/>
      <c r="M203" s="5"/>
    </row>
    <row r="204" spans="1:13" x14ac:dyDescent="0.2">
      <c r="A204" s="9" t="s">
        <v>213</v>
      </c>
      <c r="H204">
        <f>ABS(SUM(F160:F184))</f>
        <v>238</v>
      </c>
      <c r="I204" s="5">
        <f>ABS(SUM(G160:G184))</f>
        <v>230</v>
      </c>
      <c r="K204" s="5"/>
      <c r="L204" s="5"/>
      <c r="M204" s="5"/>
    </row>
    <row r="205" spans="1:13" x14ac:dyDescent="0.2">
      <c r="A205" s="9"/>
      <c r="F205" s="9" t="s">
        <v>202</v>
      </c>
      <c r="I205" s="5"/>
      <c r="K205" s="5"/>
      <c r="L205" s="5"/>
      <c r="M205" s="5"/>
    </row>
    <row r="206" spans="1:13" x14ac:dyDescent="0.2">
      <c r="I206" s="5"/>
      <c r="K206" s="5"/>
      <c r="L206" s="5"/>
      <c r="M206" s="5"/>
    </row>
    <row r="207" spans="1:13" x14ac:dyDescent="0.2">
      <c r="A207" t="s">
        <v>214</v>
      </c>
      <c r="F207">
        <f>COUNTIF(E160:E184,"&lt;=10")</f>
        <v>0</v>
      </c>
      <c r="I207" s="5"/>
      <c r="K207" s="5"/>
      <c r="L207" s="5"/>
      <c r="M207" s="5"/>
    </row>
    <row r="208" spans="1:13" x14ac:dyDescent="0.2">
      <c r="A208" t="s">
        <v>215</v>
      </c>
      <c r="F208">
        <f>COUNTIF(E160:E184,"&lt;=20")-COUNTIF(E160:E184,"&lt;=10")</f>
        <v>1</v>
      </c>
      <c r="H208" s="9" t="s">
        <v>216</v>
      </c>
      <c r="I208" s="5"/>
      <c r="K208" s="5"/>
      <c r="L208" s="5"/>
      <c r="M208" s="5"/>
    </row>
    <row r="209" spans="1:38" x14ac:dyDescent="0.2">
      <c r="A209" t="s">
        <v>217</v>
      </c>
      <c r="F209">
        <f>COUNTIF(E160:E184,"&lt;=30")-COUNTIF(E160:E184,"&lt;=20")</f>
        <v>1</v>
      </c>
      <c r="H209">
        <f>SUM(F207:F211)</f>
        <v>25</v>
      </c>
      <c r="I209" s="5"/>
      <c r="K209" s="5"/>
      <c r="L209" s="5"/>
      <c r="M209" s="5"/>
    </row>
    <row r="210" spans="1:38" x14ac:dyDescent="0.2">
      <c r="A210" t="s">
        <v>218</v>
      </c>
      <c r="F210">
        <f>COUNTIF(E160:E184,"&lt;=40")-COUNTIF(E160:E184,"&lt;=30")</f>
        <v>2</v>
      </c>
      <c r="I210" s="5"/>
      <c r="K210" s="5"/>
      <c r="L210" s="5"/>
      <c r="M210" s="5"/>
    </row>
    <row r="211" spans="1:38" x14ac:dyDescent="0.2">
      <c r="A211" t="s">
        <v>219</v>
      </c>
      <c r="F211">
        <f>COUNTIF(E160:E184,"&lt;=50")-COUNTIF(E160:E184,"&lt;=40")</f>
        <v>21</v>
      </c>
      <c r="I211" s="5"/>
      <c r="K211" s="5"/>
      <c r="L211" s="5"/>
      <c r="M211" s="5"/>
    </row>
    <row r="212" spans="1:38" s="2" customFormat="1" x14ac:dyDescent="0.2"/>
    <row r="213" spans="1:38" s="3" customFormat="1" x14ac:dyDescent="0.2">
      <c r="A213" s="4" t="s">
        <v>228</v>
      </c>
      <c r="J213" s="6"/>
      <c r="Q213" s="7"/>
      <c r="W213" s="6"/>
      <c r="AB213" s="7"/>
    </row>
    <row r="214" spans="1:38" x14ac:dyDescent="0.2">
      <c r="A214" t="s">
        <v>81</v>
      </c>
      <c r="D214">
        <v>30.32</v>
      </c>
      <c r="E214">
        <v>48</v>
      </c>
      <c r="F214">
        <v>10</v>
      </c>
      <c r="G214">
        <v>10</v>
      </c>
      <c r="H214">
        <v>1</v>
      </c>
      <c r="I214">
        <v>1</v>
      </c>
      <c r="J214" s="6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Q214" s="7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 s="6">
        <v>1</v>
      </c>
      <c r="X214">
        <v>1</v>
      </c>
      <c r="Y214">
        <v>1</v>
      </c>
      <c r="Z214">
        <v>1</v>
      </c>
      <c r="AA214">
        <v>1</v>
      </c>
      <c r="AB214" s="7">
        <v>1</v>
      </c>
      <c r="AC214">
        <v>1</v>
      </c>
      <c r="AD214">
        <v>1</v>
      </c>
      <c r="AE214">
        <v>1</v>
      </c>
      <c r="AF214">
        <v>0</v>
      </c>
      <c r="AG214">
        <v>1</v>
      </c>
      <c r="AH214">
        <v>0</v>
      </c>
      <c r="AI214">
        <v>1</v>
      </c>
      <c r="AJ214">
        <v>1</v>
      </c>
      <c r="AK214">
        <v>1</v>
      </c>
      <c r="AL214" t="s">
        <v>35</v>
      </c>
    </row>
    <row r="215" spans="1:38" x14ac:dyDescent="0.2">
      <c r="A215" t="s">
        <v>88</v>
      </c>
      <c r="D215">
        <v>31.7</v>
      </c>
      <c r="E215">
        <v>50</v>
      </c>
      <c r="F215">
        <v>10</v>
      </c>
      <c r="G215">
        <v>10</v>
      </c>
      <c r="H215">
        <v>1</v>
      </c>
      <c r="I215">
        <v>1</v>
      </c>
      <c r="J215" s="6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 s="7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 s="6">
        <v>1</v>
      </c>
      <c r="X215">
        <v>1</v>
      </c>
      <c r="Y215">
        <v>1</v>
      </c>
      <c r="Z215">
        <v>1</v>
      </c>
      <c r="AA215">
        <v>1</v>
      </c>
      <c r="AB215" s="7">
        <v>1</v>
      </c>
      <c r="AC215">
        <v>1</v>
      </c>
      <c r="AD215">
        <v>1</v>
      </c>
      <c r="AE215">
        <v>1</v>
      </c>
      <c r="AF215">
        <v>1</v>
      </c>
      <c r="AG215">
        <v>1</v>
      </c>
      <c r="AH215">
        <v>1</v>
      </c>
      <c r="AI215">
        <v>1</v>
      </c>
      <c r="AJ215">
        <v>1</v>
      </c>
      <c r="AK215">
        <v>1</v>
      </c>
      <c r="AL215" t="s">
        <v>35</v>
      </c>
    </row>
    <row r="216" spans="1:38" x14ac:dyDescent="0.2">
      <c r="A216" t="s">
        <v>138</v>
      </c>
      <c r="D216">
        <v>32.33</v>
      </c>
      <c r="E216">
        <v>50</v>
      </c>
      <c r="F216">
        <v>10</v>
      </c>
      <c r="G216">
        <v>10</v>
      </c>
      <c r="H216">
        <v>1</v>
      </c>
      <c r="I216">
        <v>1</v>
      </c>
      <c r="J216" s="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1</v>
      </c>
      <c r="Q216" s="7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 s="6">
        <v>1</v>
      </c>
      <c r="X216">
        <v>1</v>
      </c>
      <c r="Y216">
        <v>1</v>
      </c>
      <c r="Z216">
        <v>1</v>
      </c>
      <c r="AA216">
        <v>1</v>
      </c>
      <c r="AB216" s="7">
        <v>1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  <c r="AK216">
        <v>1</v>
      </c>
      <c r="AL216" t="s">
        <v>35</v>
      </c>
    </row>
    <row r="217" spans="1:38" x14ac:dyDescent="0.2">
      <c r="A217" t="s">
        <v>67</v>
      </c>
      <c r="D217">
        <v>33.36</v>
      </c>
      <c r="E217">
        <v>37</v>
      </c>
      <c r="F217">
        <v>10</v>
      </c>
      <c r="G217">
        <v>10</v>
      </c>
      <c r="H217">
        <v>1</v>
      </c>
      <c r="I217">
        <v>0</v>
      </c>
      <c r="J217" s="6">
        <v>0</v>
      </c>
      <c r="K217">
        <v>1</v>
      </c>
      <c r="L217">
        <v>0</v>
      </c>
      <c r="M217">
        <v>1</v>
      </c>
      <c r="N217">
        <v>1</v>
      </c>
      <c r="O217">
        <v>1</v>
      </c>
      <c r="P217">
        <v>1</v>
      </c>
      <c r="Q217" s="7">
        <v>1</v>
      </c>
      <c r="R217">
        <v>0</v>
      </c>
      <c r="S217">
        <v>0</v>
      </c>
      <c r="T217">
        <v>1</v>
      </c>
      <c r="U217">
        <v>1</v>
      </c>
      <c r="V217">
        <v>0</v>
      </c>
      <c r="W217" s="6">
        <v>1</v>
      </c>
      <c r="X217">
        <v>1</v>
      </c>
      <c r="Y217">
        <v>0</v>
      </c>
      <c r="Z217">
        <v>0</v>
      </c>
      <c r="AA217">
        <v>1</v>
      </c>
      <c r="AB217" s="7">
        <v>1</v>
      </c>
      <c r="AC217">
        <v>1</v>
      </c>
      <c r="AD217">
        <v>1</v>
      </c>
      <c r="AE217">
        <v>1</v>
      </c>
      <c r="AF217">
        <v>0</v>
      </c>
      <c r="AG217">
        <v>0</v>
      </c>
      <c r="AH217">
        <v>1</v>
      </c>
      <c r="AI217">
        <v>0</v>
      </c>
      <c r="AJ217">
        <v>0</v>
      </c>
      <c r="AK217">
        <v>0</v>
      </c>
      <c r="AL217" t="s">
        <v>68</v>
      </c>
    </row>
    <row r="218" spans="1:38" x14ac:dyDescent="0.2">
      <c r="A218" t="s">
        <v>139</v>
      </c>
      <c r="D218">
        <v>33.5</v>
      </c>
      <c r="E218">
        <v>49</v>
      </c>
      <c r="F218">
        <v>10</v>
      </c>
      <c r="G218">
        <v>10</v>
      </c>
      <c r="H218">
        <v>1</v>
      </c>
      <c r="I218">
        <v>1</v>
      </c>
      <c r="J218" s="6">
        <v>1</v>
      </c>
      <c r="K218">
        <v>1</v>
      </c>
      <c r="L218">
        <v>0</v>
      </c>
      <c r="M218">
        <v>1</v>
      </c>
      <c r="N218">
        <v>1</v>
      </c>
      <c r="O218">
        <v>1</v>
      </c>
      <c r="P218">
        <v>1</v>
      </c>
      <c r="Q218" s="7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 s="6">
        <v>1</v>
      </c>
      <c r="X218">
        <v>1</v>
      </c>
      <c r="Y218">
        <v>1</v>
      </c>
      <c r="Z218">
        <v>1</v>
      </c>
      <c r="AA218">
        <v>1</v>
      </c>
      <c r="AB218" s="7">
        <v>1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1</v>
      </c>
      <c r="AK218">
        <v>1</v>
      </c>
      <c r="AL218" t="s">
        <v>35</v>
      </c>
    </row>
    <row r="219" spans="1:38" x14ac:dyDescent="0.2">
      <c r="A219" t="s">
        <v>160</v>
      </c>
      <c r="D219">
        <v>34.17</v>
      </c>
      <c r="E219">
        <v>49</v>
      </c>
      <c r="F219">
        <v>10</v>
      </c>
      <c r="G219">
        <v>10</v>
      </c>
      <c r="H219">
        <v>1</v>
      </c>
      <c r="I219">
        <v>1</v>
      </c>
      <c r="J219" s="6">
        <v>1</v>
      </c>
      <c r="K219">
        <v>1</v>
      </c>
      <c r="L219">
        <v>0</v>
      </c>
      <c r="M219">
        <v>1</v>
      </c>
      <c r="N219">
        <v>1</v>
      </c>
      <c r="O219">
        <v>1</v>
      </c>
      <c r="P219">
        <v>1</v>
      </c>
      <c r="Q219" s="7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 s="6">
        <v>1</v>
      </c>
      <c r="X219">
        <v>1</v>
      </c>
      <c r="Y219">
        <v>1</v>
      </c>
      <c r="Z219">
        <v>1</v>
      </c>
      <c r="AA219">
        <v>1</v>
      </c>
      <c r="AB219" s="7">
        <v>1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  <c r="AK219">
        <v>1</v>
      </c>
      <c r="AL219" t="s">
        <v>35</v>
      </c>
    </row>
    <row r="220" spans="1:38" x14ac:dyDescent="0.2">
      <c r="A220" t="s">
        <v>155</v>
      </c>
      <c r="D220">
        <v>38.51</v>
      </c>
      <c r="E220">
        <v>49</v>
      </c>
      <c r="F220">
        <v>10</v>
      </c>
      <c r="G220">
        <v>10</v>
      </c>
      <c r="H220">
        <v>1</v>
      </c>
      <c r="I220">
        <v>1</v>
      </c>
      <c r="J220" s="6">
        <v>1</v>
      </c>
      <c r="K220">
        <v>1</v>
      </c>
      <c r="L220">
        <v>0</v>
      </c>
      <c r="M220">
        <v>1</v>
      </c>
      <c r="N220">
        <v>1</v>
      </c>
      <c r="O220">
        <v>1</v>
      </c>
      <c r="P220">
        <v>1</v>
      </c>
      <c r="Q220" s="7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 s="6">
        <v>1</v>
      </c>
      <c r="X220">
        <v>1</v>
      </c>
      <c r="Y220">
        <v>1</v>
      </c>
      <c r="Z220">
        <v>1</v>
      </c>
      <c r="AA220">
        <v>1</v>
      </c>
      <c r="AB220" s="7">
        <v>1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  <c r="AK220">
        <v>1</v>
      </c>
      <c r="AL220" t="s">
        <v>35</v>
      </c>
    </row>
    <row r="221" spans="1:38" s="2" customFormat="1" x14ac:dyDescent="0.2"/>
    <row r="222" spans="1:38" s="3" customFormat="1" x14ac:dyDescent="0.2">
      <c r="A222" s="4" t="s">
        <v>228</v>
      </c>
      <c r="J222" s="6"/>
      <c r="Q222" s="7"/>
      <c r="W222" s="6"/>
      <c r="AB222" s="7"/>
    </row>
    <row r="223" spans="1:38" x14ac:dyDescent="0.2">
      <c r="A223" t="s">
        <v>197</v>
      </c>
      <c r="F223">
        <f>COUNT(D214:D220)</f>
        <v>7</v>
      </c>
      <c r="I223" s="5"/>
      <c r="K223" s="5"/>
      <c r="L223" s="5"/>
      <c r="M223" s="5"/>
    </row>
    <row r="224" spans="1:38" x14ac:dyDescent="0.2">
      <c r="A224" t="s">
        <v>198</v>
      </c>
      <c r="F224">
        <f>AVERAGE(D214:D220)</f>
        <v>33.412857142857142</v>
      </c>
      <c r="I224" s="5"/>
      <c r="K224" s="5"/>
      <c r="L224" s="5"/>
      <c r="M224" s="5"/>
    </row>
    <row r="225" spans="1:37" x14ac:dyDescent="0.2">
      <c r="A225" t="s">
        <v>199</v>
      </c>
      <c r="F225">
        <f>AVERAGE(E214:E220)</f>
        <v>47.428571428571431</v>
      </c>
      <c r="I225" s="5"/>
      <c r="K225" s="5"/>
      <c r="L225" s="5"/>
      <c r="M225" s="5"/>
    </row>
    <row r="226" spans="1:37" x14ac:dyDescent="0.2">
      <c r="A226" t="s">
        <v>200</v>
      </c>
      <c r="H226">
        <f>COUNTIF(H214:H220,"=1")</f>
        <v>7</v>
      </c>
      <c r="I226">
        <f t="shared" ref="I226:AK226" si="3">COUNTIF(I214:I220,"=1")</f>
        <v>6</v>
      </c>
      <c r="J226">
        <f t="shared" si="3"/>
        <v>6</v>
      </c>
      <c r="K226">
        <f t="shared" si="3"/>
        <v>7</v>
      </c>
      <c r="L226">
        <f t="shared" si="3"/>
        <v>3</v>
      </c>
      <c r="M226">
        <f t="shared" si="3"/>
        <v>7</v>
      </c>
      <c r="N226">
        <f t="shared" si="3"/>
        <v>7</v>
      </c>
      <c r="O226">
        <f t="shared" si="3"/>
        <v>7</v>
      </c>
      <c r="P226">
        <f t="shared" si="3"/>
        <v>7</v>
      </c>
      <c r="Q226">
        <f t="shared" si="3"/>
        <v>7</v>
      </c>
      <c r="R226">
        <f t="shared" si="3"/>
        <v>6</v>
      </c>
      <c r="S226">
        <f t="shared" si="3"/>
        <v>6</v>
      </c>
      <c r="T226">
        <f t="shared" si="3"/>
        <v>7</v>
      </c>
      <c r="U226">
        <f t="shared" si="3"/>
        <v>7</v>
      </c>
      <c r="V226">
        <f t="shared" si="3"/>
        <v>6</v>
      </c>
      <c r="W226">
        <f t="shared" si="3"/>
        <v>7</v>
      </c>
      <c r="X226">
        <f t="shared" si="3"/>
        <v>7</v>
      </c>
      <c r="Y226">
        <f t="shared" si="3"/>
        <v>6</v>
      </c>
      <c r="Z226">
        <f t="shared" si="3"/>
        <v>6</v>
      </c>
      <c r="AA226">
        <f t="shared" si="3"/>
        <v>7</v>
      </c>
      <c r="AB226">
        <f t="shared" si="3"/>
        <v>7</v>
      </c>
      <c r="AC226">
        <f t="shared" si="3"/>
        <v>7</v>
      </c>
      <c r="AD226">
        <f t="shared" si="3"/>
        <v>7</v>
      </c>
      <c r="AE226">
        <f t="shared" si="3"/>
        <v>7</v>
      </c>
      <c r="AF226">
        <f t="shared" si="3"/>
        <v>5</v>
      </c>
      <c r="AG226">
        <f t="shared" si="3"/>
        <v>6</v>
      </c>
      <c r="AH226">
        <f t="shared" si="3"/>
        <v>6</v>
      </c>
      <c r="AI226">
        <f t="shared" si="3"/>
        <v>6</v>
      </c>
      <c r="AJ226">
        <f t="shared" si="3"/>
        <v>6</v>
      </c>
      <c r="AK226">
        <f t="shared" si="3"/>
        <v>6</v>
      </c>
    </row>
    <row r="227" spans="1:37" x14ac:dyDescent="0.2">
      <c r="I227" s="5"/>
      <c r="K227" s="5"/>
      <c r="L227" s="5"/>
      <c r="M227" s="5"/>
    </row>
    <row r="228" spans="1:37" x14ac:dyDescent="0.2">
      <c r="A228" s="8" t="s">
        <v>201</v>
      </c>
      <c r="H228" s="8" t="s">
        <v>202</v>
      </c>
      <c r="I228" s="5"/>
      <c r="K228" s="5"/>
      <c r="L228" s="5"/>
      <c r="M228" s="5"/>
    </row>
    <row r="229" spans="1:37" x14ac:dyDescent="0.2">
      <c r="A229" t="s">
        <v>203</v>
      </c>
      <c r="F229">
        <f>SUM(J226,W226)</f>
        <v>13</v>
      </c>
      <c r="H229">
        <f>2*F223</f>
        <v>14</v>
      </c>
      <c r="J229" s="13" t="s">
        <v>204</v>
      </c>
      <c r="K229" s="5"/>
      <c r="M229" s="5"/>
    </row>
    <row r="230" spans="1:37" x14ac:dyDescent="0.2">
      <c r="A230" t="s">
        <v>205</v>
      </c>
      <c r="F230">
        <f>SUM(H226:I226,K226:P226,R226:V226,X226:AA226)</f>
        <v>109</v>
      </c>
      <c r="H230">
        <f>17*F223</f>
        <v>119</v>
      </c>
      <c r="I230" s="5"/>
      <c r="J230" s="13" t="s">
        <v>224</v>
      </c>
      <c r="K230" s="5"/>
      <c r="L230" s="5"/>
      <c r="M230" s="5"/>
    </row>
    <row r="231" spans="1:37" x14ac:dyDescent="0.2">
      <c r="A231" t="s">
        <v>206</v>
      </c>
      <c r="F231">
        <f>Q226</f>
        <v>7</v>
      </c>
      <c r="H231">
        <f>1*F223</f>
        <v>7</v>
      </c>
      <c r="I231" s="5"/>
      <c r="J231" s="13" t="s">
        <v>223</v>
      </c>
      <c r="K231" s="5"/>
      <c r="L231" s="5"/>
      <c r="M231" s="5"/>
    </row>
    <row r="232" spans="1:37" x14ac:dyDescent="0.2">
      <c r="I232" s="5"/>
      <c r="K232" s="5"/>
      <c r="L232" s="5"/>
      <c r="M232" s="5"/>
    </row>
    <row r="233" spans="1:37" x14ac:dyDescent="0.2">
      <c r="A233" s="8" t="s">
        <v>207</v>
      </c>
      <c r="I233" s="5"/>
      <c r="K233" s="5"/>
      <c r="L233" s="5"/>
      <c r="M233" s="5"/>
    </row>
    <row r="234" spans="1:37" x14ac:dyDescent="0.2">
      <c r="A234" t="s">
        <v>203</v>
      </c>
      <c r="F234">
        <f>0</f>
        <v>0</v>
      </c>
      <c r="H234">
        <v>0</v>
      </c>
      <c r="I234" s="5"/>
      <c r="J234" s="13" t="s">
        <v>208</v>
      </c>
      <c r="K234" s="5"/>
      <c r="L234" s="5"/>
      <c r="M234" s="5"/>
    </row>
    <row r="235" spans="1:37" x14ac:dyDescent="0.2">
      <c r="A235" t="s">
        <v>205</v>
      </c>
      <c r="F235">
        <f>SUM(AC226:AK226)</f>
        <v>56</v>
      </c>
      <c r="H235">
        <f>8*F223</f>
        <v>56</v>
      </c>
      <c r="I235" s="5"/>
      <c r="J235" s="13" t="s">
        <v>226</v>
      </c>
      <c r="K235" s="5"/>
      <c r="L235" s="5"/>
      <c r="M235" s="5"/>
    </row>
    <row r="236" spans="1:37" x14ac:dyDescent="0.2">
      <c r="A236" t="s">
        <v>206</v>
      </c>
      <c r="F236">
        <f>SUM(AB226)</f>
        <v>7</v>
      </c>
      <c r="H236">
        <f>1*F223</f>
        <v>7</v>
      </c>
      <c r="I236" s="5"/>
      <c r="J236" s="13" t="s">
        <v>225</v>
      </c>
      <c r="K236" s="5"/>
      <c r="L236" s="5"/>
      <c r="M236" s="5"/>
    </row>
    <row r="237" spans="1:37" x14ac:dyDescent="0.2">
      <c r="I237" s="5"/>
      <c r="K237" s="5"/>
      <c r="L237" s="5"/>
      <c r="M237" s="5"/>
    </row>
    <row r="238" spans="1:37" x14ac:dyDescent="0.2">
      <c r="A238" s="8" t="s">
        <v>209</v>
      </c>
      <c r="I238" s="5"/>
      <c r="K238" s="5"/>
      <c r="L238" s="5"/>
      <c r="M238" s="5"/>
    </row>
    <row r="239" spans="1:37" x14ac:dyDescent="0.2">
      <c r="A239" s="9" t="s">
        <v>210</v>
      </c>
      <c r="H239" s="9" t="s">
        <v>211</v>
      </c>
      <c r="I239" s="10" t="s">
        <v>212</v>
      </c>
      <c r="K239" s="5"/>
      <c r="L239" s="5"/>
      <c r="M239" s="5"/>
    </row>
    <row r="240" spans="1:37" x14ac:dyDescent="0.2">
      <c r="A240" s="9" t="s">
        <v>213</v>
      </c>
      <c r="H240">
        <f>ABS(SUM(F214:F220))</f>
        <v>70</v>
      </c>
      <c r="I240" s="5">
        <f>ABS(SUM(G214:G220))</f>
        <v>70</v>
      </c>
      <c r="K240" s="5"/>
      <c r="L240" s="5"/>
      <c r="M240" s="5"/>
    </row>
    <row r="241" spans="1:38" x14ac:dyDescent="0.2">
      <c r="A241" s="9"/>
      <c r="F241" s="9" t="s">
        <v>202</v>
      </c>
      <c r="I241" s="5"/>
      <c r="K241" s="5"/>
      <c r="L241" s="5"/>
      <c r="M241" s="5"/>
    </row>
    <row r="242" spans="1:38" x14ac:dyDescent="0.2">
      <c r="I242" s="5"/>
      <c r="K242" s="5"/>
      <c r="L242" s="5"/>
      <c r="M242" s="5"/>
    </row>
    <row r="243" spans="1:38" x14ac:dyDescent="0.2">
      <c r="A243" t="s">
        <v>214</v>
      </c>
      <c r="F243">
        <f>COUNTIF(E214:E220,"&lt;=10")</f>
        <v>0</v>
      </c>
      <c r="I243" s="5"/>
      <c r="K243" s="5"/>
      <c r="L243" s="5"/>
      <c r="M243" s="5"/>
    </row>
    <row r="244" spans="1:38" x14ac:dyDescent="0.2">
      <c r="A244" t="s">
        <v>215</v>
      </c>
      <c r="F244">
        <f>COUNTIF(E214:E220,"&lt;=20")-COUNTIF(E214:E220,"&lt;=10")</f>
        <v>0</v>
      </c>
      <c r="H244" s="9" t="s">
        <v>216</v>
      </c>
      <c r="I244" s="5"/>
      <c r="K244" s="5"/>
      <c r="L244" s="5"/>
      <c r="M244" s="5"/>
    </row>
    <row r="245" spans="1:38" x14ac:dyDescent="0.2">
      <c r="A245" t="s">
        <v>217</v>
      </c>
      <c r="F245">
        <f>COUNTIF(E214:E220,"&lt;=30")-COUNTIF(E214:E220,"&lt;=20")</f>
        <v>0</v>
      </c>
      <c r="H245">
        <f>SUM(F243:F247)</f>
        <v>7</v>
      </c>
      <c r="I245" s="5"/>
      <c r="K245" s="5"/>
      <c r="L245" s="5"/>
      <c r="M245" s="5"/>
    </row>
    <row r="246" spans="1:38" x14ac:dyDescent="0.2">
      <c r="A246" t="s">
        <v>218</v>
      </c>
      <c r="F246">
        <f>COUNTIF(E214:E220,"&lt;=40")-COUNTIF(E214:E220,"&lt;=30")</f>
        <v>1</v>
      </c>
      <c r="I246" s="5"/>
      <c r="K246" s="5"/>
      <c r="L246" s="5"/>
      <c r="M246" s="5"/>
    </row>
    <row r="247" spans="1:38" x14ac:dyDescent="0.2">
      <c r="A247" t="s">
        <v>219</v>
      </c>
      <c r="F247">
        <f>COUNTIF(E214:E220,"&lt;=50")-COUNTIF(E214:E220,"&lt;=40")</f>
        <v>6</v>
      </c>
      <c r="I247" s="5"/>
      <c r="K247" s="5"/>
      <c r="L247" s="5"/>
      <c r="M247" s="5"/>
    </row>
    <row r="248" spans="1:38" s="2" customFormat="1" x14ac:dyDescent="0.2"/>
    <row r="249" spans="1:38" s="3" customFormat="1" x14ac:dyDescent="0.2">
      <c r="A249" s="4" t="s">
        <v>229</v>
      </c>
      <c r="J249" s="6"/>
      <c r="Q249" s="7"/>
      <c r="W249" s="6"/>
      <c r="AB249" s="7"/>
    </row>
    <row r="250" spans="1:38" x14ac:dyDescent="0.2">
      <c r="A250" t="s">
        <v>145</v>
      </c>
      <c r="D250">
        <v>40.590000000000003</v>
      </c>
      <c r="E250">
        <v>49</v>
      </c>
      <c r="F250">
        <v>10</v>
      </c>
      <c r="G250">
        <v>10</v>
      </c>
      <c r="H250">
        <v>1</v>
      </c>
      <c r="I250">
        <v>1</v>
      </c>
      <c r="J250" s="6">
        <v>1</v>
      </c>
      <c r="K250">
        <v>1</v>
      </c>
      <c r="L250">
        <v>0</v>
      </c>
      <c r="M250">
        <v>1</v>
      </c>
      <c r="N250">
        <v>1</v>
      </c>
      <c r="O250">
        <v>1</v>
      </c>
      <c r="P250">
        <v>1</v>
      </c>
      <c r="Q250" s="7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 s="6">
        <v>1</v>
      </c>
      <c r="X250">
        <v>1</v>
      </c>
      <c r="Y250">
        <v>1</v>
      </c>
      <c r="Z250">
        <v>1</v>
      </c>
      <c r="AA250">
        <v>1</v>
      </c>
      <c r="AB250" s="7">
        <v>1</v>
      </c>
      <c r="AC250">
        <v>1</v>
      </c>
      <c r="AD250">
        <v>1</v>
      </c>
      <c r="AE250">
        <v>1</v>
      </c>
      <c r="AF250">
        <v>1</v>
      </c>
      <c r="AG250">
        <v>1</v>
      </c>
      <c r="AH250">
        <v>1</v>
      </c>
      <c r="AI250">
        <v>1</v>
      </c>
      <c r="AJ250">
        <v>1</v>
      </c>
      <c r="AK250">
        <v>1</v>
      </c>
      <c r="AL250" t="s">
        <v>35</v>
      </c>
    </row>
    <row r="251" spans="1:38" x14ac:dyDescent="0.2">
      <c r="A251" t="s">
        <v>46</v>
      </c>
      <c r="D251">
        <v>42.47</v>
      </c>
      <c r="E251">
        <v>40</v>
      </c>
      <c r="F251">
        <v>10</v>
      </c>
      <c r="G251">
        <v>10</v>
      </c>
      <c r="H251">
        <v>1</v>
      </c>
      <c r="I251">
        <v>1</v>
      </c>
      <c r="J251" s="6">
        <v>1</v>
      </c>
      <c r="K251">
        <v>0</v>
      </c>
      <c r="L251">
        <v>1</v>
      </c>
      <c r="M251">
        <v>0</v>
      </c>
      <c r="N251">
        <v>0</v>
      </c>
      <c r="O251">
        <v>0</v>
      </c>
      <c r="P251">
        <v>1</v>
      </c>
      <c r="Q251" s="7">
        <v>1</v>
      </c>
      <c r="R251">
        <v>1</v>
      </c>
      <c r="S251">
        <v>0</v>
      </c>
      <c r="T251">
        <v>0</v>
      </c>
      <c r="U251">
        <v>1</v>
      </c>
      <c r="V251">
        <v>1</v>
      </c>
      <c r="W251" s="6">
        <v>0</v>
      </c>
      <c r="X251">
        <v>1</v>
      </c>
      <c r="Y251">
        <v>1</v>
      </c>
      <c r="Z251">
        <v>1</v>
      </c>
      <c r="AA251">
        <v>1</v>
      </c>
      <c r="AB251" s="7">
        <v>1</v>
      </c>
      <c r="AC251">
        <v>1</v>
      </c>
      <c r="AD251">
        <v>0</v>
      </c>
      <c r="AE251">
        <v>1</v>
      </c>
      <c r="AF251">
        <v>0</v>
      </c>
      <c r="AG251">
        <v>1</v>
      </c>
      <c r="AH251">
        <v>0</v>
      </c>
      <c r="AI251">
        <v>1</v>
      </c>
      <c r="AJ251">
        <v>1</v>
      </c>
      <c r="AK251">
        <v>1</v>
      </c>
      <c r="AL251" t="s">
        <v>42</v>
      </c>
    </row>
    <row r="252" spans="1:38" x14ac:dyDescent="0.2">
      <c r="A252" t="s">
        <v>70</v>
      </c>
      <c r="D252">
        <v>44.42</v>
      </c>
      <c r="E252">
        <v>18</v>
      </c>
      <c r="F252">
        <v>2</v>
      </c>
      <c r="G252">
        <v>1</v>
      </c>
      <c r="H252">
        <v>0</v>
      </c>
      <c r="I252">
        <v>0</v>
      </c>
      <c r="J252" s="6">
        <v>0</v>
      </c>
      <c r="K252">
        <v>0</v>
      </c>
      <c r="L252">
        <v>0</v>
      </c>
      <c r="M252">
        <v>1</v>
      </c>
      <c r="N252">
        <v>1</v>
      </c>
      <c r="O252">
        <v>1</v>
      </c>
      <c r="P252">
        <v>1</v>
      </c>
      <c r="Q252" s="7">
        <v>0</v>
      </c>
      <c r="R252">
        <v>0</v>
      </c>
      <c r="S252">
        <v>1</v>
      </c>
      <c r="T252">
        <v>1</v>
      </c>
      <c r="U252">
        <v>0</v>
      </c>
      <c r="V252">
        <v>1</v>
      </c>
      <c r="W252" s="6">
        <v>0</v>
      </c>
      <c r="X252">
        <v>0</v>
      </c>
      <c r="Y252">
        <v>1</v>
      </c>
      <c r="Z252">
        <v>1</v>
      </c>
      <c r="AA252">
        <v>0</v>
      </c>
      <c r="AB252" s="7">
        <v>1</v>
      </c>
      <c r="AC252">
        <v>1</v>
      </c>
      <c r="AD252">
        <v>1</v>
      </c>
      <c r="AE252">
        <v>0</v>
      </c>
      <c r="AF252">
        <v>0</v>
      </c>
      <c r="AG252">
        <v>1</v>
      </c>
      <c r="AH252">
        <v>1</v>
      </c>
      <c r="AI252">
        <v>0</v>
      </c>
      <c r="AJ252">
        <v>1</v>
      </c>
      <c r="AK252">
        <v>0</v>
      </c>
      <c r="AL252" t="s">
        <v>38</v>
      </c>
    </row>
    <row r="253" spans="1:38" x14ac:dyDescent="0.2">
      <c r="A253" t="s">
        <v>187</v>
      </c>
      <c r="D253">
        <v>48.2</v>
      </c>
      <c r="E253">
        <v>50</v>
      </c>
      <c r="F253">
        <v>10</v>
      </c>
      <c r="G253">
        <v>10</v>
      </c>
      <c r="H253">
        <v>1</v>
      </c>
      <c r="I253">
        <v>1</v>
      </c>
      <c r="J253" s="6">
        <v>1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1</v>
      </c>
      <c r="Q253" s="7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 s="6">
        <v>1</v>
      </c>
      <c r="X253">
        <v>1</v>
      </c>
      <c r="Y253">
        <v>1</v>
      </c>
      <c r="Z253">
        <v>1</v>
      </c>
      <c r="AA253">
        <v>1</v>
      </c>
      <c r="AB253" s="7">
        <v>1</v>
      </c>
      <c r="AC253">
        <v>1</v>
      </c>
      <c r="AD253">
        <v>1</v>
      </c>
      <c r="AE253">
        <v>1</v>
      </c>
      <c r="AF253">
        <v>1</v>
      </c>
      <c r="AG253">
        <v>1</v>
      </c>
      <c r="AH253">
        <v>1</v>
      </c>
      <c r="AI253">
        <v>1</v>
      </c>
      <c r="AJ253">
        <v>1</v>
      </c>
      <c r="AK253">
        <v>1</v>
      </c>
      <c r="AL253" t="s">
        <v>35</v>
      </c>
    </row>
    <row r="254" spans="1:38" x14ac:dyDescent="0.2">
      <c r="A254" t="s">
        <v>75</v>
      </c>
      <c r="D254">
        <v>48.32</v>
      </c>
      <c r="E254">
        <v>50</v>
      </c>
      <c r="F254">
        <v>10</v>
      </c>
      <c r="G254">
        <v>10</v>
      </c>
      <c r="H254">
        <v>1</v>
      </c>
      <c r="I254">
        <v>1</v>
      </c>
      <c r="J254" s="6">
        <v>1</v>
      </c>
      <c r="K254">
        <v>1</v>
      </c>
      <c r="L254">
        <v>1</v>
      </c>
      <c r="M254">
        <v>1</v>
      </c>
      <c r="N254">
        <v>1</v>
      </c>
      <c r="O254">
        <v>1</v>
      </c>
      <c r="P254">
        <v>1</v>
      </c>
      <c r="Q254" s="7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 s="6">
        <v>1</v>
      </c>
      <c r="X254">
        <v>1</v>
      </c>
      <c r="Y254">
        <v>1</v>
      </c>
      <c r="Z254">
        <v>1</v>
      </c>
      <c r="AA254">
        <v>1</v>
      </c>
      <c r="AB254" s="7">
        <v>1</v>
      </c>
      <c r="AC254">
        <v>1</v>
      </c>
      <c r="AD254">
        <v>1</v>
      </c>
      <c r="AE254">
        <v>1</v>
      </c>
      <c r="AF254">
        <v>1</v>
      </c>
      <c r="AG254">
        <v>1</v>
      </c>
      <c r="AH254">
        <v>1</v>
      </c>
      <c r="AI254">
        <v>1</v>
      </c>
      <c r="AJ254">
        <v>1</v>
      </c>
      <c r="AK254">
        <v>1</v>
      </c>
      <c r="AL254" t="s">
        <v>35</v>
      </c>
    </row>
    <row r="255" spans="1:38" s="2" customFormat="1" x14ac:dyDescent="0.2"/>
    <row r="256" spans="1:38" s="3" customFormat="1" x14ac:dyDescent="0.2">
      <c r="A256" s="4" t="s">
        <v>229</v>
      </c>
      <c r="J256" s="6"/>
      <c r="Q256" s="7"/>
      <c r="W256" s="6"/>
      <c r="AB256" s="7"/>
    </row>
    <row r="257" spans="1:37" x14ac:dyDescent="0.2">
      <c r="A257" t="s">
        <v>197</v>
      </c>
      <c r="F257">
        <f>COUNT(D250:D254)</f>
        <v>5</v>
      </c>
      <c r="I257" s="5"/>
      <c r="K257" s="5"/>
      <c r="L257" s="5"/>
      <c r="M257" s="5"/>
    </row>
    <row r="258" spans="1:37" x14ac:dyDescent="0.2">
      <c r="A258" t="s">
        <v>198</v>
      </c>
      <c r="F258">
        <f>AVERAGE(D250:D254)</f>
        <v>44.8</v>
      </c>
      <c r="I258" s="5"/>
      <c r="K258" s="5"/>
      <c r="L258" s="5"/>
      <c r="M258" s="5"/>
    </row>
    <row r="259" spans="1:37" x14ac:dyDescent="0.2">
      <c r="A259" t="s">
        <v>199</v>
      </c>
      <c r="F259">
        <f>AVERAGE(E250:E254)</f>
        <v>41.4</v>
      </c>
      <c r="I259" s="5"/>
      <c r="K259" s="5"/>
      <c r="L259" s="5"/>
      <c r="M259" s="5"/>
    </row>
    <row r="260" spans="1:37" x14ac:dyDescent="0.2">
      <c r="A260" t="s">
        <v>200</v>
      </c>
      <c r="H260">
        <f>COUNTIF(H250:H254,"=1")</f>
        <v>4</v>
      </c>
      <c r="I260">
        <f t="shared" ref="I260:AK260" si="4">COUNTIF(I250:I254,"=1")</f>
        <v>4</v>
      </c>
      <c r="J260">
        <f t="shared" si="4"/>
        <v>4</v>
      </c>
      <c r="K260">
        <f t="shared" si="4"/>
        <v>3</v>
      </c>
      <c r="L260">
        <f t="shared" si="4"/>
        <v>3</v>
      </c>
      <c r="M260">
        <f t="shared" si="4"/>
        <v>4</v>
      </c>
      <c r="N260">
        <f t="shared" si="4"/>
        <v>4</v>
      </c>
      <c r="O260">
        <f t="shared" si="4"/>
        <v>4</v>
      </c>
      <c r="P260">
        <f t="shared" si="4"/>
        <v>5</v>
      </c>
      <c r="Q260">
        <f t="shared" si="4"/>
        <v>4</v>
      </c>
      <c r="R260">
        <f t="shared" si="4"/>
        <v>4</v>
      </c>
      <c r="S260">
        <f t="shared" si="4"/>
        <v>4</v>
      </c>
      <c r="T260">
        <f t="shared" si="4"/>
        <v>4</v>
      </c>
      <c r="U260">
        <f t="shared" si="4"/>
        <v>4</v>
      </c>
      <c r="V260">
        <f t="shared" si="4"/>
        <v>5</v>
      </c>
      <c r="W260">
        <f t="shared" si="4"/>
        <v>3</v>
      </c>
      <c r="X260">
        <f t="shared" si="4"/>
        <v>4</v>
      </c>
      <c r="Y260">
        <f t="shared" si="4"/>
        <v>5</v>
      </c>
      <c r="Z260">
        <f t="shared" si="4"/>
        <v>5</v>
      </c>
      <c r="AA260">
        <f t="shared" si="4"/>
        <v>4</v>
      </c>
      <c r="AB260">
        <f t="shared" si="4"/>
        <v>5</v>
      </c>
      <c r="AC260">
        <f t="shared" si="4"/>
        <v>5</v>
      </c>
      <c r="AD260">
        <f t="shared" si="4"/>
        <v>4</v>
      </c>
      <c r="AE260">
        <f t="shared" si="4"/>
        <v>4</v>
      </c>
      <c r="AF260">
        <f t="shared" si="4"/>
        <v>3</v>
      </c>
      <c r="AG260">
        <f t="shared" si="4"/>
        <v>5</v>
      </c>
      <c r="AH260">
        <f t="shared" si="4"/>
        <v>4</v>
      </c>
      <c r="AI260">
        <f t="shared" si="4"/>
        <v>4</v>
      </c>
      <c r="AJ260">
        <f t="shared" si="4"/>
        <v>5</v>
      </c>
      <c r="AK260">
        <f t="shared" si="4"/>
        <v>4</v>
      </c>
    </row>
    <row r="261" spans="1:37" x14ac:dyDescent="0.2">
      <c r="I261" s="5"/>
      <c r="K261" s="5"/>
      <c r="L261" s="5"/>
      <c r="M261" s="5"/>
    </row>
    <row r="262" spans="1:37" x14ac:dyDescent="0.2">
      <c r="A262" s="8" t="s">
        <v>201</v>
      </c>
      <c r="H262" s="8" t="s">
        <v>202</v>
      </c>
      <c r="I262" s="5"/>
      <c r="K262" s="5"/>
      <c r="L262" s="5"/>
      <c r="M262" s="5"/>
    </row>
    <row r="263" spans="1:37" x14ac:dyDescent="0.2">
      <c r="A263" t="s">
        <v>203</v>
      </c>
      <c r="F263">
        <f>SUM(J260,W260)</f>
        <v>7</v>
      </c>
      <c r="H263">
        <f>2*F257</f>
        <v>10</v>
      </c>
      <c r="J263" s="13" t="s">
        <v>204</v>
      </c>
      <c r="K263" s="5"/>
      <c r="M263" s="5"/>
    </row>
    <row r="264" spans="1:37" x14ac:dyDescent="0.2">
      <c r="A264" t="s">
        <v>205</v>
      </c>
      <c r="F264">
        <f>SUM(H260:I260,K260:P260,R260:V260,X260:AA260)</f>
        <v>70</v>
      </c>
      <c r="H264">
        <f>17*F257</f>
        <v>85</v>
      </c>
      <c r="I264" s="5"/>
      <c r="J264" s="13" t="s">
        <v>224</v>
      </c>
      <c r="K264" s="5"/>
      <c r="L264" s="5"/>
      <c r="M264" s="5"/>
    </row>
    <row r="265" spans="1:37" x14ac:dyDescent="0.2">
      <c r="A265" t="s">
        <v>206</v>
      </c>
      <c r="F265">
        <f>Q260</f>
        <v>4</v>
      </c>
      <c r="H265">
        <f>1*F257</f>
        <v>5</v>
      </c>
      <c r="I265" s="5"/>
      <c r="J265" s="13" t="s">
        <v>223</v>
      </c>
      <c r="K265" s="5"/>
      <c r="L265" s="5"/>
      <c r="M265" s="5"/>
    </row>
    <row r="266" spans="1:37" x14ac:dyDescent="0.2">
      <c r="I266" s="5"/>
      <c r="K266" s="5"/>
      <c r="L266" s="5"/>
      <c r="M266" s="5"/>
    </row>
    <row r="267" spans="1:37" x14ac:dyDescent="0.2">
      <c r="A267" s="8" t="s">
        <v>207</v>
      </c>
      <c r="I267" s="5"/>
      <c r="K267" s="5"/>
      <c r="L267" s="5"/>
      <c r="M267" s="5"/>
    </row>
    <row r="268" spans="1:37" x14ac:dyDescent="0.2">
      <c r="A268" t="s">
        <v>203</v>
      </c>
      <c r="F268">
        <f>0</f>
        <v>0</v>
      </c>
      <c r="H268">
        <v>0</v>
      </c>
      <c r="I268" s="5"/>
      <c r="J268" s="13" t="s">
        <v>208</v>
      </c>
      <c r="K268" s="5"/>
      <c r="L268" s="5"/>
      <c r="M268" s="5"/>
    </row>
    <row r="269" spans="1:37" x14ac:dyDescent="0.2">
      <c r="A269" t="s">
        <v>205</v>
      </c>
      <c r="F269">
        <f>SUM(AC260:AK260)</f>
        <v>38</v>
      </c>
      <c r="H269">
        <f>8*F257</f>
        <v>40</v>
      </c>
      <c r="I269" s="5"/>
      <c r="J269" s="13" t="s">
        <v>226</v>
      </c>
      <c r="K269" s="5"/>
      <c r="L269" s="5"/>
      <c r="M269" s="5"/>
    </row>
    <row r="270" spans="1:37" x14ac:dyDescent="0.2">
      <c r="A270" t="s">
        <v>206</v>
      </c>
      <c r="F270">
        <f>SUM(AB260)</f>
        <v>5</v>
      </c>
      <c r="H270">
        <f>1*F257</f>
        <v>5</v>
      </c>
      <c r="I270" s="5"/>
      <c r="J270" s="13" t="s">
        <v>225</v>
      </c>
      <c r="K270" s="5"/>
      <c r="L270" s="5"/>
      <c r="M270" s="5"/>
    </row>
    <row r="271" spans="1:37" x14ac:dyDescent="0.2">
      <c r="I271" s="5"/>
      <c r="K271" s="5"/>
      <c r="L271" s="5"/>
      <c r="M271" s="5"/>
    </row>
    <row r="272" spans="1:37" x14ac:dyDescent="0.2">
      <c r="A272" s="8" t="s">
        <v>209</v>
      </c>
      <c r="I272" s="5"/>
      <c r="K272" s="5"/>
      <c r="L272" s="5"/>
      <c r="M272" s="5"/>
    </row>
    <row r="273" spans="1:38" x14ac:dyDescent="0.2">
      <c r="A273" s="9" t="s">
        <v>210</v>
      </c>
      <c r="H273" s="9" t="s">
        <v>211</v>
      </c>
      <c r="I273" s="10" t="s">
        <v>212</v>
      </c>
      <c r="K273" s="5"/>
      <c r="L273" s="5"/>
      <c r="M273" s="5"/>
    </row>
    <row r="274" spans="1:38" x14ac:dyDescent="0.2">
      <c r="A274" s="9" t="s">
        <v>213</v>
      </c>
      <c r="H274">
        <f>ABS(SUM(F250:F254))</f>
        <v>42</v>
      </c>
      <c r="I274" s="5">
        <f>ABS(SUM(G250:G254))</f>
        <v>41</v>
      </c>
      <c r="K274" s="5"/>
      <c r="L274" s="5"/>
      <c r="M274" s="5"/>
    </row>
    <row r="275" spans="1:38" x14ac:dyDescent="0.2">
      <c r="A275" s="9"/>
      <c r="F275" s="9" t="s">
        <v>202</v>
      </c>
      <c r="I275" s="5"/>
      <c r="K275" s="5"/>
      <c r="L275" s="5"/>
      <c r="M275" s="5"/>
    </row>
    <row r="276" spans="1:38" x14ac:dyDescent="0.2">
      <c r="I276" s="5"/>
      <c r="K276" s="5"/>
      <c r="L276" s="5"/>
      <c r="M276" s="5"/>
    </row>
    <row r="277" spans="1:38" x14ac:dyDescent="0.2">
      <c r="A277" t="s">
        <v>214</v>
      </c>
      <c r="F277">
        <f>COUNTIF(E250:E254,"&lt;=10")</f>
        <v>0</v>
      </c>
      <c r="I277" s="5"/>
      <c r="K277" s="5"/>
      <c r="L277" s="5"/>
      <c r="M277" s="5"/>
    </row>
    <row r="278" spans="1:38" x14ac:dyDescent="0.2">
      <c r="A278" t="s">
        <v>215</v>
      </c>
      <c r="F278">
        <f>COUNTIF(E250:E254,"&lt;=20")-COUNTIF(E250:E254,"&lt;=10")</f>
        <v>1</v>
      </c>
      <c r="H278" s="9" t="s">
        <v>216</v>
      </c>
      <c r="I278" s="5"/>
      <c r="K278" s="5"/>
      <c r="L278" s="5"/>
      <c r="M278" s="5"/>
    </row>
    <row r="279" spans="1:38" x14ac:dyDescent="0.2">
      <c r="A279" t="s">
        <v>217</v>
      </c>
      <c r="F279">
        <f>COUNTIF(E250:E254,"&lt;=30")-COUNTIF(E250:E254,"&lt;=20")</f>
        <v>0</v>
      </c>
      <c r="H279">
        <f>SUM(F277:F281)</f>
        <v>5</v>
      </c>
      <c r="I279" s="5"/>
      <c r="K279" s="5"/>
      <c r="L279" s="5"/>
      <c r="M279" s="5"/>
    </row>
    <row r="280" spans="1:38" x14ac:dyDescent="0.2">
      <c r="A280" t="s">
        <v>218</v>
      </c>
      <c r="F280">
        <f>COUNTIF(E250:E254,"&lt;=40")-COUNTIF(E250:E254,"&lt;=30")</f>
        <v>1</v>
      </c>
      <c r="I280" s="5"/>
      <c r="K280" s="5"/>
      <c r="L280" s="5"/>
      <c r="M280" s="5"/>
    </row>
    <row r="281" spans="1:38" x14ac:dyDescent="0.2">
      <c r="A281" t="s">
        <v>219</v>
      </c>
      <c r="F281">
        <f>COUNTIF(E250:E254,"&lt;=50")-COUNTIF(E250:E254,"&lt;=40")</f>
        <v>3</v>
      </c>
      <c r="I281" s="5"/>
      <c r="K281" s="5"/>
      <c r="L281" s="5"/>
      <c r="M281" s="5"/>
    </row>
    <row r="282" spans="1:38" s="2" customFormat="1" x14ac:dyDescent="0.2"/>
    <row r="283" spans="1:38" s="3" customFormat="1" x14ac:dyDescent="0.2">
      <c r="A283" s="4" t="s">
        <v>230</v>
      </c>
      <c r="J283" s="6"/>
      <c r="Q283" s="7"/>
      <c r="W283" s="6"/>
      <c r="AB283" s="7"/>
    </row>
    <row r="284" spans="1:38" x14ac:dyDescent="0.2">
      <c r="A284" t="s">
        <v>102</v>
      </c>
      <c r="D284">
        <v>58.5</v>
      </c>
      <c r="E284">
        <v>47</v>
      </c>
      <c r="F284">
        <v>10</v>
      </c>
      <c r="G284">
        <v>10</v>
      </c>
      <c r="H284">
        <v>1</v>
      </c>
      <c r="I284">
        <v>1</v>
      </c>
      <c r="J284" s="6">
        <v>1</v>
      </c>
      <c r="K284">
        <v>1</v>
      </c>
      <c r="L284">
        <v>0</v>
      </c>
      <c r="M284">
        <v>1</v>
      </c>
      <c r="N284">
        <v>1</v>
      </c>
      <c r="O284">
        <v>1</v>
      </c>
      <c r="P284">
        <v>1</v>
      </c>
      <c r="Q284" s="7">
        <v>0</v>
      </c>
      <c r="R284">
        <v>1</v>
      </c>
      <c r="S284">
        <v>1</v>
      </c>
      <c r="T284">
        <v>1</v>
      </c>
      <c r="U284">
        <v>1</v>
      </c>
      <c r="V284">
        <v>1</v>
      </c>
      <c r="W284" s="6">
        <v>1</v>
      </c>
      <c r="X284">
        <v>1</v>
      </c>
      <c r="Y284">
        <v>1</v>
      </c>
      <c r="Z284">
        <v>1</v>
      </c>
      <c r="AA284">
        <v>1</v>
      </c>
      <c r="AB284" s="7">
        <v>1</v>
      </c>
      <c r="AC284">
        <v>1</v>
      </c>
      <c r="AD284">
        <v>1</v>
      </c>
      <c r="AE284">
        <v>1</v>
      </c>
      <c r="AF284">
        <v>1</v>
      </c>
      <c r="AG284">
        <v>1</v>
      </c>
      <c r="AH284">
        <v>0</v>
      </c>
      <c r="AI284">
        <v>1</v>
      </c>
      <c r="AJ284">
        <v>1</v>
      </c>
      <c r="AK284">
        <v>1</v>
      </c>
      <c r="AL284" t="s">
        <v>35</v>
      </c>
    </row>
    <row r="285" spans="1:38" x14ac:dyDescent="0.2">
      <c r="A285" t="s">
        <v>47</v>
      </c>
      <c r="D285">
        <v>59.42</v>
      </c>
      <c r="E285">
        <v>41</v>
      </c>
      <c r="F285">
        <v>10</v>
      </c>
      <c r="G285">
        <v>10</v>
      </c>
      <c r="H285">
        <v>1</v>
      </c>
      <c r="I285">
        <v>0</v>
      </c>
      <c r="J285" s="6">
        <v>0</v>
      </c>
      <c r="K285">
        <v>0</v>
      </c>
      <c r="L285">
        <v>1</v>
      </c>
      <c r="M285">
        <v>0</v>
      </c>
      <c r="N285">
        <v>1</v>
      </c>
      <c r="O285">
        <v>1</v>
      </c>
      <c r="P285">
        <v>1</v>
      </c>
      <c r="Q285" s="7">
        <v>1</v>
      </c>
      <c r="R285">
        <v>0</v>
      </c>
      <c r="S285">
        <v>0</v>
      </c>
      <c r="T285">
        <v>0</v>
      </c>
      <c r="U285">
        <v>1</v>
      </c>
      <c r="V285">
        <v>1</v>
      </c>
      <c r="W285" s="6">
        <v>1</v>
      </c>
      <c r="X285">
        <v>1</v>
      </c>
      <c r="Y285">
        <v>1</v>
      </c>
      <c r="Z285">
        <v>1</v>
      </c>
      <c r="AA285">
        <v>1</v>
      </c>
      <c r="AB285" s="7">
        <v>1</v>
      </c>
      <c r="AC285">
        <v>1</v>
      </c>
      <c r="AD285">
        <v>1</v>
      </c>
      <c r="AE285">
        <v>1</v>
      </c>
      <c r="AF285">
        <v>1</v>
      </c>
      <c r="AG285">
        <v>1</v>
      </c>
      <c r="AH285">
        <v>1</v>
      </c>
      <c r="AI285">
        <v>0</v>
      </c>
      <c r="AJ285">
        <v>1</v>
      </c>
      <c r="AK285">
        <v>0</v>
      </c>
      <c r="AL285" t="s">
        <v>42</v>
      </c>
    </row>
    <row r="286" spans="1:38" x14ac:dyDescent="0.2">
      <c r="A286" t="s">
        <v>116</v>
      </c>
      <c r="D286">
        <v>60</v>
      </c>
      <c r="E286">
        <v>42</v>
      </c>
      <c r="F286">
        <v>10</v>
      </c>
      <c r="G286">
        <v>3</v>
      </c>
      <c r="H286">
        <v>1</v>
      </c>
      <c r="I286">
        <v>1</v>
      </c>
      <c r="J286" s="6">
        <v>1</v>
      </c>
      <c r="K286">
        <v>1</v>
      </c>
      <c r="L286">
        <v>0</v>
      </c>
      <c r="M286">
        <v>1</v>
      </c>
      <c r="N286">
        <v>1</v>
      </c>
      <c r="O286">
        <v>1</v>
      </c>
      <c r="P286">
        <v>1</v>
      </c>
      <c r="Q286" s="7">
        <v>1</v>
      </c>
      <c r="R286">
        <v>1</v>
      </c>
      <c r="S286">
        <v>1</v>
      </c>
      <c r="T286">
        <v>1</v>
      </c>
      <c r="U286">
        <v>1</v>
      </c>
      <c r="V286">
        <v>1</v>
      </c>
      <c r="W286" s="6">
        <v>1</v>
      </c>
      <c r="X286">
        <v>1</v>
      </c>
      <c r="Y286">
        <v>1</v>
      </c>
      <c r="Z286">
        <v>1</v>
      </c>
      <c r="AA286">
        <v>1</v>
      </c>
      <c r="AB286" s="7">
        <v>1</v>
      </c>
      <c r="AC286">
        <v>1</v>
      </c>
      <c r="AD286">
        <v>1</v>
      </c>
      <c r="AE286">
        <v>1</v>
      </c>
      <c r="AF286">
        <v>1</v>
      </c>
      <c r="AG286">
        <v>1</v>
      </c>
      <c r="AH286">
        <v>1</v>
      </c>
      <c r="AI286">
        <v>1</v>
      </c>
      <c r="AJ286">
        <v>1</v>
      </c>
      <c r="AK286">
        <v>1</v>
      </c>
      <c r="AL286" t="s">
        <v>42</v>
      </c>
    </row>
    <row r="287" spans="1:38" x14ac:dyDescent="0.2">
      <c r="A287" t="s">
        <v>119</v>
      </c>
      <c r="D287">
        <v>60</v>
      </c>
      <c r="E287">
        <v>14</v>
      </c>
      <c r="F287">
        <v>10</v>
      </c>
      <c r="G287">
        <v>4</v>
      </c>
      <c r="H287">
        <v>0</v>
      </c>
      <c r="I287">
        <v>0</v>
      </c>
      <c r="J287" s="6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 s="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 s="6">
        <v>0</v>
      </c>
      <c r="X287">
        <v>0</v>
      </c>
      <c r="Y287">
        <v>0</v>
      </c>
      <c r="Z287">
        <v>0</v>
      </c>
      <c r="AA287">
        <v>0</v>
      </c>
      <c r="AB287" s="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 t="s">
        <v>38</v>
      </c>
    </row>
    <row r="288" spans="1:38" s="2" customFormat="1" x14ac:dyDescent="0.2"/>
    <row r="289" spans="1:37" s="3" customFormat="1" x14ac:dyDescent="0.2">
      <c r="A289" s="4" t="s">
        <v>230</v>
      </c>
      <c r="J289" s="6"/>
      <c r="Q289" s="7"/>
      <c r="W289" s="6"/>
      <c r="AB289" s="7"/>
    </row>
    <row r="290" spans="1:37" x14ac:dyDescent="0.2">
      <c r="A290" t="s">
        <v>197</v>
      </c>
      <c r="F290">
        <f>COUNT(D284:D287)</f>
        <v>4</v>
      </c>
      <c r="I290" s="5"/>
      <c r="K290" s="5"/>
      <c r="L290" s="5"/>
      <c r="M290" s="5"/>
    </row>
    <row r="291" spans="1:37" x14ac:dyDescent="0.2">
      <c r="A291" t="s">
        <v>198</v>
      </c>
      <c r="F291">
        <f>AVERAGE(D284:D287)</f>
        <v>59.480000000000004</v>
      </c>
      <c r="I291" s="5"/>
      <c r="K291" s="5"/>
      <c r="L291" s="5"/>
      <c r="M291" s="5"/>
    </row>
    <row r="292" spans="1:37" x14ac:dyDescent="0.2">
      <c r="A292" t="s">
        <v>199</v>
      </c>
      <c r="F292">
        <f>AVERAGE(E284:E287)</f>
        <v>36</v>
      </c>
      <c r="I292" s="5"/>
      <c r="K292" s="5"/>
      <c r="L292" s="5"/>
      <c r="M292" s="5"/>
    </row>
    <row r="293" spans="1:37" x14ac:dyDescent="0.2">
      <c r="A293" t="s">
        <v>200</v>
      </c>
      <c r="H293">
        <f>COUNTIF(H284:H287,"=1")</f>
        <v>3</v>
      </c>
      <c r="I293">
        <f t="shared" ref="I293:AK293" si="5">COUNTIF(I284:I287,"=1")</f>
        <v>2</v>
      </c>
      <c r="J293">
        <f t="shared" si="5"/>
        <v>2</v>
      </c>
      <c r="K293">
        <f t="shared" si="5"/>
        <v>2</v>
      </c>
      <c r="L293">
        <f t="shared" si="5"/>
        <v>1</v>
      </c>
      <c r="M293">
        <f t="shared" si="5"/>
        <v>2</v>
      </c>
      <c r="N293">
        <f t="shared" si="5"/>
        <v>3</v>
      </c>
      <c r="O293">
        <f t="shared" si="5"/>
        <v>3</v>
      </c>
      <c r="P293">
        <f t="shared" si="5"/>
        <v>3</v>
      </c>
      <c r="Q293">
        <f t="shared" si="5"/>
        <v>2</v>
      </c>
      <c r="R293">
        <f t="shared" si="5"/>
        <v>2</v>
      </c>
      <c r="S293">
        <f t="shared" si="5"/>
        <v>2</v>
      </c>
      <c r="T293">
        <f t="shared" si="5"/>
        <v>2</v>
      </c>
      <c r="U293">
        <f t="shared" si="5"/>
        <v>3</v>
      </c>
      <c r="V293">
        <f t="shared" si="5"/>
        <v>3</v>
      </c>
      <c r="W293">
        <f t="shared" si="5"/>
        <v>3</v>
      </c>
      <c r="X293">
        <f t="shared" si="5"/>
        <v>3</v>
      </c>
      <c r="Y293">
        <f t="shared" si="5"/>
        <v>3</v>
      </c>
      <c r="Z293">
        <f t="shared" si="5"/>
        <v>3</v>
      </c>
      <c r="AA293">
        <f t="shared" si="5"/>
        <v>3</v>
      </c>
      <c r="AB293">
        <f t="shared" si="5"/>
        <v>3</v>
      </c>
      <c r="AC293">
        <f t="shared" si="5"/>
        <v>3</v>
      </c>
      <c r="AD293">
        <f t="shared" si="5"/>
        <v>3</v>
      </c>
      <c r="AE293">
        <f t="shared" si="5"/>
        <v>3</v>
      </c>
      <c r="AF293">
        <f t="shared" si="5"/>
        <v>3</v>
      </c>
      <c r="AG293">
        <f t="shared" si="5"/>
        <v>3</v>
      </c>
      <c r="AH293">
        <f t="shared" si="5"/>
        <v>2</v>
      </c>
      <c r="AI293">
        <f t="shared" si="5"/>
        <v>2</v>
      </c>
      <c r="AJ293">
        <f t="shared" si="5"/>
        <v>3</v>
      </c>
      <c r="AK293">
        <f t="shared" si="5"/>
        <v>2</v>
      </c>
    </row>
    <row r="294" spans="1:37" x14ac:dyDescent="0.2">
      <c r="I294" s="5"/>
      <c r="K294" s="5"/>
      <c r="L294" s="5"/>
      <c r="M294" s="5"/>
    </row>
    <row r="295" spans="1:37" x14ac:dyDescent="0.2">
      <c r="A295" s="8" t="s">
        <v>201</v>
      </c>
      <c r="H295" s="8" t="s">
        <v>202</v>
      </c>
      <c r="I295" s="5"/>
      <c r="K295" s="5"/>
      <c r="L295" s="5"/>
      <c r="M295" s="5"/>
    </row>
    <row r="296" spans="1:37" x14ac:dyDescent="0.2">
      <c r="A296" t="s">
        <v>203</v>
      </c>
      <c r="F296">
        <f>SUM(J293,W293)</f>
        <v>5</v>
      </c>
      <c r="H296">
        <f>2*F290</f>
        <v>8</v>
      </c>
      <c r="J296" s="13" t="s">
        <v>204</v>
      </c>
      <c r="K296" s="5"/>
      <c r="M296" s="5"/>
    </row>
    <row r="297" spans="1:37" x14ac:dyDescent="0.2">
      <c r="A297" t="s">
        <v>205</v>
      </c>
      <c r="F297">
        <f>SUM(H293:I293,K293:P293,R293:V293,X293:AA293)</f>
        <v>43</v>
      </c>
      <c r="H297">
        <f>17*F290</f>
        <v>68</v>
      </c>
      <c r="I297" s="5"/>
      <c r="J297" s="13" t="s">
        <v>224</v>
      </c>
      <c r="K297" s="5"/>
      <c r="L297" s="5"/>
      <c r="M297" s="5"/>
    </row>
    <row r="298" spans="1:37" x14ac:dyDescent="0.2">
      <c r="A298" t="s">
        <v>206</v>
      </c>
      <c r="F298">
        <f>Q293</f>
        <v>2</v>
      </c>
      <c r="H298">
        <f>1*F290</f>
        <v>4</v>
      </c>
      <c r="I298" s="5"/>
      <c r="J298" s="13" t="s">
        <v>223</v>
      </c>
      <c r="K298" s="5"/>
      <c r="L298" s="5"/>
      <c r="M298" s="5"/>
    </row>
    <row r="299" spans="1:37" x14ac:dyDescent="0.2">
      <c r="I299" s="5"/>
      <c r="K299" s="5"/>
      <c r="L299" s="5"/>
      <c r="M299" s="5"/>
    </row>
    <row r="300" spans="1:37" x14ac:dyDescent="0.2">
      <c r="A300" s="8" t="s">
        <v>207</v>
      </c>
      <c r="I300" s="5"/>
      <c r="K300" s="5"/>
      <c r="L300" s="5"/>
      <c r="M300" s="5"/>
    </row>
    <row r="301" spans="1:37" x14ac:dyDescent="0.2">
      <c r="A301" t="s">
        <v>203</v>
      </c>
      <c r="F301">
        <f>0</f>
        <v>0</v>
      </c>
      <c r="H301">
        <v>0</v>
      </c>
      <c r="I301" s="5"/>
      <c r="J301" s="13" t="s">
        <v>208</v>
      </c>
      <c r="K301" s="5"/>
      <c r="L301" s="5"/>
      <c r="M301" s="5"/>
    </row>
    <row r="302" spans="1:37" x14ac:dyDescent="0.2">
      <c r="A302" t="s">
        <v>205</v>
      </c>
      <c r="F302">
        <f>SUM(AC293:AK293)</f>
        <v>24</v>
      </c>
      <c r="H302">
        <f>8*F290</f>
        <v>32</v>
      </c>
      <c r="I302" s="5"/>
      <c r="J302" s="13" t="s">
        <v>226</v>
      </c>
      <c r="K302" s="5"/>
      <c r="L302" s="5"/>
      <c r="M302" s="5"/>
    </row>
    <row r="303" spans="1:37" x14ac:dyDescent="0.2">
      <c r="A303" t="s">
        <v>206</v>
      </c>
      <c r="F303">
        <f>SUM(AB293)</f>
        <v>3</v>
      </c>
      <c r="H303">
        <f>1*F290</f>
        <v>4</v>
      </c>
      <c r="I303" s="5"/>
      <c r="J303" s="13" t="s">
        <v>225</v>
      </c>
      <c r="K303" s="5"/>
      <c r="L303" s="5"/>
      <c r="M303" s="5"/>
    </row>
    <row r="304" spans="1:37" x14ac:dyDescent="0.2">
      <c r="I304" s="5"/>
      <c r="K304" s="5"/>
      <c r="L304" s="5"/>
      <c r="M304" s="5"/>
    </row>
    <row r="305" spans="1:38" x14ac:dyDescent="0.2">
      <c r="A305" s="8" t="s">
        <v>209</v>
      </c>
      <c r="I305" s="5"/>
      <c r="K305" s="5"/>
      <c r="L305" s="5"/>
      <c r="M305" s="5"/>
    </row>
    <row r="306" spans="1:38" x14ac:dyDescent="0.2">
      <c r="A306" s="9" t="s">
        <v>210</v>
      </c>
      <c r="H306" s="9" t="s">
        <v>211</v>
      </c>
      <c r="I306" s="10" t="s">
        <v>212</v>
      </c>
      <c r="K306" s="5"/>
      <c r="L306" s="5"/>
      <c r="M306" s="5"/>
    </row>
    <row r="307" spans="1:38" x14ac:dyDescent="0.2">
      <c r="A307" s="9" t="s">
        <v>213</v>
      </c>
      <c r="H307">
        <f>ABS(SUM(F284:F287))</f>
        <v>40</v>
      </c>
      <c r="I307" s="5">
        <f>ABS(SUM(G284:G287))</f>
        <v>27</v>
      </c>
      <c r="K307" s="5"/>
      <c r="L307" s="5"/>
      <c r="M307" s="5"/>
    </row>
    <row r="308" spans="1:38" x14ac:dyDescent="0.2">
      <c r="A308" s="9"/>
      <c r="F308" s="9" t="s">
        <v>202</v>
      </c>
      <c r="I308" s="5"/>
      <c r="K308" s="5"/>
      <c r="L308" s="5"/>
      <c r="M308" s="5"/>
    </row>
    <row r="309" spans="1:38" x14ac:dyDescent="0.2">
      <c r="I309" s="5"/>
      <c r="K309" s="5"/>
      <c r="L309" s="5"/>
      <c r="M309" s="5"/>
    </row>
    <row r="310" spans="1:38" x14ac:dyDescent="0.2">
      <c r="A310" t="s">
        <v>214</v>
      </c>
      <c r="F310">
        <f>COUNTIF(E284:E287,"&lt;=10")</f>
        <v>0</v>
      </c>
      <c r="I310" s="5"/>
      <c r="K310" s="5"/>
      <c r="L310" s="5"/>
      <c r="M310" s="5"/>
    </row>
    <row r="311" spans="1:38" x14ac:dyDescent="0.2">
      <c r="A311" t="s">
        <v>215</v>
      </c>
      <c r="F311">
        <f>COUNTIF(E284:E287,"&lt;=20")-COUNTIF(E284:E287,"&lt;=10")</f>
        <v>1</v>
      </c>
      <c r="H311" s="9" t="s">
        <v>216</v>
      </c>
      <c r="I311" s="5"/>
      <c r="K311" s="5"/>
      <c r="L311" s="5"/>
      <c r="M311" s="5"/>
    </row>
    <row r="312" spans="1:38" x14ac:dyDescent="0.2">
      <c r="A312" t="s">
        <v>217</v>
      </c>
      <c r="F312">
        <f>COUNTIF(E284:E287,"&lt;=30")-COUNTIF(E284:E287,"&lt;=20")</f>
        <v>0</v>
      </c>
      <c r="H312">
        <f>SUM(F310:F314)</f>
        <v>4</v>
      </c>
      <c r="I312" s="5"/>
      <c r="K312" s="5"/>
      <c r="L312" s="5"/>
      <c r="M312" s="5"/>
    </row>
    <row r="313" spans="1:38" x14ac:dyDescent="0.2">
      <c r="A313" t="s">
        <v>218</v>
      </c>
      <c r="F313">
        <f>COUNTIF(E284:E287,"&lt;=40")-COUNTIF(E284:E287,"&lt;=30")</f>
        <v>0</v>
      </c>
      <c r="I313" s="5"/>
      <c r="K313" s="5"/>
      <c r="L313" s="5"/>
      <c r="M313" s="5"/>
    </row>
    <row r="314" spans="1:38" x14ac:dyDescent="0.2">
      <c r="A314" t="s">
        <v>219</v>
      </c>
      <c r="F314">
        <f>COUNTIF(E284:E287,"&lt;=50")-COUNTIF(E284:E287,"&lt;=40")</f>
        <v>3</v>
      </c>
      <c r="I314" s="5"/>
      <c r="K314" s="5"/>
      <c r="L314" s="5"/>
      <c r="M314" s="5"/>
    </row>
    <row r="315" spans="1:38" s="2" customFormat="1" x14ac:dyDescent="0.2"/>
    <row r="316" spans="1:38" s="3" customFormat="1" x14ac:dyDescent="0.2">
      <c r="A316" s="4" t="s">
        <v>231</v>
      </c>
    </row>
    <row r="317" spans="1:38" x14ac:dyDescent="0.2">
      <c r="A317" t="s">
        <v>37</v>
      </c>
      <c r="D317" t="s">
        <v>51</v>
      </c>
      <c r="E317">
        <v>0</v>
      </c>
      <c r="F317">
        <v>0</v>
      </c>
      <c r="G317">
        <v>0</v>
      </c>
      <c r="H317">
        <v>0</v>
      </c>
      <c r="I317">
        <v>0</v>
      </c>
      <c r="J317" s="6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 s="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 s="6">
        <v>0</v>
      </c>
      <c r="X317">
        <v>0</v>
      </c>
      <c r="Y317">
        <v>0</v>
      </c>
      <c r="Z317">
        <v>0</v>
      </c>
      <c r="AA317">
        <v>0</v>
      </c>
      <c r="AB317" s="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 t="s">
        <v>38</v>
      </c>
    </row>
    <row r="318" spans="1:38" x14ac:dyDescent="0.2">
      <c r="A318" t="s">
        <v>49</v>
      </c>
      <c r="D318" t="s">
        <v>51</v>
      </c>
      <c r="E318" t="s">
        <v>50</v>
      </c>
      <c r="F318" t="s">
        <v>52</v>
      </c>
      <c r="G318" t="s">
        <v>52</v>
      </c>
      <c r="H318" t="s">
        <v>52</v>
      </c>
      <c r="I318" t="s">
        <v>52</v>
      </c>
      <c r="J318" s="6" t="s">
        <v>52</v>
      </c>
      <c r="K318" t="s">
        <v>52</v>
      </c>
      <c r="L318" t="s">
        <v>52</v>
      </c>
      <c r="M318" t="s">
        <v>52</v>
      </c>
      <c r="N318" t="s">
        <v>52</v>
      </c>
      <c r="O318" t="s">
        <v>52</v>
      </c>
      <c r="P318" t="s">
        <v>52</v>
      </c>
      <c r="Q318" s="7" t="s">
        <v>52</v>
      </c>
      <c r="R318" t="s">
        <v>52</v>
      </c>
      <c r="S318" t="s">
        <v>52</v>
      </c>
      <c r="T318" t="s">
        <v>52</v>
      </c>
      <c r="U318" t="s">
        <v>52</v>
      </c>
      <c r="V318" t="s">
        <v>52</v>
      </c>
      <c r="W318" s="6" t="s">
        <v>52</v>
      </c>
      <c r="X318" t="s">
        <v>52</v>
      </c>
      <c r="Y318" t="s">
        <v>52</v>
      </c>
      <c r="Z318" t="s">
        <v>52</v>
      </c>
      <c r="AA318" t="s">
        <v>52</v>
      </c>
      <c r="AB318" s="7" t="s">
        <v>52</v>
      </c>
      <c r="AC318" t="s">
        <v>52</v>
      </c>
      <c r="AD318" t="s">
        <v>52</v>
      </c>
      <c r="AE318" t="s">
        <v>52</v>
      </c>
      <c r="AF318" t="s">
        <v>52</v>
      </c>
      <c r="AG318" t="s">
        <v>52</v>
      </c>
      <c r="AH318" t="s">
        <v>52</v>
      </c>
      <c r="AI318" t="s">
        <v>52</v>
      </c>
      <c r="AJ318" t="s">
        <v>52</v>
      </c>
      <c r="AK318" t="s">
        <v>52</v>
      </c>
      <c r="AL318" t="s">
        <v>50</v>
      </c>
    </row>
    <row r="319" spans="1:38" x14ac:dyDescent="0.2">
      <c r="A319" t="s">
        <v>69</v>
      </c>
      <c r="D319" t="s">
        <v>51</v>
      </c>
      <c r="E319">
        <v>0</v>
      </c>
      <c r="F319">
        <v>0</v>
      </c>
      <c r="G319">
        <v>0</v>
      </c>
      <c r="H319">
        <v>0</v>
      </c>
      <c r="I319">
        <v>0</v>
      </c>
      <c r="J319" s="6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 s="7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 s="6">
        <v>0</v>
      </c>
      <c r="X319">
        <v>0</v>
      </c>
      <c r="Y319">
        <v>0</v>
      </c>
      <c r="Z319">
        <v>0</v>
      </c>
      <c r="AA319">
        <v>0</v>
      </c>
      <c r="AB319" s="7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 t="s">
        <v>38</v>
      </c>
    </row>
    <row r="320" spans="1:38" x14ac:dyDescent="0.2">
      <c r="A320" t="s">
        <v>71</v>
      </c>
      <c r="D320" t="s">
        <v>51</v>
      </c>
      <c r="E320" t="s">
        <v>50</v>
      </c>
      <c r="F320" t="s">
        <v>52</v>
      </c>
      <c r="G320" t="s">
        <v>52</v>
      </c>
      <c r="H320" t="s">
        <v>52</v>
      </c>
      <c r="I320" t="s">
        <v>52</v>
      </c>
      <c r="J320" s="6" t="s">
        <v>52</v>
      </c>
      <c r="K320" t="s">
        <v>52</v>
      </c>
      <c r="L320" t="s">
        <v>52</v>
      </c>
      <c r="M320" t="s">
        <v>52</v>
      </c>
      <c r="N320" t="s">
        <v>52</v>
      </c>
      <c r="O320" t="s">
        <v>52</v>
      </c>
      <c r="P320" t="s">
        <v>52</v>
      </c>
      <c r="Q320" s="7" t="s">
        <v>52</v>
      </c>
      <c r="R320" t="s">
        <v>52</v>
      </c>
      <c r="S320" t="s">
        <v>52</v>
      </c>
      <c r="T320" t="s">
        <v>52</v>
      </c>
      <c r="U320" t="s">
        <v>52</v>
      </c>
      <c r="V320" t="s">
        <v>52</v>
      </c>
      <c r="W320" s="6" t="s">
        <v>52</v>
      </c>
      <c r="X320" t="s">
        <v>52</v>
      </c>
      <c r="Y320" t="s">
        <v>52</v>
      </c>
      <c r="Z320" t="s">
        <v>52</v>
      </c>
      <c r="AA320" t="s">
        <v>52</v>
      </c>
      <c r="AB320" s="7" t="s">
        <v>52</v>
      </c>
      <c r="AC320" t="s">
        <v>52</v>
      </c>
      <c r="AD320" t="s">
        <v>52</v>
      </c>
      <c r="AE320" t="s">
        <v>52</v>
      </c>
      <c r="AF320" t="s">
        <v>52</v>
      </c>
      <c r="AG320" t="s">
        <v>52</v>
      </c>
      <c r="AH320" t="s">
        <v>52</v>
      </c>
      <c r="AI320" t="s">
        <v>52</v>
      </c>
      <c r="AJ320" t="s">
        <v>52</v>
      </c>
      <c r="AK320" t="s">
        <v>52</v>
      </c>
      <c r="AL320" t="s">
        <v>50</v>
      </c>
    </row>
    <row r="321" spans="1:38" x14ac:dyDescent="0.2">
      <c r="A321" t="s">
        <v>72</v>
      </c>
      <c r="D321" t="s">
        <v>51</v>
      </c>
      <c r="E321">
        <v>0</v>
      </c>
      <c r="F321">
        <v>0</v>
      </c>
      <c r="G321">
        <v>0</v>
      </c>
      <c r="H321">
        <v>0</v>
      </c>
      <c r="I321">
        <v>0</v>
      </c>
      <c r="J321" s="6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 s="7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 s="6">
        <v>0</v>
      </c>
      <c r="X321">
        <v>0</v>
      </c>
      <c r="Y321">
        <v>0</v>
      </c>
      <c r="Z321">
        <v>0</v>
      </c>
      <c r="AA321">
        <v>0</v>
      </c>
      <c r="AB321" s="7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 t="s">
        <v>38</v>
      </c>
    </row>
    <row r="322" spans="1:38" x14ac:dyDescent="0.2">
      <c r="A322" t="s">
        <v>73</v>
      </c>
      <c r="D322" t="s">
        <v>51</v>
      </c>
      <c r="E322">
        <v>0</v>
      </c>
      <c r="F322">
        <v>0</v>
      </c>
      <c r="G322">
        <v>0</v>
      </c>
      <c r="H322">
        <v>0</v>
      </c>
      <c r="I322">
        <v>0</v>
      </c>
      <c r="J322" s="6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 s="7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 s="6">
        <v>0</v>
      </c>
      <c r="X322">
        <v>0</v>
      </c>
      <c r="Y322">
        <v>0</v>
      </c>
      <c r="Z322">
        <v>0</v>
      </c>
      <c r="AA322">
        <v>0</v>
      </c>
      <c r="AB322" s="7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 t="s">
        <v>38</v>
      </c>
    </row>
    <row r="323" spans="1:38" x14ac:dyDescent="0.2">
      <c r="A323" t="s">
        <v>97</v>
      </c>
      <c r="D323" t="s">
        <v>51</v>
      </c>
      <c r="E323">
        <v>0</v>
      </c>
      <c r="F323">
        <v>0</v>
      </c>
      <c r="G323">
        <v>0</v>
      </c>
      <c r="H323">
        <v>0</v>
      </c>
      <c r="I323">
        <v>0</v>
      </c>
      <c r="J323" s="6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 s="7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 s="6">
        <v>0</v>
      </c>
      <c r="X323">
        <v>0</v>
      </c>
      <c r="Y323">
        <v>0</v>
      </c>
      <c r="Z323">
        <v>0</v>
      </c>
      <c r="AA323">
        <v>0</v>
      </c>
      <c r="AB323" s="7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 t="s">
        <v>38</v>
      </c>
    </row>
    <row r="324" spans="1:38" x14ac:dyDescent="0.2">
      <c r="A324" t="s">
        <v>103</v>
      </c>
      <c r="D324" t="s">
        <v>51</v>
      </c>
      <c r="E324" t="s">
        <v>50</v>
      </c>
      <c r="F324" t="s">
        <v>52</v>
      </c>
      <c r="G324" t="s">
        <v>52</v>
      </c>
      <c r="H324" t="s">
        <v>52</v>
      </c>
      <c r="I324" t="s">
        <v>52</v>
      </c>
      <c r="J324" s="6" t="s">
        <v>52</v>
      </c>
      <c r="K324" t="s">
        <v>52</v>
      </c>
      <c r="L324" t="s">
        <v>52</v>
      </c>
      <c r="M324" t="s">
        <v>52</v>
      </c>
      <c r="N324" t="s">
        <v>52</v>
      </c>
      <c r="O324" t="s">
        <v>52</v>
      </c>
      <c r="P324" t="s">
        <v>52</v>
      </c>
      <c r="Q324" s="7" t="s">
        <v>52</v>
      </c>
      <c r="R324" t="s">
        <v>52</v>
      </c>
      <c r="S324" t="s">
        <v>52</v>
      </c>
      <c r="T324" t="s">
        <v>52</v>
      </c>
      <c r="U324" t="s">
        <v>52</v>
      </c>
      <c r="V324" t="s">
        <v>52</v>
      </c>
      <c r="W324" s="6" t="s">
        <v>52</v>
      </c>
      <c r="X324" t="s">
        <v>52</v>
      </c>
      <c r="Y324" t="s">
        <v>52</v>
      </c>
      <c r="Z324" t="s">
        <v>52</v>
      </c>
      <c r="AA324" t="s">
        <v>52</v>
      </c>
      <c r="AB324" s="7" t="s">
        <v>52</v>
      </c>
      <c r="AC324" t="s">
        <v>52</v>
      </c>
      <c r="AD324" t="s">
        <v>52</v>
      </c>
      <c r="AE324" t="s">
        <v>52</v>
      </c>
      <c r="AF324" t="s">
        <v>52</v>
      </c>
      <c r="AG324" t="s">
        <v>52</v>
      </c>
      <c r="AH324" t="s">
        <v>52</v>
      </c>
      <c r="AI324" t="s">
        <v>52</v>
      </c>
      <c r="AJ324" t="s">
        <v>52</v>
      </c>
      <c r="AK324" t="s">
        <v>52</v>
      </c>
      <c r="AL324" t="s">
        <v>50</v>
      </c>
    </row>
    <row r="325" spans="1:38" x14ac:dyDescent="0.2">
      <c r="A325" t="s">
        <v>113</v>
      </c>
      <c r="D325" t="s">
        <v>51</v>
      </c>
      <c r="E325">
        <v>0</v>
      </c>
      <c r="F325">
        <v>0</v>
      </c>
      <c r="G325">
        <v>0</v>
      </c>
      <c r="H325">
        <v>0</v>
      </c>
      <c r="I325">
        <v>0</v>
      </c>
      <c r="J325" s="6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 s="7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 s="6">
        <v>0</v>
      </c>
      <c r="X325">
        <v>0</v>
      </c>
      <c r="Y325">
        <v>0</v>
      </c>
      <c r="Z325">
        <v>0</v>
      </c>
      <c r="AA325">
        <v>0</v>
      </c>
      <c r="AB325" s="7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 t="s">
        <v>38</v>
      </c>
    </row>
    <row r="326" spans="1:38" x14ac:dyDescent="0.2">
      <c r="A326" t="s">
        <v>133</v>
      </c>
      <c r="D326" t="s">
        <v>51</v>
      </c>
      <c r="E326" t="s">
        <v>50</v>
      </c>
      <c r="F326" t="s">
        <v>52</v>
      </c>
      <c r="G326" t="s">
        <v>52</v>
      </c>
      <c r="H326" t="s">
        <v>52</v>
      </c>
      <c r="I326" t="s">
        <v>52</v>
      </c>
      <c r="J326" s="6" t="s">
        <v>52</v>
      </c>
      <c r="K326" t="s">
        <v>52</v>
      </c>
      <c r="L326" t="s">
        <v>52</v>
      </c>
      <c r="M326" t="s">
        <v>52</v>
      </c>
      <c r="N326" t="s">
        <v>52</v>
      </c>
      <c r="O326" t="s">
        <v>52</v>
      </c>
      <c r="P326" t="s">
        <v>52</v>
      </c>
      <c r="Q326" s="7" t="s">
        <v>52</v>
      </c>
      <c r="R326" t="s">
        <v>52</v>
      </c>
      <c r="S326" t="s">
        <v>52</v>
      </c>
      <c r="T326" t="s">
        <v>52</v>
      </c>
      <c r="U326" t="s">
        <v>52</v>
      </c>
      <c r="V326" t="s">
        <v>52</v>
      </c>
      <c r="W326" s="6" t="s">
        <v>52</v>
      </c>
      <c r="X326" t="s">
        <v>52</v>
      </c>
      <c r="Y326" t="s">
        <v>52</v>
      </c>
      <c r="Z326" t="s">
        <v>52</v>
      </c>
      <c r="AA326" t="s">
        <v>52</v>
      </c>
      <c r="AB326" s="7" t="s">
        <v>52</v>
      </c>
      <c r="AC326" t="s">
        <v>52</v>
      </c>
      <c r="AD326" t="s">
        <v>52</v>
      </c>
      <c r="AE326" t="s">
        <v>52</v>
      </c>
      <c r="AF326" t="s">
        <v>52</v>
      </c>
      <c r="AG326" t="s">
        <v>52</v>
      </c>
      <c r="AH326" t="s">
        <v>52</v>
      </c>
      <c r="AI326" t="s">
        <v>52</v>
      </c>
      <c r="AJ326" t="s">
        <v>52</v>
      </c>
      <c r="AK326" t="s">
        <v>52</v>
      </c>
      <c r="AL326" t="s">
        <v>50</v>
      </c>
    </row>
    <row r="327" spans="1:38" x14ac:dyDescent="0.2">
      <c r="A327" t="s">
        <v>141</v>
      </c>
      <c r="D327" t="s">
        <v>51</v>
      </c>
      <c r="E327" t="s">
        <v>50</v>
      </c>
      <c r="F327" t="s">
        <v>52</v>
      </c>
      <c r="G327" t="s">
        <v>52</v>
      </c>
      <c r="H327" t="s">
        <v>52</v>
      </c>
      <c r="I327" t="s">
        <v>52</v>
      </c>
      <c r="J327" s="6" t="s">
        <v>52</v>
      </c>
      <c r="K327" t="s">
        <v>52</v>
      </c>
      <c r="L327" t="s">
        <v>52</v>
      </c>
      <c r="M327" t="s">
        <v>52</v>
      </c>
      <c r="N327" t="s">
        <v>52</v>
      </c>
      <c r="O327" t="s">
        <v>52</v>
      </c>
      <c r="P327" t="s">
        <v>52</v>
      </c>
      <c r="Q327" s="7" t="s">
        <v>52</v>
      </c>
      <c r="R327" t="s">
        <v>52</v>
      </c>
      <c r="S327" t="s">
        <v>52</v>
      </c>
      <c r="T327" t="s">
        <v>52</v>
      </c>
      <c r="U327" t="s">
        <v>52</v>
      </c>
      <c r="V327" t="s">
        <v>52</v>
      </c>
      <c r="W327" s="6" t="s">
        <v>52</v>
      </c>
      <c r="X327" t="s">
        <v>52</v>
      </c>
      <c r="Y327" t="s">
        <v>52</v>
      </c>
      <c r="Z327" t="s">
        <v>52</v>
      </c>
      <c r="AA327" t="s">
        <v>52</v>
      </c>
      <c r="AB327" s="7" t="s">
        <v>52</v>
      </c>
      <c r="AC327" t="s">
        <v>52</v>
      </c>
      <c r="AD327" t="s">
        <v>52</v>
      </c>
      <c r="AE327" t="s">
        <v>52</v>
      </c>
      <c r="AF327" t="s">
        <v>52</v>
      </c>
      <c r="AG327" t="s">
        <v>52</v>
      </c>
      <c r="AH327" t="s">
        <v>52</v>
      </c>
      <c r="AI327" t="s">
        <v>52</v>
      </c>
      <c r="AJ327" t="s">
        <v>52</v>
      </c>
      <c r="AK327" t="s">
        <v>52</v>
      </c>
      <c r="AL327" t="s">
        <v>50</v>
      </c>
    </row>
    <row r="328" spans="1:38" x14ac:dyDescent="0.2">
      <c r="A328" t="s">
        <v>161</v>
      </c>
      <c r="D328" t="s">
        <v>51</v>
      </c>
      <c r="E328">
        <v>0</v>
      </c>
      <c r="F328">
        <v>0</v>
      </c>
      <c r="G328">
        <v>0</v>
      </c>
      <c r="H328">
        <v>0</v>
      </c>
      <c r="I328">
        <v>0</v>
      </c>
      <c r="J328" s="6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 s="7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 s="6">
        <v>0</v>
      </c>
      <c r="X328">
        <v>0</v>
      </c>
      <c r="Y328">
        <v>0</v>
      </c>
      <c r="Z328">
        <v>0</v>
      </c>
      <c r="AA328">
        <v>0</v>
      </c>
      <c r="AB328" s="7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 t="s">
        <v>38</v>
      </c>
    </row>
    <row r="329" spans="1:38" x14ac:dyDescent="0.2">
      <c r="A329" t="s">
        <v>163</v>
      </c>
      <c r="D329" t="s">
        <v>51</v>
      </c>
      <c r="E329">
        <v>0</v>
      </c>
      <c r="F329">
        <v>0</v>
      </c>
      <c r="G329">
        <v>0</v>
      </c>
      <c r="H329">
        <v>0</v>
      </c>
      <c r="I329">
        <v>0</v>
      </c>
      <c r="J329" s="6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 s="7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 s="6">
        <v>0</v>
      </c>
      <c r="X329">
        <v>0</v>
      </c>
      <c r="Y329">
        <v>0</v>
      </c>
      <c r="Z329">
        <v>0</v>
      </c>
      <c r="AA329">
        <v>0</v>
      </c>
      <c r="AB329" s="7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 t="s">
        <v>38</v>
      </c>
    </row>
    <row r="330" spans="1:38" x14ac:dyDescent="0.2">
      <c r="A330" t="s">
        <v>183</v>
      </c>
      <c r="D330" t="s">
        <v>51</v>
      </c>
      <c r="E330">
        <v>0</v>
      </c>
      <c r="F330">
        <v>0</v>
      </c>
      <c r="G330">
        <v>0</v>
      </c>
      <c r="H330">
        <v>0</v>
      </c>
      <c r="I330">
        <v>0</v>
      </c>
      <c r="J330" s="6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 s="7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 s="6">
        <v>0</v>
      </c>
      <c r="X330">
        <v>0</v>
      </c>
      <c r="Y330">
        <v>0</v>
      </c>
      <c r="Z330">
        <v>0</v>
      </c>
      <c r="AA330">
        <v>0</v>
      </c>
      <c r="AB330" s="7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 t="s">
        <v>38</v>
      </c>
    </row>
  </sheetData>
  <sortState ref="A2:AL156">
    <sortCondition ref="D2:D156"/>
  </sortState>
  <printOptions gridLines="1" gridLinesSet="0"/>
  <pageMargins left="0.75" right="0.75" top="1" bottom="1" header="0.5" footer="0.5"/>
  <pageSetup fitToWidth="0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Haitham A. El-Ghareeb</cp:lastModifiedBy>
  <dcterms:created xsi:type="dcterms:W3CDTF">2010-06-01T14:52:19Z</dcterms:created>
  <dcterms:modified xsi:type="dcterms:W3CDTF">2010-06-01T17:30:00Z</dcterms:modified>
</cp:coreProperties>
</file>