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9660" windowHeight="5490" activeTab="3"/>
  </bookViews>
  <sheets>
    <sheet name="Overview" sheetId="1" r:id="rId1"/>
    <sheet name="Sheet1" sheetId="2" r:id="rId2"/>
    <sheet name="Sheet2" sheetId="3" r:id="rId3"/>
    <sheet name="Categories Report" sheetId="4" r:id="rId4"/>
  </sheets>
  <calcPr calcId="124519"/>
  <pivotCaches>
    <pivotCache cacheId="107" r:id="rId5"/>
  </pivotCaches>
</workbook>
</file>

<file path=xl/calcChain.xml><?xml version="1.0" encoding="utf-8"?>
<calcChain xmlns="http://schemas.openxmlformats.org/spreadsheetml/2006/main">
  <c r="A220" i="4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90"/>
  <c r="A91"/>
  <c r="A92"/>
  <c r="A93"/>
  <c r="A94"/>
  <c r="A95"/>
  <c r="A96"/>
  <c r="A97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K3" i="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C199" i="2" l="1"/>
  <c r="C200"/>
  <c r="C201"/>
  <c r="C202"/>
  <c r="C203"/>
  <c r="C204"/>
  <c r="C198"/>
  <c r="B206"/>
  <c r="C147"/>
  <c r="C146"/>
  <c r="C145"/>
  <c r="C332" i="1"/>
  <c r="F313" l="1"/>
  <c r="F312"/>
  <c r="F311"/>
  <c r="F310"/>
  <c r="F309"/>
  <c r="I306"/>
  <c r="H306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H292"/>
  <c r="F296" s="1"/>
  <c r="F291"/>
  <c r="F290"/>
  <c r="F289"/>
  <c r="F302"/>
  <c r="F301"/>
  <c r="F300"/>
  <c r="F297"/>
  <c r="F295"/>
  <c r="H302"/>
  <c r="F282"/>
  <c r="F281"/>
  <c r="F280"/>
  <c r="F279"/>
  <c r="F278"/>
  <c r="I275"/>
  <c r="H275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F269" s="1"/>
  <c r="AF261"/>
  <c r="AG261"/>
  <c r="F271" s="1"/>
  <c r="AH261"/>
  <c r="AI261"/>
  <c r="AJ261"/>
  <c r="AK261"/>
  <c r="H261"/>
  <c r="F260"/>
  <c r="F259"/>
  <c r="F258"/>
  <c r="F270"/>
  <c r="F266"/>
  <c r="F264"/>
  <c r="H271"/>
  <c r="F250"/>
  <c r="F249"/>
  <c r="F248"/>
  <c r="F247"/>
  <c r="F246"/>
  <c r="I243"/>
  <c r="H243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F239" s="1"/>
  <c r="AH229"/>
  <c r="AI229"/>
  <c r="AJ229"/>
  <c r="AK229"/>
  <c r="H229"/>
  <c r="F228"/>
  <c r="F227"/>
  <c r="F226"/>
  <c r="H239" s="1"/>
  <c r="F237"/>
  <c r="F234"/>
  <c r="F232"/>
  <c r="F213"/>
  <c r="F212"/>
  <c r="F211"/>
  <c r="F210"/>
  <c r="F209"/>
  <c r="I206"/>
  <c r="H206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F200" s="1"/>
  <c r="AF192"/>
  <c r="AG192"/>
  <c r="F202" s="1"/>
  <c r="AH192"/>
  <c r="AI192"/>
  <c r="AJ192"/>
  <c r="AK192"/>
  <c r="H192"/>
  <c r="F191"/>
  <c r="F190"/>
  <c r="F189"/>
  <c r="H202" s="1"/>
  <c r="F197"/>
  <c r="F167"/>
  <c r="F166"/>
  <c r="F165"/>
  <c r="F164"/>
  <c r="F163"/>
  <c r="I160"/>
  <c r="H160"/>
  <c r="I146"/>
  <c r="J146"/>
  <c r="K146"/>
  <c r="F195" s="1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F156" s="1"/>
  <c r="AH146"/>
  <c r="AI146"/>
  <c r="AJ146"/>
  <c r="AK146"/>
  <c r="H146"/>
  <c r="F145"/>
  <c r="F144"/>
  <c r="F143"/>
  <c r="F154"/>
  <c r="F151"/>
  <c r="H156"/>
  <c r="F72"/>
  <c r="F71"/>
  <c r="F70"/>
  <c r="F69"/>
  <c r="F68"/>
  <c r="I65"/>
  <c r="H65"/>
  <c r="F56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F59" s="1"/>
  <c r="AF51"/>
  <c r="AG51"/>
  <c r="F61" s="1"/>
  <c r="AH51"/>
  <c r="AI51"/>
  <c r="AJ51"/>
  <c r="AK51"/>
  <c r="H51"/>
  <c r="F50"/>
  <c r="F49"/>
  <c r="F48"/>
  <c r="H59" s="1"/>
  <c r="H311" l="1"/>
  <c r="F201"/>
  <c r="F238"/>
  <c r="H295"/>
  <c r="H296"/>
  <c r="H297"/>
  <c r="H300"/>
  <c r="H301"/>
  <c r="H280"/>
  <c r="H61"/>
  <c r="F55"/>
  <c r="H264"/>
  <c r="H265"/>
  <c r="H266"/>
  <c r="H269"/>
  <c r="H270"/>
  <c r="H248"/>
  <c r="F265" s="1"/>
  <c r="F149"/>
  <c r="H232"/>
  <c r="H233"/>
  <c r="H234"/>
  <c r="H237"/>
  <c r="H238"/>
  <c r="F60"/>
  <c r="F54"/>
  <c r="H56"/>
  <c r="F155"/>
  <c r="H211"/>
  <c r="F233" s="1"/>
  <c r="H195"/>
  <c r="H196"/>
  <c r="H197"/>
  <c r="H200"/>
  <c r="H201"/>
  <c r="H165"/>
  <c r="H54"/>
  <c r="F150"/>
  <c r="H149"/>
  <c r="F196" s="1"/>
  <c r="H150"/>
  <c r="H151"/>
  <c r="H154"/>
  <c r="H155"/>
  <c r="H70"/>
  <c r="H55"/>
  <c r="H60"/>
</calcChain>
</file>

<file path=xl/sharedStrings.xml><?xml version="1.0" encoding="utf-8"?>
<sst xmlns="http://schemas.openxmlformats.org/spreadsheetml/2006/main" count="2040" uniqueCount="315">
  <si>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</si>
  <si>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</si>
  <si>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</si>
  <si>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</si>
  <si>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</si>
  <si>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</si>
  <si>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</si>
  <si>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</si>
  <si>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</si>
  <si>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</si>
  <si>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</si>
  <si>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</si>
  <si>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</si>
  <si>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</si>
  <si>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</si>
  <si>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</si>
  <si>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</si>
  <si>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</si>
  <si>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</si>
  <si>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</si>
  <si>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</si>
  <si>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</si>
  <si>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</si>
  <si>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</si>
  <si>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</si>
  <si>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</si>
  <si>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</si>
  <si>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</si>
  <si>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</si>
  <si>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</si>
  <si>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</si>
  <si>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</si>
  <si>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</si>
  <si>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</si>
  <si>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</si>
  <si>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</si>
  <si>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</si>
  <si>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</si>
  <si>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-</t>
  </si>
  <si>
    <t>open</t>
  </si>
  <si>
    <t>--</t>
  </si>
  <si>
    <t>محمد ايوب  عثمان</t>
  </si>
  <si>
    <t>&lt;p&gt;Fair&lt;/p&gt;</t>
  </si>
  <si>
    <t>محمد السيد  عبدالمجيد</t>
  </si>
  <si>
    <t>عبدالمحسن محمد عبدالمحسن الكرداوى</t>
  </si>
  <si>
    <t>باسم كامل محمود عاشور</t>
  </si>
  <si>
    <t>&lt;p&gt;Please Study Little Harder&lt;/p&gt;</t>
  </si>
  <si>
    <t>محمد جمال محمد حتاته</t>
  </si>
  <si>
    <t>mohammed fouad gomaa gomaa mohammed fouad gomaa gomaa</t>
  </si>
  <si>
    <t>manar ryade</t>
  </si>
  <si>
    <t>&lt;p&gt;Very Good&lt;/p&gt;</t>
  </si>
  <si>
    <t>mahmoud sayed abd elmageed</t>
  </si>
  <si>
    <t>ahmad.samir ezat.albehwar</t>
  </si>
  <si>
    <t>&lt;p&gt;Good&lt;/p&gt;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</si>
  <si>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</si>
  <si>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</si>
  <si>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</si>
  <si>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</si>
  <si>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</si>
  <si>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</si>
  <si>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</si>
  <si>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</si>
  <si>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</si>
  <si>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</si>
  <si>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</si>
  <si>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</si>
  <si>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</si>
  <si>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</si>
  <si>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</si>
  <si>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samar abd_elrazek</t>
  </si>
  <si>
    <t>osama emad shreif</t>
  </si>
  <si>
    <t>marwa farag</t>
  </si>
  <si>
    <t>ahmed heggy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</si>
  <si>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</si>
  <si>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</si>
  <si>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</si>
  <si>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</si>
  <si>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</si>
  <si>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</si>
  <si>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</si>
  <si>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</si>
  <si>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</si>
  <si>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</si>
  <si>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</si>
  <si>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</si>
  <si>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</si>
  <si>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</si>
  <si>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</si>
  <si>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</si>
  <si>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</si>
  <si>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</si>
  <si>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ahmed mohamed mokhtar mokhtar</t>
  </si>
  <si>
    <t>ebrahim kotb elsabagh</t>
  </si>
  <si>
    <t>wesam ibrahim osman</t>
  </si>
  <si>
    <t>ahmed shaaban hassan</t>
  </si>
  <si>
    <t xml:space="preserve">محمد فؤاد جمعه جمعه </t>
  </si>
  <si>
    <t>soheir khaled</t>
  </si>
  <si>
    <t>Manal Ibrahim El-said Abo-Zeid</t>
  </si>
  <si>
    <t>Elbadry Ebrahim</t>
  </si>
  <si>
    <t>khlood awad</t>
  </si>
  <si>
    <t>Ahmed Mohsen Mohamed El-Zehery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</si>
  <si>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</si>
  <si>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</si>
  <si>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</si>
  <si>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</si>
  <si>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</si>
  <si>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</si>
  <si>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</si>
  <si>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</si>
  <si>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</si>
  <si>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</si>
  <si>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</si>
  <si>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Ali Esam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</si>
  <si>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</si>
  <si>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</si>
  <si>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</si>
  <si>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</si>
  <si>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</si>
  <si>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</si>
  <si>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</si>
  <si>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</si>
  <si>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</si>
  <si>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</si>
  <si>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</si>
  <si>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</si>
  <si>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</si>
  <si>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</si>
  <si>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amal abd elrahman ali zanfal</t>
  </si>
  <si>
    <t>ayman selim</t>
  </si>
  <si>
    <t>abdelrhman elsayed eldwoudy</t>
  </si>
  <si>
    <t>Ahmed Ahmed mohammed El-Emam El-Emam</t>
  </si>
  <si>
    <t>samah 1</t>
  </si>
  <si>
    <t>محمد السيد أحمد التابعي</t>
  </si>
  <si>
    <t>AHMED OSAM ELSHARKAWY</t>
  </si>
  <si>
    <t>ايمان السيد حمدين البحرى</t>
  </si>
  <si>
    <t>Enas Helmy Wafa</t>
  </si>
  <si>
    <t>samar 2</t>
  </si>
  <si>
    <t>samar 1</t>
  </si>
  <si>
    <t>tarek sherif</t>
  </si>
  <si>
    <t>امينه محمد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</si>
  <si>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</si>
  <si>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</si>
  <si>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</si>
  <si>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</si>
  <si>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</si>
  <si>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</si>
  <si>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</si>
  <si>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</si>
  <si>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</si>
  <si>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ahmed elkhotaby</t>
  </si>
  <si>
    <t>fikry elkhamessy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</si>
  <si>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</si>
  <si>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</si>
  <si>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</si>
  <si>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</si>
  <si>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</si>
  <si>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</si>
  <si>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</si>
  <si>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</si>
  <si>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</si>
  <si>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</si>
  <si>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</si>
  <si>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</si>
  <si>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</si>
  <si>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</si>
  <si>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ahmed abd el motelab el baz ahmed elbaz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</si>
  <si>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</si>
  <si>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</si>
  <si>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</si>
  <si>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</si>
  <si>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</si>
  <si>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</si>
  <si>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</si>
  <si>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</si>
  <si>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mohammed adel abed elslam aboalnga</t>
  </si>
  <si>
    <t>Eman Ibrahim</t>
  </si>
  <si>
    <t>ريم رفعت بدير</t>
  </si>
  <si>
    <t>medhat mohamed taha eltokhy</t>
  </si>
  <si>
    <t>ibrahim elmalah</t>
  </si>
  <si>
    <t>sara gebril</t>
  </si>
  <si>
    <t>marwa miss</t>
  </si>
  <si>
    <t>ayman fares</t>
  </si>
  <si>
    <t>شيماء عبدالنبى احمد دوما</t>
  </si>
  <si>
    <t>amal mohamed salah abo alasad</t>
  </si>
  <si>
    <t>abdallah mohamed</t>
  </si>
  <si>
    <t>ayman mohamed</t>
  </si>
  <si>
    <t>abdelfatah abdelrehim</t>
  </si>
  <si>
    <t>mohamed saad mohamed abdelsalam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</si>
  <si>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</si>
  <si>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</si>
  <si>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</si>
  <si>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</si>
  <si>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</si>
  <si>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Group 1</t>
  </si>
  <si>
    <t>Group 2</t>
  </si>
  <si>
    <t>Group 3</t>
  </si>
  <si>
    <t>Group 4</t>
  </si>
  <si>
    <t>Group 5</t>
  </si>
  <si>
    <t>Group 6</t>
  </si>
  <si>
    <t>Total=</t>
  </si>
  <si>
    <t xml:space="preserve">Time Average = </t>
  </si>
  <si>
    <t xml:space="preserve">Marks Average = </t>
  </si>
  <si>
    <t xml:space="preserve">No. of Correct Answers = </t>
  </si>
  <si>
    <t>True / False Section (Question 1 : Question 20)</t>
  </si>
  <si>
    <t>Total Answers</t>
  </si>
  <si>
    <t xml:space="preserve">No. of Easy Correct Answers = </t>
  </si>
  <si>
    <t xml:space="preserve">No. of Medium Correct Answers = </t>
  </si>
  <si>
    <t>No. of Medium T/F Qs = 17 / 20</t>
  </si>
  <si>
    <t xml:space="preserve">No. of Hard Correct Answers = </t>
  </si>
  <si>
    <t>Multi Choice Section (Question 21 : Question 30)</t>
  </si>
  <si>
    <t>No. of Hard Multi Choice = 1 / 10</t>
  </si>
  <si>
    <t>Match Questions (31,32)</t>
  </si>
  <si>
    <t>Not Classified, each question consists of 10 Questions with 10 Marks</t>
  </si>
  <si>
    <t>Q1</t>
  </si>
  <si>
    <t>Q2</t>
  </si>
  <si>
    <t>No. of Correct Answers=</t>
  </si>
  <si>
    <t>No. of Students Score &gt; 0 &amp; &lt;= 10 =</t>
  </si>
  <si>
    <t>No. of Students Score &gt; 10 &amp; &lt;= 20 =</t>
  </si>
  <si>
    <t>Total Students (Confirmation) =</t>
  </si>
  <si>
    <t>No. of Students Score &gt; 20 &amp; &lt;= 30 =</t>
  </si>
  <si>
    <t>No. of Students Score &gt; 30 &amp; &lt;= 40 =</t>
  </si>
  <si>
    <t>No. of Students Score &gt; 40 &amp; &lt;= 50 =</t>
  </si>
  <si>
    <t>#Match-1</t>
  </si>
  <si>
    <t>#Match-2</t>
  </si>
  <si>
    <t>No. of Easy T/F Qs = 3 / 20</t>
  </si>
  <si>
    <t>No. of Hard T/F Qs = 0 / 20</t>
  </si>
  <si>
    <t>No. of Easy Multi Choice =  1 / 10</t>
  </si>
  <si>
    <t>No. of Medium Multi Choice = 8 / 10</t>
  </si>
  <si>
    <t>Combined</t>
  </si>
  <si>
    <t xml:space="preserve">Total = </t>
  </si>
  <si>
    <t>Time Average=</t>
  </si>
  <si>
    <t>Marks Average=</t>
  </si>
  <si>
    <t>Group 0</t>
  </si>
  <si>
    <t>Total</t>
  </si>
  <si>
    <t>Data Mining</t>
  </si>
  <si>
    <t>Gender</t>
  </si>
  <si>
    <t>Male</t>
  </si>
  <si>
    <t>Female</t>
  </si>
  <si>
    <t>Category</t>
  </si>
  <si>
    <t>3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</si>
  <si>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</si>
  <si>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</si>
  <si>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</si>
  <si>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</si>
  <si>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</si>
  <si>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Category 2</t>
  </si>
  <si>
    <t>Category 3</t>
  </si>
  <si>
    <t>Grade_50</t>
  </si>
  <si>
    <t>Very High:&gt;= 48.0378672704</t>
  </si>
  <si>
    <t>_Match_1</t>
  </si>
  <si>
    <t>10</t>
  </si>
  <si>
    <t>_Match_2</t>
  </si>
  <si>
    <t>_15</t>
  </si>
  <si>
    <t>1</t>
  </si>
  <si>
    <t>_20</t>
  </si>
  <si>
    <t>_18</t>
  </si>
  <si>
    <t>_10</t>
  </si>
  <si>
    <t>_6</t>
  </si>
  <si>
    <t>_3</t>
  </si>
  <si>
    <t>_4</t>
  </si>
  <si>
    <t>_21</t>
  </si>
  <si>
    <t>_27</t>
  </si>
  <si>
    <t>_1</t>
  </si>
  <si>
    <t>_26</t>
  </si>
  <si>
    <t>_8</t>
  </si>
  <si>
    <t>_19</t>
  </si>
  <si>
    <t>_2</t>
  </si>
  <si>
    <t>_24</t>
  </si>
  <si>
    <t>_17</t>
  </si>
  <si>
    <t>_28</t>
  </si>
  <si>
    <t>_29</t>
  </si>
  <si>
    <t>_23</t>
  </si>
  <si>
    <t>_12</t>
  </si>
  <si>
    <t>_11</t>
  </si>
  <si>
    <t>_7</t>
  </si>
  <si>
    <t>_9</t>
  </si>
  <si>
    <t>_14</t>
  </si>
  <si>
    <t>_5</t>
  </si>
  <si>
    <t>_30</t>
  </si>
  <si>
    <t>_25</t>
  </si>
  <si>
    <t>_22</t>
  </si>
  <si>
    <t>_13</t>
  </si>
  <si>
    <t>_16</t>
  </si>
  <si>
    <t>0</t>
  </si>
  <si>
    <t>Low:18.1210103616 - 26.0102245248</t>
  </si>
  <si>
    <t>2.5</t>
  </si>
  <si>
    <t>6</t>
  </si>
  <si>
    <t>Very Low:&lt; 18.1210103616</t>
  </si>
  <si>
    <t>Medium:26.0102245248 - 35.797138624</t>
  </si>
  <si>
    <t>5</t>
  </si>
  <si>
    <t>1.25</t>
  </si>
  <si>
    <t>2</t>
  </si>
  <si>
    <t>4</t>
  </si>
  <si>
    <t>3.75</t>
  </si>
  <si>
    <t>6.25</t>
  </si>
  <si>
    <t>High:35.797138624 - 48.0378672704</t>
  </si>
  <si>
    <t>8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</si>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</sst>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5" fillId="0" borderId="1" applyNumberFormat="0" applyFill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6" fillId="7" borderId="4" applyNumberFormat="0" applyFont="0" applyAlignment="0" applyProtection="0"/>
  </cellStyleXfs>
  <cellXfs count="38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3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0" applyFont="1" applyProtection="1">
      <protection locked="0"/>
    </xf>
    <xf numFmtId="0" fontId="2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4" fillId="0" borderId="0" xfId="0" applyFont="1" applyFill="1" applyProtection="1">
      <protection locked="0"/>
    </xf>
    <xf numFmtId="0" fontId="5" fillId="0" borderId="1" xfId="1" applyProtection="1">
      <protection locked="0"/>
    </xf>
    <xf numFmtId="164" fontId="0" fillId="0" borderId="0" xfId="0" applyNumberFormat="1" applyProtection="1">
      <protection locked="0"/>
    </xf>
    <xf numFmtId="0" fontId="5" fillId="0" borderId="1" xfId="1" applyAlignment="1" applyProtection="1">
      <alignment horizontal="left" shrinkToFit="1"/>
      <protection locked="0"/>
    </xf>
    <xf numFmtId="0" fontId="0" fillId="7" borderId="5" xfId="4" applyFont="1" applyBorder="1" applyAlignment="1" applyProtection="1">
      <alignment horizontal="left" shrinkToFit="1"/>
      <protection locked="0"/>
    </xf>
    <xf numFmtId="0" fontId="0" fillId="7" borderId="6" xfId="4" applyFont="1" applyBorder="1" applyAlignment="1" applyProtection="1">
      <alignment horizontal="left" shrinkToFit="1"/>
      <protection locked="0"/>
    </xf>
    <xf numFmtId="0" fontId="0" fillId="7" borderId="7" xfId="4" applyFont="1" applyBorder="1" applyAlignment="1" applyProtection="1">
      <alignment horizontal="left" shrinkToFit="1"/>
      <protection locked="0"/>
    </xf>
    <xf numFmtId="0" fontId="8" fillId="6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4" xfId="4" applyFont="1" applyAlignment="1" applyProtection="1">
      <protection locked="0"/>
    </xf>
    <xf numFmtId="0" fontId="7" fillId="0" borderId="2" xfId="2" applyAlignment="1" applyProtection="1">
      <alignment horizontal="center" shrinkToFit="1"/>
      <protection locked="0"/>
    </xf>
    <xf numFmtId="0" fontId="0" fillId="7" borderId="9" xfId="4" applyFont="1" applyBorder="1" applyAlignment="1" applyProtection="1">
      <alignment horizontal="left" shrinkToFit="1"/>
      <protection locked="0"/>
    </xf>
    <xf numFmtId="0" fontId="0" fillId="7" borderId="10" xfId="4" applyFont="1" applyBorder="1" applyAlignment="1" applyProtection="1">
      <alignment horizontal="left" shrinkToFit="1"/>
      <protection locked="0"/>
    </xf>
    <xf numFmtId="0" fontId="0" fillId="7" borderId="11" xfId="4" applyFont="1" applyBorder="1" applyAlignment="1" applyProtection="1">
      <alignment horizontal="left" shrinkToFit="1"/>
      <protection locked="0"/>
    </xf>
    <xf numFmtId="0" fontId="0" fillId="7" borderId="12" xfId="4" applyFont="1" applyBorder="1" applyAlignment="1" applyProtection="1">
      <alignment horizontal="left" shrinkToFit="1"/>
      <protection locked="0"/>
    </xf>
    <xf numFmtId="0" fontId="0" fillId="7" borderId="8" xfId="4" applyFont="1" applyBorder="1" applyAlignment="1" applyProtection="1">
      <alignment horizontal="left" shrinkToFit="1"/>
      <protection locked="0"/>
    </xf>
    <xf numFmtId="0" fontId="7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28"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border outline="0">
        <top style="thin">
          <color rgb="FFB2B2B2"/>
        </top>
      </border>
    </dxf>
    <dxf>
      <alignment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Distribution for 6th Quiz / 2010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Sheet1!$D$3:$D$142</c:f>
              <c:numCache>
                <c:formatCode>General</c:formatCode>
                <c:ptCount val="140"/>
                <c:pt idx="0">
                  <c:v>1.2</c:v>
                </c:pt>
                <c:pt idx="1">
                  <c:v>1.29</c:v>
                </c:pt>
                <c:pt idx="2">
                  <c:v>2.1</c:v>
                </c:pt>
                <c:pt idx="3">
                  <c:v>3.14</c:v>
                </c:pt>
                <c:pt idx="4">
                  <c:v>3.51</c:v>
                </c:pt>
                <c:pt idx="5">
                  <c:v>4.1399999999999997</c:v>
                </c:pt>
                <c:pt idx="6">
                  <c:v>4.43</c:v>
                </c:pt>
                <c:pt idx="7">
                  <c:v>4.9000000000000004</c:v>
                </c:pt>
                <c:pt idx="8">
                  <c:v>5.14</c:v>
                </c:pt>
                <c:pt idx="9">
                  <c:v>5.17</c:v>
                </c:pt>
                <c:pt idx="10">
                  <c:v>5.42</c:v>
                </c:pt>
                <c:pt idx="11">
                  <c:v>5.54</c:v>
                </c:pt>
                <c:pt idx="12">
                  <c:v>5.6</c:v>
                </c:pt>
                <c:pt idx="13">
                  <c:v>6.1</c:v>
                </c:pt>
                <c:pt idx="14">
                  <c:v>6.21</c:v>
                </c:pt>
                <c:pt idx="15">
                  <c:v>6.25</c:v>
                </c:pt>
                <c:pt idx="16">
                  <c:v>6.4</c:v>
                </c:pt>
                <c:pt idx="17">
                  <c:v>6.42</c:v>
                </c:pt>
                <c:pt idx="18">
                  <c:v>6.52</c:v>
                </c:pt>
                <c:pt idx="19">
                  <c:v>7.16</c:v>
                </c:pt>
                <c:pt idx="20">
                  <c:v>7.16</c:v>
                </c:pt>
                <c:pt idx="21">
                  <c:v>7.18</c:v>
                </c:pt>
                <c:pt idx="22">
                  <c:v>7.2</c:v>
                </c:pt>
                <c:pt idx="23">
                  <c:v>7.24</c:v>
                </c:pt>
                <c:pt idx="24">
                  <c:v>7.34</c:v>
                </c:pt>
                <c:pt idx="25">
                  <c:v>7.42</c:v>
                </c:pt>
                <c:pt idx="26">
                  <c:v>7.45</c:v>
                </c:pt>
                <c:pt idx="27">
                  <c:v>7.49</c:v>
                </c:pt>
                <c:pt idx="28">
                  <c:v>7.57</c:v>
                </c:pt>
                <c:pt idx="29">
                  <c:v>7.6</c:v>
                </c:pt>
                <c:pt idx="30">
                  <c:v>8.11</c:v>
                </c:pt>
                <c:pt idx="31">
                  <c:v>8.16</c:v>
                </c:pt>
                <c:pt idx="32">
                  <c:v>8.27</c:v>
                </c:pt>
                <c:pt idx="33">
                  <c:v>8.32</c:v>
                </c:pt>
                <c:pt idx="34">
                  <c:v>8.33</c:v>
                </c:pt>
                <c:pt idx="35">
                  <c:v>8.36</c:v>
                </c:pt>
                <c:pt idx="36">
                  <c:v>8.3800000000000008</c:v>
                </c:pt>
                <c:pt idx="37">
                  <c:v>8.4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9.31</c:v>
                </c:pt>
                <c:pt idx="41">
                  <c:v>9.32</c:v>
                </c:pt>
                <c:pt idx="42">
                  <c:v>9.4</c:v>
                </c:pt>
                <c:pt idx="43">
                  <c:v>9.51</c:v>
                </c:pt>
                <c:pt idx="44">
                  <c:v>10.1</c:v>
                </c:pt>
                <c:pt idx="45">
                  <c:v>10.27</c:v>
                </c:pt>
                <c:pt idx="46">
                  <c:v>10.44</c:v>
                </c:pt>
                <c:pt idx="47">
                  <c:v>10.49</c:v>
                </c:pt>
                <c:pt idx="48">
                  <c:v>10.5</c:v>
                </c:pt>
                <c:pt idx="49">
                  <c:v>10.5</c:v>
                </c:pt>
                <c:pt idx="50">
                  <c:v>10.53</c:v>
                </c:pt>
                <c:pt idx="51">
                  <c:v>10.54</c:v>
                </c:pt>
                <c:pt idx="52">
                  <c:v>11</c:v>
                </c:pt>
                <c:pt idx="53">
                  <c:v>11.11</c:v>
                </c:pt>
                <c:pt idx="54">
                  <c:v>11.27</c:v>
                </c:pt>
                <c:pt idx="55">
                  <c:v>11.33</c:v>
                </c:pt>
                <c:pt idx="56">
                  <c:v>11.34</c:v>
                </c:pt>
                <c:pt idx="57">
                  <c:v>11.41</c:v>
                </c:pt>
                <c:pt idx="58">
                  <c:v>11.51</c:v>
                </c:pt>
                <c:pt idx="59">
                  <c:v>11.54</c:v>
                </c:pt>
                <c:pt idx="60">
                  <c:v>12.2</c:v>
                </c:pt>
                <c:pt idx="61">
                  <c:v>12.22</c:v>
                </c:pt>
                <c:pt idx="62">
                  <c:v>12.23</c:v>
                </c:pt>
                <c:pt idx="63">
                  <c:v>12.25</c:v>
                </c:pt>
                <c:pt idx="64">
                  <c:v>12.29</c:v>
                </c:pt>
                <c:pt idx="65">
                  <c:v>12.3</c:v>
                </c:pt>
                <c:pt idx="66">
                  <c:v>12.48</c:v>
                </c:pt>
                <c:pt idx="67">
                  <c:v>13.1</c:v>
                </c:pt>
                <c:pt idx="68">
                  <c:v>13.12</c:v>
                </c:pt>
                <c:pt idx="69">
                  <c:v>13.18</c:v>
                </c:pt>
                <c:pt idx="70">
                  <c:v>13.2</c:v>
                </c:pt>
                <c:pt idx="71">
                  <c:v>13.37</c:v>
                </c:pt>
                <c:pt idx="72">
                  <c:v>13.4</c:v>
                </c:pt>
                <c:pt idx="73">
                  <c:v>13.43</c:v>
                </c:pt>
                <c:pt idx="74">
                  <c:v>13.53</c:v>
                </c:pt>
                <c:pt idx="75">
                  <c:v>13.56</c:v>
                </c:pt>
                <c:pt idx="76">
                  <c:v>13.8</c:v>
                </c:pt>
                <c:pt idx="77">
                  <c:v>14.15</c:v>
                </c:pt>
                <c:pt idx="78">
                  <c:v>14.22</c:v>
                </c:pt>
                <c:pt idx="79">
                  <c:v>14.3</c:v>
                </c:pt>
                <c:pt idx="80">
                  <c:v>14.39</c:v>
                </c:pt>
                <c:pt idx="81">
                  <c:v>14.44</c:v>
                </c:pt>
                <c:pt idx="82">
                  <c:v>14.45</c:v>
                </c:pt>
                <c:pt idx="83">
                  <c:v>15.15</c:v>
                </c:pt>
                <c:pt idx="84">
                  <c:v>15.32</c:v>
                </c:pt>
                <c:pt idx="85">
                  <c:v>15.35</c:v>
                </c:pt>
                <c:pt idx="86">
                  <c:v>15.41</c:v>
                </c:pt>
                <c:pt idx="87">
                  <c:v>16.100000000000001</c:v>
                </c:pt>
                <c:pt idx="88">
                  <c:v>16.11</c:v>
                </c:pt>
                <c:pt idx="89">
                  <c:v>16.12</c:v>
                </c:pt>
                <c:pt idx="90">
                  <c:v>16.18</c:v>
                </c:pt>
                <c:pt idx="91">
                  <c:v>16.34</c:v>
                </c:pt>
                <c:pt idx="92">
                  <c:v>16.37</c:v>
                </c:pt>
                <c:pt idx="93">
                  <c:v>16.39</c:v>
                </c:pt>
                <c:pt idx="94">
                  <c:v>16.399999999999999</c:v>
                </c:pt>
                <c:pt idx="95">
                  <c:v>16.5</c:v>
                </c:pt>
                <c:pt idx="96">
                  <c:v>16.5</c:v>
                </c:pt>
                <c:pt idx="97">
                  <c:v>16.57</c:v>
                </c:pt>
                <c:pt idx="98">
                  <c:v>16.8</c:v>
                </c:pt>
                <c:pt idx="99">
                  <c:v>17.13</c:v>
                </c:pt>
                <c:pt idx="100">
                  <c:v>17.2</c:v>
                </c:pt>
                <c:pt idx="101">
                  <c:v>17.32</c:v>
                </c:pt>
                <c:pt idx="102">
                  <c:v>17.37</c:v>
                </c:pt>
                <c:pt idx="103">
                  <c:v>17.489999999999998</c:v>
                </c:pt>
                <c:pt idx="104">
                  <c:v>17.52</c:v>
                </c:pt>
                <c:pt idx="105">
                  <c:v>17.600000000000001</c:v>
                </c:pt>
                <c:pt idx="106">
                  <c:v>18.100000000000001</c:v>
                </c:pt>
                <c:pt idx="107">
                  <c:v>18.12</c:v>
                </c:pt>
                <c:pt idx="108">
                  <c:v>18.55</c:v>
                </c:pt>
                <c:pt idx="109">
                  <c:v>19.39</c:v>
                </c:pt>
                <c:pt idx="110">
                  <c:v>20.11</c:v>
                </c:pt>
                <c:pt idx="111">
                  <c:v>20.25</c:v>
                </c:pt>
                <c:pt idx="112">
                  <c:v>20.54</c:v>
                </c:pt>
                <c:pt idx="113">
                  <c:v>21.53</c:v>
                </c:pt>
                <c:pt idx="114">
                  <c:v>22.25</c:v>
                </c:pt>
                <c:pt idx="115">
                  <c:v>23.3</c:v>
                </c:pt>
                <c:pt idx="116">
                  <c:v>23.34</c:v>
                </c:pt>
                <c:pt idx="117">
                  <c:v>23.36</c:v>
                </c:pt>
                <c:pt idx="118">
                  <c:v>23.4</c:v>
                </c:pt>
                <c:pt idx="119">
                  <c:v>24</c:v>
                </c:pt>
                <c:pt idx="120">
                  <c:v>24.3</c:v>
                </c:pt>
                <c:pt idx="121">
                  <c:v>26.34</c:v>
                </c:pt>
                <c:pt idx="122">
                  <c:v>27.4</c:v>
                </c:pt>
                <c:pt idx="123">
                  <c:v>28</c:v>
                </c:pt>
                <c:pt idx="124">
                  <c:v>28.15</c:v>
                </c:pt>
                <c:pt idx="125">
                  <c:v>29.4</c:v>
                </c:pt>
                <c:pt idx="126">
                  <c:v>29.42</c:v>
                </c:pt>
                <c:pt idx="127">
                  <c:v>30.16</c:v>
                </c:pt>
                <c:pt idx="128">
                  <c:v>30.2</c:v>
                </c:pt>
                <c:pt idx="129">
                  <c:v>31.1</c:v>
                </c:pt>
                <c:pt idx="130">
                  <c:v>32.44</c:v>
                </c:pt>
                <c:pt idx="131">
                  <c:v>33.200000000000003</c:v>
                </c:pt>
                <c:pt idx="132">
                  <c:v>35</c:v>
                </c:pt>
                <c:pt idx="133">
                  <c:v>36.11</c:v>
                </c:pt>
                <c:pt idx="134">
                  <c:v>38.479999999999997</c:v>
                </c:pt>
                <c:pt idx="135">
                  <c:v>46.17</c:v>
                </c:pt>
                <c:pt idx="136">
                  <c:v>46.41</c:v>
                </c:pt>
                <c:pt idx="137">
                  <c:v>47.31</c:v>
                </c:pt>
                <c:pt idx="138">
                  <c:v>52.16</c:v>
                </c:pt>
                <c:pt idx="139">
                  <c:v>57.24</c:v>
                </c:pt>
              </c:numCache>
            </c:numRef>
          </c:yVal>
        </c:ser>
        <c:dLbls/>
        <c:axId val="195957120"/>
        <c:axId val="195959040"/>
      </c:scatterChart>
      <c:valAx>
        <c:axId val="19595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  <c:layout/>
        </c:title>
        <c:tickLblPos val="nextTo"/>
        <c:crossAx val="195959040"/>
        <c:crosses val="autoZero"/>
        <c:crossBetween val="midCat"/>
      </c:valAx>
      <c:valAx>
        <c:axId val="195959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  <c:layout/>
        </c:title>
        <c:numFmt formatCode="General" sourceLinked="1"/>
        <c:tickLblPos val="nextTo"/>
        <c:crossAx val="195957120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 Distribution</a:t>
            </a:r>
            <a:r>
              <a:rPr lang="en-US" baseline="0"/>
              <a:t> for 6th Quiz / 2010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Sheet1!$E$3:$E$142</c:f>
              <c:numCache>
                <c:formatCode>General</c:formatCode>
                <c:ptCount val="140"/>
                <c:pt idx="0">
                  <c:v>12.25</c:v>
                </c:pt>
                <c:pt idx="1">
                  <c:v>22.5</c:v>
                </c:pt>
                <c:pt idx="2">
                  <c:v>14.25</c:v>
                </c:pt>
                <c:pt idx="3">
                  <c:v>11</c:v>
                </c:pt>
                <c:pt idx="4">
                  <c:v>17.5</c:v>
                </c:pt>
                <c:pt idx="5">
                  <c:v>19.5</c:v>
                </c:pt>
                <c:pt idx="6">
                  <c:v>50</c:v>
                </c:pt>
                <c:pt idx="7">
                  <c:v>15.5</c:v>
                </c:pt>
                <c:pt idx="8">
                  <c:v>31.5</c:v>
                </c:pt>
                <c:pt idx="9">
                  <c:v>21</c:v>
                </c:pt>
                <c:pt idx="10">
                  <c:v>35</c:v>
                </c:pt>
                <c:pt idx="11">
                  <c:v>50</c:v>
                </c:pt>
                <c:pt idx="12">
                  <c:v>16.25</c:v>
                </c:pt>
                <c:pt idx="13">
                  <c:v>22.5</c:v>
                </c:pt>
                <c:pt idx="14">
                  <c:v>25.25</c:v>
                </c:pt>
                <c:pt idx="15">
                  <c:v>23.25</c:v>
                </c:pt>
                <c:pt idx="16">
                  <c:v>31.25</c:v>
                </c:pt>
                <c:pt idx="17">
                  <c:v>15.75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49</c:v>
                </c:pt>
                <c:pt idx="22">
                  <c:v>50</c:v>
                </c:pt>
                <c:pt idx="23">
                  <c:v>48.75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20.75</c:v>
                </c:pt>
                <c:pt idx="28">
                  <c:v>50</c:v>
                </c:pt>
                <c:pt idx="29">
                  <c:v>49</c:v>
                </c:pt>
                <c:pt idx="30">
                  <c:v>50</c:v>
                </c:pt>
                <c:pt idx="31">
                  <c:v>38</c:v>
                </c:pt>
                <c:pt idx="32">
                  <c:v>50</c:v>
                </c:pt>
                <c:pt idx="33">
                  <c:v>47</c:v>
                </c:pt>
                <c:pt idx="34">
                  <c:v>20.75</c:v>
                </c:pt>
                <c:pt idx="35">
                  <c:v>50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43.75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48.75</c:v>
                </c:pt>
                <c:pt idx="46">
                  <c:v>50</c:v>
                </c:pt>
                <c:pt idx="47">
                  <c:v>41</c:v>
                </c:pt>
                <c:pt idx="48">
                  <c:v>50</c:v>
                </c:pt>
                <c:pt idx="49">
                  <c:v>50</c:v>
                </c:pt>
                <c:pt idx="50">
                  <c:v>49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46</c:v>
                </c:pt>
                <c:pt idx="57">
                  <c:v>50</c:v>
                </c:pt>
                <c:pt idx="58">
                  <c:v>50</c:v>
                </c:pt>
                <c:pt idx="59">
                  <c:v>36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22</c:v>
                </c:pt>
                <c:pt idx="64">
                  <c:v>17</c:v>
                </c:pt>
                <c:pt idx="65">
                  <c:v>50</c:v>
                </c:pt>
                <c:pt idx="66">
                  <c:v>47.5</c:v>
                </c:pt>
                <c:pt idx="67">
                  <c:v>47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48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40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48</c:v>
                </c:pt>
                <c:pt idx="80">
                  <c:v>50</c:v>
                </c:pt>
                <c:pt idx="81">
                  <c:v>49</c:v>
                </c:pt>
                <c:pt idx="82">
                  <c:v>50</c:v>
                </c:pt>
                <c:pt idx="83">
                  <c:v>48.75</c:v>
                </c:pt>
                <c:pt idx="84">
                  <c:v>50</c:v>
                </c:pt>
                <c:pt idx="85">
                  <c:v>49</c:v>
                </c:pt>
                <c:pt idx="86">
                  <c:v>50</c:v>
                </c:pt>
                <c:pt idx="87">
                  <c:v>50</c:v>
                </c:pt>
                <c:pt idx="88">
                  <c:v>48</c:v>
                </c:pt>
                <c:pt idx="89">
                  <c:v>50</c:v>
                </c:pt>
                <c:pt idx="90">
                  <c:v>45</c:v>
                </c:pt>
                <c:pt idx="91">
                  <c:v>50</c:v>
                </c:pt>
                <c:pt idx="92">
                  <c:v>25</c:v>
                </c:pt>
                <c:pt idx="93">
                  <c:v>49</c:v>
                </c:pt>
                <c:pt idx="94">
                  <c:v>44.75</c:v>
                </c:pt>
                <c:pt idx="95">
                  <c:v>50</c:v>
                </c:pt>
                <c:pt idx="96">
                  <c:v>48</c:v>
                </c:pt>
                <c:pt idx="97">
                  <c:v>50</c:v>
                </c:pt>
                <c:pt idx="98">
                  <c:v>47</c:v>
                </c:pt>
                <c:pt idx="99">
                  <c:v>45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48</c:v>
                </c:pt>
                <c:pt idx="104">
                  <c:v>29.5</c:v>
                </c:pt>
                <c:pt idx="105">
                  <c:v>39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49</c:v>
                </c:pt>
                <c:pt idx="113">
                  <c:v>50</c:v>
                </c:pt>
                <c:pt idx="114">
                  <c:v>50</c:v>
                </c:pt>
                <c:pt idx="115">
                  <c:v>49</c:v>
                </c:pt>
                <c:pt idx="116">
                  <c:v>48</c:v>
                </c:pt>
                <c:pt idx="117">
                  <c:v>32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23</c:v>
                </c:pt>
                <c:pt idx="122">
                  <c:v>39.25</c:v>
                </c:pt>
                <c:pt idx="123">
                  <c:v>31.5</c:v>
                </c:pt>
                <c:pt idx="124">
                  <c:v>50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48</c:v>
                </c:pt>
                <c:pt idx="131">
                  <c:v>9.25</c:v>
                </c:pt>
                <c:pt idx="132">
                  <c:v>27.75</c:v>
                </c:pt>
                <c:pt idx="133">
                  <c:v>22</c:v>
                </c:pt>
                <c:pt idx="134">
                  <c:v>19.5</c:v>
                </c:pt>
                <c:pt idx="135">
                  <c:v>48</c:v>
                </c:pt>
                <c:pt idx="136">
                  <c:v>50</c:v>
                </c:pt>
                <c:pt idx="137">
                  <c:v>49</c:v>
                </c:pt>
                <c:pt idx="138">
                  <c:v>20.5</c:v>
                </c:pt>
                <c:pt idx="139">
                  <c:v>34.25</c:v>
                </c:pt>
              </c:numCache>
            </c:numRef>
          </c:yVal>
        </c:ser>
        <c:dLbls/>
        <c:axId val="195987712"/>
        <c:axId val="196014464"/>
      </c:scatterChart>
      <c:valAx>
        <c:axId val="195987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  <c:layout/>
        </c:title>
        <c:tickLblPos val="nextTo"/>
        <c:crossAx val="196014464"/>
        <c:crosses val="autoZero"/>
        <c:crossBetween val="midCat"/>
      </c:valAx>
      <c:valAx>
        <c:axId val="196014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  <c:layout/>
        </c:title>
        <c:numFmt formatCode="General" sourceLinked="1"/>
        <c:tickLblPos val="nextTo"/>
        <c:crossAx val="19598771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and Marks Relevance for 6th Quiz / 2010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Sheet1!$D$3:$D$142</c:f>
              <c:numCache>
                <c:formatCode>General</c:formatCode>
                <c:ptCount val="140"/>
                <c:pt idx="0">
                  <c:v>1.2</c:v>
                </c:pt>
                <c:pt idx="1">
                  <c:v>1.29</c:v>
                </c:pt>
                <c:pt idx="2">
                  <c:v>2.1</c:v>
                </c:pt>
                <c:pt idx="3">
                  <c:v>3.14</c:v>
                </c:pt>
                <c:pt idx="4">
                  <c:v>3.51</c:v>
                </c:pt>
                <c:pt idx="5">
                  <c:v>4.1399999999999997</c:v>
                </c:pt>
                <c:pt idx="6">
                  <c:v>4.43</c:v>
                </c:pt>
                <c:pt idx="7">
                  <c:v>4.9000000000000004</c:v>
                </c:pt>
                <c:pt idx="8">
                  <c:v>5.14</c:v>
                </c:pt>
                <c:pt idx="9">
                  <c:v>5.17</c:v>
                </c:pt>
                <c:pt idx="10">
                  <c:v>5.42</c:v>
                </c:pt>
                <c:pt idx="11">
                  <c:v>5.54</c:v>
                </c:pt>
                <c:pt idx="12">
                  <c:v>5.6</c:v>
                </c:pt>
                <c:pt idx="13">
                  <c:v>6.1</c:v>
                </c:pt>
                <c:pt idx="14">
                  <c:v>6.21</c:v>
                </c:pt>
                <c:pt idx="15">
                  <c:v>6.25</c:v>
                </c:pt>
                <c:pt idx="16">
                  <c:v>6.4</c:v>
                </c:pt>
                <c:pt idx="17">
                  <c:v>6.42</c:v>
                </c:pt>
                <c:pt idx="18">
                  <c:v>6.52</c:v>
                </c:pt>
                <c:pt idx="19">
                  <c:v>7.16</c:v>
                </c:pt>
                <c:pt idx="20">
                  <c:v>7.16</c:v>
                </c:pt>
                <c:pt idx="21">
                  <c:v>7.18</c:v>
                </c:pt>
                <c:pt idx="22">
                  <c:v>7.2</c:v>
                </c:pt>
                <c:pt idx="23">
                  <c:v>7.24</c:v>
                </c:pt>
                <c:pt idx="24">
                  <c:v>7.34</c:v>
                </c:pt>
                <c:pt idx="25">
                  <c:v>7.42</c:v>
                </c:pt>
                <c:pt idx="26">
                  <c:v>7.45</c:v>
                </c:pt>
                <c:pt idx="27">
                  <c:v>7.49</c:v>
                </c:pt>
                <c:pt idx="28">
                  <c:v>7.57</c:v>
                </c:pt>
                <c:pt idx="29">
                  <c:v>7.6</c:v>
                </c:pt>
                <c:pt idx="30">
                  <c:v>8.11</c:v>
                </c:pt>
                <c:pt idx="31">
                  <c:v>8.16</c:v>
                </c:pt>
                <c:pt idx="32">
                  <c:v>8.27</c:v>
                </c:pt>
                <c:pt idx="33">
                  <c:v>8.32</c:v>
                </c:pt>
                <c:pt idx="34">
                  <c:v>8.33</c:v>
                </c:pt>
                <c:pt idx="35">
                  <c:v>8.36</c:v>
                </c:pt>
                <c:pt idx="36">
                  <c:v>8.3800000000000008</c:v>
                </c:pt>
                <c:pt idx="37">
                  <c:v>8.4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9.31</c:v>
                </c:pt>
                <c:pt idx="41">
                  <c:v>9.32</c:v>
                </c:pt>
                <c:pt idx="42">
                  <c:v>9.4</c:v>
                </c:pt>
                <c:pt idx="43">
                  <c:v>9.51</c:v>
                </c:pt>
                <c:pt idx="44">
                  <c:v>10.1</c:v>
                </c:pt>
                <c:pt idx="45">
                  <c:v>10.27</c:v>
                </c:pt>
                <c:pt idx="46">
                  <c:v>10.44</c:v>
                </c:pt>
                <c:pt idx="47">
                  <c:v>10.49</c:v>
                </c:pt>
                <c:pt idx="48">
                  <c:v>10.5</c:v>
                </c:pt>
                <c:pt idx="49">
                  <c:v>10.5</c:v>
                </c:pt>
                <c:pt idx="50">
                  <c:v>10.53</c:v>
                </c:pt>
                <c:pt idx="51">
                  <c:v>10.54</c:v>
                </c:pt>
                <c:pt idx="52">
                  <c:v>11</c:v>
                </c:pt>
                <c:pt idx="53">
                  <c:v>11.11</c:v>
                </c:pt>
                <c:pt idx="54">
                  <c:v>11.27</c:v>
                </c:pt>
                <c:pt idx="55">
                  <c:v>11.33</c:v>
                </c:pt>
                <c:pt idx="56">
                  <c:v>11.34</c:v>
                </c:pt>
                <c:pt idx="57">
                  <c:v>11.41</c:v>
                </c:pt>
                <c:pt idx="58">
                  <c:v>11.51</c:v>
                </c:pt>
                <c:pt idx="59">
                  <c:v>11.54</c:v>
                </c:pt>
                <c:pt idx="60">
                  <c:v>12.2</c:v>
                </c:pt>
                <c:pt idx="61">
                  <c:v>12.22</c:v>
                </c:pt>
                <c:pt idx="62">
                  <c:v>12.23</c:v>
                </c:pt>
                <c:pt idx="63">
                  <c:v>12.25</c:v>
                </c:pt>
                <c:pt idx="64">
                  <c:v>12.29</c:v>
                </c:pt>
                <c:pt idx="65">
                  <c:v>12.3</c:v>
                </c:pt>
                <c:pt idx="66">
                  <c:v>12.48</c:v>
                </c:pt>
                <c:pt idx="67">
                  <c:v>13.1</c:v>
                </c:pt>
                <c:pt idx="68">
                  <c:v>13.12</c:v>
                </c:pt>
                <c:pt idx="69">
                  <c:v>13.18</c:v>
                </c:pt>
                <c:pt idx="70">
                  <c:v>13.2</c:v>
                </c:pt>
                <c:pt idx="71">
                  <c:v>13.37</c:v>
                </c:pt>
                <c:pt idx="72">
                  <c:v>13.4</c:v>
                </c:pt>
                <c:pt idx="73">
                  <c:v>13.43</c:v>
                </c:pt>
                <c:pt idx="74">
                  <c:v>13.53</c:v>
                </c:pt>
                <c:pt idx="75">
                  <c:v>13.56</c:v>
                </c:pt>
                <c:pt idx="76">
                  <c:v>13.8</c:v>
                </c:pt>
                <c:pt idx="77">
                  <c:v>14.15</c:v>
                </c:pt>
                <c:pt idx="78">
                  <c:v>14.22</c:v>
                </c:pt>
                <c:pt idx="79">
                  <c:v>14.3</c:v>
                </c:pt>
                <c:pt idx="80">
                  <c:v>14.39</c:v>
                </c:pt>
                <c:pt idx="81">
                  <c:v>14.44</c:v>
                </c:pt>
                <c:pt idx="82">
                  <c:v>14.45</c:v>
                </c:pt>
                <c:pt idx="83">
                  <c:v>15.15</c:v>
                </c:pt>
                <c:pt idx="84">
                  <c:v>15.32</c:v>
                </c:pt>
                <c:pt idx="85">
                  <c:v>15.35</c:v>
                </c:pt>
                <c:pt idx="86">
                  <c:v>15.41</c:v>
                </c:pt>
                <c:pt idx="87">
                  <c:v>16.100000000000001</c:v>
                </c:pt>
                <c:pt idx="88">
                  <c:v>16.11</c:v>
                </c:pt>
                <c:pt idx="89">
                  <c:v>16.12</c:v>
                </c:pt>
                <c:pt idx="90">
                  <c:v>16.18</c:v>
                </c:pt>
                <c:pt idx="91">
                  <c:v>16.34</c:v>
                </c:pt>
                <c:pt idx="92">
                  <c:v>16.37</c:v>
                </c:pt>
                <c:pt idx="93">
                  <c:v>16.39</c:v>
                </c:pt>
                <c:pt idx="94">
                  <c:v>16.399999999999999</c:v>
                </c:pt>
                <c:pt idx="95">
                  <c:v>16.5</c:v>
                </c:pt>
                <c:pt idx="96">
                  <c:v>16.5</c:v>
                </c:pt>
                <c:pt idx="97">
                  <c:v>16.57</c:v>
                </c:pt>
                <c:pt idx="98">
                  <c:v>16.8</c:v>
                </c:pt>
                <c:pt idx="99">
                  <c:v>17.13</c:v>
                </c:pt>
                <c:pt idx="100">
                  <c:v>17.2</c:v>
                </c:pt>
                <c:pt idx="101">
                  <c:v>17.32</c:v>
                </c:pt>
                <c:pt idx="102">
                  <c:v>17.37</c:v>
                </c:pt>
                <c:pt idx="103">
                  <c:v>17.489999999999998</c:v>
                </c:pt>
                <c:pt idx="104">
                  <c:v>17.52</c:v>
                </c:pt>
                <c:pt idx="105">
                  <c:v>17.600000000000001</c:v>
                </c:pt>
                <c:pt idx="106">
                  <c:v>18.100000000000001</c:v>
                </c:pt>
                <c:pt idx="107">
                  <c:v>18.12</c:v>
                </c:pt>
                <c:pt idx="108">
                  <c:v>18.55</c:v>
                </c:pt>
                <c:pt idx="109">
                  <c:v>19.39</c:v>
                </c:pt>
                <c:pt idx="110">
                  <c:v>20.11</c:v>
                </c:pt>
                <c:pt idx="111">
                  <c:v>20.25</c:v>
                </c:pt>
                <c:pt idx="112">
                  <c:v>20.54</c:v>
                </c:pt>
                <c:pt idx="113">
                  <c:v>21.53</c:v>
                </c:pt>
                <c:pt idx="114">
                  <c:v>22.25</c:v>
                </c:pt>
                <c:pt idx="115">
                  <c:v>23.3</c:v>
                </c:pt>
                <c:pt idx="116">
                  <c:v>23.34</c:v>
                </c:pt>
                <c:pt idx="117">
                  <c:v>23.36</c:v>
                </c:pt>
                <c:pt idx="118">
                  <c:v>23.4</c:v>
                </c:pt>
                <c:pt idx="119">
                  <c:v>24</c:v>
                </c:pt>
                <c:pt idx="120">
                  <c:v>24.3</c:v>
                </c:pt>
                <c:pt idx="121">
                  <c:v>26.34</c:v>
                </c:pt>
                <c:pt idx="122">
                  <c:v>27.4</c:v>
                </c:pt>
                <c:pt idx="123">
                  <c:v>28</c:v>
                </c:pt>
                <c:pt idx="124">
                  <c:v>28.15</c:v>
                </c:pt>
                <c:pt idx="125">
                  <c:v>29.4</c:v>
                </c:pt>
                <c:pt idx="126">
                  <c:v>29.42</c:v>
                </c:pt>
                <c:pt idx="127">
                  <c:v>30.16</c:v>
                </c:pt>
                <c:pt idx="128">
                  <c:v>30.2</c:v>
                </c:pt>
                <c:pt idx="129">
                  <c:v>31.1</c:v>
                </c:pt>
                <c:pt idx="130">
                  <c:v>32.44</c:v>
                </c:pt>
                <c:pt idx="131">
                  <c:v>33.200000000000003</c:v>
                </c:pt>
                <c:pt idx="132">
                  <c:v>35</c:v>
                </c:pt>
                <c:pt idx="133">
                  <c:v>36.11</c:v>
                </c:pt>
                <c:pt idx="134">
                  <c:v>38.479999999999997</c:v>
                </c:pt>
                <c:pt idx="135">
                  <c:v>46.17</c:v>
                </c:pt>
                <c:pt idx="136">
                  <c:v>46.41</c:v>
                </c:pt>
                <c:pt idx="137">
                  <c:v>47.31</c:v>
                </c:pt>
                <c:pt idx="138">
                  <c:v>52.16</c:v>
                </c:pt>
                <c:pt idx="139">
                  <c:v>57.24</c:v>
                </c:pt>
              </c:numCache>
            </c:numRef>
          </c:xVal>
          <c:yVal>
            <c:numRef>
              <c:f>Sheet1!$E$3:$E$142</c:f>
              <c:numCache>
                <c:formatCode>General</c:formatCode>
                <c:ptCount val="140"/>
                <c:pt idx="0">
                  <c:v>12.25</c:v>
                </c:pt>
                <c:pt idx="1">
                  <c:v>22.5</c:v>
                </c:pt>
                <c:pt idx="2">
                  <c:v>14.25</c:v>
                </c:pt>
                <c:pt idx="3">
                  <c:v>11</c:v>
                </c:pt>
                <c:pt idx="4">
                  <c:v>17.5</c:v>
                </c:pt>
                <c:pt idx="5">
                  <c:v>19.5</c:v>
                </c:pt>
                <c:pt idx="6">
                  <c:v>50</c:v>
                </c:pt>
                <c:pt idx="7">
                  <c:v>15.5</c:v>
                </c:pt>
                <c:pt idx="8">
                  <c:v>31.5</c:v>
                </c:pt>
                <c:pt idx="9">
                  <c:v>21</c:v>
                </c:pt>
                <c:pt idx="10">
                  <c:v>35</c:v>
                </c:pt>
                <c:pt idx="11">
                  <c:v>50</c:v>
                </c:pt>
                <c:pt idx="12">
                  <c:v>16.25</c:v>
                </c:pt>
                <c:pt idx="13">
                  <c:v>22.5</c:v>
                </c:pt>
                <c:pt idx="14">
                  <c:v>25.25</c:v>
                </c:pt>
                <c:pt idx="15">
                  <c:v>23.25</c:v>
                </c:pt>
                <c:pt idx="16">
                  <c:v>31.25</c:v>
                </c:pt>
                <c:pt idx="17">
                  <c:v>15.75</c:v>
                </c:pt>
                <c:pt idx="18">
                  <c:v>50</c:v>
                </c:pt>
                <c:pt idx="19">
                  <c:v>50</c:v>
                </c:pt>
                <c:pt idx="20">
                  <c:v>42</c:v>
                </c:pt>
                <c:pt idx="21">
                  <c:v>49</c:v>
                </c:pt>
                <c:pt idx="22">
                  <c:v>50</c:v>
                </c:pt>
                <c:pt idx="23">
                  <c:v>48.75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20.75</c:v>
                </c:pt>
                <c:pt idx="28">
                  <c:v>50</c:v>
                </c:pt>
                <c:pt idx="29">
                  <c:v>49</c:v>
                </c:pt>
                <c:pt idx="30">
                  <c:v>50</c:v>
                </c:pt>
                <c:pt idx="31">
                  <c:v>38</c:v>
                </c:pt>
                <c:pt idx="32">
                  <c:v>50</c:v>
                </c:pt>
                <c:pt idx="33">
                  <c:v>47</c:v>
                </c:pt>
                <c:pt idx="34">
                  <c:v>20.75</c:v>
                </c:pt>
                <c:pt idx="35">
                  <c:v>50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43.75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48.75</c:v>
                </c:pt>
                <c:pt idx="46">
                  <c:v>50</c:v>
                </c:pt>
                <c:pt idx="47">
                  <c:v>41</c:v>
                </c:pt>
                <c:pt idx="48">
                  <c:v>50</c:v>
                </c:pt>
                <c:pt idx="49">
                  <c:v>50</c:v>
                </c:pt>
                <c:pt idx="50">
                  <c:v>49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46</c:v>
                </c:pt>
                <c:pt idx="57">
                  <c:v>50</c:v>
                </c:pt>
                <c:pt idx="58">
                  <c:v>50</c:v>
                </c:pt>
                <c:pt idx="59">
                  <c:v>36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22</c:v>
                </c:pt>
                <c:pt idx="64">
                  <c:v>17</c:v>
                </c:pt>
                <c:pt idx="65">
                  <c:v>50</c:v>
                </c:pt>
                <c:pt idx="66">
                  <c:v>47.5</c:v>
                </c:pt>
                <c:pt idx="67">
                  <c:v>47</c:v>
                </c:pt>
                <c:pt idx="68">
                  <c:v>49</c:v>
                </c:pt>
                <c:pt idx="69">
                  <c:v>49</c:v>
                </c:pt>
                <c:pt idx="70">
                  <c:v>50</c:v>
                </c:pt>
                <c:pt idx="71">
                  <c:v>48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40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48</c:v>
                </c:pt>
                <c:pt idx="80">
                  <c:v>50</c:v>
                </c:pt>
                <c:pt idx="81">
                  <c:v>49</c:v>
                </c:pt>
                <c:pt idx="82">
                  <c:v>50</c:v>
                </c:pt>
                <c:pt idx="83">
                  <c:v>48.75</c:v>
                </c:pt>
                <c:pt idx="84">
                  <c:v>50</c:v>
                </c:pt>
                <c:pt idx="85">
                  <c:v>49</c:v>
                </c:pt>
                <c:pt idx="86">
                  <c:v>50</c:v>
                </c:pt>
                <c:pt idx="87">
                  <c:v>50</c:v>
                </c:pt>
                <c:pt idx="88">
                  <c:v>48</c:v>
                </c:pt>
                <c:pt idx="89">
                  <c:v>50</c:v>
                </c:pt>
                <c:pt idx="90">
                  <c:v>45</c:v>
                </c:pt>
                <c:pt idx="91">
                  <c:v>50</c:v>
                </c:pt>
                <c:pt idx="92">
                  <c:v>25</c:v>
                </c:pt>
                <c:pt idx="93">
                  <c:v>49</c:v>
                </c:pt>
                <c:pt idx="94">
                  <c:v>44.75</c:v>
                </c:pt>
                <c:pt idx="95">
                  <c:v>50</c:v>
                </c:pt>
                <c:pt idx="96">
                  <c:v>48</c:v>
                </c:pt>
                <c:pt idx="97">
                  <c:v>50</c:v>
                </c:pt>
                <c:pt idx="98">
                  <c:v>47</c:v>
                </c:pt>
                <c:pt idx="99">
                  <c:v>45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48</c:v>
                </c:pt>
                <c:pt idx="104">
                  <c:v>29.5</c:v>
                </c:pt>
                <c:pt idx="105">
                  <c:v>39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49</c:v>
                </c:pt>
                <c:pt idx="113">
                  <c:v>50</c:v>
                </c:pt>
                <c:pt idx="114">
                  <c:v>50</c:v>
                </c:pt>
                <c:pt idx="115">
                  <c:v>49</c:v>
                </c:pt>
                <c:pt idx="116">
                  <c:v>48</c:v>
                </c:pt>
                <c:pt idx="117">
                  <c:v>32</c:v>
                </c:pt>
                <c:pt idx="118">
                  <c:v>50</c:v>
                </c:pt>
                <c:pt idx="119">
                  <c:v>50</c:v>
                </c:pt>
                <c:pt idx="120">
                  <c:v>49</c:v>
                </c:pt>
                <c:pt idx="121">
                  <c:v>23</c:v>
                </c:pt>
                <c:pt idx="122">
                  <c:v>39.25</c:v>
                </c:pt>
                <c:pt idx="123">
                  <c:v>31.5</c:v>
                </c:pt>
                <c:pt idx="124">
                  <c:v>50</c:v>
                </c:pt>
                <c:pt idx="125">
                  <c:v>49</c:v>
                </c:pt>
                <c:pt idx="126">
                  <c:v>50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48</c:v>
                </c:pt>
                <c:pt idx="131">
                  <c:v>9.25</c:v>
                </c:pt>
                <c:pt idx="132">
                  <c:v>27.75</c:v>
                </c:pt>
                <c:pt idx="133">
                  <c:v>22</c:v>
                </c:pt>
                <c:pt idx="134">
                  <c:v>19.5</c:v>
                </c:pt>
                <c:pt idx="135">
                  <c:v>48</c:v>
                </c:pt>
                <c:pt idx="136">
                  <c:v>50</c:v>
                </c:pt>
                <c:pt idx="137">
                  <c:v>49</c:v>
                </c:pt>
                <c:pt idx="138">
                  <c:v>20.5</c:v>
                </c:pt>
                <c:pt idx="139">
                  <c:v>34.25</c:v>
                </c:pt>
              </c:numCache>
            </c:numRef>
          </c:yVal>
        </c:ser>
        <c:dLbls/>
        <c:axId val="196039040"/>
        <c:axId val="196040960"/>
      </c:scatterChart>
      <c:valAx>
        <c:axId val="19603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  <c:layout/>
        </c:title>
        <c:numFmt formatCode="General" sourceLinked="1"/>
        <c:tickLblPos val="nextTo"/>
        <c:crossAx val="196040960"/>
        <c:crosses val="autoZero"/>
        <c:crossBetween val="midCat"/>
      </c:valAx>
      <c:valAx>
        <c:axId val="196040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</c:title>
        <c:numFmt formatCode="General" sourceLinked="1"/>
        <c:tickLblPos val="nextTo"/>
        <c:crossAx val="196039040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 Percentage for 6th Quiz / 2010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Sheet1!$A$198:$A$204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Sheet1!$D$198:$D$204</c:f>
              <c:numCache>
                <c:formatCode>0.0%</c:formatCode>
                <c:ptCount val="7"/>
                <c:pt idx="0">
                  <c:v>8.4967320261437912E-2</c:v>
                </c:pt>
                <c:pt idx="1">
                  <c:v>0.28758169934640521</c:v>
                </c:pt>
                <c:pt idx="2">
                  <c:v>0.43137254901960786</c:v>
                </c:pt>
                <c:pt idx="3">
                  <c:v>0.1111111111111111</c:v>
                </c:pt>
                <c:pt idx="4">
                  <c:v>5.2287581699346407E-2</c:v>
                </c:pt>
                <c:pt idx="5">
                  <c:v>1.9607843137254902E-2</c:v>
                </c:pt>
                <c:pt idx="6">
                  <c:v>1.3071895424836602E-2</c:v>
                </c:pt>
              </c:numCache>
            </c:numRef>
          </c:val>
        </c:ser>
        <c:dLbls>
          <c:showVal val="1"/>
        </c:dLbls>
      </c:pie3DChart>
    </c:plotArea>
    <c:legend>
      <c:legendPos val="r"/>
      <c:layout/>
    </c:legend>
    <c:plotVisOnly val="1"/>
    <c:dispBlanksAs val="zero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[SD_System_Design_-_Quiz_6_Modified.xlsx]Categories Report!PivotTable10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Report'!$B$441:$B$442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Report'!$B$443:$B$459</c:f>
              <c:numCache>
                <c:formatCode>General</c:formatCode>
                <c:ptCount val="12"/>
                <c:pt idx="0">
                  <c:v>64</c:v>
                </c:pt>
                <c:pt idx="3">
                  <c:v>42.941273146184798</c:v>
                </c:pt>
                <c:pt idx="6">
                  <c:v>9</c:v>
                </c:pt>
                <c:pt idx="9">
                  <c:v>12.0587268538152</c:v>
                </c:pt>
              </c:numCache>
            </c:numRef>
          </c:val>
        </c:ser>
        <c:ser>
          <c:idx val="1"/>
          <c:order val="1"/>
          <c:tx>
            <c:strRef>
              <c:f>'Categories Report'!$C$441:$C$442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Report'!$C$443:$C$459</c:f>
              <c:numCache>
                <c:formatCode>General</c:formatCode>
                <c:ptCount val="12"/>
                <c:pt idx="1">
                  <c:v>25.5298412930733</c:v>
                </c:pt>
                <c:pt idx="2">
                  <c:v>13.559196701243399</c:v>
                </c:pt>
                <c:pt idx="5">
                  <c:v>6.1772742664579301</c:v>
                </c:pt>
                <c:pt idx="7">
                  <c:v>1.0771782143320501</c:v>
                </c:pt>
                <c:pt idx="8">
                  <c:v>3.7135948525165299</c:v>
                </c:pt>
                <c:pt idx="10">
                  <c:v>24.4526630787412</c:v>
                </c:pt>
                <c:pt idx="11">
                  <c:v>3.6683275822689398</c:v>
                </c:pt>
              </c:numCache>
            </c:numRef>
          </c:val>
        </c:ser>
        <c:ser>
          <c:idx val="2"/>
          <c:order val="2"/>
          <c:tx>
            <c:strRef>
              <c:f>'Categories Report'!$D$441:$D$442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Report'!$D$443:$D$459</c:f>
              <c:numCache>
                <c:formatCode>General</c:formatCode>
                <c:ptCount val="12"/>
                <c:pt idx="1">
                  <c:v>14.8129877692805</c:v>
                </c:pt>
                <c:pt idx="2">
                  <c:v>48.103078657040903</c:v>
                </c:pt>
                <c:pt idx="5">
                  <c:v>30.976474744649</c:v>
                </c:pt>
                <c:pt idx="7">
                  <c:v>14.8129877687125</c:v>
                </c:pt>
                <c:pt idx="8">
                  <c:v>8.7768903477784797</c:v>
                </c:pt>
                <c:pt idx="10">
                  <c:v>5.6798366938226405E-10</c:v>
                </c:pt>
                <c:pt idx="11">
                  <c:v>8.3497135646133795</c:v>
                </c:pt>
              </c:numCache>
            </c:numRef>
          </c:val>
        </c:ser>
        <c:ser>
          <c:idx val="3"/>
          <c:order val="3"/>
          <c:tx>
            <c:strRef>
              <c:f>'Categories Report'!$E$441:$E$442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Report'!$E$443:$E$459</c:f>
              <c:numCache>
                <c:formatCode>General</c:formatCode>
                <c:ptCount val="12"/>
                <c:pt idx="0">
                  <c:v>76</c:v>
                </c:pt>
                <c:pt idx="3">
                  <c:v>39.574962807624203</c:v>
                </c:pt>
                <c:pt idx="6">
                  <c:v>23</c:v>
                </c:pt>
                <c:pt idx="9">
                  <c:v>13.4250371923758</c:v>
                </c:pt>
              </c:numCache>
            </c:numRef>
          </c:val>
        </c:ser>
        <c:ser>
          <c:idx val="4"/>
          <c:order val="4"/>
          <c:tx>
            <c:strRef>
              <c:f>'Categories Report'!$F$441:$F$442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Report'!$F$443:$F$459</c:f>
              <c:numCache>
                <c:formatCode>General</c:formatCode>
                <c:ptCount val="12"/>
                <c:pt idx="1">
                  <c:v>8.1173301548440193</c:v>
                </c:pt>
                <c:pt idx="2">
                  <c:v>37.282073202269601</c:v>
                </c:pt>
                <c:pt idx="5">
                  <c:v>21.632924413372798</c:v>
                </c:pt>
                <c:pt idx="7">
                  <c:v>7.8868637031969104</c:v>
                </c:pt>
                <c:pt idx="8">
                  <c:v>7.2382593608257597</c:v>
                </c:pt>
                <c:pt idx="10">
                  <c:v>0.23046645164710999</c:v>
                </c:pt>
                <c:pt idx="11">
                  <c:v>8.4108894280709592</c:v>
                </c:pt>
              </c:numCache>
            </c:numRef>
          </c:val>
        </c:ser>
        <c:ser>
          <c:idx val="5"/>
          <c:order val="5"/>
          <c:tx>
            <c:strRef>
              <c:f>'Categories Report'!$G$441:$G$442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Report'!$G$443:$G$459</c:f>
              <c:numCache>
                <c:formatCode>General</c:formatCode>
                <c:ptCount val="12"/>
                <c:pt idx="1">
                  <c:v>83.353514215487294</c:v>
                </c:pt>
                <c:pt idx="2">
                  <c:v>2.9468244533153598</c:v>
                </c:pt>
                <c:pt idx="4">
                  <c:v>82.516235953809002</c:v>
                </c:pt>
                <c:pt idx="5">
                  <c:v>0.74955311640420796</c:v>
                </c:pt>
                <c:pt idx="7">
                  <c:v>3.66437464435855E-2</c:v>
                </c:pt>
                <c:pt idx="8">
                  <c:v>1.45033175030217</c:v>
                </c:pt>
                <c:pt idx="10">
                  <c:v>0.80063451523471296</c:v>
                </c:pt>
                <c:pt idx="11">
                  <c:v>0.74693958660898596</c:v>
                </c:pt>
              </c:numCache>
            </c:numRef>
          </c:val>
        </c:ser>
        <c:ser>
          <c:idx val="6"/>
          <c:order val="6"/>
          <c:tx>
            <c:strRef>
              <c:f>'Categories Report'!$H$441:$H$442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Report'!$A$443:$A$459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Report'!$H$443:$H$459</c:f>
              <c:numCache>
                <c:formatCode>General</c:formatCode>
                <c:ptCount val="12"/>
                <c:pt idx="1">
                  <c:v>8.1863265673149499</c:v>
                </c:pt>
                <c:pt idx="2">
                  <c:v>38.108826986130801</c:v>
                </c:pt>
                <c:pt idx="5">
                  <c:v>22.980009412925</c:v>
                </c:pt>
                <c:pt idx="7">
                  <c:v>8.1863265673149499</c:v>
                </c:pt>
                <c:pt idx="8">
                  <c:v>10.8209236885771</c:v>
                </c:pt>
                <c:pt idx="11">
                  <c:v>4.3078938846287498</c:v>
                </c:pt>
              </c:numCache>
            </c:numRef>
          </c:val>
        </c:ser>
        <c:overlap val="100"/>
        <c:axId val="122365440"/>
        <c:axId val="122366976"/>
      </c:barChart>
      <c:catAx>
        <c:axId val="122365440"/>
        <c:scaling>
          <c:orientation val="minMax"/>
        </c:scaling>
        <c:axPos val="b"/>
        <c:tickLblPos val="nextTo"/>
        <c:crossAx val="122366976"/>
        <c:crosses val="autoZero"/>
        <c:auto val="1"/>
        <c:lblAlgn val="ctr"/>
        <c:lblOffset val="100"/>
      </c:catAx>
      <c:valAx>
        <c:axId val="122366976"/>
        <c:scaling>
          <c:orientation val="minMax"/>
        </c:scaling>
        <c:axPos val="l"/>
        <c:majorGridlines/>
        <c:numFmt formatCode="0%" sourceLinked="1"/>
        <c:tickLblPos val="nextTo"/>
        <c:crossAx val="12236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143</xdr:row>
      <xdr:rowOff>4762</xdr:rowOff>
    </xdr:from>
    <xdr:to>
      <xdr:col>13</xdr:col>
      <xdr:colOff>323850</xdr:colOff>
      <xdr:row>159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161</xdr:row>
      <xdr:rowOff>4762</xdr:rowOff>
    </xdr:from>
    <xdr:to>
      <xdr:col>13</xdr:col>
      <xdr:colOff>304800</xdr:colOff>
      <xdr:row>177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179</xdr:row>
      <xdr:rowOff>4762</xdr:rowOff>
    </xdr:from>
    <xdr:to>
      <xdr:col>13</xdr:col>
      <xdr:colOff>314325</xdr:colOff>
      <xdr:row>195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198</xdr:row>
      <xdr:rowOff>23812</xdr:rowOff>
    </xdr:from>
    <xdr:to>
      <xdr:col>13</xdr:col>
      <xdr:colOff>314325</xdr:colOff>
      <xdr:row>215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103</xdr:row>
      <xdr:rowOff>0</xdr:rowOff>
    </xdr:from>
    <xdr:to>
      <xdr:col>8</xdr:col>
      <xdr:colOff>574675</xdr:colOff>
      <xdr:row>129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90763310186" createdVersion="3" refreshedVersion="3" minRefreshableVersion="3" recordCount="307">
  <cacheSource type="worksheet">
    <worksheetSource name="Table3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35">
        <s v="Gender"/>
        <s v="Time taken"/>
        <s v="Grade_50"/>
        <s v="_Match_1"/>
        <s v="_Match_2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</sharedItems>
    </cacheField>
    <cacheField name="Value" numFmtId="0">
      <sharedItems containsMixedTypes="1" containsNumber="1" minValue="0" maxValue="10" count="21">
        <s v="Male"/>
        <s v="Female"/>
        <s v="Very Low"/>
        <s v="Low"/>
        <s v="Medium"/>
        <s v="High"/>
        <s v="Very High"/>
        <n v="0"/>
        <n v="10"/>
        <n v="2"/>
        <n v="6"/>
        <n v="4"/>
        <n v="8"/>
        <n v="1.25"/>
        <n v="2.5"/>
        <n v="5"/>
        <n v="6.25"/>
        <n v="3.75"/>
        <n v="8.75"/>
        <n v="7.5"/>
        <n v="1"/>
      </sharedItems>
    </cacheField>
    <cacheField name="Support" numFmtId="0">
      <sharedItems containsSemiMixedTypes="0" containsString="0" containsNumber="1" minValue="5.6798366938226405E-10" maxValue="13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x v="0"/>
    <x v="0"/>
    <x v="0"/>
    <n v="76"/>
  </r>
  <r>
    <x v="0"/>
    <x v="0"/>
    <x v="1"/>
    <n v="64"/>
  </r>
  <r>
    <x v="0"/>
    <x v="1"/>
    <x v="2"/>
    <n v="38.108826986130801"/>
  </r>
  <r>
    <x v="0"/>
    <x v="1"/>
    <x v="3"/>
    <n v="48.103078657040903"/>
  </r>
  <r>
    <x v="0"/>
    <x v="1"/>
    <x v="4"/>
    <n v="37.282073202269601"/>
  </r>
  <r>
    <x v="0"/>
    <x v="1"/>
    <x v="5"/>
    <n v="13.559196701243399"/>
  </r>
  <r>
    <x v="0"/>
    <x v="1"/>
    <x v="6"/>
    <n v="2.9468244533153598"/>
  </r>
  <r>
    <x v="0"/>
    <x v="2"/>
    <x v="2"/>
    <n v="8.1863265673149499"/>
  </r>
  <r>
    <x v="0"/>
    <x v="2"/>
    <x v="3"/>
    <n v="14.8129877692805"/>
  </r>
  <r>
    <x v="0"/>
    <x v="2"/>
    <x v="4"/>
    <n v="8.1173301548440193"/>
  </r>
  <r>
    <x v="0"/>
    <x v="2"/>
    <x v="5"/>
    <n v="25.5298412930733"/>
  </r>
  <r>
    <x v="0"/>
    <x v="2"/>
    <x v="6"/>
    <n v="83.353514215487294"/>
  </r>
  <r>
    <x v="0"/>
    <x v="3"/>
    <x v="7"/>
    <n v="7"/>
  </r>
  <r>
    <x v="0"/>
    <x v="3"/>
    <x v="8"/>
    <n v="106"/>
  </r>
  <r>
    <x v="0"/>
    <x v="3"/>
    <x v="9"/>
    <n v="5"/>
  </r>
  <r>
    <x v="0"/>
    <x v="3"/>
    <x v="10"/>
    <n v="13"/>
  </r>
  <r>
    <x v="0"/>
    <x v="3"/>
    <x v="11"/>
    <n v="4"/>
  </r>
  <r>
    <x v="0"/>
    <x v="3"/>
    <x v="12"/>
    <n v="5"/>
  </r>
  <r>
    <x v="0"/>
    <x v="4"/>
    <x v="13"/>
    <n v="5"/>
  </r>
  <r>
    <x v="0"/>
    <x v="4"/>
    <x v="14"/>
    <n v="9"/>
  </r>
  <r>
    <x v="0"/>
    <x v="4"/>
    <x v="7"/>
    <n v="2"/>
  </r>
  <r>
    <x v="0"/>
    <x v="4"/>
    <x v="8"/>
    <n v="103"/>
  </r>
  <r>
    <x v="0"/>
    <x v="4"/>
    <x v="15"/>
    <n v="6"/>
  </r>
  <r>
    <x v="0"/>
    <x v="4"/>
    <x v="16"/>
    <n v="4"/>
  </r>
  <r>
    <x v="0"/>
    <x v="4"/>
    <x v="17"/>
    <n v="4"/>
  </r>
  <r>
    <x v="0"/>
    <x v="4"/>
    <x v="18"/>
    <n v="5"/>
  </r>
  <r>
    <x v="0"/>
    <x v="4"/>
    <x v="19"/>
    <n v="2"/>
  </r>
  <r>
    <x v="0"/>
    <x v="5"/>
    <x v="20"/>
    <n v="118"/>
  </r>
  <r>
    <x v="0"/>
    <x v="5"/>
    <x v="7"/>
    <n v="22"/>
  </r>
  <r>
    <x v="0"/>
    <x v="6"/>
    <x v="7"/>
    <n v="27"/>
  </r>
  <r>
    <x v="0"/>
    <x v="6"/>
    <x v="20"/>
    <n v="113"/>
  </r>
  <r>
    <x v="0"/>
    <x v="7"/>
    <x v="7"/>
    <n v="23"/>
  </r>
  <r>
    <x v="0"/>
    <x v="7"/>
    <x v="20"/>
    <n v="117"/>
  </r>
  <r>
    <x v="0"/>
    <x v="8"/>
    <x v="7"/>
    <n v="26"/>
  </r>
  <r>
    <x v="0"/>
    <x v="8"/>
    <x v="20"/>
    <n v="114"/>
  </r>
  <r>
    <x v="0"/>
    <x v="9"/>
    <x v="20"/>
    <n v="127"/>
  </r>
  <r>
    <x v="0"/>
    <x v="9"/>
    <x v="7"/>
    <n v="13"/>
  </r>
  <r>
    <x v="0"/>
    <x v="10"/>
    <x v="7"/>
    <n v="28"/>
  </r>
  <r>
    <x v="0"/>
    <x v="10"/>
    <x v="20"/>
    <n v="112"/>
  </r>
  <r>
    <x v="0"/>
    <x v="11"/>
    <x v="20"/>
    <n v="122"/>
  </r>
  <r>
    <x v="0"/>
    <x v="11"/>
    <x v="7"/>
    <n v="18"/>
  </r>
  <r>
    <x v="0"/>
    <x v="12"/>
    <x v="7"/>
    <n v="33"/>
  </r>
  <r>
    <x v="0"/>
    <x v="12"/>
    <x v="20"/>
    <n v="107"/>
  </r>
  <r>
    <x v="0"/>
    <x v="13"/>
    <x v="7"/>
    <n v="14"/>
  </r>
  <r>
    <x v="0"/>
    <x v="13"/>
    <x v="20"/>
    <n v="126"/>
  </r>
  <r>
    <x v="0"/>
    <x v="14"/>
    <x v="20"/>
    <n v="115"/>
  </r>
  <r>
    <x v="0"/>
    <x v="14"/>
    <x v="7"/>
    <n v="25"/>
  </r>
  <r>
    <x v="0"/>
    <x v="15"/>
    <x v="20"/>
    <n v="124"/>
  </r>
  <r>
    <x v="0"/>
    <x v="15"/>
    <x v="7"/>
    <n v="16"/>
  </r>
  <r>
    <x v="0"/>
    <x v="16"/>
    <x v="7"/>
    <n v="23"/>
  </r>
  <r>
    <x v="0"/>
    <x v="16"/>
    <x v="20"/>
    <n v="117"/>
  </r>
  <r>
    <x v="0"/>
    <x v="17"/>
    <x v="20"/>
    <n v="132"/>
  </r>
  <r>
    <x v="0"/>
    <x v="17"/>
    <x v="7"/>
    <n v="8"/>
  </r>
  <r>
    <x v="0"/>
    <x v="18"/>
    <x v="20"/>
    <n v="128"/>
  </r>
  <r>
    <x v="0"/>
    <x v="18"/>
    <x v="7"/>
    <n v="12"/>
  </r>
  <r>
    <x v="0"/>
    <x v="19"/>
    <x v="7"/>
    <n v="29"/>
  </r>
  <r>
    <x v="0"/>
    <x v="19"/>
    <x v="20"/>
    <n v="111"/>
  </r>
  <r>
    <x v="0"/>
    <x v="20"/>
    <x v="20"/>
    <n v="137"/>
  </r>
  <r>
    <x v="0"/>
    <x v="20"/>
    <x v="7"/>
    <n v="3"/>
  </r>
  <r>
    <x v="0"/>
    <x v="21"/>
    <x v="7"/>
    <n v="24"/>
  </r>
  <r>
    <x v="0"/>
    <x v="21"/>
    <x v="20"/>
    <n v="116"/>
  </r>
  <r>
    <x v="0"/>
    <x v="22"/>
    <x v="7"/>
    <n v="26"/>
  </r>
  <r>
    <x v="0"/>
    <x v="22"/>
    <x v="20"/>
    <n v="114"/>
  </r>
  <r>
    <x v="0"/>
    <x v="23"/>
    <x v="7"/>
    <n v="21"/>
  </r>
  <r>
    <x v="0"/>
    <x v="23"/>
    <x v="20"/>
    <n v="119"/>
  </r>
  <r>
    <x v="0"/>
    <x v="24"/>
    <x v="7"/>
    <n v="27"/>
  </r>
  <r>
    <x v="0"/>
    <x v="24"/>
    <x v="20"/>
    <n v="113"/>
  </r>
  <r>
    <x v="0"/>
    <x v="25"/>
    <x v="7"/>
    <n v="22"/>
  </r>
  <r>
    <x v="0"/>
    <x v="25"/>
    <x v="20"/>
    <n v="118"/>
  </r>
  <r>
    <x v="0"/>
    <x v="26"/>
    <x v="20"/>
    <n v="128"/>
  </r>
  <r>
    <x v="0"/>
    <x v="26"/>
    <x v="7"/>
    <n v="12"/>
  </r>
  <r>
    <x v="0"/>
    <x v="27"/>
    <x v="7"/>
    <n v="21"/>
  </r>
  <r>
    <x v="0"/>
    <x v="27"/>
    <x v="20"/>
    <n v="119"/>
  </r>
  <r>
    <x v="0"/>
    <x v="28"/>
    <x v="7"/>
    <n v="24"/>
  </r>
  <r>
    <x v="0"/>
    <x v="28"/>
    <x v="20"/>
    <n v="116"/>
  </r>
  <r>
    <x v="0"/>
    <x v="29"/>
    <x v="20"/>
    <n v="130"/>
  </r>
  <r>
    <x v="0"/>
    <x v="29"/>
    <x v="7"/>
    <n v="10"/>
  </r>
  <r>
    <x v="0"/>
    <x v="30"/>
    <x v="7"/>
    <n v="25"/>
  </r>
  <r>
    <x v="0"/>
    <x v="30"/>
    <x v="20"/>
    <n v="115"/>
  </r>
  <r>
    <x v="0"/>
    <x v="31"/>
    <x v="7"/>
    <n v="22"/>
  </r>
  <r>
    <x v="0"/>
    <x v="31"/>
    <x v="20"/>
    <n v="118"/>
  </r>
  <r>
    <x v="0"/>
    <x v="32"/>
    <x v="7"/>
    <n v="19"/>
  </r>
  <r>
    <x v="0"/>
    <x v="32"/>
    <x v="20"/>
    <n v="121"/>
  </r>
  <r>
    <x v="0"/>
    <x v="33"/>
    <x v="7"/>
    <n v="18"/>
  </r>
  <r>
    <x v="0"/>
    <x v="33"/>
    <x v="20"/>
    <n v="122"/>
  </r>
  <r>
    <x v="0"/>
    <x v="34"/>
    <x v="20"/>
    <n v="126"/>
  </r>
  <r>
    <x v="0"/>
    <x v="34"/>
    <x v="7"/>
    <n v="14"/>
  </r>
  <r>
    <x v="1"/>
    <x v="0"/>
    <x v="0"/>
    <n v="39.574962807624203"/>
  </r>
  <r>
    <x v="1"/>
    <x v="0"/>
    <x v="1"/>
    <n v="42.941273146184798"/>
  </r>
  <r>
    <x v="1"/>
    <x v="1"/>
    <x v="2"/>
    <n v="22.980009412925"/>
  </r>
  <r>
    <x v="1"/>
    <x v="1"/>
    <x v="3"/>
    <n v="30.976474744649"/>
  </r>
  <r>
    <x v="1"/>
    <x v="1"/>
    <x v="4"/>
    <n v="21.632924413372798"/>
  </r>
  <r>
    <x v="1"/>
    <x v="1"/>
    <x v="5"/>
    <n v="6.1772742664579301"/>
  </r>
  <r>
    <x v="1"/>
    <x v="1"/>
    <x v="6"/>
    <n v="0.74955311640420796"/>
  </r>
  <r>
    <x v="1"/>
    <x v="2"/>
    <x v="6"/>
    <n v="82.516235953809002"/>
  </r>
  <r>
    <x v="1"/>
    <x v="3"/>
    <x v="7"/>
    <n v="3.3371294468033802E-2"/>
  </r>
  <r>
    <x v="1"/>
    <x v="3"/>
    <x v="8"/>
    <n v="82.482864659340905"/>
  </r>
  <r>
    <x v="1"/>
    <x v="4"/>
    <x v="8"/>
    <n v="79.525237100864302"/>
  </r>
  <r>
    <x v="1"/>
    <x v="4"/>
    <x v="18"/>
    <n v="2.9904977702089801"/>
  </r>
  <r>
    <x v="1"/>
    <x v="4"/>
    <x v="19"/>
    <n v="5.0108273571383298E-4"/>
  </r>
  <r>
    <x v="1"/>
    <x v="5"/>
    <x v="20"/>
    <n v="82.516235953809002"/>
  </r>
  <r>
    <x v="1"/>
    <x v="6"/>
    <x v="7"/>
    <n v="1.9751748637909401"/>
  </r>
  <r>
    <x v="1"/>
    <x v="6"/>
    <x v="20"/>
    <n v="80.541061090018005"/>
  </r>
  <r>
    <x v="1"/>
    <x v="7"/>
    <x v="7"/>
    <n v="3.6637073002110101E-3"/>
  </r>
  <r>
    <x v="1"/>
    <x v="7"/>
    <x v="20"/>
    <n v="82.512572246508796"/>
  </r>
  <r>
    <x v="1"/>
    <x v="8"/>
    <x v="7"/>
    <n v="0.99117735288437503"/>
  </r>
  <r>
    <x v="1"/>
    <x v="8"/>
    <x v="20"/>
    <n v="81.525058600924595"/>
  </r>
  <r>
    <x v="1"/>
    <x v="9"/>
    <x v="20"/>
    <n v="82.000331505409207"/>
  </r>
  <r>
    <x v="1"/>
    <x v="9"/>
    <x v="7"/>
    <n v="0.51590444839974703"/>
  </r>
  <r>
    <x v="1"/>
    <x v="10"/>
    <x v="7"/>
    <n v="0.98273421224327595"/>
  </r>
  <r>
    <x v="1"/>
    <x v="10"/>
    <x v="20"/>
    <n v="81.533501741565701"/>
  </r>
  <r>
    <x v="1"/>
    <x v="11"/>
    <x v="20"/>
    <n v="81.803831466363803"/>
  </r>
  <r>
    <x v="1"/>
    <x v="11"/>
    <x v="7"/>
    <n v="0.71240448744517104"/>
  </r>
  <r>
    <x v="1"/>
    <x v="12"/>
    <x v="7"/>
    <n v="3.99157217885563"/>
  </r>
  <r>
    <x v="1"/>
    <x v="12"/>
    <x v="20"/>
    <n v="78.524663774953396"/>
  </r>
  <r>
    <x v="1"/>
    <x v="13"/>
    <x v="20"/>
    <n v="82.516235953809002"/>
  </r>
  <r>
    <x v="1"/>
    <x v="14"/>
    <x v="20"/>
    <n v="82.516235953809002"/>
  </r>
  <r>
    <x v="1"/>
    <x v="15"/>
    <x v="20"/>
    <n v="82.516235953809002"/>
  </r>
  <r>
    <x v="1"/>
    <x v="16"/>
    <x v="7"/>
    <n v="1.9928938109344401"/>
  </r>
  <r>
    <x v="1"/>
    <x v="16"/>
    <x v="20"/>
    <n v="80.523342142874597"/>
  </r>
  <r>
    <x v="1"/>
    <x v="17"/>
    <x v="20"/>
    <n v="82.516235953809002"/>
  </r>
  <r>
    <x v="1"/>
    <x v="18"/>
    <x v="20"/>
    <n v="82.516235953809002"/>
  </r>
  <r>
    <x v="1"/>
    <x v="19"/>
    <x v="7"/>
    <n v="0.55662456449554698"/>
  </r>
  <r>
    <x v="1"/>
    <x v="19"/>
    <x v="20"/>
    <n v="81.959611389313395"/>
  </r>
  <r>
    <x v="1"/>
    <x v="20"/>
    <x v="20"/>
    <n v="82.516235953809002"/>
  </r>
  <r>
    <x v="1"/>
    <x v="21"/>
    <x v="7"/>
    <n v="0.98110863068949195"/>
  </r>
  <r>
    <x v="1"/>
    <x v="21"/>
    <x v="20"/>
    <n v="81.535127323119497"/>
  </r>
  <r>
    <x v="1"/>
    <x v="22"/>
    <x v="20"/>
    <n v="82.516235953809002"/>
  </r>
  <r>
    <x v="1"/>
    <x v="23"/>
    <x v="20"/>
    <n v="82.516235953809002"/>
  </r>
  <r>
    <x v="1"/>
    <x v="24"/>
    <x v="20"/>
    <n v="82.516235953809002"/>
  </r>
  <r>
    <x v="1"/>
    <x v="25"/>
    <x v="20"/>
    <n v="82.516235953809002"/>
  </r>
  <r>
    <x v="1"/>
    <x v="26"/>
    <x v="20"/>
    <n v="81.574519191128005"/>
  </r>
  <r>
    <x v="1"/>
    <x v="26"/>
    <x v="7"/>
    <n v="0.941716762681028"/>
  </r>
  <r>
    <x v="1"/>
    <x v="27"/>
    <x v="7"/>
    <n v="0.98364403871197403"/>
  </r>
  <r>
    <x v="1"/>
    <x v="27"/>
    <x v="20"/>
    <n v="81.532591915097001"/>
  </r>
  <r>
    <x v="1"/>
    <x v="28"/>
    <x v="7"/>
    <n v="0.974469222461816"/>
  </r>
  <r>
    <x v="1"/>
    <x v="28"/>
    <x v="20"/>
    <n v="81.541766731347195"/>
  </r>
  <r>
    <x v="1"/>
    <x v="29"/>
    <x v="20"/>
    <n v="82.516235953809002"/>
  </r>
  <r>
    <x v="1"/>
    <x v="30"/>
    <x v="7"/>
    <n v="0.93319484417544896"/>
  </r>
  <r>
    <x v="1"/>
    <x v="30"/>
    <x v="20"/>
    <n v="81.583041109633498"/>
  </r>
  <r>
    <x v="1"/>
    <x v="31"/>
    <x v="20"/>
    <n v="82.516235953809002"/>
  </r>
  <r>
    <x v="1"/>
    <x v="32"/>
    <x v="20"/>
    <n v="82.516235953809002"/>
  </r>
  <r>
    <x v="1"/>
    <x v="33"/>
    <x v="20"/>
    <n v="82.516235953809002"/>
  </r>
  <r>
    <x v="1"/>
    <x v="34"/>
    <x v="20"/>
    <n v="81.515206213779805"/>
  </r>
  <r>
    <x v="1"/>
    <x v="34"/>
    <x v="7"/>
    <n v="1.0010297400292001"/>
  </r>
  <r>
    <x v="2"/>
    <x v="0"/>
    <x v="0"/>
    <n v="23"/>
  </r>
  <r>
    <x v="2"/>
    <x v="0"/>
    <x v="1"/>
    <n v="9"/>
  </r>
  <r>
    <x v="2"/>
    <x v="1"/>
    <x v="2"/>
    <n v="10.8209236885771"/>
  </r>
  <r>
    <x v="2"/>
    <x v="1"/>
    <x v="3"/>
    <n v="8.7768903477784797"/>
  </r>
  <r>
    <x v="2"/>
    <x v="1"/>
    <x v="4"/>
    <n v="7.2382593608257597"/>
  </r>
  <r>
    <x v="2"/>
    <x v="1"/>
    <x v="5"/>
    <n v="3.7135948525165299"/>
  </r>
  <r>
    <x v="2"/>
    <x v="1"/>
    <x v="6"/>
    <n v="1.45033175030217"/>
  </r>
  <r>
    <x v="2"/>
    <x v="2"/>
    <x v="2"/>
    <n v="8.1863265673149499"/>
  </r>
  <r>
    <x v="2"/>
    <x v="2"/>
    <x v="3"/>
    <n v="14.8129877687125"/>
  </r>
  <r>
    <x v="2"/>
    <x v="2"/>
    <x v="4"/>
    <n v="7.8868637031969104"/>
  </r>
  <r>
    <x v="2"/>
    <x v="2"/>
    <x v="5"/>
    <n v="1.0771782143320501"/>
  </r>
  <r>
    <x v="2"/>
    <x v="2"/>
    <x v="6"/>
    <n v="3.66437464435855E-2"/>
  </r>
  <r>
    <x v="2"/>
    <x v="3"/>
    <x v="7"/>
    <n v="5"/>
  </r>
  <r>
    <x v="2"/>
    <x v="3"/>
    <x v="8"/>
    <n v="7"/>
  </r>
  <r>
    <x v="2"/>
    <x v="3"/>
    <x v="9"/>
    <n v="5"/>
  </r>
  <r>
    <x v="2"/>
    <x v="3"/>
    <x v="10"/>
    <n v="11"/>
  </r>
  <r>
    <x v="2"/>
    <x v="3"/>
    <x v="11"/>
    <n v="4"/>
  </r>
  <r>
    <x v="2"/>
    <x v="4"/>
    <x v="13"/>
    <n v="5"/>
  </r>
  <r>
    <x v="2"/>
    <x v="4"/>
    <x v="14"/>
    <n v="9"/>
  </r>
  <r>
    <x v="2"/>
    <x v="4"/>
    <x v="7"/>
    <n v="1"/>
  </r>
  <r>
    <x v="2"/>
    <x v="4"/>
    <x v="8"/>
    <n v="3"/>
  </r>
  <r>
    <x v="2"/>
    <x v="4"/>
    <x v="15"/>
    <n v="6"/>
  </r>
  <r>
    <x v="2"/>
    <x v="4"/>
    <x v="16"/>
    <n v="3"/>
  </r>
  <r>
    <x v="2"/>
    <x v="4"/>
    <x v="17"/>
    <n v="4"/>
  </r>
  <r>
    <x v="2"/>
    <x v="4"/>
    <x v="19"/>
    <n v="1"/>
  </r>
  <r>
    <x v="2"/>
    <x v="5"/>
    <x v="20"/>
    <n v="12"/>
  </r>
  <r>
    <x v="2"/>
    <x v="5"/>
    <x v="7"/>
    <n v="20"/>
  </r>
  <r>
    <x v="2"/>
    <x v="6"/>
    <x v="7"/>
    <n v="22"/>
  </r>
  <r>
    <x v="2"/>
    <x v="6"/>
    <x v="20"/>
    <n v="10"/>
  </r>
  <r>
    <x v="2"/>
    <x v="7"/>
    <x v="7"/>
    <n v="21"/>
  </r>
  <r>
    <x v="2"/>
    <x v="7"/>
    <x v="20"/>
    <n v="11"/>
  </r>
  <r>
    <x v="2"/>
    <x v="8"/>
    <x v="7"/>
    <n v="24"/>
  </r>
  <r>
    <x v="2"/>
    <x v="8"/>
    <x v="20"/>
    <n v="8"/>
  </r>
  <r>
    <x v="2"/>
    <x v="9"/>
    <x v="20"/>
    <n v="23"/>
  </r>
  <r>
    <x v="2"/>
    <x v="9"/>
    <x v="7"/>
    <n v="9"/>
  </r>
  <r>
    <x v="2"/>
    <x v="10"/>
    <x v="7"/>
    <n v="23"/>
  </r>
  <r>
    <x v="2"/>
    <x v="10"/>
    <x v="20"/>
    <n v="9"/>
  </r>
  <r>
    <x v="2"/>
    <x v="11"/>
    <x v="20"/>
    <n v="17"/>
  </r>
  <r>
    <x v="2"/>
    <x v="11"/>
    <x v="7"/>
    <n v="15"/>
  </r>
  <r>
    <x v="2"/>
    <x v="12"/>
    <x v="7"/>
    <n v="25"/>
  </r>
  <r>
    <x v="2"/>
    <x v="12"/>
    <x v="20"/>
    <n v="7"/>
  </r>
  <r>
    <x v="2"/>
    <x v="13"/>
    <x v="7"/>
    <n v="14"/>
  </r>
  <r>
    <x v="2"/>
    <x v="13"/>
    <x v="20"/>
    <n v="18"/>
  </r>
  <r>
    <x v="2"/>
    <x v="14"/>
    <x v="20"/>
    <n v="8"/>
  </r>
  <r>
    <x v="2"/>
    <x v="14"/>
    <x v="7"/>
    <n v="24"/>
  </r>
  <r>
    <x v="2"/>
    <x v="15"/>
    <x v="20"/>
    <n v="18"/>
  </r>
  <r>
    <x v="2"/>
    <x v="15"/>
    <x v="7"/>
    <n v="14"/>
  </r>
  <r>
    <x v="2"/>
    <x v="16"/>
    <x v="7"/>
    <n v="20"/>
  </r>
  <r>
    <x v="2"/>
    <x v="16"/>
    <x v="20"/>
    <n v="12"/>
  </r>
  <r>
    <x v="2"/>
    <x v="17"/>
    <x v="20"/>
    <n v="25"/>
  </r>
  <r>
    <x v="2"/>
    <x v="17"/>
    <x v="7"/>
    <n v="7"/>
  </r>
  <r>
    <x v="2"/>
    <x v="18"/>
    <x v="20"/>
    <n v="22"/>
  </r>
  <r>
    <x v="2"/>
    <x v="18"/>
    <x v="7"/>
    <n v="10"/>
  </r>
  <r>
    <x v="2"/>
    <x v="19"/>
    <x v="7"/>
    <n v="24"/>
  </r>
  <r>
    <x v="2"/>
    <x v="19"/>
    <x v="20"/>
    <n v="8"/>
  </r>
  <r>
    <x v="2"/>
    <x v="20"/>
    <x v="20"/>
    <n v="30"/>
  </r>
  <r>
    <x v="2"/>
    <x v="20"/>
    <x v="7"/>
    <n v="2"/>
  </r>
  <r>
    <x v="2"/>
    <x v="21"/>
    <x v="7"/>
    <n v="22"/>
  </r>
  <r>
    <x v="2"/>
    <x v="21"/>
    <x v="20"/>
    <n v="10"/>
  </r>
  <r>
    <x v="2"/>
    <x v="22"/>
    <x v="7"/>
    <n v="23"/>
  </r>
  <r>
    <x v="2"/>
    <x v="22"/>
    <x v="20"/>
    <n v="9"/>
  </r>
  <r>
    <x v="2"/>
    <x v="23"/>
    <x v="7"/>
    <n v="20"/>
  </r>
  <r>
    <x v="2"/>
    <x v="23"/>
    <x v="20"/>
    <n v="12"/>
  </r>
  <r>
    <x v="2"/>
    <x v="24"/>
    <x v="7"/>
    <n v="25"/>
  </r>
  <r>
    <x v="2"/>
    <x v="24"/>
    <x v="20"/>
    <n v="7"/>
  </r>
  <r>
    <x v="2"/>
    <x v="25"/>
    <x v="7"/>
    <n v="19"/>
  </r>
  <r>
    <x v="2"/>
    <x v="25"/>
    <x v="20"/>
    <n v="13"/>
  </r>
  <r>
    <x v="2"/>
    <x v="26"/>
    <x v="20"/>
    <n v="23"/>
  </r>
  <r>
    <x v="2"/>
    <x v="26"/>
    <x v="7"/>
    <n v="9"/>
  </r>
  <r>
    <x v="2"/>
    <x v="27"/>
    <x v="7"/>
    <n v="18"/>
  </r>
  <r>
    <x v="2"/>
    <x v="27"/>
    <x v="20"/>
    <n v="14"/>
  </r>
  <r>
    <x v="2"/>
    <x v="28"/>
    <x v="7"/>
    <n v="20"/>
  </r>
  <r>
    <x v="2"/>
    <x v="28"/>
    <x v="20"/>
    <n v="12"/>
  </r>
  <r>
    <x v="2"/>
    <x v="29"/>
    <x v="20"/>
    <n v="22"/>
  </r>
  <r>
    <x v="2"/>
    <x v="29"/>
    <x v="7"/>
    <n v="10"/>
  </r>
  <r>
    <x v="2"/>
    <x v="30"/>
    <x v="7"/>
    <n v="21"/>
  </r>
  <r>
    <x v="2"/>
    <x v="30"/>
    <x v="20"/>
    <n v="11"/>
  </r>
  <r>
    <x v="2"/>
    <x v="31"/>
    <x v="7"/>
    <n v="20"/>
  </r>
  <r>
    <x v="2"/>
    <x v="31"/>
    <x v="20"/>
    <n v="12"/>
  </r>
  <r>
    <x v="2"/>
    <x v="32"/>
    <x v="7"/>
    <n v="19"/>
  </r>
  <r>
    <x v="2"/>
    <x v="32"/>
    <x v="20"/>
    <n v="13"/>
  </r>
  <r>
    <x v="2"/>
    <x v="33"/>
    <x v="7"/>
    <n v="17"/>
  </r>
  <r>
    <x v="2"/>
    <x v="33"/>
    <x v="20"/>
    <n v="15"/>
  </r>
  <r>
    <x v="2"/>
    <x v="34"/>
    <x v="20"/>
    <n v="22"/>
  </r>
  <r>
    <x v="2"/>
    <x v="34"/>
    <x v="7"/>
    <n v="10"/>
  </r>
  <r>
    <x v="3"/>
    <x v="0"/>
    <x v="0"/>
    <n v="13.4250371923758"/>
  </r>
  <r>
    <x v="3"/>
    <x v="0"/>
    <x v="1"/>
    <n v="12.0587268538152"/>
  </r>
  <r>
    <x v="3"/>
    <x v="1"/>
    <x v="2"/>
    <n v="4.3078938846287498"/>
  </r>
  <r>
    <x v="3"/>
    <x v="1"/>
    <x v="3"/>
    <n v="8.3497135646133795"/>
  </r>
  <r>
    <x v="3"/>
    <x v="1"/>
    <x v="4"/>
    <n v="8.4108894280709592"/>
  </r>
  <r>
    <x v="3"/>
    <x v="1"/>
    <x v="5"/>
    <n v="3.6683275822689398"/>
  </r>
  <r>
    <x v="3"/>
    <x v="1"/>
    <x v="6"/>
    <n v="0.74693958660898596"/>
  </r>
  <r>
    <x v="3"/>
    <x v="2"/>
    <x v="3"/>
    <n v="5.6798366938226405E-10"/>
  </r>
  <r>
    <x v="3"/>
    <x v="2"/>
    <x v="4"/>
    <n v="0.23046645164710999"/>
  </r>
  <r>
    <x v="3"/>
    <x v="2"/>
    <x v="5"/>
    <n v="24.4526630787412"/>
  </r>
  <r>
    <x v="3"/>
    <x v="2"/>
    <x v="6"/>
    <n v="0.80063451523471296"/>
  </r>
  <r>
    <x v="3"/>
    <x v="3"/>
    <x v="7"/>
    <n v="1.96662870553197"/>
  </r>
  <r>
    <x v="3"/>
    <x v="3"/>
    <x v="8"/>
    <n v="16.517135340659099"/>
  </r>
  <r>
    <x v="3"/>
    <x v="3"/>
    <x v="10"/>
    <n v="2"/>
  </r>
  <r>
    <x v="3"/>
    <x v="3"/>
    <x v="12"/>
    <n v="5"/>
  </r>
  <r>
    <x v="3"/>
    <x v="4"/>
    <x v="7"/>
    <n v="1"/>
  </r>
  <r>
    <x v="3"/>
    <x v="4"/>
    <x v="8"/>
    <n v="20.474762899135701"/>
  </r>
  <r>
    <x v="3"/>
    <x v="4"/>
    <x v="16"/>
    <n v="1"/>
  </r>
  <r>
    <x v="3"/>
    <x v="4"/>
    <x v="18"/>
    <n v="2.0095022297910199"/>
  </r>
  <r>
    <x v="3"/>
    <x v="4"/>
    <x v="19"/>
    <n v="0.99949891726428597"/>
  </r>
  <r>
    <x v="3"/>
    <x v="5"/>
    <x v="20"/>
    <n v="23.483764046190998"/>
  </r>
  <r>
    <x v="3"/>
    <x v="5"/>
    <x v="7"/>
    <n v="2"/>
  </r>
  <r>
    <x v="3"/>
    <x v="6"/>
    <x v="7"/>
    <n v="3.0248251362090599"/>
  </r>
  <r>
    <x v="3"/>
    <x v="6"/>
    <x v="20"/>
    <n v="22.458938909981999"/>
  </r>
  <r>
    <x v="3"/>
    <x v="7"/>
    <x v="7"/>
    <n v="1.9963362926997901"/>
  </r>
  <r>
    <x v="3"/>
    <x v="7"/>
    <x v="20"/>
    <n v="23.4874277534912"/>
  </r>
  <r>
    <x v="3"/>
    <x v="8"/>
    <x v="7"/>
    <n v="1.0088226471156201"/>
  </r>
  <r>
    <x v="3"/>
    <x v="8"/>
    <x v="20"/>
    <n v="24.474941399075401"/>
  </r>
  <r>
    <x v="3"/>
    <x v="9"/>
    <x v="20"/>
    <n v="21.9996684945908"/>
  </r>
  <r>
    <x v="3"/>
    <x v="9"/>
    <x v="7"/>
    <n v="3.4840955516002499"/>
  </r>
  <r>
    <x v="3"/>
    <x v="10"/>
    <x v="7"/>
    <n v="4.0172657877567204"/>
  </r>
  <r>
    <x v="3"/>
    <x v="10"/>
    <x v="20"/>
    <n v="21.466498258434299"/>
  </r>
  <r>
    <x v="3"/>
    <x v="11"/>
    <x v="20"/>
    <n v="23.1961685336362"/>
  </r>
  <r>
    <x v="3"/>
    <x v="11"/>
    <x v="7"/>
    <n v="2.2875955125548302"/>
  </r>
  <r>
    <x v="3"/>
    <x v="12"/>
    <x v="7"/>
    <n v="4.0084278211443696"/>
  </r>
  <r>
    <x v="3"/>
    <x v="12"/>
    <x v="20"/>
    <n v="21.4753362250466"/>
  </r>
  <r>
    <x v="3"/>
    <x v="13"/>
    <x v="20"/>
    <n v="25.483764046190998"/>
  </r>
  <r>
    <x v="3"/>
    <x v="14"/>
    <x v="20"/>
    <n v="24.483764046190998"/>
  </r>
  <r>
    <x v="3"/>
    <x v="14"/>
    <x v="7"/>
    <n v="1"/>
  </r>
  <r>
    <x v="3"/>
    <x v="15"/>
    <x v="20"/>
    <n v="23.483764046190998"/>
  </r>
  <r>
    <x v="3"/>
    <x v="15"/>
    <x v="7"/>
    <n v="2"/>
  </r>
  <r>
    <x v="3"/>
    <x v="16"/>
    <x v="7"/>
    <n v="1.0071061890655599"/>
  </r>
  <r>
    <x v="3"/>
    <x v="16"/>
    <x v="20"/>
    <n v="24.476657857125499"/>
  </r>
  <r>
    <x v="3"/>
    <x v="17"/>
    <x v="20"/>
    <n v="24.483764046190998"/>
  </r>
  <r>
    <x v="3"/>
    <x v="17"/>
    <x v="7"/>
    <n v="1"/>
  </r>
  <r>
    <x v="3"/>
    <x v="18"/>
    <x v="20"/>
    <n v="23.483764046190998"/>
  </r>
  <r>
    <x v="3"/>
    <x v="18"/>
    <x v="7"/>
    <n v="2"/>
  </r>
  <r>
    <x v="3"/>
    <x v="19"/>
    <x v="7"/>
    <n v="4.4433754355044499"/>
  </r>
  <r>
    <x v="3"/>
    <x v="19"/>
    <x v="20"/>
    <n v="21.040388610686598"/>
  </r>
  <r>
    <x v="3"/>
    <x v="20"/>
    <x v="20"/>
    <n v="24.483764046190998"/>
  </r>
  <r>
    <x v="3"/>
    <x v="20"/>
    <x v="7"/>
    <n v="1"/>
  </r>
  <r>
    <x v="3"/>
    <x v="21"/>
    <x v="7"/>
    <n v="1.0188913693105099"/>
  </r>
  <r>
    <x v="3"/>
    <x v="21"/>
    <x v="20"/>
    <n v="24.4648726768805"/>
  </r>
  <r>
    <x v="3"/>
    <x v="22"/>
    <x v="7"/>
    <n v="3"/>
  </r>
  <r>
    <x v="3"/>
    <x v="22"/>
    <x v="20"/>
    <n v="22.483764046190998"/>
  </r>
  <r>
    <x v="3"/>
    <x v="23"/>
    <x v="7"/>
    <n v="1"/>
  </r>
  <r>
    <x v="3"/>
    <x v="23"/>
    <x v="20"/>
    <n v="24.483764046190998"/>
  </r>
  <r>
    <x v="3"/>
    <x v="24"/>
    <x v="7"/>
    <n v="2"/>
  </r>
  <r>
    <x v="3"/>
    <x v="24"/>
    <x v="20"/>
    <n v="23.483764046190998"/>
  </r>
  <r>
    <x v="3"/>
    <x v="25"/>
    <x v="7"/>
    <n v="3"/>
  </r>
  <r>
    <x v="3"/>
    <x v="25"/>
    <x v="20"/>
    <n v="22.483764046190998"/>
  </r>
  <r>
    <x v="3"/>
    <x v="26"/>
    <x v="20"/>
    <n v="23.425480808871999"/>
  </r>
  <r>
    <x v="3"/>
    <x v="26"/>
    <x v="7"/>
    <n v="2.0582832373189701"/>
  </r>
  <r>
    <x v="3"/>
    <x v="27"/>
    <x v="7"/>
    <n v="2.01635596128803"/>
  </r>
  <r>
    <x v="3"/>
    <x v="27"/>
    <x v="20"/>
    <n v="23.467408084902999"/>
  </r>
  <r>
    <x v="3"/>
    <x v="28"/>
    <x v="7"/>
    <n v="3.0255307775381799"/>
  </r>
  <r>
    <x v="3"/>
    <x v="28"/>
    <x v="20"/>
    <n v="22.458233268652801"/>
  </r>
  <r>
    <x v="3"/>
    <x v="29"/>
    <x v="20"/>
    <n v="25.483764046190998"/>
  </r>
  <r>
    <x v="3"/>
    <x v="30"/>
    <x v="7"/>
    <n v="3.0668051558245502"/>
  </r>
  <r>
    <x v="3"/>
    <x v="30"/>
    <x v="20"/>
    <n v="22.416958890366502"/>
  </r>
  <r>
    <x v="3"/>
    <x v="31"/>
    <x v="7"/>
    <n v="2"/>
  </r>
  <r>
    <x v="3"/>
    <x v="31"/>
    <x v="20"/>
    <n v="23.483764046190998"/>
  </r>
  <r>
    <x v="3"/>
    <x v="32"/>
    <x v="20"/>
    <n v="25.483764046190998"/>
  </r>
  <r>
    <x v="3"/>
    <x v="33"/>
    <x v="7"/>
    <n v="1"/>
  </r>
  <r>
    <x v="3"/>
    <x v="33"/>
    <x v="20"/>
    <n v="24.483764046190998"/>
  </r>
  <r>
    <x v="3"/>
    <x v="34"/>
    <x v="20"/>
    <n v="22.484793786220202"/>
  </r>
  <r>
    <x v="3"/>
    <x v="34"/>
    <x v="7"/>
    <n v="2.9989702599707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0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41:I459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6">
        <item h="1" x="5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6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7"/>
        <item h="1" x="34"/>
        <item h="1" x="8"/>
        <item h="1" x="9"/>
        <item h="1" x="10"/>
        <item h="1" x="11"/>
        <item h="1" x="12"/>
        <item h="1" x="13"/>
        <item h="1" x="3"/>
        <item h="1" x="4"/>
        <item x="0"/>
        <item x="2"/>
        <item x="1"/>
        <item t="default"/>
      </items>
    </pivotField>
    <pivotField axis="axisCol" showAll="0">
      <items count="22">
        <item x="7"/>
        <item x="20"/>
        <item x="13"/>
        <item x="9"/>
        <item x="14"/>
        <item x="17"/>
        <item x="11"/>
        <item x="15"/>
        <item x="10"/>
        <item x="16"/>
        <item x="19"/>
        <item x="12"/>
        <item x="18"/>
        <item x="8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7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>
      <x v="2"/>
    </i>
    <i r="1">
      <x v="32"/>
    </i>
    <i r="1">
      <x v="33"/>
    </i>
    <i r="1">
      <x v="34"/>
    </i>
    <i>
      <x v="3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Number of Rows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AK142" totalsRowShown="0" headerRowDxfId="22">
  <autoFilter ref="A2:AK142">
    <filterColumn colId="36"/>
  </autoFilter>
  <tableColumns count="37">
    <tableColumn id="1" name="Name"/>
    <tableColumn id="2" name="Gender"/>
    <tableColumn id="4" name="Time taken"/>
    <tableColumn id="5" name="Grade/50"/>
    <tableColumn id="6" name="#Match-1"/>
    <tableColumn id="7" name="#Match-2"/>
    <tableColumn id="8" name="#1"/>
    <tableColumn id="9" name="#2"/>
    <tableColumn id="10" name="#3"/>
    <tableColumn id="11" name="#4" dataDxfId="27"/>
    <tableColumn id="12" name="#5"/>
    <tableColumn id="13" name="#6"/>
    <tableColumn id="14" name="#7"/>
    <tableColumn id="15" name="#8"/>
    <tableColumn id="16" name="#9" dataDxfId="26"/>
    <tableColumn id="17" name="#10"/>
    <tableColumn id="18" name="#11"/>
    <tableColumn id="19" name="#12"/>
    <tableColumn id="20" name="#13"/>
    <tableColumn id="21" name="#14"/>
    <tableColumn id="22" name="#15"/>
    <tableColumn id="23" name="#16"/>
    <tableColumn id="24" name="#17"/>
    <tableColumn id="25" name="#18" dataDxfId="25"/>
    <tableColumn id="26" name="#19"/>
    <tableColumn id="27" name="#20"/>
    <tableColumn id="28" name="#21"/>
    <tableColumn id="29" name="#22"/>
    <tableColumn id="30" name="#23"/>
    <tableColumn id="31" name="#24" dataDxfId="24"/>
    <tableColumn id="32" name="#25"/>
    <tableColumn id="33" name="#26" dataDxfId="23"/>
    <tableColumn id="34" name="#27"/>
    <tableColumn id="35" name="#28"/>
    <tableColumn id="36" name="#29"/>
    <tableColumn id="37" name="#30"/>
    <tableColumn id="38" name="Category" dataDxfId="21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3:D97" totalsRowShown="0" tableBorderDxfId="20">
  <autoFilter ref="A13:D97">
    <filterColumn colId="0">
      <filters>
        <filter val="Category 1"/>
      </filters>
    </filterColumn>
  </autoFilter>
  <tableColumns count="4">
    <tableColumn id="1" name="Category" dataDxfId="12">
      <calculatedColumnFormula>'Categories Report'!$A$8</calculatedColumnFormula>
    </tableColumn>
    <tableColumn id="2" name="Column" dataDxfId="10"/>
    <tableColumn id="3" name="Value" dataDxfId="8"/>
    <tableColumn id="4" name="Relative Importance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32:D439" totalsRowShown="0" headerRowDxfId="18" dataDxfId="19">
  <autoFilter ref="A132:D439"/>
  <tableColumns count="4">
    <tableColumn id="1" name="Category" dataDxfId="11">
      <calculatedColumnFormula>'Categories Report'!$A$8</calculatedColumnFormula>
    </tableColumn>
    <tableColumn id="2" name="Column" dataDxfId="9"/>
    <tableColumn id="3" name="Value" dataDxfId="6"/>
    <tableColumn id="4" name="Support" dataDxfId="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32"/>
  <sheetViews>
    <sheetView workbookViewId="0">
      <pane ySplit="1" topLeftCell="A308" activePane="bottomLeft" state="frozen"/>
      <selection pane="bottomLeft" sqref="A1:AK311"/>
    </sheetView>
  </sheetViews>
  <sheetFormatPr defaultRowHeight="12.75"/>
  <cols>
    <col min="11" max="11" width="9.140625" style="6"/>
    <col min="16" max="16" width="9.140625" style="6"/>
    <col min="25" max="25" width="9.140625" style="6"/>
    <col min="31" max="31" width="9.140625" style="6"/>
    <col min="33" max="33" width="9.140625" style="13"/>
  </cols>
  <sheetData>
    <row r="1" spans="1:38">
      <c r="A1" s="1" t="s">
        <v>0</v>
      </c>
      <c r="B1" s="1"/>
      <c r="C1" s="1"/>
      <c r="D1" s="1" t="s">
        <v>1</v>
      </c>
      <c r="E1" s="1" t="s">
        <v>2</v>
      </c>
      <c r="F1" s="10" t="s">
        <v>222</v>
      </c>
      <c r="G1" s="10" t="s">
        <v>223</v>
      </c>
      <c r="H1" s="10" t="s">
        <v>3</v>
      </c>
      <c r="I1" s="10" t="s">
        <v>4</v>
      </c>
      <c r="J1" s="10" t="s">
        <v>5</v>
      </c>
      <c r="K1" s="11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1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1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1" t="s">
        <v>26</v>
      </c>
      <c r="AF1" s="10" t="s">
        <v>27</v>
      </c>
      <c r="AG1" s="12" t="s">
        <v>28</v>
      </c>
      <c r="AH1" s="10" t="s">
        <v>29</v>
      </c>
      <c r="AI1" s="10" t="s">
        <v>30</v>
      </c>
      <c r="AJ1" s="10" t="s">
        <v>31</v>
      </c>
      <c r="AK1" s="10" t="s">
        <v>32</v>
      </c>
      <c r="AL1" s="1" t="s">
        <v>33</v>
      </c>
    </row>
    <row r="2" spans="1:38">
      <c r="A2" t="s">
        <v>110</v>
      </c>
      <c r="D2">
        <v>1.2</v>
      </c>
      <c r="E2">
        <v>12.25</v>
      </c>
      <c r="F2">
        <v>0</v>
      </c>
      <c r="G2">
        <v>1.25</v>
      </c>
      <c r="H2">
        <v>1</v>
      </c>
      <c r="I2">
        <v>0</v>
      </c>
      <c r="J2">
        <v>0</v>
      </c>
      <c r="K2" s="6">
        <v>0</v>
      </c>
      <c r="L2">
        <v>1</v>
      </c>
      <c r="M2">
        <v>0</v>
      </c>
      <c r="N2">
        <v>1</v>
      </c>
      <c r="O2">
        <v>0</v>
      </c>
      <c r="P2" s="6">
        <v>0</v>
      </c>
      <c r="Q2">
        <v>1</v>
      </c>
      <c r="R2">
        <v>1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 s="6">
        <v>0</v>
      </c>
      <c r="Z2">
        <v>0</v>
      </c>
      <c r="AA2">
        <v>0</v>
      </c>
      <c r="AB2">
        <v>0</v>
      </c>
      <c r="AC2">
        <v>1</v>
      </c>
      <c r="AD2">
        <v>0</v>
      </c>
      <c r="AE2" s="6">
        <v>0</v>
      </c>
      <c r="AF2">
        <v>1</v>
      </c>
      <c r="AG2" s="13">
        <v>0</v>
      </c>
      <c r="AH2">
        <v>0</v>
      </c>
      <c r="AI2">
        <v>0</v>
      </c>
      <c r="AJ2">
        <v>0</v>
      </c>
      <c r="AK2">
        <v>1</v>
      </c>
      <c r="AL2" t="s">
        <v>46</v>
      </c>
    </row>
    <row r="3" spans="1:38">
      <c r="A3" t="s">
        <v>116</v>
      </c>
      <c r="D3">
        <v>1.29</v>
      </c>
      <c r="E3">
        <v>22.5</v>
      </c>
      <c r="F3">
        <v>10</v>
      </c>
      <c r="G3">
        <v>2.5</v>
      </c>
      <c r="H3">
        <v>0</v>
      </c>
      <c r="I3">
        <v>0</v>
      </c>
      <c r="J3">
        <v>0</v>
      </c>
      <c r="K3" s="6">
        <v>0</v>
      </c>
      <c r="L3">
        <v>0</v>
      </c>
      <c r="M3">
        <v>0</v>
      </c>
      <c r="N3">
        <v>0</v>
      </c>
      <c r="O3">
        <v>0</v>
      </c>
      <c r="P3" s="6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 s="6">
        <v>1</v>
      </c>
      <c r="Z3">
        <v>1</v>
      </c>
      <c r="AA3">
        <v>0</v>
      </c>
      <c r="AB3">
        <v>1</v>
      </c>
      <c r="AC3">
        <v>0</v>
      </c>
      <c r="AD3">
        <v>1</v>
      </c>
      <c r="AE3" s="6">
        <v>0</v>
      </c>
      <c r="AF3">
        <v>0</v>
      </c>
      <c r="AG3" s="13">
        <v>1</v>
      </c>
      <c r="AH3">
        <v>1</v>
      </c>
      <c r="AI3">
        <v>1</v>
      </c>
      <c r="AJ3">
        <v>0</v>
      </c>
      <c r="AK3">
        <v>1</v>
      </c>
      <c r="AL3" t="s">
        <v>46</v>
      </c>
    </row>
    <row r="4" spans="1:38">
      <c r="A4" t="s">
        <v>73</v>
      </c>
      <c r="D4">
        <v>2.1</v>
      </c>
      <c r="E4">
        <v>14.25</v>
      </c>
      <c r="F4">
        <v>2</v>
      </c>
      <c r="G4">
        <v>1.25</v>
      </c>
      <c r="H4">
        <v>0</v>
      </c>
      <c r="I4">
        <v>0</v>
      </c>
      <c r="J4">
        <v>0</v>
      </c>
      <c r="K4" s="6">
        <v>0</v>
      </c>
      <c r="L4">
        <v>0</v>
      </c>
      <c r="M4">
        <v>0</v>
      </c>
      <c r="N4">
        <v>0</v>
      </c>
      <c r="O4">
        <v>0</v>
      </c>
      <c r="P4" s="6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 s="6">
        <v>1</v>
      </c>
      <c r="Z4">
        <v>1</v>
      </c>
      <c r="AA4">
        <v>0</v>
      </c>
      <c r="AB4">
        <v>0</v>
      </c>
      <c r="AC4">
        <v>0</v>
      </c>
      <c r="AD4">
        <v>0</v>
      </c>
      <c r="AE4" s="6">
        <v>0</v>
      </c>
      <c r="AF4">
        <v>0</v>
      </c>
      <c r="AG4" s="13">
        <v>0</v>
      </c>
      <c r="AH4">
        <v>1</v>
      </c>
      <c r="AI4">
        <v>1</v>
      </c>
      <c r="AJ4">
        <v>0</v>
      </c>
      <c r="AK4">
        <v>0</v>
      </c>
      <c r="AL4" t="s">
        <v>46</v>
      </c>
    </row>
    <row r="5" spans="1:38">
      <c r="A5" t="s">
        <v>91</v>
      </c>
      <c r="D5">
        <v>3.14</v>
      </c>
      <c r="E5">
        <v>11</v>
      </c>
      <c r="F5">
        <v>2</v>
      </c>
      <c r="G5">
        <v>0</v>
      </c>
      <c r="H5">
        <v>0</v>
      </c>
      <c r="I5">
        <v>0</v>
      </c>
      <c r="J5">
        <v>0</v>
      </c>
      <c r="K5" s="6">
        <v>0</v>
      </c>
      <c r="L5">
        <v>1</v>
      </c>
      <c r="M5">
        <v>0</v>
      </c>
      <c r="N5">
        <v>0</v>
      </c>
      <c r="O5">
        <v>0</v>
      </c>
      <c r="P5" s="6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0</v>
      </c>
      <c r="W5">
        <v>1</v>
      </c>
      <c r="X5">
        <v>0</v>
      </c>
      <c r="Y5" s="6">
        <v>0</v>
      </c>
      <c r="Z5">
        <v>0</v>
      </c>
      <c r="AA5">
        <v>0</v>
      </c>
      <c r="AB5">
        <v>0</v>
      </c>
      <c r="AC5">
        <v>1</v>
      </c>
      <c r="AD5">
        <v>0</v>
      </c>
      <c r="AE5" s="6">
        <v>0</v>
      </c>
      <c r="AF5">
        <v>1</v>
      </c>
      <c r="AG5" s="13">
        <v>1</v>
      </c>
      <c r="AH5">
        <v>0</v>
      </c>
      <c r="AI5">
        <v>0</v>
      </c>
      <c r="AJ5">
        <v>0</v>
      </c>
      <c r="AK5">
        <v>1</v>
      </c>
      <c r="AL5" t="s">
        <v>46</v>
      </c>
    </row>
    <row r="6" spans="1:38">
      <c r="A6" t="s">
        <v>109</v>
      </c>
      <c r="D6">
        <v>3.51</v>
      </c>
      <c r="E6">
        <v>17.5</v>
      </c>
      <c r="F6">
        <v>6</v>
      </c>
      <c r="G6">
        <v>2.5</v>
      </c>
      <c r="H6">
        <v>1</v>
      </c>
      <c r="I6">
        <v>0</v>
      </c>
      <c r="J6">
        <v>1</v>
      </c>
      <c r="K6" s="6">
        <v>0</v>
      </c>
      <c r="L6">
        <v>0</v>
      </c>
      <c r="M6">
        <v>0</v>
      </c>
      <c r="N6">
        <v>0</v>
      </c>
      <c r="O6">
        <v>0</v>
      </c>
      <c r="P6" s="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 s="6">
        <v>0</v>
      </c>
      <c r="Z6">
        <v>0</v>
      </c>
      <c r="AA6">
        <v>0</v>
      </c>
      <c r="AB6">
        <v>1</v>
      </c>
      <c r="AC6">
        <v>0</v>
      </c>
      <c r="AD6">
        <v>1</v>
      </c>
      <c r="AE6" s="6">
        <v>0</v>
      </c>
      <c r="AF6">
        <v>1</v>
      </c>
      <c r="AG6" s="13">
        <v>1</v>
      </c>
      <c r="AH6">
        <v>0</v>
      </c>
      <c r="AI6">
        <v>0</v>
      </c>
      <c r="AJ6">
        <v>0</v>
      </c>
      <c r="AK6">
        <v>0</v>
      </c>
      <c r="AL6" t="s">
        <v>46</v>
      </c>
    </row>
    <row r="7" spans="1:38">
      <c r="A7" t="s">
        <v>87</v>
      </c>
      <c r="D7">
        <v>4.1399999999999997</v>
      </c>
      <c r="E7">
        <v>19.5</v>
      </c>
      <c r="F7">
        <v>6</v>
      </c>
      <c r="G7">
        <v>2.5</v>
      </c>
      <c r="H7">
        <v>1</v>
      </c>
      <c r="I7">
        <v>0</v>
      </c>
      <c r="J7">
        <v>0</v>
      </c>
      <c r="K7" s="6">
        <v>0</v>
      </c>
      <c r="L7">
        <v>1</v>
      </c>
      <c r="M7">
        <v>1</v>
      </c>
      <c r="N7">
        <v>1</v>
      </c>
      <c r="O7">
        <v>0</v>
      </c>
      <c r="P7" s="6">
        <v>0</v>
      </c>
      <c r="Q7">
        <v>0</v>
      </c>
      <c r="R7">
        <v>1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 s="6">
        <v>0</v>
      </c>
      <c r="Z7">
        <v>0</v>
      </c>
      <c r="AA7">
        <v>0</v>
      </c>
      <c r="AB7">
        <v>0</v>
      </c>
      <c r="AC7">
        <v>1</v>
      </c>
      <c r="AD7">
        <v>0</v>
      </c>
      <c r="AE7" s="6">
        <v>0</v>
      </c>
      <c r="AF7">
        <v>1</v>
      </c>
      <c r="AG7" s="13">
        <v>0</v>
      </c>
      <c r="AH7">
        <v>0</v>
      </c>
      <c r="AI7">
        <v>0</v>
      </c>
      <c r="AJ7">
        <v>0</v>
      </c>
      <c r="AK7">
        <v>1</v>
      </c>
      <c r="AL7" t="s">
        <v>46</v>
      </c>
    </row>
    <row r="8" spans="1:38">
      <c r="A8" t="s">
        <v>188</v>
      </c>
      <c r="D8">
        <v>4.43</v>
      </c>
      <c r="E8">
        <v>50</v>
      </c>
      <c r="F8">
        <v>10</v>
      </c>
      <c r="G8">
        <v>10</v>
      </c>
      <c r="H8">
        <v>1</v>
      </c>
      <c r="I8">
        <v>1</v>
      </c>
      <c r="J8">
        <v>1</v>
      </c>
      <c r="K8" s="6">
        <v>1</v>
      </c>
      <c r="L8">
        <v>1</v>
      </c>
      <c r="M8">
        <v>1</v>
      </c>
      <c r="N8">
        <v>1</v>
      </c>
      <c r="O8">
        <v>1</v>
      </c>
      <c r="P8" s="6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 s="6">
        <v>1</v>
      </c>
      <c r="Z8">
        <v>1</v>
      </c>
      <c r="AA8">
        <v>1</v>
      </c>
      <c r="AB8">
        <v>1</v>
      </c>
      <c r="AC8">
        <v>1</v>
      </c>
      <c r="AD8">
        <v>1</v>
      </c>
      <c r="AE8" s="6">
        <v>1</v>
      </c>
      <c r="AF8">
        <v>1</v>
      </c>
      <c r="AG8" s="13">
        <v>1</v>
      </c>
      <c r="AH8">
        <v>1</v>
      </c>
      <c r="AI8">
        <v>1</v>
      </c>
      <c r="AJ8">
        <v>1</v>
      </c>
      <c r="AK8">
        <v>1</v>
      </c>
      <c r="AL8" t="s">
        <v>35</v>
      </c>
    </row>
    <row r="9" spans="1:38">
      <c r="A9" t="s">
        <v>47</v>
      </c>
      <c r="D9">
        <v>4.9000000000000004</v>
      </c>
      <c r="E9">
        <v>15.5</v>
      </c>
      <c r="F9">
        <v>4</v>
      </c>
      <c r="G9">
        <v>2.5</v>
      </c>
      <c r="H9">
        <v>0</v>
      </c>
      <c r="I9">
        <v>0</v>
      </c>
      <c r="J9">
        <v>0</v>
      </c>
      <c r="K9" s="6">
        <v>0</v>
      </c>
      <c r="L9">
        <v>1</v>
      </c>
      <c r="M9">
        <v>0</v>
      </c>
      <c r="N9">
        <v>1</v>
      </c>
      <c r="O9">
        <v>0</v>
      </c>
      <c r="P9" s="6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 s="6">
        <v>1</v>
      </c>
      <c r="Z9">
        <v>0</v>
      </c>
      <c r="AA9">
        <v>0</v>
      </c>
      <c r="AB9">
        <v>0</v>
      </c>
      <c r="AC9">
        <v>1</v>
      </c>
      <c r="AD9">
        <v>0</v>
      </c>
      <c r="AE9" s="6">
        <v>0</v>
      </c>
      <c r="AF9">
        <v>1</v>
      </c>
      <c r="AG9" s="13">
        <v>0</v>
      </c>
      <c r="AH9">
        <v>1</v>
      </c>
      <c r="AI9">
        <v>0</v>
      </c>
      <c r="AJ9">
        <v>0</v>
      </c>
      <c r="AK9">
        <v>0</v>
      </c>
      <c r="AL9" t="s">
        <v>46</v>
      </c>
    </row>
    <row r="10" spans="1:38">
      <c r="A10" t="s">
        <v>174</v>
      </c>
      <c r="D10">
        <v>5.14</v>
      </c>
      <c r="E10">
        <v>31.5</v>
      </c>
      <c r="F10">
        <v>10</v>
      </c>
      <c r="G10">
        <v>2.5</v>
      </c>
      <c r="H10">
        <v>1</v>
      </c>
      <c r="I10">
        <v>1</v>
      </c>
      <c r="J10">
        <v>1</v>
      </c>
      <c r="K10" s="6">
        <v>0</v>
      </c>
      <c r="L10">
        <v>1</v>
      </c>
      <c r="M10">
        <v>1</v>
      </c>
      <c r="N10">
        <v>1</v>
      </c>
      <c r="O10">
        <v>1</v>
      </c>
      <c r="P10" s="6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 s="6">
        <v>0</v>
      </c>
      <c r="Z10">
        <v>0</v>
      </c>
      <c r="AA10">
        <v>1</v>
      </c>
      <c r="AB10">
        <v>0</v>
      </c>
      <c r="AC10">
        <v>1</v>
      </c>
      <c r="AD10">
        <v>1</v>
      </c>
      <c r="AE10" s="6">
        <v>1</v>
      </c>
      <c r="AF10">
        <v>0</v>
      </c>
      <c r="AG10" s="13">
        <v>1</v>
      </c>
      <c r="AH10">
        <v>1</v>
      </c>
      <c r="AI10">
        <v>1</v>
      </c>
      <c r="AJ10">
        <v>1</v>
      </c>
      <c r="AK10">
        <v>0</v>
      </c>
      <c r="AL10" t="s">
        <v>53</v>
      </c>
    </row>
    <row r="11" spans="1:38">
      <c r="A11" t="s">
        <v>118</v>
      </c>
      <c r="D11">
        <v>5.17</v>
      </c>
      <c r="E11">
        <v>21</v>
      </c>
      <c r="F11">
        <v>4</v>
      </c>
      <c r="G11">
        <v>5</v>
      </c>
      <c r="H11">
        <v>1</v>
      </c>
      <c r="I11">
        <v>0</v>
      </c>
      <c r="J11">
        <v>0</v>
      </c>
      <c r="K11" s="6">
        <v>0</v>
      </c>
      <c r="L11">
        <v>1</v>
      </c>
      <c r="M11">
        <v>0</v>
      </c>
      <c r="N11">
        <v>1</v>
      </c>
      <c r="O11">
        <v>0</v>
      </c>
      <c r="P11" s="6">
        <v>1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1</v>
      </c>
      <c r="X11">
        <v>0</v>
      </c>
      <c r="Y11" s="6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 s="6">
        <v>1</v>
      </c>
      <c r="AF11">
        <v>1</v>
      </c>
      <c r="AG11" s="13">
        <v>0</v>
      </c>
      <c r="AH11">
        <v>0</v>
      </c>
      <c r="AI11">
        <v>0</v>
      </c>
      <c r="AJ11">
        <v>0</v>
      </c>
      <c r="AK11">
        <v>1</v>
      </c>
      <c r="AL11" t="s">
        <v>46</v>
      </c>
    </row>
    <row r="12" spans="1:38">
      <c r="A12" t="s">
        <v>131</v>
      </c>
      <c r="D12">
        <v>5.42</v>
      </c>
      <c r="E12">
        <v>35</v>
      </c>
      <c r="F12">
        <v>10</v>
      </c>
      <c r="G12">
        <v>10</v>
      </c>
      <c r="H12">
        <v>1</v>
      </c>
      <c r="I12">
        <v>1</v>
      </c>
      <c r="J12">
        <v>0</v>
      </c>
      <c r="K12" s="6">
        <v>0</v>
      </c>
      <c r="L12">
        <v>1</v>
      </c>
      <c r="M12">
        <v>0</v>
      </c>
      <c r="N12">
        <v>0</v>
      </c>
      <c r="O12">
        <v>1</v>
      </c>
      <c r="P12" s="6">
        <v>1</v>
      </c>
      <c r="Q12">
        <v>1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 s="6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 s="6">
        <v>0</v>
      </c>
      <c r="AF12">
        <v>0</v>
      </c>
      <c r="AG12" s="13">
        <v>0</v>
      </c>
      <c r="AH12">
        <v>0</v>
      </c>
      <c r="AI12">
        <v>1</v>
      </c>
      <c r="AJ12">
        <v>0</v>
      </c>
      <c r="AK12">
        <v>1</v>
      </c>
      <c r="AL12" t="s">
        <v>53</v>
      </c>
    </row>
    <row r="13" spans="1:38">
      <c r="A13" t="s">
        <v>159</v>
      </c>
      <c r="D13">
        <v>5.54</v>
      </c>
      <c r="E13">
        <v>50</v>
      </c>
      <c r="F13">
        <v>10</v>
      </c>
      <c r="G13">
        <v>10</v>
      </c>
      <c r="H13">
        <v>1</v>
      </c>
      <c r="I13">
        <v>1</v>
      </c>
      <c r="J13">
        <v>1</v>
      </c>
      <c r="K13" s="6">
        <v>1</v>
      </c>
      <c r="L13">
        <v>1</v>
      </c>
      <c r="M13">
        <v>1</v>
      </c>
      <c r="N13">
        <v>1</v>
      </c>
      <c r="O13">
        <v>1</v>
      </c>
      <c r="P13" s="6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 s="6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 s="6">
        <v>1</v>
      </c>
      <c r="AF13">
        <v>1</v>
      </c>
      <c r="AG13" s="13">
        <v>1</v>
      </c>
      <c r="AH13">
        <v>1</v>
      </c>
      <c r="AI13">
        <v>1</v>
      </c>
      <c r="AJ13">
        <v>1</v>
      </c>
      <c r="AK13">
        <v>1</v>
      </c>
      <c r="AL13" t="s">
        <v>35</v>
      </c>
    </row>
    <row r="14" spans="1:38">
      <c r="A14" t="s">
        <v>141</v>
      </c>
      <c r="D14">
        <v>5.6</v>
      </c>
      <c r="E14">
        <v>16.25</v>
      </c>
      <c r="F14">
        <v>0</v>
      </c>
      <c r="G14">
        <v>1.25</v>
      </c>
      <c r="H14">
        <v>0</v>
      </c>
      <c r="I14">
        <v>1</v>
      </c>
      <c r="J14">
        <v>0</v>
      </c>
      <c r="K14" s="6">
        <v>1</v>
      </c>
      <c r="L14">
        <v>0</v>
      </c>
      <c r="M14">
        <v>0</v>
      </c>
      <c r="N14">
        <v>1</v>
      </c>
      <c r="O14">
        <v>0</v>
      </c>
      <c r="P14" s="6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 s="6">
        <v>0</v>
      </c>
      <c r="Z14">
        <v>1</v>
      </c>
      <c r="AA14">
        <v>0</v>
      </c>
      <c r="AB14">
        <v>1</v>
      </c>
      <c r="AC14">
        <v>1</v>
      </c>
      <c r="AD14">
        <v>1</v>
      </c>
      <c r="AE14" s="6">
        <v>1</v>
      </c>
      <c r="AF14">
        <v>0</v>
      </c>
      <c r="AG14" s="13">
        <v>0</v>
      </c>
      <c r="AH14">
        <v>0</v>
      </c>
      <c r="AI14">
        <v>1</v>
      </c>
      <c r="AJ14">
        <v>1</v>
      </c>
      <c r="AK14">
        <v>1</v>
      </c>
      <c r="AL14" t="s">
        <v>46</v>
      </c>
    </row>
    <row r="15" spans="1:38">
      <c r="A15" t="s">
        <v>45</v>
      </c>
      <c r="D15">
        <v>6.1</v>
      </c>
      <c r="E15">
        <v>22.5</v>
      </c>
      <c r="F15">
        <v>2</v>
      </c>
      <c r="G15">
        <v>2.5</v>
      </c>
      <c r="H15">
        <v>0</v>
      </c>
      <c r="I15">
        <v>1</v>
      </c>
      <c r="J15">
        <v>1</v>
      </c>
      <c r="K15" s="6">
        <v>0</v>
      </c>
      <c r="L15">
        <v>1</v>
      </c>
      <c r="M15">
        <v>1</v>
      </c>
      <c r="N15">
        <v>0</v>
      </c>
      <c r="O15">
        <v>0</v>
      </c>
      <c r="P15" s="6">
        <v>1</v>
      </c>
      <c r="Q15">
        <v>0</v>
      </c>
      <c r="R15">
        <v>0</v>
      </c>
      <c r="S15">
        <v>1</v>
      </c>
      <c r="T15">
        <v>0</v>
      </c>
      <c r="U15">
        <v>0</v>
      </c>
      <c r="V15">
        <v>1</v>
      </c>
      <c r="W15">
        <v>0</v>
      </c>
      <c r="X15">
        <v>1</v>
      </c>
      <c r="Y15" s="6">
        <v>1</v>
      </c>
      <c r="Z15">
        <v>1</v>
      </c>
      <c r="AA15">
        <v>1</v>
      </c>
      <c r="AB15">
        <v>1</v>
      </c>
      <c r="AC15">
        <v>0</v>
      </c>
      <c r="AD15">
        <v>1</v>
      </c>
      <c r="AE15" s="6">
        <v>1</v>
      </c>
      <c r="AF15">
        <v>0</v>
      </c>
      <c r="AG15" s="13">
        <v>1</v>
      </c>
      <c r="AH15">
        <v>1</v>
      </c>
      <c r="AI15">
        <v>1</v>
      </c>
      <c r="AJ15">
        <v>1</v>
      </c>
      <c r="AK15">
        <v>0</v>
      </c>
      <c r="AL15" t="s">
        <v>46</v>
      </c>
    </row>
    <row r="16" spans="1:38">
      <c r="A16" t="s">
        <v>41</v>
      </c>
      <c r="D16">
        <v>6.21</v>
      </c>
      <c r="E16">
        <v>25.25</v>
      </c>
      <c r="F16">
        <v>2</v>
      </c>
      <c r="G16">
        <v>6.25</v>
      </c>
      <c r="H16">
        <v>1</v>
      </c>
      <c r="I16">
        <v>0</v>
      </c>
      <c r="J16">
        <v>0</v>
      </c>
      <c r="K16" s="6">
        <v>0</v>
      </c>
      <c r="L16">
        <v>1</v>
      </c>
      <c r="M16">
        <v>1</v>
      </c>
      <c r="N16">
        <v>1</v>
      </c>
      <c r="O16">
        <v>1</v>
      </c>
      <c r="P16" s="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 s="6">
        <v>0</v>
      </c>
      <c r="Z16">
        <v>1</v>
      </c>
      <c r="AA16">
        <v>1</v>
      </c>
      <c r="AB16">
        <v>1</v>
      </c>
      <c r="AC16">
        <v>1</v>
      </c>
      <c r="AD16">
        <v>0</v>
      </c>
      <c r="AE16" s="6">
        <v>0</v>
      </c>
      <c r="AF16">
        <v>1</v>
      </c>
      <c r="AG16" s="13">
        <v>0</v>
      </c>
      <c r="AH16">
        <v>0</v>
      </c>
      <c r="AI16">
        <v>0</v>
      </c>
      <c r="AJ16">
        <v>0</v>
      </c>
      <c r="AK16">
        <v>1</v>
      </c>
      <c r="AL16" t="s">
        <v>42</v>
      </c>
    </row>
    <row r="17" spans="1:38">
      <c r="A17" t="s">
        <v>101</v>
      </c>
      <c r="D17">
        <v>6.25</v>
      </c>
      <c r="E17">
        <v>23.25</v>
      </c>
      <c r="F17">
        <v>2</v>
      </c>
      <c r="G17">
        <v>6.25</v>
      </c>
      <c r="H17">
        <v>0</v>
      </c>
      <c r="I17">
        <v>1</v>
      </c>
      <c r="J17">
        <v>0</v>
      </c>
      <c r="K17" s="6">
        <v>0</v>
      </c>
      <c r="L17">
        <v>1</v>
      </c>
      <c r="M17">
        <v>0</v>
      </c>
      <c r="N17">
        <v>1</v>
      </c>
      <c r="O17">
        <v>0</v>
      </c>
      <c r="P17" s="6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 s="6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 s="6">
        <v>1</v>
      </c>
      <c r="AF17">
        <v>1</v>
      </c>
      <c r="AG17" s="13">
        <v>0</v>
      </c>
      <c r="AH17">
        <v>1</v>
      </c>
      <c r="AI17">
        <v>0</v>
      </c>
      <c r="AJ17">
        <v>1</v>
      </c>
      <c r="AK17">
        <v>1</v>
      </c>
      <c r="AL17" t="s">
        <v>46</v>
      </c>
    </row>
    <row r="18" spans="1:38">
      <c r="A18" t="s">
        <v>137</v>
      </c>
      <c r="D18">
        <v>6.4</v>
      </c>
      <c r="E18">
        <v>31.25</v>
      </c>
      <c r="F18">
        <v>6</v>
      </c>
      <c r="G18">
        <v>6.25</v>
      </c>
      <c r="H18">
        <v>1</v>
      </c>
      <c r="I18">
        <v>1</v>
      </c>
      <c r="J18">
        <v>1</v>
      </c>
      <c r="K18" s="6">
        <v>1</v>
      </c>
      <c r="L18">
        <v>1</v>
      </c>
      <c r="M18">
        <v>0</v>
      </c>
      <c r="N18">
        <v>1</v>
      </c>
      <c r="O18">
        <v>0</v>
      </c>
      <c r="P18" s="6">
        <v>1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1</v>
      </c>
      <c r="Y18" s="6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 s="6">
        <v>0</v>
      </c>
      <c r="AF18">
        <v>1</v>
      </c>
      <c r="AG18" s="13">
        <v>0</v>
      </c>
      <c r="AH18">
        <v>1</v>
      </c>
      <c r="AI18">
        <v>1</v>
      </c>
      <c r="AJ18">
        <v>1</v>
      </c>
      <c r="AK18">
        <v>1</v>
      </c>
      <c r="AL18" t="s">
        <v>53</v>
      </c>
    </row>
    <row r="19" spans="1:38">
      <c r="A19" t="s">
        <v>122</v>
      </c>
      <c r="D19">
        <v>6.42</v>
      </c>
      <c r="E19">
        <v>15.75</v>
      </c>
      <c r="F19">
        <v>0</v>
      </c>
      <c r="G19">
        <v>3.75</v>
      </c>
      <c r="H19">
        <v>0</v>
      </c>
      <c r="I19">
        <v>0</v>
      </c>
      <c r="J19">
        <v>1</v>
      </c>
      <c r="K19" s="6">
        <v>1</v>
      </c>
      <c r="L19">
        <v>1</v>
      </c>
      <c r="M19">
        <v>0</v>
      </c>
      <c r="N19">
        <v>0</v>
      </c>
      <c r="O19">
        <v>1</v>
      </c>
      <c r="P19" s="6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 s="6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 s="6">
        <v>1</v>
      </c>
      <c r="AF19">
        <v>0</v>
      </c>
      <c r="AG19" s="13">
        <v>0</v>
      </c>
      <c r="AH19">
        <v>0</v>
      </c>
      <c r="AI19">
        <v>1</v>
      </c>
      <c r="AJ19">
        <v>0</v>
      </c>
      <c r="AK19">
        <v>0</v>
      </c>
      <c r="AL19" t="s">
        <v>46</v>
      </c>
    </row>
    <row r="20" spans="1:38">
      <c r="A20" t="s">
        <v>189</v>
      </c>
      <c r="D20">
        <v>6.52</v>
      </c>
      <c r="E20">
        <v>50</v>
      </c>
      <c r="F20">
        <v>10</v>
      </c>
      <c r="G20">
        <v>10</v>
      </c>
      <c r="H20">
        <v>1</v>
      </c>
      <c r="I20">
        <v>1</v>
      </c>
      <c r="J20">
        <v>1</v>
      </c>
      <c r="K20" s="6">
        <v>1</v>
      </c>
      <c r="L20">
        <v>1</v>
      </c>
      <c r="M20">
        <v>1</v>
      </c>
      <c r="N20">
        <v>1</v>
      </c>
      <c r="O20">
        <v>1</v>
      </c>
      <c r="P20" s="6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 s="6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 s="6">
        <v>1</v>
      </c>
      <c r="AF20">
        <v>1</v>
      </c>
      <c r="AG20" s="13">
        <v>1</v>
      </c>
      <c r="AH20">
        <v>1</v>
      </c>
      <c r="AI20">
        <v>1</v>
      </c>
      <c r="AJ20">
        <v>1</v>
      </c>
      <c r="AK20">
        <v>1</v>
      </c>
      <c r="AL20" t="s">
        <v>35</v>
      </c>
    </row>
    <row r="21" spans="1:38">
      <c r="A21" t="s">
        <v>134</v>
      </c>
      <c r="D21">
        <v>7.16</v>
      </c>
      <c r="E21">
        <v>50</v>
      </c>
      <c r="F21">
        <v>10</v>
      </c>
      <c r="G21">
        <v>10</v>
      </c>
      <c r="H21">
        <v>1</v>
      </c>
      <c r="I21">
        <v>1</v>
      </c>
      <c r="J21">
        <v>1</v>
      </c>
      <c r="K21" s="6">
        <v>1</v>
      </c>
      <c r="L21">
        <v>1</v>
      </c>
      <c r="M21">
        <v>1</v>
      </c>
      <c r="N21">
        <v>1</v>
      </c>
      <c r="O21">
        <v>1</v>
      </c>
      <c r="P21" s="6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 s="6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 s="6">
        <v>1</v>
      </c>
      <c r="AF21">
        <v>1</v>
      </c>
      <c r="AG21" s="13">
        <v>1</v>
      </c>
      <c r="AH21">
        <v>1</v>
      </c>
      <c r="AI21">
        <v>1</v>
      </c>
      <c r="AJ21">
        <v>1</v>
      </c>
      <c r="AK21">
        <v>1</v>
      </c>
      <c r="AL21" t="s">
        <v>35</v>
      </c>
    </row>
    <row r="22" spans="1:38">
      <c r="A22" t="s">
        <v>136</v>
      </c>
      <c r="D22">
        <v>7.16</v>
      </c>
      <c r="E22">
        <v>42</v>
      </c>
      <c r="F22">
        <v>10</v>
      </c>
      <c r="G22">
        <v>10</v>
      </c>
      <c r="H22">
        <v>1</v>
      </c>
      <c r="I22">
        <v>1</v>
      </c>
      <c r="J22">
        <v>1</v>
      </c>
      <c r="K22" s="6">
        <v>1</v>
      </c>
      <c r="L22">
        <v>0</v>
      </c>
      <c r="M22">
        <v>1</v>
      </c>
      <c r="N22">
        <v>1</v>
      </c>
      <c r="O22">
        <v>1</v>
      </c>
      <c r="P22" s="6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1</v>
      </c>
      <c r="Y22" s="6">
        <v>0</v>
      </c>
      <c r="Z22">
        <v>1</v>
      </c>
      <c r="AA22">
        <v>1</v>
      </c>
      <c r="AB22">
        <v>0</v>
      </c>
      <c r="AC22">
        <v>1</v>
      </c>
      <c r="AD22">
        <v>1</v>
      </c>
      <c r="AE22" s="6">
        <v>0</v>
      </c>
      <c r="AF22">
        <v>1</v>
      </c>
      <c r="AG22" s="13">
        <v>1</v>
      </c>
      <c r="AH22">
        <v>0</v>
      </c>
      <c r="AI22">
        <v>1</v>
      </c>
      <c r="AJ22">
        <v>1</v>
      </c>
      <c r="AK22">
        <v>0</v>
      </c>
      <c r="AL22" t="s">
        <v>50</v>
      </c>
    </row>
    <row r="23" spans="1:38">
      <c r="A23" t="s">
        <v>115</v>
      </c>
      <c r="D23">
        <v>7.18</v>
      </c>
      <c r="E23">
        <v>49</v>
      </c>
      <c r="F23">
        <v>10</v>
      </c>
      <c r="G23">
        <v>10</v>
      </c>
      <c r="H23">
        <v>1</v>
      </c>
      <c r="I23">
        <v>1</v>
      </c>
      <c r="J23">
        <v>1</v>
      </c>
      <c r="K23" s="6">
        <v>1</v>
      </c>
      <c r="L23">
        <v>1</v>
      </c>
      <c r="M23">
        <v>1</v>
      </c>
      <c r="N23">
        <v>1</v>
      </c>
      <c r="O23">
        <v>0</v>
      </c>
      <c r="P23" s="6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 s="6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 s="6">
        <v>1</v>
      </c>
      <c r="AF23">
        <v>1</v>
      </c>
      <c r="AG23" s="13">
        <v>1</v>
      </c>
      <c r="AH23">
        <v>1</v>
      </c>
      <c r="AI23">
        <v>1</v>
      </c>
      <c r="AJ23">
        <v>1</v>
      </c>
      <c r="AK23">
        <v>1</v>
      </c>
      <c r="AL23" t="s">
        <v>35</v>
      </c>
    </row>
    <row r="24" spans="1:38">
      <c r="A24" t="s">
        <v>99</v>
      </c>
      <c r="D24">
        <v>7.2</v>
      </c>
      <c r="E24">
        <v>50</v>
      </c>
      <c r="F24">
        <v>10</v>
      </c>
      <c r="G24">
        <v>10</v>
      </c>
      <c r="H24">
        <v>1</v>
      </c>
      <c r="I24">
        <v>1</v>
      </c>
      <c r="J24">
        <v>1</v>
      </c>
      <c r="K24" s="6">
        <v>1</v>
      </c>
      <c r="L24">
        <v>1</v>
      </c>
      <c r="M24">
        <v>1</v>
      </c>
      <c r="N24">
        <v>1</v>
      </c>
      <c r="O24">
        <v>1</v>
      </c>
      <c r="P24" s="6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 s="6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 s="6">
        <v>1</v>
      </c>
      <c r="AF24">
        <v>1</v>
      </c>
      <c r="AG24" s="13">
        <v>1</v>
      </c>
      <c r="AH24">
        <v>1</v>
      </c>
      <c r="AI24">
        <v>1</v>
      </c>
      <c r="AJ24">
        <v>1</v>
      </c>
      <c r="AK24">
        <v>1</v>
      </c>
      <c r="AL24" t="s">
        <v>35</v>
      </c>
    </row>
    <row r="25" spans="1:38">
      <c r="A25" t="s">
        <v>61</v>
      </c>
      <c r="D25">
        <v>7.24</v>
      </c>
      <c r="E25">
        <v>48.75</v>
      </c>
      <c r="F25">
        <v>10</v>
      </c>
      <c r="G25">
        <v>8.75</v>
      </c>
      <c r="H25">
        <v>1</v>
      </c>
      <c r="I25">
        <v>1</v>
      </c>
      <c r="J25">
        <v>1</v>
      </c>
      <c r="K25" s="6">
        <v>1</v>
      </c>
      <c r="L25">
        <v>1</v>
      </c>
      <c r="M25">
        <v>1</v>
      </c>
      <c r="N25">
        <v>1</v>
      </c>
      <c r="O25">
        <v>1</v>
      </c>
      <c r="P25" s="6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 s="6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 s="6">
        <v>1</v>
      </c>
      <c r="AF25">
        <v>1</v>
      </c>
      <c r="AG25" s="13">
        <v>1</v>
      </c>
      <c r="AH25">
        <v>1</v>
      </c>
      <c r="AI25">
        <v>1</v>
      </c>
      <c r="AJ25">
        <v>1</v>
      </c>
      <c r="AK25">
        <v>1</v>
      </c>
      <c r="AL25" t="s">
        <v>35</v>
      </c>
    </row>
    <row r="26" spans="1:38">
      <c r="A26" t="s">
        <v>125</v>
      </c>
      <c r="D26">
        <v>7.34</v>
      </c>
      <c r="E26">
        <v>50</v>
      </c>
      <c r="F26">
        <v>10</v>
      </c>
      <c r="G26">
        <v>10</v>
      </c>
      <c r="H26">
        <v>1</v>
      </c>
      <c r="I26">
        <v>1</v>
      </c>
      <c r="J26">
        <v>1</v>
      </c>
      <c r="K26" s="6">
        <v>1</v>
      </c>
      <c r="L26">
        <v>1</v>
      </c>
      <c r="M26">
        <v>1</v>
      </c>
      <c r="N26">
        <v>1</v>
      </c>
      <c r="O26">
        <v>1</v>
      </c>
      <c r="P26" s="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 s="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 s="6">
        <v>1</v>
      </c>
      <c r="AF26">
        <v>1</v>
      </c>
      <c r="AG26" s="13">
        <v>1</v>
      </c>
      <c r="AH26">
        <v>1</v>
      </c>
      <c r="AI26">
        <v>1</v>
      </c>
      <c r="AJ26">
        <v>1</v>
      </c>
      <c r="AK26">
        <v>1</v>
      </c>
      <c r="AL26" t="s">
        <v>35</v>
      </c>
    </row>
    <row r="27" spans="1:38">
      <c r="A27" t="s">
        <v>169</v>
      </c>
      <c r="D27">
        <v>7.42</v>
      </c>
      <c r="E27">
        <v>50</v>
      </c>
      <c r="F27">
        <v>10</v>
      </c>
      <c r="G27">
        <v>10</v>
      </c>
      <c r="H27">
        <v>1</v>
      </c>
      <c r="I27">
        <v>1</v>
      </c>
      <c r="J27">
        <v>1</v>
      </c>
      <c r="K27" s="6">
        <v>1</v>
      </c>
      <c r="L27">
        <v>1</v>
      </c>
      <c r="M27">
        <v>1</v>
      </c>
      <c r="N27">
        <v>1</v>
      </c>
      <c r="O27">
        <v>1</v>
      </c>
      <c r="P27" s="6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 s="6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 s="6">
        <v>1</v>
      </c>
      <c r="AF27">
        <v>1</v>
      </c>
      <c r="AG27" s="13">
        <v>1</v>
      </c>
      <c r="AH27">
        <v>1</v>
      </c>
      <c r="AI27">
        <v>1</v>
      </c>
      <c r="AJ27">
        <v>1</v>
      </c>
      <c r="AK27">
        <v>1</v>
      </c>
      <c r="AL27" t="s">
        <v>35</v>
      </c>
    </row>
    <row r="28" spans="1:38">
      <c r="A28" t="s">
        <v>44</v>
      </c>
      <c r="D28">
        <v>7.45</v>
      </c>
      <c r="E28">
        <v>49</v>
      </c>
      <c r="F28">
        <v>10</v>
      </c>
      <c r="G28">
        <v>10</v>
      </c>
      <c r="H28">
        <v>1</v>
      </c>
      <c r="I28">
        <v>1</v>
      </c>
      <c r="J28">
        <v>1</v>
      </c>
      <c r="K28" s="6">
        <v>0</v>
      </c>
      <c r="L28">
        <v>1</v>
      </c>
      <c r="M28">
        <v>1</v>
      </c>
      <c r="N28">
        <v>1</v>
      </c>
      <c r="O28">
        <v>1</v>
      </c>
      <c r="P28" s="6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 s="6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 s="6">
        <v>1</v>
      </c>
      <c r="AF28">
        <v>1</v>
      </c>
      <c r="AG28" s="13">
        <v>1</v>
      </c>
      <c r="AH28">
        <v>1</v>
      </c>
      <c r="AI28">
        <v>1</v>
      </c>
      <c r="AJ28">
        <v>1</v>
      </c>
      <c r="AK28">
        <v>1</v>
      </c>
      <c r="AL28" t="s">
        <v>35</v>
      </c>
    </row>
    <row r="29" spans="1:38">
      <c r="A29" t="s">
        <v>66</v>
      </c>
      <c r="D29">
        <v>7.49</v>
      </c>
      <c r="E29">
        <v>20.75</v>
      </c>
      <c r="F29">
        <v>6</v>
      </c>
      <c r="G29">
        <v>3.75</v>
      </c>
      <c r="H29">
        <v>0</v>
      </c>
      <c r="I29">
        <v>0</v>
      </c>
      <c r="J29">
        <v>1</v>
      </c>
      <c r="K29" s="6">
        <v>0</v>
      </c>
      <c r="L29">
        <v>0</v>
      </c>
      <c r="M29">
        <v>0</v>
      </c>
      <c r="N29">
        <v>1</v>
      </c>
      <c r="O29">
        <v>0</v>
      </c>
      <c r="P29" s="6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1</v>
      </c>
      <c r="W29">
        <v>1</v>
      </c>
      <c r="X29">
        <v>0</v>
      </c>
      <c r="Y29" s="6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 s="6">
        <v>0</v>
      </c>
      <c r="AF29">
        <v>0</v>
      </c>
      <c r="AG29" s="13">
        <v>1</v>
      </c>
      <c r="AH29">
        <v>0</v>
      </c>
      <c r="AI29">
        <v>1</v>
      </c>
      <c r="AJ29">
        <v>1</v>
      </c>
      <c r="AK29">
        <v>1</v>
      </c>
      <c r="AL29" t="s">
        <v>46</v>
      </c>
    </row>
    <row r="30" spans="1:38">
      <c r="A30" t="s">
        <v>145</v>
      </c>
      <c r="D30">
        <v>7.57</v>
      </c>
      <c r="E30">
        <v>50</v>
      </c>
      <c r="F30">
        <v>10</v>
      </c>
      <c r="G30">
        <v>10</v>
      </c>
      <c r="H30">
        <v>1</v>
      </c>
      <c r="I30">
        <v>1</v>
      </c>
      <c r="J30">
        <v>1</v>
      </c>
      <c r="K30" s="6">
        <v>1</v>
      </c>
      <c r="L30">
        <v>1</v>
      </c>
      <c r="M30">
        <v>1</v>
      </c>
      <c r="N30">
        <v>1</v>
      </c>
      <c r="O30">
        <v>1</v>
      </c>
      <c r="P30" s="6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 s="6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 s="6">
        <v>1</v>
      </c>
      <c r="AF30">
        <v>1</v>
      </c>
      <c r="AG30" s="13">
        <v>1</v>
      </c>
      <c r="AH30">
        <v>1</v>
      </c>
      <c r="AI30">
        <v>1</v>
      </c>
      <c r="AJ30">
        <v>1</v>
      </c>
      <c r="AK30">
        <v>1</v>
      </c>
      <c r="AL30" t="s">
        <v>35</v>
      </c>
    </row>
    <row r="31" spans="1:38">
      <c r="A31" t="s">
        <v>172</v>
      </c>
      <c r="D31">
        <v>7.6</v>
      </c>
      <c r="E31">
        <v>49</v>
      </c>
      <c r="F31">
        <v>10</v>
      </c>
      <c r="G31">
        <v>10</v>
      </c>
      <c r="H31">
        <v>1</v>
      </c>
      <c r="I31">
        <v>1</v>
      </c>
      <c r="J31">
        <v>1</v>
      </c>
      <c r="K31" s="6">
        <v>1</v>
      </c>
      <c r="L31">
        <v>1</v>
      </c>
      <c r="M31">
        <v>0</v>
      </c>
      <c r="N31">
        <v>1</v>
      </c>
      <c r="O31">
        <v>1</v>
      </c>
      <c r="P31" s="6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 s="6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 s="6">
        <v>1</v>
      </c>
      <c r="AF31">
        <v>1</v>
      </c>
      <c r="AG31" s="13">
        <v>1</v>
      </c>
      <c r="AH31">
        <v>1</v>
      </c>
      <c r="AI31">
        <v>1</v>
      </c>
      <c r="AJ31">
        <v>1</v>
      </c>
      <c r="AK31">
        <v>1</v>
      </c>
      <c r="AL31" t="s">
        <v>35</v>
      </c>
    </row>
    <row r="32" spans="1:38">
      <c r="A32" t="s">
        <v>167</v>
      </c>
      <c r="D32">
        <v>8.11</v>
      </c>
      <c r="E32">
        <v>50</v>
      </c>
      <c r="F32">
        <v>10</v>
      </c>
      <c r="G32">
        <v>10</v>
      </c>
      <c r="H32">
        <v>1</v>
      </c>
      <c r="I32">
        <v>1</v>
      </c>
      <c r="J32">
        <v>1</v>
      </c>
      <c r="K32" s="6">
        <v>1</v>
      </c>
      <c r="L32">
        <v>1</v>
      </c>
      <c r="M32">
        <v>1</v>
      </c>
      <c r="N32">
        <v>1</v>
      </c>
      <c r="O32">
        <v>1</v>
      </c>
      <c r="P32" s="6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 s="6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 s="6">
        <v>1</v>
      </c>
      <c r="AF32">
        <v>1</v>
      </c>
      <c r="AG32" s="13">
        <v>1</v>
      </c>
      <c r="AH32">
        <v>1</v>
      </c>
      <c r="AI32">
        <v>1</v>
      </c>
      <c r="AJ32">
        <v>1</v>
      </c>
      <c r="AK32">
        <v>1</v>
      </c>
      <c r="AL32" t="s">
        <v>35</v>
      </c>
    </row>
    <row r="33" spans="1:38">
      <c r="A33" t="s">
        <v>93</v>
      </c>
      <c r="D33">
        <v>8.16</v>
      </c>
      <c r="E33">
        <v>38</v>
      </c>
      <c r="F33">
        <v>0</v>
      </c>
      <c r="G33">
        <v>10</v>
      </c>
      <c r="H33">
        <v>1</v>
      </c>
      <c r="I33">
        <v>1</v>
      </c>
      <c r="J33">
        <v>0</v>
      </c>
      <c r="K33" s="6">
        <v>1</v>
      </c>
      <c r="L33">
        <v>1</v>
      </c>
      <c r="M33">
        <v>1</v>
      </c>
      <c r="N33">
        <v>1</v>
      </c>
      <c r="O33">
        <v>1</v>
      </c>
      <c r="P33" s="6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 s="6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 s="6">
        <v>0</v>
      </c>
      <c r="AF33">
        <v>1</v>
      </c>
      <c r="AG33" s="13">
        <v>1</v>
      </c>
      <c r="AH33">
        <v>1</v>
      </c>
      <c r="AI33">
        <v>1</v>
      </c>
      <c r="AJ33">
        <v>1</v>
      </c>
      <c r="AK33">
        <v>1</v>
      </c>
      <c r="AL33" t="s">
        <v>50</v>
      </c>
    </row>
    <row r="34" spans="1:38">
      <c r="A34" t="s">
        <v>119</v>
      </c>
      <c r="D34">
        <v>8.27</v>
      </c>
      <c r="E34">
        <v>50</v>
      </c>
      <c r="F34">
        <v>10</v>
      </c>
      <c r="G34">
        <v>10</v>
      </c>
      <c r="H34">
        <v>1</v>
      </c>
      <c r="I34">
        <v>1</v>
      </c>
      <c r="J34">
        <v>1</v>
      </c>
      <c r="K34" s="6">
        <v>1</v>
      </c>
      <c r="L34">
        <v>1</v>
      </c>
      <c r="M34">
        <v>1</v>
      </c>
      <c r="N34">
        <v>1</v>
      </c>
      <c r="O34">
        <v>1</v>
      </c>
      <c r="P34" s="6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 s="6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 s="6">
        <v>1</v>
      </c>
      <c r="AF34">
        <v>1</v>
      </c>
      <c r="AG34" s="13">
        <v>1</v>
      </c>
      <c r="AH34">
        <v>1</v>
      </c>
      <c r="AI34">
        <v>1</v>
      </c>
      <c r="AJ34">
        <v>1</v>
      </c>
      <c r="AK34">
        <v>1</v>
      </c>
      <c r="AL34" t="s">
        <v>35</v>
      </c>
    </row>
    <row r="35" spans="1:38">
      <c r="A35" t="s">
        <v>92</v>
      </c>
      <c r="D35">
        <v>8.32</v>
      </c>
      <c r="E35">
        <v>47</v>
      </c>
      <c r="F35">
        <v>10</v>
      </c>
      <c r="G35">
        <v>10</v>
      </c>
      <c r="H35">
        <v>1</v>
      </c>
      <c r="I35">
        <v>1</v>
      </c>
      <c r="J35">
        <v>1</v>
      </c>
      <c r="K35" s="6">
        <v>1</v>
      </c>
      <c r="L35">
        <v>1</v>
      </c>
      <c r="M35">
        <v>1</v>
      </c>
      <c r="N35">
        <v>1</v>
      </c>
      <c r="O35">
        <v>1</v>
      </c>
      <c r="P35" s="6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 s="6">
        <v>0</v>
      </c>
      <c r="Z35">
        <v>1</v>
      </c>
      <c r="AA35">
        <v>1</v>
      </c>
      <c r="AB35">
        <v>1</v>
      </c>
      <c r="AC35">
        <v>1</v>
      </c>
      <c r="AD35">
        <v>1</v>
      </c>
      <c r="AE35" s="6">
        <v>1</v>
      </c>
      <c r="AF35">
        <v>1</v>
      </c>
      <c r="AG35" s="13">
        <v>0</v>
      </c>
      <c r="AH35">
        <v>1</v>
      </c>
      <c r="AI35">
        <v>1</v>
      </c>
      <c r="AJ35">
        <v>1</v>
      </c>
      <c r="AK35">
        <v>1</v>
      </c>
      <c r="AL35" t="s">
        <v>35</v>
      </c>
    </row>
    <row r="36" spans="1:38">
      <c r="A36" t="s">
        <v>113</v>
      </c>
      <c r="D36">
        <v>8.33</v>
      </c>
      <c r="E36">
        <v>20.75</v>
      </c>
      <c r="F36">
        <v>6</v>
      </c>
      <c r="G36">
        <v>3.75</v>
      </c>
      <c r="H36">
        <v>1</v>
      </c>
      <c r="I36">
        <v>0</v>
      </c>
      <c r="J36">
        <v>0</v>
      </c>
      <c r="K36" s="6">
        <v>0</v>
      </c>
      <c r="L36">
        <v>1</v>
      </c>
      <c r="M36">
        <v>0</v>
      </c>
      <c r="N36">
        <v>0</v>
      </c>
      <c r="O36">
        <v>0</v>
      </c>
      <c r="P36" s="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 s="6">
        <v>0</v>
      </c>
      <c r="Z36">
        <v>1</v>
      </c>
      <c r="AA36">
        <v>0</v>
      </c>
      <c r="AB36">
        <v>0</v>
      </c>
      <c r="AC36">
        <v>1</v>
      </c>
      <c r="AD36">
        <v>0</v>
      </c>
      <c r="AE36" s="6">
        <v>0</v>
      </c>
      <c r="AF36">
        <v>1</v>
      </c>
      <c r="AG36" s="13">
        <v>0</v>
      </c>
      <c r="AH36">
        <v>1</v>
      </c>
      <c r="AI36">
        <v>1</v>
      </c>
      <c r="AJ36">
        <v>1</v>
      </c>
      <c r="AK36">
        <v>0</v>
      </c>
      <c r="AL36" t="s">
        <v>46</v>
      </c>
    </row>
    <row r="37" spans="1:38">
      <c r="A37" t="s">
        <v>78</v>
      </c>
      <c r="D37">
        <v>8.36</v>
      </c>
      <c r="E37">
        <v>50</v>
      </c>
      <c r="F37">
        <v>10</v>
      </c>
      <c r="G37">
        <v>10</v>
      </c>
      <c r="H37">
        <v>1</v>
      </c>
      <c r="I37">
        <v>1</v>
      </c>
      <c r="J37">
        <v>1</v>
      </c>
      <c r="K37" s="6">
        <v>1</v>
      </c>
      <c r="L37">
        <v>1</v>
      </c>
      <c r="M37">
        <v>1</v>
      </c>
      <c r="N37">
        <v>1</v>
      </c>
      <c r="O37">
        <v>1</v>
      </c>
      <c r="P37" s="6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 s="6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 s="6">
        <v>1</v>
      </c>
      <c r="AF37">
        <v>1</v>
      </c>
      <c r="AG37" s="13">
        <v>1</v>
      </c>
      <c r="AH37">
        <v>1</v>
      </c>
      <c r="AI37">
        <v>1</v>
      </c>
      <c r="AJ37">
        <v>1</v>
      </c>
      <c r="AK37">
        <v>1</v>
      </c>
      <c r="AL37" t="s">
        <v>35</v>
      </c>
    </row>
    <row r="38" spans="1:38">
      <c r="A38" t="s">
        <v>147</v>
      </c>
      <c r="D38">
        <v>8.3800000000000008</v>
      </c>
      <c r="E38">
        <v>49</v>
      </c>
      <c r="F38">
        <v>10</v>
      </c>
      <c r="G38">
        <v>10</v>
      </c>
      <c r="H38">
        <v>1</v>
      </c>
      <c r="I38">
        <v>1</v>
      </c>
      <c r="J38">
        <v>1</v>
      </c>
      <c r="K38" s="6">
        <v>1</v>
      </c>
      <c r="L38">
        <v>1</v>
      </c>
      <c r="M38">
        <v>1</v>
      </c>
      <c r="N38">
        <v>1</v>
      </c>
      <c r="O38">
        <v>0</v>
      </c>
      <c r="P38" s="6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 s="6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 s="6">
        <v>1</v>
      </c>
      <c r="AF38">
        <v>1</v>
      </c>
      <c r="AG38" s="13">
        <v>1</v>
      </c>
      <c r="AH38">
        <v>1</v>
      </c>
      <c r="AI38">
        <v>1</v>
      </c>
      <c r="AJ38">
        <v>1</v>
      </c>
      <c r="AK38">
        <v>1</v>
      </c>
      <c r="AL38" t="s">
        <v>35</v>
      </c>
    </row>
    <row r="39" spans="1:38">
      <c r="A39" t="s">
        <v>58</v>
      </c>
      <c r="D39">
        <v>8.4</v>
      </c>
      <c r="E39">
        <v>50</v>
      </c>
      <c r="F39">
        <v>10</v>
      </c>
      <c r="G39">
        <v>10</v>
      </c>
      <c r="H39">
        <v>1</v>
      </c>
      <c r="I39">
        <v>1</v>
      </c>
      <c r="J39">
        <v>1</v>
      </c>
      <c r="K39" s="6">
        <v>1</v>
      </c>
      <c r="L39">
        <v>1</v>
      </c>
      <c r="M39">
        <v>1</v>
      </c>
      <c r="N39">
        <v>1</v>
      </c>
      <c r="O39">
        <v>1</v>
      </c>
      <c r="P39" s="6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 s="6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 s="6">
        <v>1</v>
      </c>
      <c r="AF39">
        <v>1</v>
      </c>
      <c r="AG39" s="13">
        <v>1</v>
      </c>
      <c r="AH39">
        <v>1</v>
      </c>
      <c r="AI39">
        <v>1</v>
      </c>
      <c r="AJ39">
        <v>1</v>
      </c>
      <c r="AK39">
        <v>1</v>
      </c>
      <c r="AL39" t="s">
        <v>35</v>
      </c>
    </row>
    <row r="40" spans="1:38">
      <c r="A40" t="s">
        <v>187</v>
      </c>
      <c r="D40">
        <v>8.6999999999999993</v>
      </c>
      <c r="E40">
        <v>50</v>
      </c>
      <c r="F40">
        <v>10</v>
      </c>
      <c r="G40">
        <v>10</v>
      </c>
      <c r="H40">
        <v>1</v>
      </c>
      <c r="I40">
        <v>1</v>
      </c>
      <c r="J40">
        <v>1</v>
      </c>
      <c r="K40" s="6">
        <v>1</v>
      </c>
      <c r="L40">
        <v>1</v>
      </c>
      <c r="M40">
        <v>1</v>
      </c>
      <c r="N40">
        <v>1</v>
      </c>
      <c r="O40">
        <v>1</v>
      </c>
      <c r="P40" s="6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 s="6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 s="6">
        <v>1</v>
      </c>
      <c r="AF40">
        <v>1</v>
      </c>
      <c r="AG40" s="13">
        <v>1</v>
      </c>
      <c r="AH40">
        <v>1</v>
      </c>
      <c r="AI40">
        <v>1</v>
      </c>
      <c r="AJ40">
        <v>1</v>
      </c>
      <c r="AK40">
        <v>1</v>
      </c>
      <c r="AL40" t="s">
        <v>35</v>
      </c>
    </row>
    <row r="41" spans="1:38">
      <c r="A41" t="s">
        <v>190</v>
      </c>
      <c r="D41">
        <v>8.6999999999999993</v>
      </c>
      <c r="E41">
        <v>43.75</v>
      </c>
      <c r="F41">
        <v>8</v>
      </c>
      <c r="G41">
        <v>8.75</v>
      </c>
      <c r="H41">
        <v>1</v>
      </c>
      <c r="I41">
        <v>1</v>
      </c>
      <c r="J41">
        <v>0</v>
      </c>
      <c r="K41" s="6">
        <v>1</v>
      </c>
      <c r="L41">
        <v>0</v>
      </c>
      <c r="M41">
        <v>0</v>
      </c>
      <c r="N41">
        <v>1</v>
      </c>
      <c r="O41">
        <v>1</v>
      </c>
      <c r="P41" s="6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 s="6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 s="6">
        <v>1</v>
      </c>
      <c r="AF41">
        <v>1</v>
      </c>
      <c r="AG41" s="13">
        <v>1</v>
      </c>
      <c r="AH41">
        <v>1</v>
      </c>
      <c r="AI41">
        <v>1</v>
      </c>
      <c r="AJ41">
        <v>1</v>
      </c>
      <c r="AK41">
        <v>1</v>
      </c>
      <c r="AL41" t="s">
        <v>35</v>
      </c>
    </row>
    <row r="42" spans="1:38">
      <c r="A42" t="s">
        <v>79</v>
      </c>
      <c r="D42">
        <v>9.31</v>
      </c>
      <c r="E42">
        <v>50</v>
      </c>
      <c r="F42">
        <v>10</v>
      </c>
      <c r="G42">
        <v>10</v>
      </c>
      <c r="H42">
        <v>1</v>
      </c>
      <c r="I42">
        <v>1</v>
      </c>
      <c r="J42">
        <v>1</v>
      </c>
      <c r="K42" s="6">
        <v>1</v>
      </c>
      <c r="L42">
        <v>1</v>
      </c>
      <c r="M42">
        <v>1</v>
      </c>
      <c r="N42">
        <v>1</v>
      </c>
      <c r="O42">
        <v>1</v>
      </c>
      <c r="P42" s="6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 s="6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 s="6">
        <v>1</v>
      </c>
      <c r="AF42">
        <v>1</v>
      </c>
      <c r="AG42" s="13">
        <v>1</v>
      </c>
      <c r="AH42">
        <v>1</v>
      </c>
      <c r="AI42">
        <v>1</v>
      </c>
      <c r="AJ42">
        <v>1</v>
      </c>
      <c r="AK42">
        <v>1</v>
      </c>
      <c r="AL42" t="s">
        <v>35</v>
      </c>
    </row>
    <row r="43" spans="1:38">
      <c r="A43" t="s">
        <v>162</v>
      </c>
      <c r="D43">
        <v>9.32</v>
      </c>
      <c r="E43">
        <v>50</v>
      </c>
      <c r="F43">
        <v>10</v>
      </c>
      <c r="G43">
        <v>10</v>
      </c>
      <c r="H43">
        <v>1</v>
      </c>
      <c r="I43">
        <v>1</v>
      </c>
      <c r="J43">
        <v>1</v>
      </c>
      <c r="K43" s="6">
        <v>1</v>
      </c>
      <c r="L43">
        <v>1</v>
      </c>
      <c r="M43">
        <v>1</v>
      </c>
      <c r="N43">
        <v>1</v>
      </c>
      <c r="O43">
        <v>1</v>
      </c>
      <c r="P43" s="6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 s="6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 s="6">
        <v>1</v>
      </c>
      <c r="AF43">
        <v>1</v>
      </c>
      <c r="AG43" s="13">
        <v>1</v>
      </c>
      <c r="AH43">
        <v>1</v>
      </c>
      <c r="AI43">
        <v>1</v>
      </c>
      <c r="AJ43">
        <v>1</v>
      </c>
      <c r="AK43">
        <v>1</v>
      </c>
      <c r="AL43" t="s">
        <v>35</v>
      </c>
    </row>
    <row r="44" spans="1:38">
      <c r="A44" t="s">
        <v>96</v>
      </c>
      <c r="D44">
        <v>9.4</v>
      </c>
      <c r="E44">
        <v>50</v>
      </c>
      <c r="F44">
        <v>10</v>
      </c>
      <c r="G44">
        <v>10</v>
      </c>
      <c r="H44">
        <v>1</v>
      </c>
      <c r="I44">
        <v>1</v>
      </c>
      <c r="J44">
        <v>1</v>
      </c>
      <c r="K44" s="6">
        <v>1</v>
      </c>
      <c r="L44">
        <v>1</v>
      </c>
      <c r="M44">
        <v>1</v>
      </c>
      <c r="N44">
        <v>1</v>
      </c>
      <c r="O44">
        <v>1</v>
      </c>
      <c r="P44" s="6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 s="6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 s="6">
        <v>1</v>
      </c>
      <c r="AF44">
        <v>1</v>
      </c>
      <c r="AG44" s="13">
        <v>1</v>
      </c>
      <c r="AH44">
        <v>1</v>
      </c>
      <c r="AI44">
        <v>1</v>
      </c>
      <c r="AJ44">
        <v>1</v>
      </c>
      <c r="AK44">
        <v>1</v>
      </c>
      <c r="AL44" t="s">
        <v>35</v>
      </c>
    </row>
    <row r="45" spans="1:38">
      <c r="A45" t="s">
        <v>106</v>
      </c>
      <c r="D45">
        <v>9.51</v>
      </c>
      <c r="E45">
        <v>50</v>
      </c>
      <c r="F45">
        <v>10</v>
      </c>
      <c r="G45">
        <v>10</v>
      </c>
      <c r="H45">
        <v>1</v>
      </c>
      <c r="I45">
        <v>1</v>
      </c>
      <c r="J45">
        <v>1</v>
      </c>
      <c r="K45" s="6">
        <v>1</v>
      </c>
      <c r="L45">
        <v>1</v>
      </c>
      <c r="M45">
        <v>1</v>
      </c>
      <c r="N45">
        <v>1</v>
      </c>
      <c r="O45">
        <v>1</v>
      </c>
      <c r="P45" s="6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 s="6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 s="6">
        <v>1</v>
      </c>
      <c r="AF45">
        <v>1</v>
      </c>
      <c r="AG45" s="13">
        <v>1</v>
      </c>
      <c r="AH45">
        <v>1</v>
      </c>
      <c r="AI45">
        <v>1</v>
      </c>
      <c r="AJ45">
        <v>1</v>
      </c>
      <c r="AK45">
        <v>1</v>
      </c>
      <c r="AL45" t="s">
        <v>35</v>
      </c>
    </row>
    <row r="46" spans="1:38" s="2" customFormat="1">
      <c r="K46" s="6"/>
      <c r="P46" s="6"/>
      <c r="Y46" s="6"/>
      <c r="AE46" s="6"/>
      <c r="AG46" s="13"/>
    </row>
    <row r="47" spans="1:38" s="9" customFormat="1">
      <c r="A47" s="8" t="s">
        <v>193</v>
      </c>
      <c r="K47" s="6"/>
      <c r="P47" s="6"/>
      <c r="Y47" s="6"/>
      <c r="AE47" s="6"/>
      <c r="AG47" s="13"/>
    </row>
    <row r="48" spans="1:38">
      <c r="A48" t="s">
        <v>199</v>
      </c>
      <c r="F48">
        <f>COUNT(D2:D45)</f>
        <v>44</v>
      </c>
      <c r="I48" s="4"/>
      <c r="J48" s="4"/>
      <c r="L48" s="4"/>
      <c r="M48" s="4"/>
    </row>
    <row r="49" spans="1:37">
      <c r="A49" t="s">
        <v>200</v>
      </c>
      <c r="F49">
        <f>AVERAGE(D2:D45)</f>
        <v>6.6263636363636342</v>
      </c>
      <c r="I49" s="4"/>
      <c r="J49" s="4"/>
      <c r="L49" s="4"/>
      <c r="M49" s="4"/>
    </row>
    <row r="50" spans="1:37">
      <c r="A50" t="s">
        <v>201</v>
      </c>
      <c r="F50">
        <f>AVERAGE(E2:E45)</f>
        <v>37.301136363636367</v>
      </c>
      <c r="I50" s="4"/>
      <c r="J50" s="4"/>
      <c r="L50" s="4"/>
      <c r="M50" s="4"/>
    </row>
    <row r="51" spans="1:37">
      <c r="A51" t="s">
        <v>202</v>
      </c>
      <c r="H51">
        <f>COUNTIF(H2:H45,"=1")</f>
        <v>35</v>
      </c>
      <c r="I51">
        <f t="shared" ref="I51:AK51" si="0">COUNTIF(I2:I45,"=1")</f>
        <v>32</v>
      </c>
      <c r="J51">
        <f t="shared" si="0"/>
        <v>30</v>
      </c>
      <c r="K51">
        <f t="shared" si="0"/>
        <v>28</v>
      </c>
      <c r="L51">
        <f t="shared" si="0"/>
        <v>37</v>
      </c>
      <c r="M51">
        <f t="shared" si="0"/>
        <v>28</v>
      </c>
      <c r="N51">
        <f t="shared" si="0"/>
        <v>36</v>
      </c>
      <c r="O51">
        <f t="shared" si="0"/>
        <v>28</v>
      </c>
      <c r="P51">
        <f t="shared" si="0"/>
        <v>36</v>
      </c>
      <c r="Q51">
        <f t="shared" si="0"/>
        <v>30</v>
      </c>
      <c r="R51">
        <f t="shared" si="0"/>
        <v>35</v>
      </c>
      <c r="S51">
        <f t="shared" si="0"/>
        <v>31</v>
      </c>
      <c r="T51">
        <f t="shared" si="0"/>
        <v>39</v>
      </c>
      <c r="U51">
        <f t="shared" si="0"/>
        <v>36</v>
      </c>
      <c r="V51">
        <f t="shared" si="0"/>
        <v>29</v>
      </c>
      <c r="W51">
        <f t="shared" si="0"/>
        <v>42</v>
      </c>
      <c r="X51">
        <f t="shared" si="0"/>
        <v>32</v>
      </c>
      <c r="Y51">
        <f t="shared" si="0"/>
        <v>29</v>
      </c>
      <c r="Z51">
        <f t="shared" si="0"/>
        <v>33</v>
      </c>
      <c r="AA51">
        <f t="shared" si="0"/>
        <v>30</v>
      </c>
      <c r="AB51">
        <f t="shared" si="0"/>
        <v>30</v>
      </c>
      <c r="AC51">
        <f t="shared" si="0"/>
        <v>40</v>
      </c>
      <c r="AD51">
        <f t="shared" si="0"/>
        <v>33</v>
      </c>
      <c r="AE51">
        <f t="shared" si="0"/>
        <v>30</v>
      </c>
      <c r="AF51">
        <f t="shared" si="0"/>
        <v>36</v>
      </c>
      <c r="AG51">
        <f t="shared" si="0"/>
        <v>31</v>
      </c>
      <c r="AH51">
        <f t="shared" si="0"/>
        <v>33</v>
      </c>
      <c r="AI51">
        <f t="shared" si="0"/>
        <v>36</v>
      </c>
      <c r="AJ51">
        <f t="shared" si="0"/>
        <v>33</v>
      </c>
      <c r="AK51">
        <f t="shared" si="0"/>
        <v>36</v>
      </c>
    </row>
    <row r="52" spans="1:37">
      <c r="I52" s="4"/>
      <c r="J52" s="4"/>
      <c r="L52" s="4"/>
      <c r="M52" s="4"/>
    </row>
    <row r="53" spans="1:37">
      <c r="A53" s="7" t="s">
        <v>203</v>
      </c>
      <c r="H53" s="7" t="s">
        <v>204</v>
      </c>
      <c r="I53" s="4"/>
      <c r="J53" s="4"/>
      <c r="L53" s="4"/>
      <c r="M53" s="4"/>
    </row>
    <row r="54" spans="1:37">
      <c r="A54" t="s">
        <v>205</v>
      </c>
      <c r="F54">
        <f>SUM(K51,P51,Y51)</f>
        <v>93</v>
      </c>
      <c r="H54">
        <f>3*F48</f>
        <v>132</v>
      </c>
      <c r="J54" s="5" t="s">
        <v>224</v>
      </c>
      <c r="M54" s="4"/>
    </row>
    <row r="55" spans="1:37">
      <c r="A55" t="s">
        <v>206</v>
      </c>
      <c r="F55">
        <f>SUM(H51:J51,L51:O51,Q51:X51,Z51:AA51)</f>
        <v>563</v>
      </c>
      <c r="H55">
        <f>17*F48</f>
        <v>748</v>
      </c>
      <c r="I55" s="4"/>
      <c r="J55" s="5" t="s">
        <v>207</v>
      </c>
      <c r="L55" s="4"/>
      <c r="M55" s="4"/>
    </row>
    <row r="56" spans="1:37">
      <c r="A56" t="s">
        <v>208</v>
      </c>
      <c r="F56">
        <f>0</f>
        <v>0</v>
      </c>
      <c r="H56">
        <f>0*F48</f>
        <v>0</v>
      </c>
      <c r="I56" s="4"/>
      <c r="J56" s="5" t="s">
        <v>225</v>
      </c>
      <c r="L56" s="4"/>
      <c r="M56" s="4"/>
    </row>
    <row r="57" spans="1:37">
      <c r="I57" s="4"/>
      <c r="J57" s="4"/>
      <c r="L57" s="4"/>
      <c r="M57" s="4"/>
    </row>
    <row r="58" spans="1:37">
      <c r="A58" s="7" t="s">
        <v>209</v>
      </c>
      <c r="I58" s="4"/>
      <c r="J58" s="4"/>
      <c r="L58" s="4"/>
      <c r="M58" s="4"/>
    </row>
    <row r="59" spans="1:37">
      <c r="A59" t="s">
        <v>205</v>
      </c>
      <c r="F59">
        <f>AE51</f>
        <v>30</v>
      </c>
      <c r="H59">
        <f>1*F48</f>
        <v>44</v>
      </c>
      <c r="I59" s="4"/>
      <c r="J59" s="5" t="s">
        <v>226</v>
      </c>
      <c r="L59" s="4"/>
      <c r="M59" s="4"/>
    </row>
    <row r="60" spans="1:37">
      <c r="A60" t="s">
        <v>206</v>
      </c>
      <c r="F60">
        <f>SUM(AB51:AD51,AF51,AH51:AK51)</f>
        <v>277</v>
      </c>
      <c r="H60">
        <f>8*F48</f>
        <v>352</v>
      </c>
      <c r="I60" s="4"/>
      <c r="J60" s="5" t="s">
        <v>227</v>
      </c>
      <c r="L60" s="4"/>
      <c r="M60" s="4"/>
    </row>
    <row r="61" spans="1:37">
      <c r="A61" t="s">
        <v>208</v>
      </c>
      <c r="F61">
        <f>AG51</f>
        <v>31</v>
      </c>
      <c r="H61">
        <f>1*F48</f>
        <v>44</v>
      </c>
      <c r="I61" s="4"/>
      <c r="J61" s="5" t="s">
        <v>210</v>
      </c>
      <c r="L61" s="4"/>
      <c r="M61" s="4"/>
    </row>
    <row r="62" spans="1:37">
      <c r="I62" s="4"/>
      <c r="J62" s="4"/>
      <c r="L62" s="4"/>
      <c r="M62" s="4"/>
    </row>
    <row r="63" spans="1:37">
      <c r="A63" s="7" t="s">
        <v>211</v>
      </c>
      <c r="I63" s="4"/>
      <c r="J63" s="4"/>
      <c r="L63" s="4"/>
      <c r="M63" s="4"/>
    </row>
    <row r="64" spans="1:37">
      <c r="A64" s="3" t="s">
        <v>212</v>
      </c>
      <c r="H64" s="3" t="s">
        <v>213</v>
      </c>
      <c r="I64" s="5" t="s">
        <v>214</v>
      </c>
      <c r="J64" s="4"/>
      <c r="L64" s="4"/>
      <c r="M64" s="4"/>
    </row>
    <row r="65" spans="1:38">
      <c r="A65" s="3" t="s">
        <v>215</v>
      </c>
      <c r="H65">
        <f>ABS(SUM(F2:F45))</f>
        <v>326</v>
      </c>
      <c r="I65" s="4">
        <f>ABS(SUM(G2:G45))</f>
        <v>321.25</v>
      </c>
      <c r="J65" s="4"/>
      <c r="L65" s="4"/>
      <c r="M65" s="4"/>
    </row>
    <row r="66" spans="1:38">
      <c r="A66" s="3"/>
      <c r="F66" s="3" t="s">
        <v>204</v>
      </c>
      <c r="I66" s="4"/>
      <c r="J66" s="4"/>
      <c r="L66" s="4"/>
      <c r="M66" s="4"/>
    </row>
    <row r="67" spans="1:38">
      <c r="I67" s="4"/>
      <c r="J67" s="4"/>
      <c r="L67" s="4"/>
      <c r="M67" s="4"/>
    </row>
    <row r="68" spans="1:38">
      <c r="A68" t="s">
        <v>216</v>
      </c>
      <c r="F68">
        <f>COUNTIF(E2:E45,"&lt;=10")</f>
        <v>0</v>
      </c>
      <c r="I68" s="4"/>
      <c r="J68" s="4"/>
      <c r="L68" s="4"/>
      <c r="M68" s="4"/>
    </row>
    <row r="69" spans="1:38">
      <c r="A69" t="s">
        <v>217</v>
      </c>
      <c r="F69">
        <f>COUNTIF(E2:E45,"&lt;=20")-COUNTIF(E2:E45,"&lt;=10")</f>
        <v>8</v>
      </c>
      <c r="H69" s="3" t="s">
        <v>218</v>
      </c>
      <c r="I69" s="4"/>
      <c r="J69" s="4"/>
      <c r="L69" s="4"/>
      <c r="M69" s="4"/>
    </row>
    <row r="70" spans="1:38">
      <c r="A70" t="s">
        <v>219</v>
      </c>
      <c r="F70">
        <f>COUNTIF(E2:E45,"&lt;=30")-COUNTIF(E2:E45,"&lt;=20")</f>
        <v>7</v>
      </c>
      <c r="H70">
        <f>SUM(F68:F72)</f>
        <v>44</v>
      </c>
      <c r="I70" s="4"/>
      <c r="J70" s="4"/>
      <c r="L70" s="4"/>
      <c r="M70" s="4"/>
    </row>
    <row r="71" spans="1:38">
      <c r="A71" t="s">
        <v>220</v>
      </c>
      <c r="F71">
        <f>COUNTIF(E2:E45,"&lt;=40")-COUNTIF(E2:E45,"&lt;=30")</f>
        <v>4</v>
      </c>
      <c r="I71" s="4"/>
      <c r="J71" s="4"/>
      <c r="L71" s="4"/>
      <c r="M71" s="4"/>
    </row>
    <row r="72" spans="1:38">
      <c r="A72" t="s">
        <v>221</v>
      </c>
      <c r="F72">
        <f>COUNTIF(E2:E45,"&lt;=50")-COUNTIF(E2:E45,"&lt;=40")</f>
        <v>25</v>
      </c>
      <c r="I72" s="4"/>
      <c r="J72" s="4"/>
      <c r="L72" s="4"/>
      <c r="M72" s="4"/>
    </row>
    <row r="73" spans="1:38" s="2" customFormat="1">
      <c r="K73" s="6"/>
      <c r="P73" s="6"/>
      <c r="Y73" s="6"/>
      <c r="AE73" s="6"/>
      <c r="AG73" s="13"/>
    </row>
    <row r="74" spans="1:38" s="9" customFormat="1">
      <c r="A74" s="8" t="s">
        <v>194</v>
      </c>
      <c r="K74" s="6"/>
      <c r="P74" s="6"/>
      <c r="Y74" s="6"/>
      <c r="AE74" s="6"/>
      <c r="AG74" s="13"/>
    </row>
    <row r="75" spans="1:38">
      <c r="A75" t="s">
        <v>143</v>
      </c>
      <c r="D75">
        <v>10.1</v>
      </c>
      <c r="E75">
        <v>50</v>
      </c>
      <c r="F75">
        <v>10</v>
      </c>
      <c r="G75">
        <v>10</v>
      </c>
      <c r="H75">
        <v>1</v>
      </c>
      <c r="I75">
        <v>1</v>
      </c>
      <c r="J75">
        <v>1</v>
      </c>
      <c r="K75" s="6">
        <v>1</v>
      </c>
      <c r="L75">
        <v>1</v>
      </c>
      <c r="M75">
        <v>1</v>
      </c>
      <c r="N75">
        <v>1</v>
      </c>
      <c r="O75">
        <v>1</v>
      </c>
      <c r="P75" s="6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 s="6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 s="6">
        <v>1</v>
      </c>
      <c r="AF75">
        <v>1</v>
      </c>
      <c r="AG75" s="13">
        <v>1</v>
      </c>
      <c r="AH75">
        <v>1</v>
      </c>
      <c r="AI75">
        <v>1</v>
      </c>
      <c r="AJ75">
        <v>1</v>
      </c>
      <c r="AK75">
        <v>1</v>
      </c>
      <c r="AL75" t="s">
        <v>35</v>
      </c>
    </row>
    <row r="76" spans="1:38">
      <c r="A76" t="s">
        <v>43</v>
      </c>
      <c r="D76">
        <v>10.27</v>
      </c>
      <c r="E76">
        <v>48.75</v>
      </c>
      <c r="F76">
        <v>10</v>
      </c>
      <c r="G76">
        <v>8.75</v>
      </c>
      <c r="H76">
        <v>1</v>
      </c>
      <c r="I76">
        <v>1</v>
      </c>
      <c r="J76">
        <v>1</v>
      </c>
      <c r="K76" s="6">
        <v>1</v>
      </c>
      <c r="L76">
        <v>1</v>
      </c>
      <c r="M76">
        <v>1</v>
      </c>
      <c r="N76">
        <v>1</v>
      </c>
      <c r="O76">
        <v>1</v>
      </c>
      <c r="P76" s="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 s="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 s="6">
        <v>1</v>
      </c>
      <c r="AF76">
        <v>1</v>
      </c>
      <c r="AG76" s="13">
        <v>1</v>
      </c>
      <c r="AH76">
        <v>1</v>
      </c>
      <c r="AI76">
        <v>1</v>
      </c>
      <c r="AJ76">
        <v>1</v>
      </c>
      <c r="AK76">
        <v>1</v>
      </c>
      <c r="AL76" t="s">
        <v>35</v>
      </c>
    </row>
    <row r="77" spans="1:38">
      <c r="A77" t="s">
        <v>81</v>
      </c>
      <c r="D77">
        <v>10.44</v>
      </c>
      <c r="E77">
        <v>50</v>
      </c>
      <c r="F77">
        <v>10</v>
      </c>
      <c r="G77">
        <v>10</v>
      </c>
      <c r="H77">
        <v>1</v>
      </c>
      <c r="I77">
        <v>1</v>
      </c>
      <c r="J77">
        <v>1</v>
      </c>
      <c r="K77" s="6">
        <v>1</v>
      </c>
      <c r="L77">
        <v>1</v>
      </c>
      <c r="M77">
        <v>1</v>
      </c>
      <c r="N77">
        <v>1</v>
      </c>
      <c r="O77">
        <v>1</v>
      </c>
      <c r="P77" s="6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 s="6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 s="6">
        <v>1</v>
      </c>
      <c r="AF77">
        <v>1</v>
      </c>
      <c r="AG77" s="13">
        <v>1</v>
      </c>
      <c r="AH77">
        <v>1</v>
      </c>
      <c r="AI77">
        <v>1</v>
      </c>
      <c r="AJ77">
        <v>1</v>
      </c>
      <c r="AK77">
        <v>1</v>
      </c>
      <c r="AL77" t="s">
        <v>35</v>
      </c>
    </row>
    <row r="78" spans="1:38">
      <c r="A78" t="s">
        <v>49</v>
      </c>
      <c r="D78">
        <v>10.49</v>
      </c>
      <c r="E78">
        <v>41</v>
      </c>
      <c r="F78">
        <v>8</v>
      </c>
      <c r="G78">
        <v>10</v>
      </c>
      <c r="H78">
        <v>0</v>
      </c>
      <c r="I78">
        <v>1</v>
      </c>
      <c r="J78">
        <v>1</v>
      </c>
      <c r="K78" s="6">
        <v>1</v>
      </c>
      <c r="L78">
        <v>1</v>
      </c>
      <c r="M78">
        <v>0</v>
      </c>
      <c r="N78">
        <v>1</v>
      </c>
      <c r="O78">
        <v>0</v>
      </c>
      <c r="P78" s="6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 s="6">
        <v>1</v>
      </c>
      <c r="Z78">
        <v>1</v>
      </c>
      <c r="AA78">
        <v>1</v>
      </c>
      <c r="AB78">
        <v>0</v>
      </c>
      <c r="AC78">
        <v>1</v>
      </c>
      <c r="AD78">
        <v>0</v>
      </c>
      <c r="AE78" s="6">
        <v>0</v>
      </c>
      <c r="AF78">
        <v>1</v>
      </c>
      <c r="AG78" s="13">
        <v>1</v>
      </c>
      <c r="AH78">
        <v>1</v>
      </c>
      <c r="AI78">
        <v>1</v>
      </c>
      <c r="AJ78">
        <v>1</v>
      </c>
      <c r="AK78">
        <v>1</v>
      </c>
      <c r="AL78" t="s">
        <v>50</v>
      </c>
    </row>
    <row r="79" spans="1:38">
      <c r="A79" t="s">
        <v>170</v>
      </c>
      <c r="D79">
        <v>10.5</v>
      </c>
      <c r="E79">
        <v>50</v>
      </c>
      <c r="F79">
        <v>10</v>
      </c>
      <c r="G79">
        <v>10</v>
      </c>
      <c r="H79">
        <v>1</v>
      </c>
      <c r="I79">
        <v>1</v>
      </c>
      <c r="J79">
        <v>1</v>
      </c>
      <c r="K79" s="6">
        <v>1</v>
      </c>
      <c r="L79">
        <v>1</v>
      </c>
      <c r="M79">
        <v>1</v>
      </c>
      <c r="N79">
        <v>1</v>
      </c>
      <c r="O79">
        <v>1</v>
      </c>
      <c r="P79" s="6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 s="6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 s="6">
        <v>1</v>
      </c>
      <c r="AF79">
        <v>1</v>
      </c>
      <c r="AG79" s="13">
        <v>1</v>
      </c>
      <c r="AH79">
        <v>1</v>
      </c>
      <c r="AI79">
        <v>1</v>
      </c>
      <c r="AJ79">
        <v>1</v>
      </c>
      <c r="AK79">
        <v>1</v>
      </c>
      <c r="AL79" t="s">
        <v>35</v>
      </c>
    </row>
    <row r="80" spans="1:38">
      <c r="A80" t="s">
        <v>175</v>
      </c>
      <c r="D80">
        <v>10.5</v>
      </c>
      <c r="E80">
        <v>50</v>
      </c>
      <c r="F80">
        <v>10</v>
      </c>
      <c r="G80">
        <v>10</v>
      </c>
      <c r="H80">
        <v>1</v>
      </c>
      <c r="I80">
        <v>1</v>
      </c>
      <c r="J80">
        <v>1</v>
      </c>
      <c r="K80" s="6">
        <v>1</v>
      </c>
      <c r="L80">
        <v>1</v>
      </c>
      <c r="M80">
        <v>1</v>
      </c>
      <c r="N80">
        <v>1</v>
      </c>
      <c r="O80">
        <v>1</v>
      </c>
      <c r="P80" s="6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 s="6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 s="6">
        <v>1</v>
      </c>
      <c r="AF80">
        <v>1</v>
      </c>
      <c r="AG80" s="13">
        <v>1</v>
      </c>
      <c r="AH80">
        <v>1</v>
      </c>
      <c r="AI80">
        <v>1</v>
      </c>
      <c r="AJ80">
        <v>1</v>
      </c>
      <c r="AK80">
        <v>1</v>
      </c>
      <c r="AL80" t="s">
        <v>35</v>
      </c>
    </row>
    <row r="81" spans="1:38">
      <c r="A81" t="s">
        <v>127</v>
      </c>
      <c r="D81">
        <v>10.53</v>
      </c>
      <c r="E81">
        <v>49</v>
      </c>
      <c r="F81">
        <v>10</v>
      </c>
      <c r="G81">
        <v>10</v>
      </c>
      <c r="H81">
        <v>1</v>
      </c>
      <c r="I81">
        <v>1</v>
      </c>
      <c r="J81">
        <v>1</v>
      </c>
      <c r="K81" s="6">
        <v>1</v>
      </c>
      <c r="L81">
        <v>1</v>
      </c>
      <c r="M81">
        <v>1</v>
      </c>
      <c r="N81">
        <v>1</v>
      </c>
      <c r="O81">
        <v>0</v>
      </c>
      <c r="P81" s="6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 s="6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 s="6">
        <v>1</v>
      </c>
      <c r="AF81">
        <v>1</v>
      </c>
      <c r="AG81" s="13">
        <v>1</v>
      </c>
      <c r="AH81">
        <v>1</v>
      </c>
      <c r="AI81">
        <v>1</v>
      </c>
      <c r="AJ81">
        <v>1</v>
      </c>
      <c r="AK81">
        <v>1</v>
      </c>
      <c r="AL81" t="s">
        <v>35</v>
      </c>
    </row>
    <row r="82" spans="1:38">
      <c r="A82" t="s">
        <v>112</v>
      </c>
      <c r="D82">
        <v>10.54</v>
      </c>
      <c r="E82">
        <v>50</v>
      </c>
      <c r="F82">
        <v>10</v>
      </c>
      <c r="G82">
        <v>10</v>
      </c>
      <c r="H82">
        <v>1</v>
      </c>
      <c r="I82">
        <v>1</v>
      </c>
      <c r="J82">
        <v>1</v>
      </c>
      <c r="K82" s="6">
        <v>1</v>
      </c>
      <c r="L82">
        <v>1</v>
      </c>
      <c r="M82">
        <v>1</v>
      </c>
      <c r="N82">
        <v>1</v>
      </c>
      <c r="O82">
        <v>1</v>
      </c>
      <c r="P82" s="6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 s="6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 s="6">
        <v>1</v>
      </c>
      <c r="AF82">
        <v>1</v>
      </c>
      <c r="AG82" s="13">
        <v>1</v>
      </c>
      <c r="AH82">
        <v>1</v>
      </c>
      <c r="AI82">
        <v>1</v>
      </c>
      <c r="AJ82">
        <v>1</v>
      </c>
      <c r="AK82">
        <v>1</v>
      </c>
      <c r="AL82" t="s">
        <v>35</v>
      </c>
    </row>
    <row r="83" spans="1:38">
      <c r="A83" t="s">
        <v>60</v>
      </c>
      <c r="D83">
        <v>11</v>
      </c>
      <c r="E83">
        <v>49</v>
      </c>
      <c r="F83">
        <v>10</v>
      </c>
      <c r="G83">
        <v>10</v>
      </c>
      <c r="H83">
        <v>1</v>
      </c>
      <c r="I83">
        <v>1</v>
      </c>
      <c r="J83">
        <v>1</v>
      </c>
      <c r="K83" s="6">
        <v>1</v>
      </c>
      <c r="L83">
        <v>1</v>
      </c>
      <c r="M83">
        <v>1</v>
      </c>
      <c r="N83">
        <v>1</v>
      </c>
      <c r="O83">
        <v>1</v>
      </c>
      <c r="P83" s="6">
        <v>1</v>
      </c>
      <c r="Q83">
        <v>1</v>
      </c>
      <c r="R83">
        <v>1</v>
      </c>
      <c r="S83">
        <v>0</v>
      </c>
      <c r="T83">
        <v>1</v>
      </c>
      <c r="U83">
        <v>1</v>
      </c>
      <c r="V83">
        <v>1</v>
      </c>
      <c r="W83">
        <v>1</v>
      </c>
      <c r="X83">
        <v>1</v>
      </c>
      <c r="Y83" s="6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 s="6">
        <v>1</v>
      </c>
      <c r="AF83">
        <v>1</v>
      </c>
      <c r="AG83" s="13">
        <v>1</v>
      </c>
      <c r="AH83">
        <v>1</v>
      </c>
      <c r="AI83">
        <v>1</v>
      </c>
      <c r="AJ83">
        <v>1</v>
      </c>
      <c r="AK83">
        <v>1</v>
      </c>
      <c r="AL83" t="s">
        <v>35</v>
      </c>
    </row>
    <row r="84" spans="1:38">
      <c r="A84" t="s">
        <v>75</v>
      </c>
      <c r="D84">
        <v>11.11</v>
      </c>
      <c r="E84">
        <v>50</v>
      </c>
      <c r="F84">
        <v>10</v>
      </c>
      <c r="G84">
        <v>10</v>
      </c>
      <c r="H84">
        <v>1</v>
      </c>
      <c r="I84">
        <v>1</v>
      </c>
      <c r="J84">
        <v>1</v>
      </c>
      <c r="K84" s="6">
        <v>1</v>
      </c>
      <c r="L84">
        <v>1</v>
      </c>
      <c r="M84">
        <v>1</v>
      </c>
      <c r="N84">
        <v>1</v>
      </c>
      <c r="O84">
        <v>1</v>
      </c>
      <c r="P84" s="6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 s="6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 s="6">
        <v>1</v>
      </c>
      <c r="AF84">
        <v>1</v>
      </c>
      <c r="AG84" s="13">
        <v>1</v>
      </c>
      <c r="AH84">
        <v>1</v>
      </c>
      <c r="AI84">
        <v>1</v>
      </c>
      <c r="AJ84">
        <v>1</v>
      </c>
      <c r="AK84">
        <v>1</v>
      </c>
      <c r="AL84" t="s">
        <v>35</v>
      </c>
    </row>
    <row r="85" spans="1:38">
      <c r="A85" t="s">
        <v>111</v>
      </c>
      <c r="D85">
        <v>11.27</v>
      </c>
      <c r="E85">
        <v>50</v>
      </c>
      <c r="F85">
        <v>10</v>
      </c>
      <c r="G85">
        <v>10</v>
      </c>
      <c r="H85">
        <v>1</v>
      </c>
      <c r="I85">
        <v>1</v>
      </c>
      <c r="J85">
        <v>1</v>
      </c>
      <c r="K85" s="6">
        <v>1</v>
      </c>
      <c r="L85">
        <v>1</v>
      </c>
      <c r="M85">
        <v>1</v>
      </c>
      <c r="N85">
        <v>1</v>
      </c>
      <c r="O85">
        <v>1</v>
      </c>
      <c r="P85" s="6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 s="6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 s="6">
        <v>1</v>
      </c>
      <c r="AF85">
        <v>1</v>
      </c>
      <c r="AG85" s="13">
        <v>1</v>
      </c>
      <c r="AH85">
        <v>1</v>
      </c>
      <c r="AI85">
        <v>1</v>
      </c>
      <c r="AJ85">
        <v>1</v>
      </c>
      <c r="AK85">
        <v>1</v>
      </c>
      <c r="AL85" t="s">
        <v>35</v>
      </c>
    </row>
    <row r="86" spans="1:38">
      <c r="A86" t="s">
        <v>77</v>
      </c>
      <c r="D86">
        <v>11.33</v>
      </c>
      <c r="E86">
        <v>50</v>
      </c>
      <c r="F86">
        <v>10</v>
      </c>
      <c r="G86">
        <v>10</v>
      </c>
      <c r="H86">
        <v>1</v>
      </c>
      <c r="I86">
        <v>1</v>
      </c>
      <c r="J86">
        <v>1</v>
      </c>
      <c r="K86" s="6">
        <v>1</v>
      </c>
      <c r="L86">
        <v>1</v>
      </c>
      <c r="M86">
        <v>1</v>
      </c>
      <c r="N86">
        <v>1</v>
      </c>
      <c r="O86">
        <v>1</v>
      </c>
      <c r="P86" s="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 s="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 s="6">
        <v>1</v>
      </c>
      <c r="AF86">
        <v>1</v>
      </c>
      <c r="AG86" s="13">
        <v>1</v>
      </c>
      <c r="AH86">
        <v>1</v>
      </c>
      <c r="AI86">
        <v>1</v>
      </c>
      <c r="AJ86">
        <v>1</v>
      </c>
      <c r="AK86">
        <v>1</v>
      </c>
      <c r="AL86" t="s">
        <v>35</v>
      </c>
    </row>
    <row r="87" spans="1:38">
      <c r="A87" t="s">
        <v>105</v>
      </c>
      <c r="D87">
        <v>11.34</v>
      </c>
      <c r="E87">
        <v>46</v>
      </c>
      <c r="F87">
        <v>10</v>
      </c>
      <c r="G87">
        <v>10</v>
      </c>
      <c r="H87">
        <v>1</v>
      </c>
      <c r="I87">
        <v>1</v>
      </c>
      <c r="J87">
        <v>1</v>
      </c>
      <c r="K87" s="6">
        <v>1</v>
      </c>
      <c r="L87">
        <v>1</v>
      </c>
      <c r="M87">
        <v>1</v>
      </c>
      <c r="N87">
        <v>1</v>
      </c>
      <c r="O87">
        <v>0</v>
      </c>
      <c r="P87" s="6">
        <v>1</v>
      </c>
      <c r="Q87">
        <v>1</v>
      </c>
      <c r="R87">
        <v>0</v>
      </c>
      <c r="S87">
        <v>1</v>
      </c>
      <c r="T87">
        <v>1</v>
      </c>
      <c r="U87">
        <v>1</v>
      </c>
      <c r="V87">
        <v>0</v>
      </c>
      <c r="W87">
        <v>1</v>
      </c>
      <c r="X87">
        <v>1</v>
      </c>
      <c r="Y87" s="6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 s="6">
        <v>1</v>
      </c>
      <c r="AF87">
        <v>1</v>
      </c>
      <c r="AG87" s="13">
        <v>0</v>
      </c>
      <c r="AH87">
        <v>1</v>
      </c>
      <c r="AI87">
        <v>1</v>
      </c>
      <c r="AJ87">
        <v>1</v>
      </c>
      <c r="AK87">
        <v>1</v>
      </c>
      <c r="AL87" t="s">
        <v>35</v>
      </c>
    </row>
    <row r="88" spans="1:38">
      <c r="A88" t="s">
        <v>156</v>
      </c>
      <c r="D88">
        <v>11.41</v>
      </c>
      <c r="E88">
        <v>50</v>
      </c>
      <c r="F88">
        <v>10</v>
      </c>
      <c r="G88">
        <v>10</v>
      </c>
      <c r="H88">
        <v>1</v>
      </c>
      <c r="I88">
        <v>1</v>
      </c>
      <c r="J88">
        <v>1</v>
      </c>
      <c r="K88" s="6">
        <v>1</v>
      </c>
      <c r="L88">
        <v>1</v>
      </c>
      <c r="M88">
        <v>1</v>
      </c>
      <c r="N88">
        <v>1</v>
      </c>
      <c r="O88">
        <v>1</v>
      </c>
      <c r="P88" s="6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 s="6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 s="6">
        <v>1</v>
      </c>
      <c r="AF88">
        <v>1</v>
      </c>
      <c r="AG88" s="13">
        <v>1</v>
      </c>
      <c r="AH88">
        <v>1</v>
      </c>
      <c r="AI88">
        <v>1</v>
      </c>
      <c r="AJ88">
        <v>1</v>
      </c>
      <c r="AK88">
        <v>1</v>
      </c>
      <c r="AL88" t="s">
        <v>35</v>
      </c>
    </row>
    <row r="89" spans="1:38">
      <c r="A89" t="s">
        <v>68</v>
      </c>
      <c r="D89">
        <v>11.51</v>
      </c>
      <c r="E89">
        <v>50</v>
      </c>
      <c r="F89">
        <v>10</v>
      </c>
      <c r="G89">
        <v>10</v>
      </c>
      <c r="H89">
        <v>1</v>
      </c>
      <c r="I89">
        <v>1</v>
      </c>
      <c r="J89">
        <v>1</v>
      </c>
      <c r="K89" s="6">
        <v>1</v>
      </c>
      <c r="L89">
        <v>1</v>
      </c>
      <c r="M89">
        <v>1</v>
      </c>
      <c r="N89">
        <v>1</v>
      </c>
      <c r="O89">
        <v>1</v>
      </c>
      <c r="P89" s="6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 s="6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 s="6">
        <v>1</v>
      </c>
      <c r="AF89">
        <v>1</v>
      </c>
      <c r="AG89" s="13">
        <v>1</v>
      </c>
      <c r="AH89">
        <v>1</v>
      </c>
      <c r="AI89">
        <v>1</v>
      </c>
      <c r="AJ89">
        <v>1</v>
      </c>
      <c r="AK89">
        <v>1</v>
      </c>
      <c r="AL89" t="s">
        <v>35</v>
      </c>
    </row>
    <row r="90" spans="1:38">
      <c r="A90" t="s">
        <v>63</v>
      </c>
      <c r="D90">
        <v>11.54</v>
      </c>
      <c r="E90">
        <v>36</v>
      </c>
      <c r="F90">
        <v>10</v>
      </c>
      <c r="G90">
        <v>10</v>
      </c>
      <c r="H90">
        <v>0</v>
      </c>
      <c r="I90">
        <v>0</v>
      </c>
      <c r="J90">
        <v>0</v>
      </c>
      <c r="K90" s="6">
        <v>0</v>
      </c>
      <c r="L90">
        <v>1</v>
      </c>
      <c r="M90">
        <v>1</v>
      </c>
      <c r="N90">
        <v>1</v>
      </c>
      <c r="O90">
        <v>1</v>
      </c>
      <c r="P90" s="6">
        <v>1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1</v>
      </c>
      <c r="X90">
        <v>0</v>
      </c>
      <c r="Y90" s="6">
        <v>0</v>
      </c>
      <c r="Z90">
        <v>1</v>
      </c>
      <c r="AA90">
        <v>0</v>
      </c>
      <c r="AB90">
        <v>1</v>
      </c>
      <c r="AC90">
        <v>1</v>
      </c>
      <c r="AD90">
        <v>1</v>
      </c>
      <c r="AE90" s="6">
        <v>1</v>
      </c>
      <c r="AF90">
        <v>1</v>
      </c>
      <c r="AG90" s="13">
        <v>0</v>
      </c>
      <c r="AH90">
        <v>0</v>
      </c>
      <c r="AI90">
        <v>0</v>
      </c>
      <c r="AJ90">
        <v>1</v>
      </c>
      <c r="AK90">
        <v>1</v>
      </c>
      <c r="AL90" t="s">
        <v>53</v>
      </c>
    </row>
    <row r="91" spans="1:38">
      <c r="A91" t="s">
        <v>133</v>
      </c>
      <c r="D91">
        <v>12.2</v>
      </c>
      <c r="E91">
        <v>49</v>
      </c>
      <c r="F91">
        <v>10</v>
      </c>
      <c r="G91">
        <v>10</v>
      </c>
      <c r="H91">
        <v>1</v>
      </c>
      <c r="I91">
        <v>1</v>
      </c>
      <c r="J91">
        <v>1</v>
      </c>
      <c r="K91" s="6">
        <v>1</v>
      </c>
      <c r="L91">
        <v>1</v>
      </c>
      <c r="M91">
        <v>1</v>
      </c>
      <c r="N91">
        <v>1</v>
      </c>
      <c r="O91">
        <v>1</v>
      </c>
      <c r="P91" s="6">
        <v>1</v>
      </c>
      <c r="Q91">
        <v>1</v>
      </c>
      <c r="R91">
        <v>1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 s="6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 s="6">
        <v>1</v>
      </c>
      <c r="AF91">
        <v>1</v>
      </c>
      <c r="AG91" s="13">
        <v>1</v>
      </c>
      <c r="AH91">
        <v>1</v>
      </c>
      <c r="AI91">
        <v>1</v>
      </c>
      <c r="AJ91">
        <v>1</v>
      </c>
      <c r="AK91">
        <v>1</v>
      </c>
      <c r="AL91" t="s">
        <v>35</v>
      </c>
    </row>
    <row r="92" spans="1:38">
      <c r="A92" t="s">
        <v>186</v>
      </c>
      <c r="D92">
        <v>12.22</v>
      </c>
      <c r="E92">
        <v>50</v>
      </c>
      <c r="F92">
        <v>10</v>
      </c>
      <c r="G92">
        <v>10</v>
      </c>
      <c r="H92">
        <v>1</v>
      </c>
      <c r="I92">
        <v>1</v>
      </c>
      <c r="J92">
        <v>1</v>
      </c>
      <c r="K92" s="6">
        <v>1</v>
      </c>
      <c r="L92">
        <v>1</v>
      </c>
      <c r="M92">
        <v>1</v>
      </c>
      <c r="N92">
        <v>1</v>
      </c>
      <c r="O92">
        <v>1</v>
      </c>
      <c r="P92" s="6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 s="6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 s="6">
        <v>1</v>
      </c>
      <c r="AF92">
        <v>1</v>
      </c>
      <c r="AG92" s="13">
        <v>1</v>
      </c>
      <c r="AH92">
        <v>1</v>
      </c>
      <c r="AI92">
        <v>1</v>
      </c>
      <c r="AJ92">
        <v>1</v>
      </c>
      <c r="AK92">
        <v>1</v>
      </c>
      <c r="AL92" t="s">
        <v>35</v>
      </c>
    </row>
    <row r="93" spans="1:38">
      <c r="A93" t="s">
        <v>64</v>
      </c>
      <c r="D93">
        <v>12.23</v>
      </c>
      <c r="E93">
        <v>50</v>
      </c>
      <c r="F93">
        <v>10</v>
      </c>
      <c r="G93">
        <v>10</v>
      </c>
      <c r="H93">
        <v>1</v>
      </c>
      <c r="I93">
        <v>1</v>
      </c>
      <c r="J93">
        <v>1</v>
      </c>
      <c r="K93" s="6">
        <v>1</v>
      </c>
      <c r="L93">
        <v>1</v>
      </c>
      <c r="M93">
        <v>1</v>
      </c>
      <c r="N93">
        <v>1</v>
      </c>
      <c r="O93">
        <v>1</v>
      </c>
      <c r="P93" s="6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 s="6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 s="6">
        <v>1</v>
      </c>
      <c r="AF93">
        <v>1</v>
      </c>
      <c r="AG93" s="13">
        <v>1</v>
      </c>
      <c r="AH93">
        <v>1</v>
      </c>
      <c r="AI93">
        <v>1</v>
      </c>
      <c r="AJ93">
        <v>1</v>
      </c>
      <c r="AK93">
        <v>1</v>
      </c>
      <c r="AL93" t="s">
        <v>35</v>
      </c>
    </row>
    <row r="94" spans="1:38">
      <c r="A94" t="s">
        <v>173</v>
      </c>
      <c r="D94">
        <v>12.25</v>
      </c>
      <c r="E94">
        <v>22</v>
      </c>
      <c r="F94">
        <v>6</v>
      </c>
      <c r="G94">
        <v>5</v>
      </c>
      <c r="H94">
        <v>0</v>
      </c>
      <c r="I94">
        <v>0</v>
      </c>
      <c r="J94">
        <v>0</v>
      </c>
      <c r="K94" s="6">
        <v>0</v>
      </c>
      <c r="L94">
        <v>1</v>
      </c>
      <c r="M94">
        <v>0</v>
      </c>
      <c r="N94">
        <v>1</v>
      </c>
      <c r="O94">
        <v>0</v>
      </c>
      <c r="P94" s="6">
        <v>1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1</v>
      </c>
      <c r="X94">
        <v>0</v>
      </c>
      <c r="Y94" s="6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 s="6">
        <v>0</v>
      </c>
      <c r="AF94">
        <v>1</v>
      </c>
      <c r="AG94" s="13">
        <v>0</v>
      </c>
      <c r="AH94">
        <v>1</v>
      </c>
      <c r="AI94">
        <v>0</v>
      </c>
      <c r="AJ94">
        <v>1</v>
      </c>
      <c r="AK94">
        <v>1</v>
      </c>
      <c r="AL94" t="s">
        <v>46</v>
      </c>
    </row>
    <row r="95" spans="1:38">
      <c r="A95" t="s">
        <v>100</v>
      </c>
      <c r="D95">
        <v>12.29</v>
      </c>
      <c r="E95">
        <v>17</v>
      </c>
      <c r="F95">
        <v>0</v>
      </c>
      <c r="G95">
        <v>5</v>
      </c>
      <c r="H95">
        <v>0</v>
      </c>
      <c r="I95">
        <v>0</v>
      </c>
      <c r="J95">
        <v>0</v>
      </c>
      <c r="K95" s="6">
        <v>1</v>
      </c>
      <c r="L95">
        <v>1</v>
      </c>
      <c r="M95">
        <v>0</v>
      </c>
      <c r="N95">
        <v>0</v>
      </c>
      <c r="O95">
        <v>0</v>
      </c>
      <c r="P95" s="6">
        <v>1</v>
      </c>
      <c r="Q95">
        <v>0</v>
      </c>
      <c r="R95">
        <v>1</v>
      </c>
      <c r="S95">
        <v>0</v>
      </c>
      <c r="T95">
        <v>1</v>
      </c>
      <c r="U95">
        <v>0</v>
      </c>
      <c r="V95">
        <v>0</v>
      </c>
      <c r="W95">
        <v>1</v>
      </c>
      <c r="X95">
        <v>0</v>
      </c>
      <c r="Y95" s="6">
        <v>0</v>
      </c>
      <c r="Z95">
        <v>1</v>
      </c>
      <c r="AA95">
        <v>1</v>
      </c>
      <c r="AB95">
        <v>0</v>
      </c>
      <c r="AC95">
        <v>1</v>
      </c>
      <c r="AD95">
        <v>1</v>
      </c>
      <c r="AE95" s="6">
        <v>0</v>
      </c>
      <c r="AF95">
        <v>1</v>
      </c>
      <c r="AG95" s="13">
        <v>0</v>
      </c>
      <c r="AH95">
        <v>1</v>
      </c>
      <c r="AI95">
        <v>0</v>
      </c>
      <c r="AJ95">
        <v>0</v>
      </c>
      <c r="AK95">
        <v>0</v>
      </c>
      <c r="AL95" t="s">
        <v>46</v>
      </c>
    </row>
    <row r="96" spans="1:38">
      <c r="A96" t="s">
        <v>152</v>
      </c>
      <c r="D96">
        <v>12.3</v>
      </c>
      <c r="E96">
        <v>50</v>
      </c>
      <c r="F96">
        <v>10</v>
      </c>
      <c r="G96">
        <v>10</v>
      </c>
      <c r="H96">
        <v>1</v>
      </c>
      <c r="I96">
        <v>1</v>
      </c>
      <c r="J96">
        <v>1</v>
      </c>
      <c r="K96" s="6">
        <v>1</v>
      </c>
      <c r="L96">
        <v>1</v>
      </c>
      <c r="M96">
        <v>1</v>
      </c>
      <c r="N96">
        <v>1</v>
      </c>
      <c r="O96">
        <v>1</v>
      </c>
      <c r="P96" s="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 s="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 s="6">
        <v>1</v>
      </c>
      <c r="AF96">
        <v>1</v>
      </c>
      <c r="AG96" s="13">
        <v>1</v>
      </c>
      <c r="AH96">
        <v>1</v>
      </c>
      <c r="AI96">
        <v>1</v>
      </c>
      <c r="AJ96">
        <v>1</v>
      </c>
      <c r="AK96">
        <v>1</v>
      </c>
      <c r="AL96" t="s">
        <v>35</v>
      </c>
    </row>
    <row r="97" spans="1:38">
      <c r="A97" t="s">
        <v>149</v>
      </c>
      <c r="D97">
        <v>12.48</v>
      </c>
      <c r="E97">
        <v>47.5</v>
      </c>
      <c r="F97">
        <v>10</v>
      </c>
      <c r="G97">
        <v>7.5</v>
      </c>
      <c r="H97">
        <v>1</v>
      </c>
      <c r="I97">
        <v>1</v>
      </c>
      <c r="J97">
        <v>1</v>
      </c>
      <c r="K97" s="6">
        <v>1</v>
      </c>
      <c r="L97">
        <v>1</v>
      </c>
      <c r="M97">
        <v>1</v>
      </c>
      <c r="N97">
        <v>1</v>
      </c>
      <c r="O97">
        <v>1</v>
      </c>
      <c r="P97" s="6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 s="6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 s="6">
        <v>1</v>
      </c>
      <c r="AF97">
        <v>1</v>
      </c>
      <c r="AG97" s="13">
        <v>1</v>
      </c>
      <c r="AH97">
        <v>1</v>
      </c>
      <c r="AI97">
        <v>1</v>
      </c>
      <c r="AJ97">
        <v>1</v>
      </c>
      <c r="AK97">
        <v>1</v>
      </c>
      <c r="AL97" t="s">
        <v>35</v>
      </c>
    </row>
    <row r="98" spans="1:38">
      <c r="A98" t="s">
        <v>36</v>
      </c>
      <c r="D98">
        <v>13.1</v>
      </c>
      <c r="E98">
        <v>47</v>
      </c>
      <c r="F98">
        <v>10</v>
      </c>
      <c r="G98">
        <v>10</v>
      </c>
      <c r="H98">
        <v>1</v>
      </c>
      <c r="I98">
        <v>1</v>
      </c>
      <c r="J98">
        <v>1</v>
      </c>
      <c r="K98" s="6">
        <v>1</v>
      </c>
      <c r="L98">
        <v>1</v>
      </c>
      <c r="M98">
        <v>0</v>
      </c>
      <c r="N98">
        <v>0</v>
      </c>
      <c r="O98">
        <v>1</v>
      </c>
      <c r="P98" s="6">
        <v>1</v>
      </c>
      <c r="Q98">
        <v>1</v>
      </c>
      <c r="R98">
        <v>1</v>
      </c>
      <c r="S98">
        <v>0</v>
      </c>
      <c r="T98">
        <v>1</v>
      </c>
      <c r="U98">
        <v>1</v>
      </c>
      <c r="V98">
        <v>1</v>
      </c>
      <c r="W98">
        <v>1</v>
      </c>
      <c r="X98">
        <v>1</v>
      </c>
      <c r="Y98" s="6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 s="6">
        <v>1</v>
      </c>
      <c r="AF98">
        <v>1</v>
      </c>
      <c r="AG98" s="13">
        <v>1</v>
      </c>
      <c r="AH98">
        <v>1</v>
      </c>
      <c r="AI98">
        <v>1</v>
      </c>
      <c r="AJ98">
        <v>1</v>
      </c>
      <c r="AK98">
        <v>1</v>
      </c>
      <c r="AL98" t="s">
        <v>35</v>
      </c>
    </row>
    <row r="99" spans="1:38">
      <c r="A99" t="s">
        <v>84</v>
      </c>
      <c r="D99">
        <v>13.12</v>
      </c>
      <c r="E99">
        <v>49</v>
      </c>
      <c r="F99">
        <v>10</v>
      </c>
      <c r="G99">
        <v>10</v>
      </c>
      <c r="H99">
        <v>1</v>
      </c>
      <c r="I99">
        <v>1</v>
      </c>
      <c r="J99">
        <v>1</v>
      </c>
      <c r="K99" s="6">
        <v>1</v>
      </c>
      <c r="L99">
        <v>1</v>
      </c>
      <c r="M99">
        <v>1</v>
      </c>
      <c r="N99">
        <v>1</v>
      </c>
      <c r="O99">
        <v>1</v>
      </c>
      <c r="P99" s="6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 s="6">
        <v>1</v>
      </c>
      <c r="Z99">
        <v>1</v>
      </c>
      <c r="AA99">
        <v>1</v>
      </c>
      <c r="AB99">
        <v>1</v>
      </c>
      <c r="AC99">
        <v>1</v>
      </c>
      <c r="AD99">
        <v>0</v>
      </c>
      <c r="AE99" s="6">
        <v>1</v>
      </c>
      <c r="AF99">
        <v>1</v>
      </c>
      <c r="AG99" s="13">
        <v>1</v>
      </c>
      <c r="AH99">
        <v>1</v>
      </c>
      <c r="AI99">
        <v>1</v>
      </c>
      <c r="AJ99">
        <v>1</v>
      </c>
      <c r="AK99">
        <v>1</v>
      </c>
      <c r="AL99" t="s">
        <v>35</v>
      </c>
    </row>
    <row r="100" spans="1:38">
      <c r="A100" t="s">
        <v>191</v>
      </c>
      <c r="D100">
        <v>13.18</v>
      </c>
      <c r="E100">
        <v>49</v>
      </c>
      <c r="F100">
        <v>10</v>
      </c>
      <c r="G100">
        <v>10</v>
      </c>
      <c r="H100">
        <v>1</v>
      </c>
      <c r="I100">
        <v>0</v>
      </c>
      <c r="J100">
        <v>1</v>
      </c>
      <c r="K100" s="6">
        <v>1</v>
      </c>
      <c r="L100">
        <v>1</v>
      </c>
      <c r="M100">
        <v>1</v>
      </c>
      <c r="N100">
        <v>1</v>
      </c>
      <c r="O100">
        <v>1</v>
      </c>
      <c r="P100" s="6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 s="6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 s="6">
        <v>1</v>
      </c>
      <c r="AF100">
        <v>1</v>
      </c>
      <c r="AG100" s="13">
        <v>1</v>
      </c>
      <c r="AH100">
        <v>1</v>
      </c>
      <c r="AI100">
        <v>1</v>
      </c>
      <c r="AJ100">
        <v>1</v>
      </c>
      <c r="AK100">
        <v>1</v>
      </c>
      <c r="AL100" t="s">
        <v>35</v>
      </c>
    </row>
    <row r="101" spans="1:38">
      <c r="A101" t="s">
        <v>168</v>
      </c>
      <c r="D101">
        <v>13.2</v>
      </c>
      <c r="E101">
        <v>50</v>
      </c>
      <c r="F101">
        <v>10</v>
      </c>
      <c r="G101">
        <v>10</v>
      </c>
      <c r="H101">
        <v>1</v>
      </c>
      <c r="I101">
        <v>1</v>
      </c>
      <c r="J101">
        <v>1</v>
      </c>
      <c r="K101" s="6">
        <v>1</v>
      </c>
      <c r="L101">
        <v>1</v>
      </c>
      <c r="M101">
        <v>1</v>
      </c>
      <c r="N101">
        <v>1</v>
      </c>
      <c r="O101">
        <v>1</v>
      </c>
      <c r="P101" s="6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 s="6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 s="6">
        <v>1</v>
      </c>
      <c r="AF101">
        <v>1</v>
      </c>
      <c r="AG101" s="13">
        <v>1</v>
      </c>
      <c r="AH101">
        <v>1</v>
      </c>
      <c r="AI101">
        <v>1</v>
      </c>
      <c r="AJ101">
        <v>1</v>
      </c>
      <c r="AK101">
        <v>1</v>
      </c>
      <c r="AL101" t="s">
        <v>35</v>
      </c>
    </row>
    <row r="102" spans="1:38">
      <c r="A102" t="s">
        <v>83</v>
      </c>
      <c r="D102">
        <v>13.37</v>
      </c>
      <c r="E102">
        <v>48</v>
      </c>
      <c r="F102">
        <v>10</v>
      </c>
      <c r="G102">
        <v>10</v>
      </c>
      <c r="H102">
        <v>1</v>
      </c>
      <c r="I102">
        <v>1</v>
      </c>
      <c r="J102">
        <v>1</v>
      </c>
      <c r="K102" s="6">
        <v>1</v>
      </c>
      <c r="L102">
        <v>1</v>
      </c>
      <c r="M102">
        <v>1</v>
      </c>
      <c r="N102">
        <v>1</v>
      </c>
      <c r="O102">
        <v>1</v>
      </c>
      <c r="P102" s="6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 s="6">
        <v>1</v>
      </c>
      <c r="Z102">
        <v>1</v>
      </c>
      <c r="AA102">
        <v>1</v>
      </c>
      <c r="AB102">
        <v>1</v>
      </c>
      <c r="AC102">
        <v>0</v>
      </c>
      <c r="AD102">
        <v>1</v>
      </c>
      <c r="AE102" s="6">
        <v>1</v>
      </c>
      <c r="AF102">
        <v>1</v>
      </c>
      <c r="AG102" s="13">
        <v>1</v>
      </c>
      <c r="AH102">
        <v>1</v>
      </c>
      <c r="AI102">
        <v>1</v>
      </c>
      <c r="AJ102">
        <v>1</v>
      </c>
      <c r="AK102">
        <v>0</v>
      </c>
      <c r="AL102" t="s">
        <v>35</v>
      </c>
    </row>
    <row r="103" spans="1:38">
      <c r="A103" t="s">
        <v>128</v>
      </c>
      <c r="D103">
        <v>13.4</v>
      </c>
      <c r="E103">
        <v>48</v>
      </c>
      <c r="F103">
        <v>10</v>
      </c>
      <c r="G103">
        <v>10</v>
      </c>
      <c r="H103">
        <v>1</v>
      </c>
      <c r="I103">
        <v>0</v>
      </c>
      <c r="J103">
        <v>1</v>
      </c>
      <c r="K103" s="6">
        <v>1</v>
      </c>
      <c r="L103">
        <v>1</v>
      </c>
      <c r="M103">
        <v>1</v>
      </c>
      <c r="N103">
        <v>1</v>
      </c>
      <c r="O103">
        <v>1</v>
      </c>
      <c r="P103" s="6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1</v>
      </c>
      <c r="Y103" s="6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 s="6">
        <v>1</v>
      </c>
      <c r="AF103">
        <v>1</v>
      </c>
      <c r="AG103" s="13">
        <v>1</v>
      </c>
      <c r="AH103">
        <v>1</v>
      </c>
      <c r="AI103">
        <v>1</v>
      </c>
      <c r="AJ103">
        <v>1</v>
      </c>
      <c r="AK103">
        <v>1</v>
      </c>
      <c r="AL103" t="s">
        <v>35</v>
      </c>
    </row>
    <row r="104" spans="1:38">
      <c r="A104" t="s">
        <v>62</v>
      </c>
      <c r="D104">
        <v>13.43</v>
      </c>
      <c r="E104">
        <v>49</v>
      </c>
      <c r="F104">
        <v>10</v>
      </c>
      <c r="G104">
        <v>10</v>
      </c>
      <c r="H104">
        <v>1</v>
      </c>
      <c r="I104">
        <v>1</v>
      </c>
      <c r="J104">
        <v>1</v>
      </c>
      <c r="K104" s="6">
        <v>1</v>
      </c>
      <c r="L104">
        <v>1</v>
      </c>
      <c r="M104">
        <v>1</v>
      </c>
      <c r="N104">
        <v>1</v>
      </c>
      <c r="O104">
        <v>0</v>
      </c>
      <c r="P104" s="6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 s="6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 s="6">
        <v>1</v>
      </c>
      <c r="AF104">
        <v>1</v>
      </c>
      <c r="AG104" s="13">
        <v>1</v>
      </c>
      <c r="AH104">
        <v>1</v>
      </c>
      <c r="AI104">
        <v>1</v>
      </c>
      <c r="AJ104">
        <v>1</v>
      </c>
      <c r="AK104">
        <v>1</v>
      </c>
      <c r="AL104" t="s">
        <v>35</v>
      </c>
    </row>
    <row r="105" spans="1:38">
      <c r="A105" t="s">
        <v>177</v>
      </c>
      <c r="D105">
        <v>13.53</v>
      </c>
      <c r="E105">
        <v>50</v>
      </c>
      <c r="F105">
        <v>10</v>
      </c>
      <c r="G105">
        <v>10</v>
      </c>
      <c r="H105">
        <v>1</v>
      </c>
      <c r="I105">
        <v>1</v>
      </c>
      <c r="J105">
        <v>1</v>
      </c>
      <c r="K105" s="6">
        <v>1</v>
      </c>
      <c r="L105">
        <v>1</v>
      </c>
      <c r="M105">
        <v>1</v>
      </c>
      <c r="N105">
        <v>1</v>
      </c>
      <c r="O105">
        <v>1</v>
      </c>
      <c r="P105" s="6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 s="6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 s="6">
        <v>1</v>
      </c>
      <c r="AF105">
        <v>1</v>
      </c>
      <c r="AG105" s="13">
        <v>1</v>
      </c>
      <c r="AH105">
        <v>1</v>
      </c>
      <c r="AI105">
        <v>1</v>
      </c>
      <c r="AJ105">
        <v>1</v>
      </c>
      <c r="AK105">
        <v>1</v>
      </c>
      <c r="AL105" t="s">
        <v>35</v>
      </c>
    </row>
    <row r="106" spans="1:38">
      <c r="A106" t="s">
        <v>108</v>
      </c>
      <c r="D106">
        <v>13.56</v>
      </c>
      <c r="E106">
        <v>40</v>
      </c>
      <c r="F106">
        <v>0</v>
      </c>
      <c r="G106">
        <v>10</v>
      </c>
      <c r="H106">
        <v>1</v>
      </c>
      <c r="I106">
        <v>1</v>
      </c>
      <c r="J106">
        <v>1</v>
      </c>
      <c r="K106" s="6">
        <v>1</v>
      </c>
      <c r="L106">
        <v>1</v>
      </c>
      <c r="M106">
        <v>1</v>
      </c>
      <c r="N106">
        <v>1</v>
      </c>
      <c r="O106">
        <v>1</v>
      </c>
      <c r="P106" s="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 s="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 s="6">
        <v>1</v>
      </c>
      <c r="AF106">
        <v>1</v>
      </c>
      <c r="AG106" s="13">
        <v>1</v>
      </c>
      <c r="AH106">
        <v>1</v>
      </c>
      <c r="AI106">
        <v>1</v>
      </c>
      <c r="AJ106">
        <v>1</v>
      </c>
      <c r="AK106">
        <v>1</v>
      </c>
      <c r="AL106" t="s">
        <v>50</v>
      </c>
    </row>
    <row r="107" spans="1:38">
      <c r="A107" t="s">
        <v>132</v>
      </c>
      <c r="D107">
        <v>13.8</v>
      </c>
      <c r="E107">
        <v>50</v>
      </c>
      <c r="F107">
        <v>10</v>
      </c>
      <c r="G107">
        <v>10</v>
      </c>
      <c r="H107">
        <v>1</v>
      </c>
      <c r="I107">
        <v>1</v>
      </c>
      <c r="J107">
        <v>1</v>
      </c>
      <c r="K107" s="6">
        <v>1</v>
      </c>
      <c r="L107">
        <v>1</v>
      </c>
      <c r="M107">
        <v>1</v>
      </c>
      <c r="N107">
        <v>1</v>
      </c>
      <c r="O107">
        <v>1</v>
      </c>
      <c r="P107" s="6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 s="6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 s="6">
        <v>1</v>
      </c>
      <c r="AF107">
        <v>1</v>
      </c>
      <c r="AG107" s="13">
        <v>1</v>
      </c>
      <c r="AH107">
        <v>1</v>
      </c>
      <c r="AI107">
        <v>1</v>
      </c>
      <c r="AJ107">
        <v>1</v>
      </c>
      <c r="AK107">
        <v>1</v>
      </c>
      <c r="AL107" t="s">
        <v>35</v>
      </c>
    </row>
    <row r="108" spans="1:38">
      <c r="A108" t="s">
        <v>90</v>
      </c>
      <c r="D108">
        <v>14.15</v>
      </c>
      <c r="E108">
        <v>50</v>
      </c>
      <c r="F108">
        <v>10</v>
      </c>
      <c r="G108">
        <v>10</v>
      </c>
      <c r="H108">
        <v>1</v>
      </c>
      <c r="I108">
        <v>1</v>
      </c>
      <c r="J108">
        <v>1</v>
      </c>
      <c r="K108" s="6">
        <v>1</v>
      </c>
      <c r="L108">
        <v>1</v>
      </c>
      <c r="M108">
        <v>1</v>
      </c>
      <c r="N108">
        <v>1</v>
      </c>
      <c r="O108">
        <v>1</v>
      </c>
      <c r="P108" s="6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 s="6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 s="6">
        <v>1</v>
      </c>
      <c r="AF108">
        <v>1</v>
      </c>
      <c r="AG108" s="13">
        <v>1</v>
      </c>
      <c r="AH108">
        <v>1</v>
      </c>
      <c r="AI108">
        <v>1</v>
      </c>
      <c r="AJ108">
        <v>1</v>
      </c>
      <c r="AK108">
        <v>1</v>
      </c>
      <c r="AL108" t="s">
        <v>35</v>
      </c>
    </row>
    <row r="109" spans="1:38">
      <c r="A109" t="s">
        <v>150</v>
      </c>
      <c r="D109">
        <v>14.22</v>
      </c>
      <c r="E109">
        <v>50</v>
      </c>
      <c r="F109">
        <v>10</v>
      </c>
      <c r="G109">
        <v>10</v>
      </c>
      <c r="H109">
        <v>1</v>
      </c>
      <c r="I109">
        <v>1</v>
      </c>
      <c r="J109">
        <v>1</v>
      </c>
      <c r="K109" s="6">
        <v>1</v>
      </c>
      <c r="L109">
        <v>1</v>
      </c>
      <c r="M109">
        <v>1</v>
      </c>
      <c r="N109">
        <v>1</v>
      </c>
      <c r="O109">
        <v>1</v>
      </c>
      <c r="P109" s="6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 s="6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 s="6">
        <v>1</v>
      </c>
      <c r="AF109">
        <v>1</v>
      </c>
      <c r="AG109" s="13">
        <v>1</v>
      </c>
      <c r="AH109">
        <v>1</v>
      </c>
      <c r="AI109">
        <v>1</v>
      </c>
      <c r="AJ109">
        <v>1</v>
      </c>
      <c r="AK109">
        <v>1</v>
      </c>
      <c r="AL109" t="s">
        <v>35</v>
      </c>
    </row>
    <row r="110" spans="1:38">
      <c r="A110" t="s">
        <v>139</v>
      </c>
      <c r="D110">
        <v>14.3</v>
      </c>
      <c r="E110">
        <v>48</v>
      </c>
      <c r="F110">
        <v>10</v>
      </c>
      <c r="G110">
        <v>10</v>
      </c>
      <c r="H110">
        <v>1</v>
      </c>
      <c r="I110">
        <v>1</v>
      </c>
      <c r="J110">
        <v>1</v>
      </c>
      <c r="K110" s="6">
        <v>1</v>
      </c>
      <c r="L110">
        <v>1</v>
      </c>
      <c r="M110">
        <v>1</v>
      </c>
      <c r="N110">
        <v>0</v>
      </c>
      <c r="O110">
        <v>1</v>
      </c>
      <c r="P110" s="6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 s="6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 s="6">
        <v>1</v>
      </c>
      <c r="AF110">
        <v>1</v>
      </c>
      <c r="AG110" s="13">
        <v>1</v>
      </c>
      <c r="AH110">
        <v>1</v>
      </c>
      <c r="AI110">
        <v>1</v>
      </c>
      <c r="AJ110">
        <v>1</v>
      </c>
      <c r="AK110">
        <v>0</v>
      </c>
      <c r="AL110" t="s">
        <v>35</v>
      </c>
    </row>
    <row r="111" spans="1:38">
      <c r="A111" t="s">
        <v>163</v>
      </c>
      <c r="D111">
        <v>14.39</v>
      </c>
      <c r="E111">
        <v>50</v>
      </c>
      <c r="F111">
        <v>10</v>
      </c>
      <c r="G111">
        <v>10</v>
      </c>
      <c r="H111">
        <v>1</v>
      </c>
      <c r="I111">
        <v>1</v>
      </c>
      <c r="J111">
        <v>1</v>
      </c>
      <c r="K111" s="6">
        <v>1</v>
      </c>
      <c r="L111">
        <v>1</v>
      </c>
      <c r="M111">
        <v>1</v>
      </c>
      <c r="N111">
        <v>1</v>
      </c>
      <c r="O111">
        <v>1</v>
      </c>
      <c r="P111" s="6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 s="6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 s="6">
        <v>1</v>
      </c>
      <c r="AF111">
        <v>1</v>
      </c>
      <c r="AG111" s="13">
        <v>1</v>
      </c>
      <c r="AH111">
        <v>1</v>
      </c>
      <c r="AI111">
        <v>1</v>
      </c>
      <c r="AJ111">
        <v>1</v>
      </c>
      <c r="AK111">
        <v>1</v>
      </c>
      <c r="AL111" t="s">
        <v>35</v>
      </c>
    </row>
    <row r="112" spans="1:38">
      <c r="A112" t="s">
        <v>166</v>
      </c>
      <c r="D112">
        <v>14.44</v>
      </c>
      <c r="E112">
        <v>49</v>
      </c>
      <c r="F112">
        <v>10</v>
      </c>
      <c r="G112">
        <v>10</v>
      </c>
      <c r="H112">
        <v>1</v>
      </c>
      <c r="I112">
        <v>0</v>
      </c>
      <c r="J112">
        <v>1</v>
      </c>
      <c r="K112" s="6">
        <v>1</v>
      </c>
      <c r="L112">
        <v>1</v>
      </c>
      <c r="M112">
        <v>1</v>
      </c>
      <c r="N112">
        <v>1</v>
      </c>
      <c r="O112">
        <v>1</v>
      </c>
      <c r="P112" s="6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 s="6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 s="6">
        <v>1</v>
      </c>
      <c r="AF112">
        <v>1</v>
      </c>
      <c r="AG112" s="13">
        <v>1</v>
      </c>
      <c r="AH112">
        <v>1</v>
      </c>
      <c r="AI112">
        <v>1</v>
      </c>
      <c r="AJ112">
        <v>1</v>
      </c>
      <c r="AK112">
        <v>1</v>
      </c>
      <c r="AL112" t="s">
        <v>35</v>
      </c>
    </row>
    <row r="113" spans="1:38">
      <c r="A113" t="s">
        <v>160</v>
      </c>
      <c r="D113">
        <v>14.45</v>
      </c>
      <c r="E113">
        <v>50</v>
      </c>
      <c r="F113">
        <v>10</v>
      </c>
      <c r="G113">
        <v>10</v>
      </c>
      <c r="H113">
        <v>1</v>
      </c>
      <c r="I113">
        <v>1</v>
      </c>
      <c r="J113">
        <v>1</v>
      </c>
      <c r="K113" s="6">
        <v>1</v>
      </c>
      <c r="L113">
        <v>1</v>
      </c>
      <c r="M113">
        <v>1</v>
      </c>
      <c r="N113">
        <v>1</v>
      </c>
      <c r="O113">
        <v>1</v>
      </c>
      <c r="P113" s="6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 s="6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 s="6">
        <v>1</v>
      </c>
      <c r="AF113">
        <v>1</v>
      </c>
      <c r="AG113" s="13">
        <v>1</v>
      </c>
      <c r="AH113">
        <v>1</v>
      </c>
      <c r="AI113">
        <v>1</v>
      </c>
      <c r="AJ113">
        <v>1</v>
      </c>
      <c r="AK113">
        <v>1</v>
      </c>
      <c r="AL113" t="s">
        <v>35</v>
      </c>
    </row>
    <row r="114" spans="1:38">
      <c r="A114" t="s">
        <v>97</v>
      </c>
      <c r="D114">
        <v>15.15</v>
      </c>
      <c r="E114">
        <v>48.75</v>
      </c>
      <c r="F114">
        <v>10</v>
      </c>
      <c r="G114">
        <v>8.75</v>
      </c>
      <c r="H114">
        <v>1</v>
      </c>
      <c r="I114">
        <v>1</v>
      </c>
      <c r="J114">
        <v>1</v>
      </c>
      <c r="K114" s="6">
        <v>1</v>
      </c>
      <c r="L114">
        <v>1</v>
      </c>
      <c r="M114">
        <v>1</v>
      </c>
      <c r="N114">
        <v>1</v>
      </c>
      <c r="O114">
        <v>1</v>
      </c>
      <c r="P114" s="6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 s="6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 s="6">
        <v>1</v>
      </c>
      <c r="AF114">
        <v>1</v>
      </c>
      <c r="AG114" s="13">
        <v>1</v>
      </c>
      <c r="AH114">
        <v>1</v>
      </c>
      <c r="AI114">
        <v>1</v>
      </c>
      <c r="AJ114">
        <v>1</v>
      </c>
      <c r="AK114">
        <v>1</v>
      </c>
      <c r="AL114" t="s">
        <v>35</v>
      </c>
    </row>
    <row r="115" spans="1:38">
      <c r="A115" t="s">
        <v>179</v>
      </c>
      <c r="D115">
        <v>15.32</v>
      </c>
      <c r="E115">
        <v>50</v>
      </c>
      <c r="F115">
        <v>10</v>
      </c>
      <c r="G115">
        <v>10</v>
      </c>
      <c r="H115">
        <v>1</v>
      </c>
      <c r="I115">
        <v>1</v>
      </c>
      <c r="J115">
        <v>1</v>
      </c>
      <c r="K115" s="6">
        <v>1</v>
      </c>
      <c r="L115">
        <v>1</v>
      </c>
      <c r="M115">
        <v>1</v>
      </c>
      <c r="N115">
        <v>1</v>
      </c>
      <c r="O115">
        <v>1</v>
      </c>
      <c r="P115" s="6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 s="6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 s="6">
        <v>1</v>
      </c>
      <c r="AF115">
        <v>1</v>
      </c>
      <c r="AG115" s="13">
        <v>1</v>
      </c>
      <c r="AH115">
        <v>1</v>
      </c>
      <c r="AI115">
        <v>1</v>
      </c>
      <c r="AJ115">
        <v>1</v>
      </c>
      <c r="AK115">
        <v>1</v>
      </c>
      <c r="AL115" t="s">
        <v>35</v>
      </c>
    </row>
    <row r="116" spans="1:38">
      <c r="A116" t="s">
        <v>54</v>
      </c>
      <c r="D116">
        <v>15.35</v>
      </c>
      <c r="E116">
        <v>49</v>
      </c>
      <c r="F116">
        <v>10</v>
      </c>
      <c r="G116">
        <v>10</v>
      </c>
      <c r="H116">
        <v>1</v>
      </c>
      <c r="I116">
        <v>1</v>
      </c>
      <c r="J116">
        <v>1</v>
      </c>
      <c r="K116" s="6">
        <v>1</v>
      </c>
      <c r="L116">
        <v>1</v>
      </c>
      <c r="M116">
        <v>1</v>
      </c>
      <c r="N116">
        <v>1</v>
      </c>
      <c r="O116">
        <v>1</v>
      </c>
      <c r="P116" s="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 s="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 s="6">
        <v>1</v>
      </c>
      <c r="AF116">
        <v>1</v>
      </c>
      <c r="AG116" s="13">
        <v>1</v>
      </c>
      <c r="AH116">
        <v>1</v>
      </c>
      <c r="AI116">
        <v>1</v>
      </c>
      <c r="AJ116">
        <v>1</v>
      </c>
      <c r="AK116">
        <v>0</v>
      </c>
      <c r="AL116" t="s">
        <v>35</v>
      </c>
    </row>
    <row r="117" spans="1:38">
      <c r="A117" t="s">
        <v>95</v>
      </c>
      <c r="D117">
        <v>15.41</v>
      </c>
      <c r="E117">
        <v>50</v>
      </c>
      <c r="F117">
        <v>10</v>
      </c>
      <c r="G117">
        <v>10</v>
      </c>
      <c r="H117">
        <v>1</v>
      </c>
      <c r="I117">
        <v>1</v>
      </c>
      <c r="J117">
        <v>1</v>
      </c>
      <c r="K117" s="6">
        <v>1</v>
      </c>
      <c r="L117">
        <v>1</v>
      </c>
      <c r="M117">
        <v>1</v>
      </c>
      <c r="N117">
        <v>1</v>
      </c>
      <c r="O117">
        <v>1</v>
      </c>
      <c r="P117" s="6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 s="6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 s="6">
        <v>1</v>
      </c>
      <c r="AF117">
        <v>1</v>
      </c>
      <c r="AG117" s="13">
        <v>1</v>
      </c>
      <c r="AH117">
        <v>1</v>
      </c>
      <c r="AI117">
        <v>1</v>
      </c>
      <c r="AJ117">
        <v>1</v>
      </c>
      <c r="AK117">
        <v>1</v>
      </c>
      <c r="AL117" t="s">
        <v>35</v>
      </c>
    </row>
    <row r="118" spans="1:38">
      <c r="A118" t="s">
        <v>176</v>
      </c>
      <c r="D118">
        <v>16.100000000000001</v>
      </c>
      <c r="E118">
        <v>50</v>
      </c>
      <c r="F118">
        <v>10</v>
      </c>
      <c r="G118">
        <v>10</v>
      </c>
      <c r="H118">
        <v>1</v>
      </c>
      <c r="I118">
        <v>1</v>
      </c>
      <c r="J118">
        <v>1</v>
      </c>
      <c r="K118" s="6">
        <v>1</v>
      </c>
      <c r="L118">
        <v>1</v>
      </c>
      <c r="M118">
        <v>1</v>
      </c>
      <c r="N118">
        <v>1</v>
      </c>
      <c r="O118">
        <v>1</v>
      </c>
      <c r="P118" s="6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 s="6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 s="6">
        <v>1</v>
      </c>
      <c r="AF118">
        <v>1</v>
      </c>
      <c r="AG118" s="13">
        <v>1</v>
      </c>
      <c r="AH118">
        <v>1</v>
      </c>
      <c r="AI118">
        <v>1</v>
      </c>
      <c r="AJ118">
        <v>1</v>
      </c>
      <c r="AK118">
        <v>1</v>
      </c>
      <c r="AL118" t="s">
        <v>35</v>
      </c>
    </row>
    <row r="119" spans="1:38">
      <c r="A119" t="s">
        <v>94</v>
      </c>
      <c r="D119">
        <v>16.11</v>
      </c>
      <c r="E119">
        <v>48</v>
      </c>
      <c r="F119">
        <v>10</v>
      </c>
      <c r="G119">
        <v>10</v>
      </c>
      <c r="H119">
        <v>1</v>
      </c>
      <c r="I119">
        <v>1</v>
      </c>
      <c r="J119">
        <v>1</v>
      </c>
      <c r="K119" s="6">
        <v>1</v>
      </c>
      <c r="L119">
        <v>0</v>
      </c>
      <c r="M119">
        <v>0</v>
      </c>
      <c r="N119">
        <v>1</v>
      </c>
      <c r="O119">
        <v>1</v>
      </c>
      <c r="P119" s="6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 s="6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 s="6">
        <v>1</v>
      </c>
      <c r="AF119">
        <v>1</v>
      </c>
      <c r="AG119" s="13">
        <v>1</v>
      </c>
      <c r="AH119">
        <v>1</v>
      </c>
      <c r="AI119">
        <v>1</v>
      </c>
      <c r="AJ119">
        <v>1</v>
      </c>
      <c r="AK119">
        <v>1</v>
      </c>
      <c r="AL119" t="s">
        <v>35</v>
      </c>
    </row>
    <row r="120" spans="1:38">
      <c r="A120" t="s">
        <v>126</v>
      </c>
      <c r="D120">
        <v>16.12</v>
      </c>
      <c r="E120">
        <v>50</v>
      </c>
      <c r="F120">
        <v>10</v>
      </c>
      <c r="G120">
        <v>10</v>
      </c>
      <c r="H120">
        <v>1</v>
      </c>
      <c r="I120">
        <v>1</v>
      </c>
      <c r="J120">
        <v>1</v>
      </c>
      <c r="K120" s="6">
        <v>1</v>
      </c>
      <c r="L120">
        <v>1</v>
      </c>
      <c r="M120">
        <v>1</v>
      </c>
      <c r="N120">
        <v>1</v>
      </c>
      <c r="O120">
        <v>1</v>
      </c>
      <c r="P120" s="6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 s="6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 s="6">
        <v>1</v>
      </c>
      <c r="AF120">
        <v>1</v>
      </c>
      <c r="AG120" s="13">
        <v>1</v>
      </c>
      <c r="AH120">
        <v>1</v>
      </c>
      <c r="AI120">
        <v>1</v>
      </c>
      <c r="AJ120">
        <v>1</v>
      </c>
      <c r="AK120">
        <v>1</v>
      </c>
      <c r="AL120" t="s">
        <v>35</v>
      </c>
    </row>
    <row r="121" spans="1:38">
      <c r="A121" t="s">
        <v>71</v>
      </c>
      <c r="D121">
        <v>16.18</v>
      </c>
      <c r="E121">
        <v>45</v>
      </c>
      <c r="F121">
        <v>10</v>
      </c>
      <c r="G121">
        <v>10</v>
      </c>
      <c r="H121">
        <v>0</v>
      </c>
      <c r="I121">
        <v>0</v>
      </c>
      <c r="J121">
        <v>1</v>
      </c>
      <c r="K121" s="6">
        <v>0</v>
      </c>
      <c r="L121">
        <v>1</v>
      </c>
      <c r="M121">
        <v>1</v>
      </c>
      <c r="N121">
        <v>1</v>
      </c>
      <c r="O121">
        <v>1</v>
      </c>
      <c r="P121" s="6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 s="6">
        <v>1</v>
      </c>
      <c r="Z121">
        <v>0</v>
      </c>
      <c r="AA121">
        <v>1</v>
      </c>
      <c r="AB121">
        <v>0</v>
      </c>
      <c r="AC121">
        <v>1</v>
      </c>
      <c r="AD121">
        <v>1</v>
      </c>
      <c r="AE121" s="6">
        <v>1</v>
      </c>
      <c r="AF121">
        <v>1</v>
      </c>
      <c r="AG121" s="13">
        <v>1</v>
      </c>
      <c r="AH121">
        <v>1</v>
      </c>
      <c r="AI121">
        <v>1</v>
      </c>
      <c r="AJ121">
        <v>1</v>
      </c>
      <c r="AK121">
        <v>1</v>
      </c>
      <c r="AL121" t="s">
        <v>35</v>
      </c>
    </row>
    <row r="122" spans="1:38">
      <c r="A122" t="s">
        <v>178</v>
      </c>
      <c r="D122">
        <v>16.34</v>
      </c>
      <c r="E122">
        <v>50</v>
      </c>
      <c r="F122">
        <v>10</v>
      </c>
      <c r="G122">
        <v>10</v>
      </c>
      <c r="H122">
        <v>1</v>
      </c>
      <c r="I122">
        <v>1</v>
      </c>
      <c r="J122">
        <v>1</v>
      </c>
      <c r="K122" s="6">
        <v>1</v>
      </c>
      <c r="L122">
        <v>1</v>
      </c>
      <c r="M122">
        <v>1</v>
      </c>
      <c r="N122">
        <v>1</v>
      </c>
      <c r="O122">
        <v>1</v>
      </c>
      <c r="P122" s="6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 s="6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 s="6">
        <v>1</v>
      </c>
      <c r="AF122">
        <v>1</v>
      </c>
      <c r="AG122" s="13">
        <v>1</v>
      </c>
      <c r="AH122">
        <v>1</v>
      </c>
      <c r="AI122">
        <v>1</v>
      </c>
      <c r="AJ122">
        <v>1</v>
      </c>
      <c r="AK122">
        <v>1</v>
      </c>
      <c r="AL122" t="s">
        <v>35</v>
      </c>
    </row>
    <row r="123" spans="1:38">
      <c r="A123" t="s">
        <v>146</v>
      </c>
      <c r="D123">
        <v>16.37</v>
      </c>
      <c r="E123">
        <v>25</v>
      </c>
      <c r="F123">
        <v>6</v>
      </c>
      <c r="G123">
        <v>10</v>
      </c>
      <c r="H123">
        <v>0</v>
      </c>
      <c r="I123">
        <v>0</v>
      </c>
      <c r="J123">
        <v>0</v>
      </c>
      <c r="K123" s="6">
        <v>1</v>
      </c>
      <c r="L123">
        <v>0</v>
      </c>
      <c r="M123">
        <v>0</v>
      </c>
      <c r="N123">
        <v>0</v>
      </c>
      <c r="O123">
        <v>0</v>
      </c>
      <c r="P123" s="6">
        <v>0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1</v>
      </c>
      <c r="W123">
        <v>1</v>
      </c>
      <c r="X123">
        <v>0</v>
      </c>
      <c r="Y123" s="6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 s="6">
        <v>0</v>
      </c>
      <c r="AF123">
        <v>1</v>
      </c>
      <c r="AG123" s="13">
        <v>0</v>
      </c>
      <c r="AH123">
        <v>0</v>
      </c>
      <c r="AI123">
        <v>0</v>
      </c>
      <c r="AJ123">
        <v>0</v>
      </c>
      <c r="AK123">
        <v>0</v>
      </c>
      <c r="AL123" t="s">
        <v>42</v>
      </c>
    </row>
    <row r="124" spans="1:38">
      <c r="A124" t="s">
        <v>57</v>
      </c>
      <c r="D124">
        <v>16.39</v>
      </c>
      <c r="E124">
        <v>49</v>
      </c>
      <c r="F124">
        <v>10</v>
      </c>
      <c r="G124">
        <v>10</v>
      </c>
      <c r="H124">
        <v>1</v>
      </c>
      <c r="I124">
        <v>1</v>
      </c>
      <c r="J124">
        <v>1</v>
      </c>
      <c r="K124" s="6">
        <v>1</v>
      </c>
      <c r="L124">
        <v>1</v>
      </c>
      <c r="M124">
        <v>1</v>
      </c>
      <c r="N124">
        <v>1</v>
      </c>
      <c r="O124">
        <v>1</v>
      </c>
      <c r="P124" s="6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 s="6">
        <v>1</v>
      </c>
      <c r="Z124">
        <v>1</v>
      </c>
      <c r="AA124">
        <v>1</v>
      </c>
      <c r="AB124">
        <v>1</v>
      </c>
      <c r="AC124">
        <v>0</v>
      </c>
      <c r="AD124">
        <v>1</v>
      </c>
      <c r="AE124" s="6">
        <v>1</v>
      </c>
      <c r="AF124">
        <v>1</v>
      </c>
      <c r="AG124" s="13">
        <v>1</v>
      </c>
      <c r="AH124">
        <v>1</v>
      </c>
      <c r="AI124">
        <v>1</v>
      </c>
      <c r="AJ124">
        <v>1</v>
      </c>
      <c r="AK124">
        <v>1</v>
      </c>
      <c r="AL124" t="s">
        <v>35</v>
      </c>
    </row>
    <row r="125" spans="1:38">
      <c r="A125" t="s">
        <v>192</v>
      </c>
      <c r="D125">
        <v>16.399999999999999</v>
      </c>
      <c r="E125">
        <v>44.75</v>
      </c>
      <c r="F125">
        <v>8</v>
      </c>
      <c r="G125">
        <v>8.75</v>
      </c>
      <c r="H125">
        <v>1</v>
      </c>
      <c r="I125">
        <v>1</v>
      </c>
      <c r="J125">
        <v>1</v>
      </c>
      <c r="K125" s="6">
        <v>1</v>
      </c>
      <c r="L125">
        <v>1</v>
      </c>
      <c r="M125">
        <v>1</v>
      </c>
      <c r="N125">
        <v>1</v>
      </c>
      <c r="O125">
        <v>1</v>
      </c>
      <c r="P125" s="6">
        <v>1</v>
      </c>
      <c r="Q125">
        <v>1</v>
      </c>
      <c r="R125">
        <v>1</v>
      </c>
      <c r="S125">
        <v>1</v>
      </c>
      <c r="T125">
        <v>0</v>
      </c>
      <c r="U125">
        <v>1</v>
      </c>
      <c r="V125">
        <v>1</v>
      </c>
      <c r="W125">
        <v>1</v>
      </c>
      <c r="X125">
        <v>1</v>
      </c>
      <c r="Y125" s="6">
        <v>1</v>
      </c>
      <c r="Z125">
        <v>1</v>
      </c>
      <c r="AA125">
        <v>0</v>
      </c>
      <c r="AB125">
        <v>1</v>
      </c>
      <c r="AC125">
        <v>1</v>
      </c>
      <c r="AD125">
        <v>1</v>
      </c>
      <c r="AE125" s="6">
        <v>1</v>
      </c>
      <c r="AF125">
        <v>1</v>
      </c>
      <c r="AG125" s="13">
        <v>1</v>
      </c>
      <c r="AH125">
        <v>1</v>
      </c>
      <c r="AI125">
        <v>1</v>
      </c>
      <c r="AJ125">
        <v>1</v>
      </c>
      <c r="AK125">
        <v>1</v>
      </c>
      <c r="AL125" t="s">
        <v>35</v>
      </c>
    </row>
    <row r="126" spans="1:38">
      <c r="A126" t="s">
        <v>56</v>
      </c>
      <c r="D126">
        <v>16.5</v>
      </c>
      <c r="E126">
        <v>50</v>
      </c>
      <c r="F126">
        <v>10</v>
      </c>
      <c r="G126">
        <v>10</v>
      </c>
      <c r="H126">
        <v>1</v>
      </c>
      <c r="I126">
        <v>1</v>
      </c>
      <c r="J126">
        <v>1</v>
      </c>
      <c r="K126" s="6">
        <v>1</v>
      </c>
      <c r="L126">
        <v>1</v>
      </c>
      <c r="M126">
        <v>1</v>
      </c>
      <c r="N126">
        <v>1</v>
      </c>
      <c r="O126">
        <v>1</v>
      </c>
      <c r="P126" s="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 s="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 s="6">
        <v>1</v>
      </c>
      <c r="AF126">
        <v>1</v>
      </c>
      <c r="AG126" s="13">
        <v>1</v>
      </c>
      <c r="AH126">
        <v>1</v>
      </c>
      <c r="AI126">
        <v>1</v>
      </c>
      <c r="AJ126">
        <v>1</v>
      </c>
      <c r="AK126">
        <v>1</v>
      </c>
      <c r="AL126" t="s">
        <v>35</v>
      </c>
    </row>
    <row r="127" spans="1:38">
      <c r="A127" t="s">
        <v>103</v>
      </c>
      <c r="D127">
        <v>16.5</v>
      </c>
      <c r="E127">
        <v>48</v>
      </c>
      <c r="F127">
        <v>8</v>
      </c>
      <c r="G127">
        <v>10</v>
      </c>
      <c r="H127">
        <v>1</v>
      </c>
      <c r="I127">
        <v>1</v>
      </c>
      <c r="J127">
        <v>1</v>
      </c>
      <c r="K127" s="6">
        <v>1</v>
      </c>
      <c r="L127">
        <v>1</v>
      </c>
      <c r="M127">
        <v>1</v>
      </c>
      <c r="N127">
        <v>1</v>
      </c>
      <c r="O127">
        <v>1</v>
      </c>
      <c r="P127" s="6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 s="6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 s="6">
        <v>1</v>
      </c>
      <c r="AF127">
        <v>1</v>
      </c>
      <c r="AG127" s="13">
        <v>1</v>
      </c>
      <c r="AH127">
        <v>1</v>
      </c>
      <c r="AI127">
        <v>1</v>
      </c>
      <c r="AJ127">
        <v>1</v>
      </c>
      <c r="AK127">
        <v>1</v>
      </c>
      <c r="AL127" t="s">
        <v>35</v>
      </c>
    </row>
    <row r="128" spans="1:38">
      <c r="A128" t="s">
        <v>184</v>
      </c>
      <c r="D128">
        <v>16.57</v>
      </c>
      <c r="E128">
        <v>50</v>
      </c>
      <c r="F128">
        <v>10</v>
      </c>
      <c r="G128">
        <v>10</v>
      </c>
      <c r="H128">
        <v>1</v>
      </c>
      <c r="I128">
        <v>1</v>
      </c>
      <c r="J128">
        <v>1</v>
      </c>
      <c r="K128" s="6">
        <v>1</v>
      </c>
      <c r="L128">
        <v>1</v>
      </c>
      <c r="M128">
        <v>1</v>
      </c>
      <c r="N128">
        <v>1</v>
      </c>
      <c r="O128">
        <v>1</v>
      </c>
      <c r="P128" s="6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 s="6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 s="6">
        <v>1</v>
      </c>
      <c r="AF128">
        <v>1</v>
      </c>
      <c r="AG128" s="13">
        <v>1</v>
      </c>
      <c r="AH128">
        <v>1</v>
      </c>
      <c r="AI128">
        <v>1</v>
      </c>
      <c r="AJ128">
        <v>1</v>
      </c>
      <c r="AK128">
        <v>1</v>
      </c>
      <c r="AL128" t="s">
        <v>35</v>
      </c>
    </row>
    <row r="129" spans="1:38">
      <c r="A129" t="s">
        <v>51</v>
      </c>
      <c r="D129">
        <v>16.8</v>
      </c>
      <c r="E129">
        <v>47</v>
      </c>
      <c r="F129">
        <v>10</v>
      </c>
      <c r="G129">
        <v>10</v>
      </c>
      <c r="H129">
        <v>1</v>
      </c>
      <c r="I129">
        <v>1</v>
      </c>
      <c r="J129">
        <v>1</v>
      </c>
      <c r="K129" s="6">
        <v>1</v>
      </c>
      <c r="L129">
        <v>1</v>
      </c>
      <c r="M129">
        <v>1</v>
      </c>
      <c r="N129">
        <v>1</v>
      </c>
      <c r="O129">
        <v>1</v>
      </c>
      <c r="P129" s="6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0</v>
      </c>
      <c r="Y129" s="6">
        <v>1</v>
      </c>
      <c r="Z129">
        <v>1</v>
      </c>
      <c r="AA129">
        <v>1</v>
      </c>
      <c r="AB129">
        <v>1</v>
      </c>
      <c r="AC129">
        <v>0</v>
      </c>
      <c r="AD129">
        <v>1</v>
      </c>
      <c r="AE129" s="6">
        <v>1</v>
      </c>
      <c r="AF129">
        <v>1</v>
      </c>
      <c r="AG129" s="13">
        <v>0</v>
      </c>
      <c r="AH129">
        <v>1</v>
      </c>
      <c r="AI129">
        <v>1</v>
      </c>
      <c r="AJ129">
        <v>1</v>
      </c>
      <c r="AK129">
        <v>1</v>
      </c>
      <c r="AL129" t="s">
        <v>35</v>
      </c>
    </row>
    <row r="130" spans="1:38">
      <c r="A130" t="s">
        <v>171</v>
      </c>
      <c r="D130">
        <v>17.13</v>
      </c>
      <c r="E130">
        <v>45</v>
      </c>
      <c r="F130">
        <v>6</v>
      </c>
      <c r="G130">
        <v>10</v>
      </c>
      <c r="H130">
        <v>1</v>
      </c>
      <c r="I130">
        <v>1</v>
      </c>
      <c r="J130">
        <v>1</v>
      </c>
      <c r="K130" s="6">
        <v>1</v>
      </c>
      <c r="L130">
        <v>1</v>
      </c>
      <c r="M130">
        <v>1</v>
      </c>
      <c r="N130">
        <v>1</v>
      </c>
      <c r="O130">
        <v>0</v>
      </c>
      <c r="P130" s="6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 s="6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 s="6">
        <v>1</v>
      </c>
      <c r="AF130">
        <v>1</v>
      </c>
      <c r="AG130" s="13">
        <v>1</v>
      </c>
      <c r="AH130">
        <v>1</v>
      </c>
      <c r="AI130">
        <v>1</v>
      </c>
      <c r="AJ130">
        <v>1</v>
      </c>
      <c r="AK130">
        <v>1</v>
      </c>
      <c r="AL130" t="s">
        <v>35</v>
      </c>
    </row>
    <row r="131" spans="1:38">
      <c r="A131" t="s">
        <v>85</v>
      </c>
      <c r="D131">
        <v>17.2</v>
      </c>
      <c r="E131">
        <v>50</v>
      </c>
      <c r="F131">
        <v>10</v>
      </c>
      <c r="G131">
        <v>10</v>
      </c>
      <c r="H131">
        <v>1</v>
      </c>
      <c r="I131">
        <v>1</v>
      </c>
      <c r="J131">
        <v>1</v>
      </c>
      <c r="K131" s="6">
        <v>1</v>
      </c>
      <c r="L131">
        <v>1</v>
      </c>
      <c r="M131">
        <v>1</v>
      </c>
      <c r="N131">
        <v>1</v>
      </c>
      <c r="O131">
        <v>1</v>
      </c>
      <c r="P131" s="6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 s="6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 s="6">
        <v>1</v>
      </c>
      <c r="AF131">
        <v>1</v>
      </c>
      <c r="AG131" s="13">
        <v>1</v>
      </c>
      <c r="AH131">
        <v>1</v>
      </c>
      <c r="AI131">
        <v>1</v>
      </c>
      <c r="AJ131">
        <v>1</v>
      </c>
      <c r="AK131">
        <v>1</v>
      </c>
      <c r="AL131" t="s">
        <v>35</v>
      </c>
    </row>
    <row r="132" spans="1:38">
      <c r="A132" t="s">
        <v>129</v>
      </c>
      <c r="D132">
        <v>17.32</v>
      </c>
      <c r="E132">
        <v>50</v>
      </c>
      <c r="F132">
        <v>10</v>
      </c>
      <c r="G132">
        <v>10</v>
      </c>
      <c r="H132">
        <v>1</v>
      </c>
      <c r="I132">
        <v>1</v>
      </c>
      <c r="J132">
        <v>1</v>
      </c>
      <c r="K132" s="6">
        <v>1</v>
      </c>
      <c r="L132">
        <v>1</v>
      </c>
      <c r="M132">
        <v>1</v>
      </c>
      <c r="N132">
        <v>1</v>
      </c>
      <c r="O132">
        <v>1</v>
      </c>
      <c r="P132" s="6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 s="6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 s="6">
        <v>1</v>
      </c>
      <c r="AF132">
        <v>1</v>
      </c>
      <c r="AG132" s="13">
        <v>1</v>
      </c>
      <c r="AH132">
        <v>1</v>
      </c>
      <c r="AI132">
        <v>1</v>
      </c>
      <c r="AJ132">
        <v>1</v>
      </c>
      <c r="AK132">
        <v>1</v>
      </c>
      <c r="AL132" t="s">
        <v>35</v>
      </c>
    </row>
    <row r="133" spans="1:38">
      <c r="A133" t="s">
        <v>76</v>
      </c>
      <c r="D133">
        <v>17.37</v>
      </c>
      <c r="E133">
        <v>50</v>
      </c>
      <c r="F133">
        <v>10</v>
      </c>
      <c r="G133">
        <v>10</v>
      </c>
      <c r="H133">
        <v>1</v>
      </c>
      <c r="I133">
        <v>1</v>
      </c>
      <c r="J133">
        <v>1</v>
      </c>
      <c r="K133" s="6">
        <v>1</v>
      </c>
      <c r="L133">
        <v>1</v>
      </c>
      <c r="M133">
        <v>1</v>
      </c>
      <c r="N133">
        <v>1</v>
      </c>
      <c r="O133">
        <v>1</v>
      </c>
      <c r="P133" s="6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 s="6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 s="6">
        <v>1</v>
      </c>
      <c r="AF133">
        <v>1</v>
      </c>
      <c r="AG133" s="13">
        <v>1</v>
      </c>
      <c r="AH133">
        <v>1</v>
      </c>
      <c r="AI133">
        <v>1</v>
      </c>
      <c r="AJ133">
        <v>1</v>
      </c>
      <c r="AK133">
        <v>1</v>
      </c>
      <c r="AL133" t="s">
        <v>35</v>
      </c>
    </row>
    <row r="134" spans="1:38">
      <c r="A134" t="s">
        <v>153</v>
      </c>
      <c r="D134">
        <v>17.489999999999998</v>
      </c>
      <c r="E134">
        <v>48</v>
      </c>
      <c r="F134">
        <v>8</v>
      </c>
      <c r="G134">
        <v>10</v>
      </c>
      <c r="H134">
        <v>1</v>
      </c>
      <c r="I134">
        <v>1</v>
      </c>
      <c r="J134">
        <v>1</v>
      </c>
      <c r="K134" s="6">
        <v>1</v>
      </c>
      <c r="L134">
        <v>1</v>
      </c>
      <c r="M134">
        <v>1</v>
      </c>
      <c r="N134">
        <v>1</v>
      </c>
      <c r="O134">
        <v>1</v>
      </c>
      <c r="P134" s="6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 s="6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 s="6">
        <v>1</v>
      </c>
      <c r="AF134">
        <v>1</v>
      </c>
      <c r="AG134" s="13">
        <v>1</v>
      </c>
      <c r="AH134">
        <v>1</v>
      </c>
      <c r="AI134">
        <v>1</v>
      </c>
      <c r="AJ134">
        <v>1</v>
      </c>
      <c r="AK134">
        <v>1</v>
      </c>
      <c r="AL134" t="s">
        <v>35</v>
      </c>
    </row>
    <row r="135" spans="1:38">
      <c r="A135" t="s">
        <v>102</v>
      </c>
      <c r="D135">
        <v>17.52</v>
      </c>
      <c r="E135">
        <v>29.5</v>
      </c>
      <c r="F135">
        <v>6</v>
      </c>
      <c r="G135">
        <v>2.5</v>
      </c>
      <c r="H135">
        <v>1</v>
      </c>
      <c r="I135">
        <v>1</v>
      </c>
      <c r="J135">
        <v>1</v>
      </c>
      <c r="K135" s="6">
        <v>0</v>
      </c>
      <c r="L135">
        <v>1</v>
      </c>
      <c r="M135">
        <v>1</v>
      </c>
      <c r="N135">
        <v>1</v>
      </c>
      <c r="O135">
        <v>1</v>
      </c>
      <c r="P135" s="6">
        <v>1</v>
      </c>
      <c r="Q135">
        <v>1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1</v>
      </c>
      <c r="X135">
        <v>1</v>
      </c>
      <c r="Y135" s="6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 s="6">
        <v>1</v>
      </c>
      <c r="AF135">
        <v>1</v>
      </c>
      <c r="AG135" s="13">
        <v>1</v>
      </c>
      <c r="AH135">
        <v>0</v>
      </c>
      <c r="AI135">
        <v>0</v>
      </c>
      <c r="AJ135">
        <v>1</v>
      </c>
      <c r="AK135">
        <v>1</v>
      </c>
      <c r="AL135" t="s">
        <v>42</v>
      </c>
    </row>
    <row r="136" spans="1:38">
      <c r="A136" t="s">
        <v>65</v>
      </c>
      <c r="D136">
        <v>17.600000000000001</v>
      </c>
      <c r="E136">
        <v>39</v>
      </c>
      <c r="F136">
        <v>10</v>
      </c>
      <c r="G136">
        <v>0</v>
      </c>
      <c r="H136">
        <v>1</v>
      </c>
      <c r="I136">
        <v>1</v>
      </c>
      <c r="J136">
        <v>1</v>
      </c>
      <c r="K136" s="6">
        <v>1</v>
      </c>
      <c r="L136">
        <v>1</v>
      </c>
      <c r="M136">
        <v>1</v>
      </c>
      <c r="N136">
        <v>1</v>
      </c>
      <c r="O136">
        <v>1</v>
      </c>
      <c r="P136" s="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 s="6">
        <v>1</v>
      </c>
      <c r="Z136">
        <v>1</v>
      </c>
      <c r="AA136">
        <v>0</v>
      </c>
      <c r="AB136">
        <v>1</v>
      </c>
      <c r="AC136">
        <v>1</v>
      </c>
      <c r="AD136">
        <v>1</v>
      </c>
      <c r="AE136" s="6">
        <v>1</v>
      </c>
      <c r="AF136">
        <v>1</v>
      </c>
      <c r="AG136" s="13">
        <v>1</v>
      </c>
      <c r="AH136">
        <v>1</v>
      </c>
      <c r="AI136">
        <v>1</v>
      </c>
      <c r="AJ136">
        <v>1</v>
      </c>
      <c r="AK136">
        <v>1</v>
      </c>
      <c r="AL136" t="s">
        <v>50</v>
      </c>
    </row>
    <row r="137" spans="1:38">
      <c r="A137" t="s">
        <v>59</v>
      </c>
      <c r="D137">
        <v>18.100000000000001</v>
      </c>
      <c r="E137">
        <v>50</v>
      </c>
      <c r="F137">
        <v>10</v>
      </c>
      <c r="G137">
        <v>10</v>
      </c>
      <c r="H137">
        <v>1</v>
      </c>
      <c r="I137">
        <v>1</v>
      </c>
      <c r="J137">
        <v>1</v>
      </c>
      <c r="K137" s="6">
        <v>1</v>
      </c>
      <c r="L137">
        <v>1</v>
      </c>
      <c r="M137">
        <v>1</v>
      </c>
      <c r="N137">
        <v>1</v>
      </c>
      <c r="O137">
        <v>1</v>
      </c>
      <c r="P137" s="6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 s="6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 s="6">
        <v>1</v>
      </c>
      <c r="AF137">
        <v>1</v>
      </c>
      <c r="AG137" s="13">
        <v>1</v>
      </c>
      <c r="AH137">
        <v>1</v>
      </c>
      <c r="AI137">
        <v>1</v>
      </c>
      <c r="AJ137">
        <v>1</v>
      </c>
      <c r="AK137">
        <v>1</v>
      </c>
      <c r="AL137" t="s">
        <v>35</v>
      </c>
    </row>
    <row r="138" spans="1:38">
      <c r="A138" t="s">
        <v>114</v>
      </c>
      <c r="D138">
        <v>18.12</v>
      </c>
      <c r="E138">
        <v>50</v>
      </c>
      <c r="F138">
        <v>10</v>
      </c>
      <c r="G138">
        <v>10</v>
      </c>
      <c r="H138">
        <v>1</v>
      </c>
      <c r="I138">
        <v>1</v>
      </c>
      <c r="J138">
        <v>1</v>
      </c>
      <c r="K138" s="6">
        <v>1</v>
      </c>
      <c r="L138">
        <v>1</v>
      </c>
      <c r="M138">
        <v>1</v>
      </c>
      <c r="N138">
        <v>1</v>
      </c>
      <c r="O138">
        <v>1</v>
      </c>
      <c r="P138" s="6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 s="6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 s="6">
        <v>1</v>
      </c>
      <c r="AF138">
        <v>1</v>
      </c>
      <c r="AG138" s="13">
        <v>1</v>
      </c>
      <c r="AH138">
        <v>1</v>
      </c>
      <c r="AI138">
        <v>1</v>
      </c>
      <c r="AJ138">
        <v>1</v>
      </c>
      <c r="AK138">
        <v>1</v>
      </c>
      <c r="AL138" t="s">
        <v>35</v>
      </c>
    </row>
    <row r="139" spans="1:38">
      <c r="A139" t="s">
        <v>86</v>
      </c>
      <c r="D139">
        <v>18.55</v>
      </c>
      <c r="E139">
        <v>50</v>
      </c>
      <c r="F139">
        <v>10</v>
      </c>
      <c r="G139">
        <v>10</v>
      </c>
      <c r="H139">
        <v>1</v>
      </c>
      <c r="I139">
        <v>1</v>
      </c>
      <c r="J139">
        <v>1</v>
      </c>
      <c r="K139" s="6">
        <v>1</v>
      </c>
      <c r="L139">
        <v>1</v>
      </c>
      <c r="M139">
        <v>1</v>
      </c>
      <c r="N139">
        <v>1</v>
      </c>
      <c r="O139">
        <v>1</v>
      </c>
      <c r="P139" s="6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 s="6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 s="6">
        <v>1</v>
      </c>
      <c r="AF139">
        <v>1</v>
      </c>
      <c r="AG139" s="13">
        <v>1</v>
      </c>
      <c r="AH139">
        <v>1</v>
      </c>
      <c r="AI139">
        <v>1</v>
      </c>
      <c r="AJ139">
        <v>1</v>
      </c>
      <c r="AK139">
        <v>1</v>
      </c>
      <c r="AL139" t="s">
        <v>35</v>
      </c>
    </row>
    <row r="140" spans="1:38">
      <c r="A140" t="s">
        <v>157</v>
      </c>
      <c r="D140">
        <v>19.39</v>
      </c>
      <c r="E140">
        <v>50</v>
      </c>
      <c r="F140">
        <v>10</v>
      </c>
      <c r="G140">
        <v>10</v>
      </c>
      <c r="H140">
        <v>1</v>
      </c>
      <c r="I140">
        <v>1</v>
      </c>
      <c r="J140">
        <v>1</v>
      </c>
      <c r="K140" s="6">
        <v>1</v>
      </c>
      <c r="L140">
        <v>1</v>
      </c>
      <c r="M140">
        <v>1</v>
      </c>
      <c r="N140">
        <v>1</v>
      </c>
      <c r="O140">
        <v>1</v>
      </c>
      <c r="P140" s="6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 s="6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 s="6">
        <v>1</v>
      </c>
      <c r="AF140">
        <v>1</v>
      </c>
      <c r="AG140" s="13">
        <v>1</v>
      </c>
      <c r="AH140">
        <v>1</v>
      </c>
      <c r="AI140">
        <v>1</v>
      </c>
      <c r="AJ140">
        <v>1</v>
      </c>
      <c r="AK140">
        <v>1</v>
      </c>
      <c r="AL140" t="s">
        <v>35</v>
      </c>
    </row>
    <row r="141" spans="1:38" s="2" customFormat="1">
      <c r="K141" s="6"/>
      <c r="P141" s="6"/>
      <c r="Y141" s="6"/>
      <c r="AE141" s="6"/>
      <c r="AG141" s="13"/>
    </row>
    <row r="142" spans="1:38" s="9" customFormat="1">
      <c r="A142" s="8" t="s">
        <v>194</v>
      </c>
    </row>
    <row r="143" spans="1:38">
      <c r="A143" t="s">
        <v>199</v>
      </c>
      <c r="F143">
        <f>COUNT(D75:D140)</f>
        <v>66</v>
      </c>
      <c r="I143" s="4"/>
      <c r="J143" s="4"/>
      <c r="L143" s="4"/>
      <c r="M143" s="4"/>
    </row>
    <row r="144" spans="1:38">
      <c r="A144" t="s">
        <v>200</v>
      </c>
      <c r="F144">
        <f>AVERAGE(D75:D140)</f>
        <v>14.13469696969697</v>
      </c>
      <c r="I144" s="4"/>
      <c r="J144" s="4"/>
      <c r="L144" s="4"/>
      <c r="M144" s="4"/>
    </row>
    <row r="145" spans="1:37">
      <c r="A145" t="s">
        <v>201</v>
      </c>
      <c r="F145">
        <f>AVERAGE(E75:E140)</f>
        <v>46.94318181818182</v>
      </c>
      <c r="I145" s="4"/>
      <c r="J145" s="4"/>
      <c r="L145" s="4"/>
      <c r="M145" s="4"/>
    </row>
    <row r="146" spans="1:37">
      <c r="A146" t="s">
        <v>202</v>
      </c>
      <c r="H146">
        <f>COUNTIF(H75:H140,"=1")</f>
        <v>60</v>
      </c>
      <c r="I146">
        <f t="shared" ref="I146:AK146" si="1">COUNTIF(I75:I140,"=1")</f>
        <v>58</v>
      </c>
      <c r="J146">
        <f t="shared" si="1"/>
        <v>62</v>
      </c>
      <c r="K146">
        <f t="shared" si="1"/>
        <v>62</v>
      </c>
      <c r="L146">
        <f t="shared" si="1"/>
        <v>64</v>
      </c>
      <c r="M146">
        <f t="shared" si="1"/>
        <v>60</v>
      </c>
      <c r="N146">
        <f t="shared" si="1"/>
        <v>62</v>
      </c>
      <c r="O146">
        <f t="shared" si="1"/>
        <v>58</v>
      </c>
      <c r="P146">
        <f t="shared" si="1"/>
        <v>65</v>
      </c>
      <c r="Q146">
        <f t="shared" si="1"/>
        <v>63</v>
      </c>
      <c r="R146">
        <f t="shared" si="1"/>
        <v>62</v>
      </c>
      <c r="S146">
        <f t="shared" si="1"/>
        <v>61</v>
      </c>
      <c r="T146">
        <f t="shared" si="1"/>
        <v>64</v>
      </c>
      <c r="U146">
        <f t="shared" si="1"/>
        <v>63</v>
      </c>
      <c r="V146">
        <f t="shared" si="1"/>
        <v>59</v>
      </c>
      <c r="W146">
        <f t="shared" si="1"/>
        <v>66</v>
      </c>
      <c r="X146">
        <f t="shared" si="1"/>
        <v>61</v>
      </c>
      <c r="Y146">
        <f t="shared" si="1"/>
        <v>61</v>
      </c>
      <c r="Z146">
        <f t="shared" si="1"/>
        <v>63</v>
      </c>
      <c r="AA146">
        <f t="shared" si="1"/>
        <v>61</v>
      </c>
      <c r="AB146">
        <f t="shared" si="1"/>
        <v>61</v>
      </c>
      <c r="AC146">
        <f t="shared" si="1"/>
        <v>61</v>
      </c>
      <c r="AD146">
        <f t="shared" si="1"/>
        <v>62</v>
      </c>
      <c r="AE146">
        <f t="shared" si="1"/>
        <v>62</v>
      </c>
      <c r="AF146">
        <f t="shared" si="1"/>
        <v>66</v>
      </c>
      <c r="AG146">
        <f t="shared" si="1"/>
        <v>60</v>
      </c>
      <c r="AH146">
        <f t="shared" si="1"/>
        <v>63</v>
      </c>
      <c r="AI146">
        <f t="shared" si="1"/>
        <v>61</v>
      </c>
      <c r="AJ146">
        <f t="shared" si="1"/>
        <v>64</v>
      </c>
      <c r="AK146">
        <f t="shared" si="1"/>
        <v>61</v>
      </c>
    </row>
    <row r="147" spans="1:37">
      <c r="I147" s="4"/>
      <c r="J147" s="4"/>
      <c r="L147" s="4"/>
      <c r="M147" s="4"/>
    </row>
    <row r="148" spans="1:37">
      <c r="A148" s="7" t="s">
        <v>203</v>
      </c>
      <c r="H148" s="7" t="s">
        <v>204</v>
      </c>
      <c r="I148" s="4"/>
      <c r="J148" s="4"/>
      <c r="L148" s="4"/>
      <c r="M148" s="4"/>
    </row>
    <row r="149" spans="1:37">
      <c r="A149" t="s">
        <v>205</v>
      </c>
      <c r="F149">
        <f>SUM(K146,P146,Y146)</f>
        <v>188</v>
      </c>
      <c r="H149">
        <f>3*F143</f>
        <v>198</v>
      </c>
      <c r="J149" s="5" t="s">
        <v>224</v>
      </c>
      <c r="M149" s="4"/>
    </row>
    <row r="150" spans="1:37">
      <c r="A150" t="s">
        <v>206</v>
      </c>
      <c r="F150">
        <f>SUM(H146:J146,L146:O146,Q146:X146,Z146:AA146)</f>
        <v>1047</v>
      </c>
      <c r="H150">
        <f>17*F143</f>
        <v>1122</v>
      </c>
      <c r="I150" s="4"/>
      <c r="J150" s="5" t="s">
        <v>207</v>
      </c>
      <c r="L150" s="4"/>
      <c r="M150" s="4"/>
    </row>
    <row r="151" spans="1:37">
      <c r="A151" t="s">
        <v>208</v>
      </c>
      <c r="F151">
        <f>0</f>
        <v>0</v>
      </c>
      <c r="H151">
        <f>0*F143</f>
        <v>0</v>
      </c>
      <c r="I151" s="4"/>
      <c r="J151" s="5" t="s">
        <v>225</v>
      </c>
      <c r="L151" s="4"/>
      <c r="M151" s="4"/>
    </row>
    <row r="152" spans="1:37">
      <c r="I152" s="4"/>
      <c r="J152" s="4"/>
      <c r="L152" s="4"/>
      <c r="M152" s="4"/>
    </row>
    <row r="153" spans="1:37">
      <c r="A153" s="7" t="s">
        <v>209</v>
      </c>
      <c r="I153" s="4"/>
      <c r="J153" s="4"/>
      <c r="L153" s="4"/>
      <c r="M153" s="4"/>
    </row>
    <row r="154" spans="1:37">
      <c r="A154" t="s">
        <v>205</v>
      </c>
      <c r="F154">
        <f>AE146</f>
        <v>62</v>
      </c>
      <c r="H154">
        <f>1*F143</f>
        <v>66</v>
      </c>
      <c r="I154" s="4"/>
      <c r="J154" s="5" t="s">
        <v>226</v>
      </c>
      <c r="L154" s="4"/>
      <c r="M154" s="4"/>
    </row>
    <row r="155" spans="1:37">
      <c r="A155" t="s">
        <v>206</v>
      </c>
      <c r="F155">
        <f>SUM(AB146:AD146,AF146,AH146:AK146)</f>
        <v>499</v>
      </c>
      <c r="H155">
        <f>8*F143</f>
        <v>528</v>
      </c>
      <c r="I155" s="4"/>
      <c r="J155" s="5" t="s">
        <v>227</v>
      </c>
      <c r="L155" s="4"/>
      <c r="M155" s="4"/>
    </row>
    <row r="156" spans="1:37">
      <c r="A156" t="s">
        <v>208</v>
      </c>
      <c r="F156">
        <f>AG146</f>
        <v>60</v>
      </c>
      <c r="H156">
        <f>1*F143</f>
        <v>66</v>
      </c>
      <c r="I156" s="4"/>
      <c r="J156" s="5" t="s">
        <v>210</v>
      </c>
      <c r="L156" s="4"/>
      <c r="M156" s="4"/>
    </row>
    <row r="157" spans="1:37">
      <c r="I157" s="4"/>
      <c r="J157" s="4"/>
      <c r="L157" s="4"/>
      <c r="M157" s="4"/>
    </row>
    <row r="158" spans="1:37">
      <c r="A158" s="7" t="s">
        <v>211</v>
      </c>
      <c r="I158" s="4"/>
      <c r="J158" s="4"/>
      <c r="L158" s="4"/>
      <c r="M158" s="4"/>
    </row>
    <row r="159" spans="1:37">
      <c r="A159" s="3" t="s">
        <v>212</v>
      </c>
      <c r="H159" s="3" t="s">
        <v>213</v>
      </c>
      <c r="I159" s="5" t="s">
        <v>214</v>
      </c>
      <c r="J159" s="4"/>
      <c r="L159" s="4"/>
      <c r="M159" s="4"/>
    </row>
    <row r="160" spans="1:37">
      <c r="A160" s="3" t="s">
        <v>215</v>
      </c>
      <c r="H160">
        <f>ABS(SUM(F75:F140))</f>
        <v>616</v>
      </c>
      <c r="I160" s="4">
        <f>ABS(SUM(G75:G140))</f>
        <v>626.25</v>
      </c>
      <c r="J160" s="4"/>
      <c r="L160" s="4"/>
      <c r="M160" s="4"/>
    </row>
    <row r="161" spans="1:38">
      <c r="A161" s="3"/>
      <c r="F161" s="3" t="s">
        <v>204</v>
      </c>
      <c r="I161" s="4"/>
      <c r="J161" s="4"/>
      <c r="L161" s="4"/>
      <c r="M161" s="4"/>
    </row>
    <row r="162" spans="1:38">
      <c r="I162" s="4"/>
      <c r="J162" s="4"/>
      <c r="L162" s="4"/>
      <c r="M162" s="4"/>
    </row>
    <row r="163" spans="1:38">
      <c r="A163" t="s">
        <v>216</v>
      </c>
      <c r="F163">
        <f>COUNTIF(E75:E140,"&lt;=10")</f>
        <v>0</v>
      </c>
      <c r="I163" s="4"/>
      <c r="J163" s="4"/>
      <c r="L163" s="4"/>
      <c r="M163" s="4"/>
    </row>
    <row r="164" spans="1:38">
      <c r="A164" t="s">
        <v>217</v>
      </c>
      <c r="F164">
        <f>COUNTIF(E75:E140,"&lt;=20")-COUNTIF(E75:E140,"&lt;=10")</f>
        <v>1</v>
      </c>
      <c r="H164" s="3" t="s">
        <v>218</v>
      </c>
      <c r="I164" s="4"/>
      <c r="J164" s="4"/>
      <c r="L164" s="4"/>
      <c r="M164" s="4"/>
    </row>
    <row r="165" spans="1:38">
      <c r="A165" t="s">
        <v>219</v>
      </c>
      <c r="F165">
        <f>COUNTIF(E75:E140,"&lt;=30")-COUNTIF(E75:E140,"&lt;=20")</f>
        <v>3</v>
      </c>
      <c r="H165">
        <f>SUM(F163:F167)</f>
        <v>66</v>
      </c>
      <c r="I165" s="4"/>
      <c r="J165" s="4"/>
      <c r="L165" s="4"/>
      <c r="M165" s="4"/>
    </row>
    <row r="166" spans="1:38">
      <c r="A166" t="s">
        <v>220</v>
      </c>
      <c r="F166">
        <f>COUNTIF(E75:E140,"&lt;=40")-COUNTIF(E75:E140,"&lt;=30")</f>
        <v>3</v>
      </c>
      <c r="I166" s="4"/>
      <c r="J166" s="4"/>
      <c r="L166" s="4"/>
      <c r="M166" s="4"/>
    </row>
    <row r="167" spans="1:38">
      <c r="A167" t="s">
        <v>221</v>
      </c>
      <c r="F167">
        <f>COUNTIF(E75:E140,"&lt;=50")-COUNTIF(E75:E140,"&lt;=40")</f>
        <v>59</v>
      </c>
      <c r="I167" s="4"/>
      <c r="J167" s="4"/>
      <c r="L167" s="4"/>
      <c r="M167" s="4"/>
    </row>
    <row r="168" spans="1:38" s="2" customFormat="1">
      <c r="K168" s="6"/>
      <c r="P168" s="6"/>
      <c r="Y168" s="6"/>
      <c r="AE168" s="6"/>
      <c r="AG168" s="13"/>
    </row>
    <row r="169" spans="1:38" s="9" customFormat="1">
      <c r="A169" s="8" t="s">
        <v>195</v>
      </c>
    </row>
    <row r="170" spans="1:38">
      <c r="A170" t="s">
        <v>74</v>
      </c>
      <c r="D170">
        <v>20.11</v>
      </c>
      <c r="E170">
        <v>50</v>
      </c>
      <c r="F170">
        <v>10</v>
      </c>
      <c r="G170">
        <v>10</v>
      </c>
      <c r="H170">
        <v>1</v>
      </c>
      <c r="I170">
        <v>1</v>
      </c>
      <c r="J170">
        <v>1</v>
      </c>
      <c r="K170" s="6">
        <v>1</v>
      </c>
      <c r="L170">
        <v>1</v>
      </c>
      <c r="M170">
        <v>1</v>
      </c>
      <c r="N170">
        <v>1</v>
      </c>
      <c r="O170">
        <v>1</v>
      </c>
      <c r="P170" s="6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 s="6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 s="6">
        <v>1</v>
      </c>
      <c r="AF170">
        <v>1</v>
      </c>
      <c r="AG170" s="13">
        <v>1</v>
      </c>
      <c r="AH170">
        <v>1</v>
      </c>
      <c r="AI170">
        <v>1</v>
      </c>
      <c r="AJ170">
        <v>1</v>
      </c>
      <c r="AK170">
        <v>1</v>
      </c>
      <c r="AL170" t="s">
        <v>35</v>
      </c>
    </row>
    <row r="171" spans="1:38">
      <c r="A171" t="s">
        <v>164</v>
      </c>
      <c r="D171">
        <v>20.25</v>
      </c>
      <c r="E171">
        <v>50</v>
      </c>
      <c r="F171">
        <v>10</v>
      </c>
      <c r="G171">
        <v>10</v>
      </c>
      <c r="H171">
        <v>1</v>
      </c>
      <c r="I171">
        <v>1</v>
      </c>
      <c r="J171">
        <v>1</v>
      </c>
      <c r="K171" s="6">
        <v>1</v>
      </c>
      <c r="L171">
        <v>1</v>
      </c>
      <c r="M171">
        <v>1</v>
      </c>
      <c r="N171">
        <v>1</v>
      </c>
      <c r="O171">
        <v>1</v>
      </c>
      <c r="P171" s="6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 s="6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 s="6">
        <v>1</v>
      </c>
      <c r="AF171">
        <v>1</v>
      </c>
      <c r="AG171" s="13">
        <v>1</v>
      </c>
      <c r="AH171">
        <v>1</v>
      </c>
      <c r="AI171">
        <v>1</v>
      </c>
      <c r="AJ171">
        <v>1</v>
      </c>
      <c r="AK171">
        <v>1</v>
      </c>
      <c r="AL171" t="s">
        <v>35</v>
      </c>
    </row>
    <row r="172" spans="1:38">
      <c r="A172" t="s">
        <v>135</v>
      </c>
      <c r="D172">
        <v>20.54</v>
      </c>
      <c r="E172">
        <v>49</v>
      </c>
      <c r="F172">
        <v>10</v>
      </c>
      <c r="G172">
        <v>10</v>
      </c>
      <c r="H172">
        <v>1</v>
      </c>
      <c r="I172">
        <v>1</v>
      </c>
      <c r="J172">
        <v>1</v>
      </c>
      <c r="K172" s="6">
        <v>1</v>
      </c>
      <c r="L172">
        <v>1</v>
      </c>
      <c r="M172">
        <v>1</v>
      </c>
      <c r="N172">
        <v>1</v>
      </c>
      <c r="O172">
        <v>1</v>
      </c>
      <c r="P172" s="6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0</v>
      </c>
      <c r="Y172" s="6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 s="6">
        <v>1</v>
      </c>
      <c r="AF172">
        <v>1</v>
      </c>
      <c r="AG172" s="13">
        <v>1</v>
      </c>
      <c r="AH172">
        <v>1</v>
      </c>
      <c r="AI172">
        <v>1</v>
      </c>
      <c r="AJ172">
        <v>1</v>
      </c>
      <c r="AK172">
        <v>1</v>
      </c>
      <c r="AL172" t="s">
        <v>35</v>
      </c>
    </row>
    <row r="173" spans="1:38">
      <c r="A173" t="s">
        <v>80</v>
      </c>
      <c r="D173">
        <v>21.53</v>
      </c>
      <c r="E173">
        <v>50</v>
      </c>
      <c r="F173">
        <v>10</v>
      </c>
      <c r="G173">
        <v>10</v>
      </c>
      <c r="H173">
        <v>1</v>
      </c>
      <c r="I173">
        <v>1</v>
      </c>
      <c r="J173">
        <v>1</v>
      </c>
      <c r="K173" s="6">
        <v>1</v>
      </c>
      <c r="L173">
        <v>1</v>
      </c>
      <c r="M173">
        <v>1</v>
      </c>
      <c r="N173">
        <v>1</v>
      </c>
      <c r="O173">
        <v>1</v>
      </c>
      <c r="P173" s="6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 s="6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 s="6">
        <v>1</v>
      </c>
      <c r="AF173">
        <v>1</v>
      </c>
      <c r="AG173" s="13">
        <v>1</v>
      </c>
      <c r="AH173">
        <v>1</v>
      </c>
      <c r="AI173">
        <v>1</v>
      </c>
      <c r="AJ173">
        <v>1</v>
      </c>
      <c r="AK173">
        <v>1</v>
      </c>
      <c r="AL173" t="s">
        <v>35</v>
      </c>
    </row>
    <row r="174" spans="1:38">
      <c r="A174" t="s">
        <v>104</v>
      </c>
      <c r="D174">
        <v>22.25</v>
      </c>
      <c r="E174">
        <v>50</v>
      </c>
      <c r="F174">
        <v>10</v>
      </c>
      <c r="G174">
        <v>10</v>
      </c>
      <c r="H174">
        <v>1</v>
      </c>
      <c r="I174">
        <v>1</v>
      </c>
      <c r="J174">
        <v>1</v>
      </c>
      <c r="K174" s="6">
        <v>1</v>
      </c>
      <c r="L174">
        <v>1</v>
      </c>
      <c r="M174">
        <v>1</v>
      </c>
      <c r="N174">
        <v>1</v>
      </c>
      <c r="O174">
        <v>1</v>
      </c>
      <c r="P174" s="6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 s="6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 s="6">
        <v>1</v>
      </c>
      <c r="AF174">
        <v>1</v>
      </c>
      <c r="AG174" s="13">
        <v>1</v>
      </c>
      <c r="AH174">
        <v>1</v>
      </c>
      <c r="AI174">
        <v>1</v>
      </c>
      <c r="AJ174">
        <v>1</v>
      </c>
      <c r="AK174">
        <v>1</v>
      </c>
      <c r="AL174" t="s">
        <v>35</v>
      </c>
    </row>
    <row r="175" spans="1:38">
      <c r="A175" t="s">
        <v>120</v>
      </c>
      <c r="D175">
        <v>23.3</v>
      </c>
      <c r="E175">
        <v>49</v>
      </c>
      <c r="F175">
        <v>10</v>
      </c>
      <c r="G175">
        <v>10</v>
      </c>
      <c r="H175">
        <v>1</v>
      </c>
      <c r="I175">
        <v>1</v>
      </c>
      <c r="J175">
        <v>1</v>
      </c>
      <c r="K175" s="6">
        <v>1</v>
      </c>
      <c r="L175">
        <v>1</v>
      </c>
      <c r="M175">
        <v>1</v>
      </c>
      <c r="N175">
        <v>1</v>
      </c>
      <c r="O175">
        <v>1</v>
      </c>
      <c r="P175" s="6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 s="6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 s="6">
        <v>0</v>
      </c>
      <c r="AF175">
        <v>1</v>
      </c>
      <c r="AG175" s="13">
        <v>1</v>
      </c>
      <c r="AH175">
        <v>1</v>
      </c>
      <c r="AI175">
        <v>1</v>
      </c>
      <c r="AJ175">
        <v>1</v>
      </c>
      <c r="AK175">
        <v>1</v>
      </c>
      <c r="AL175" t="s">
        <v>35</v>
      </c>
    </row>
    <row r="176" spans="1:38">
      <c r="A176" t="s">
        <v>148</v>
      </c>
      <c r="D176">
        <v>23.34</v>
      </c>
      <c r="E176">
        <v>48</v>
      </c>
      <c r="F176">
        <v>10</v>
      </c>
      <c r="G176">
        <v>10</v>
      </c>
      <c r="H176">
        <v>1</v>
      </c>
      <c r="I176">
        <v>1</v>
      </c>
      <c r="J176">
        <v>1</v>
      </c>
      <c r="K176" s="6">
        <v>1</v>
      </c>
      <c r="L176">
        <v>1</v>
      </c>
      <c r="M176">
        <v>1</v>
      </c>
      <c r="N176">
        <v>1</v>
      </c>
      <c r="O176">
        <v>0</v>
      </c>
      <c r="P176" s="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 s="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 s="6">
        <v>1</v>
      </c>
      <c r="AF176">
        <v>1</v>
      </c>
      <c r="AG176" s="13">
        <v>1</v>
      </c>
      <c r="AH176">
        <v>0</v>
      </c>
      <c r="AI176">
        <v>1</v>
      </c>
      <c r="AJ176">
        <v>1</v>
      </c>
      <c r="AK176">
        <v>1</v>
      </c>
      <c r="AL176" t="s">
        <v>35</v>
      </c>
    </row>
    <row r="177" spans="1:38">
      <c r="A177" t="s">
        <v>124</v>
      </c>
      <c r="D177">
        <v>23.36</v>
      </c>
      <c r="E177">
        <v>32</v>
      </c>
      <c r="F177">
        <v>10</v>
      </c>
      <c r="G177">
        <v>5</v>
      </c>
      <c r="H177">
        <v>0</v>
      </c>
      <c r="I177">
        <v>1</v>
      </c>
      <c r="J177">
        <v>1</v>
      </c>
      <c r="K177" s="6">
        <v>1</v>
      </c>
      <c r="L177">
        <v>1</v>
      </c>
      <c r="M177">
        <v>1</v>
      </c>
      <c r="N177">
        <v>0</v>
      </c>
      <c r="O177">
        <v>0</v>
      </c>
      <c r="P177" s="6">
        <v>1</v>
      </c>
      <c r="Q177">
        <v>1</v>
      </c>
      <c r="R177">
        <v>1</v>
      </c>
      <c r="S177">
        <v>0</v>
      </c>
      <c r="T177">
        <v>1</v>
      </c>
      <c r="U177">
        <v>1</v>
      </c>
      <c r="V177">
        <v>0</v>
      </c>
      <c r="W177">
        <v>1</v>
      </c>
      <c r="X177">
        <v>0</v>
      </c>
      <c r="Y177" s="6">
        <v>0</v>
      </c>
      <c r="Z177">
        <v>0</v>
      </c>
      <c r="AA177">
        <v>0</v>
      </c>
      <c r="AB177">
        <v>1</v>
      </c>
      <c r="AC177">
        <v>1</v>
      </c>
      <c r="AD177">
        <v>1</v>
      </c>
      <c r="AE177" s="6">
        <v>0</v>
      </c>
      <c r="AF177">
        <v>1</v>
      </c>
      <c r="AG177" s="13">
        <v>0</v>
      </c>
      <c r="AH177">
        <v>0</v>
      </c>
      <c r="AI177">
        <v>0</v>
      </c>
      <c r="AJ177">
        <v>1</v>
      </c>
      <c r="AK177">
        <v>1</v>
      </c>
      <c r="AL177" t="s">
        <v>53</v>
      </c>
    </row>
    <row r="178" spans="1:38">
      <c r="A178" t="s">
        <v>34</v>
      </c>
      <c r="D178">
        <v>23.4</v>
      </c>
      <c r="E178">
        <v>50</v>
      </c>
      <c r="F178">
        <v>10</v>
      </c>
      <c r="G178">
        <v>10</v>
      </c>
      <c r="H178">
        <v>1</v>
      </c>
      <c r="I178">
        <v>1</v>
      </c>
      <c r="J178">
        <v>1</v>
      </c>
      <c r="K178" s="6">
        <v>1</v>
      </c>
      <c r="L178">
        <v>1</v>
      </c>
      <c r="M178">
        <v>1</v>
      </c>
      <c r="N178">
        <v>1</v>
      </c>
      <c r="O178">
        <v>1</v>
      </c>
      <c r="P178" s="6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 s="6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 s="6">
        <v>1</v>
      </c>
      <c r="AF178">
        <v>1</v>
      </c>
      <c r="AG178" s="13">
        <v>1</v>
      </c>
      <c r="AH178">
        <v>1</v>
      </c>
      <c r="AI178">
        <v>1</v>
      </c>
      <c r="AJ178">
        <v>1</v>
      </c>
      <c r="AK178">
        <v>1</v>
      </c>
      <c r="AL178" t="s">
        <v>35</v>
      </c>
    </row>
    <row r="179" spans="1:38">
      <c r="A179" t="s">
        <v>67</v>
      </c>
      <c r="D179">
        <v>24</v>
      </c>
      <c r="E179">
        <v>50</v>
      </c>
      <c r="F179">
        <v>10</v>
      </c>
      <c r="G179">
        <v>10</v>
      </c>
      <c r="H179">
        <v>1</v>
      </c>
      <c r="I179">
        <v>1</v>
      </c>
      <c r="J179">
        <v>1</v>
      </c>
      <c r="K179" s="6">
        <v>1</v>
      </c>
      <c r="L179">
        <v>1</v>
      </c>
      <c r="M179">
        <v>1</v>
      </c>
      <c r="N179">
        <v>1</v>
      </c>
      <c r="O179">
        <v>1</v>
      </c>
      <c r="P179" s="6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 s="6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 s="6">
        <v>1</v>
      </c>
      <c r="AF179">
        <v>1</v>
      </c>
      <c r="AG179" s="13">
        <v>1</v>
      </c>
      <c r="AH179">
        <v>1</v>
      </c>
      <c r="AI179">
        <v>1</v>
      </c>
      <c r="AJ179">
        <v>1</v>
      </c>
      <c r="AK179">
        <v>1</v>
      </c>
      <c r="AL179" t="s">
        <v>35</v>
      </c>
    </row>
    <row r="180" spans="1:38">
      <c r="A180" t="s">
        <v>185</v>
      </c>
      <c r="D180">
        <v>24.3</v>
      </c>
      <c r="E180">
        <v>49</v>
      </c>
      <c r="F180">
        <v>10</v>
      </c>
      <c r="G180">
        <v>10</v>
      </c>
      <c r="H180">
        <v>1</v>
      </c>
      <c r="I180">
        <v>1</v>
      </c>
      <c r="J180">
        <v>1</v>
      </c>
      <c r="K180" s="6">
        <v>1</v>
      </c>
      <c r="L180">
        <v>1</v>
      </c>
      <c r="M180">
        <v>1</v>
      </c>
      <c r="N180">
        <v>1</v>
      </c>
      <c r="O180">
        <v>1</v>
      </c>
      <c r="P180" s="6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 s="6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 s="6">
        <v>1</v>
      </c>
      <c r="AF180">
        <v>1</v>
      </c>
      <c r="AG180" s="13">
        <v>0</v>
      </c>
      <c r="AH180">
        <v>1</v>
      </c>
      <c r="AI180">
        <v>1</v>
      </c>
      <c r="AJ180">
        <v>1</v>
      </c>
      <c r="AK180">
        <v>1</v>
      </c>
      <c r="AL180" t="s">
        <v>35</v>
      </c>
    </row>
    <row r="181" spans="1:38">
      <c r="A181" t="s">
        <v>130</v>
      </c>
      <c r="D181">
        <v>26.34</v>
      </c>
      <c r="E181">
        <v>23</v>
      </c>
      <c r="F181">
        <v>6</v>
      </c>
      <c r="G181">
        <v>5</v>
      </c>
      <c r="H181">
        <v>0</v>
      </c>
      <c r="I181">
        <v>0</v>
      </c>
      <c r="J181">
        <v>1</v>
      </c>
      <c r="K181" s="6">
        <v>0</v>
      </c>
      <c r="L181">
        <v>1</v>
      </c>
      <c r="M181">
        <v>0</v>
      </c>
      <c r="N181">
        <v>1</v>
      </c>
      <c r="O181">
        <v>0</v>
      </c>
      <c r="P181" s="6">
        <v>0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1</v>
      </c>
      <c r="X181">
        <v>0</v>
      </c>
      <c r="Y181" s="6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 s="6">
        <v>0</v>
      </c>
      <c r="AF181">
        <v>1</v>
      </c>
      <c r="AG181" s="13">
        <v>0</v>
      </c>
      <c r="AH181">
        <v>0</v>
      </c>
      <c r="AI181">
        <v>1</v>
      </c>
      <c r="AJ181">
        <v>1</v>
      </c>
      <c r="AK181">
        <v>1</v>
      </c>
      <c r="AL181" t="s">
        <v>46</v>
      </c>
    </row>
    <row r="182" spans="1:38">
      <c r="A182" t="s">
        <v>182</v>
      </c>
      <c r="D182">
        <v>27.4</v>
      </c>
      <c r="E182">
        <v>39.25</v>
      </c>
      <c r="F182">
        <v>6</v>
      </c>
      <c r="G182">
        <v>6.25</v>
      </c>
      <c r="H182">
        <v>1</v>
      </c>
      <c r="I182">
        <v>1</v>
      </c>
      <c r="J182">
        <v>1</v>
      </c>
      <c r="K182" s="6">
        <v>1</v>
      </c>
      <c r="L182">
        <v>1</v>
      </c>
      <c r="M182">
        <v>1</v>
      </c>
      <c r="N182">
        <v>1</v>
      </c>
      <c r="O182">
        <v>1</v>
      </c>
      <c r="P182" s="6">
        <v>1</v>
      </c>
      <c r="Q182">
        <v>1</v>
      </c>
      <c r="R182">
        <v>1</v>
      </c>
      <c r="S182">
        <v>1</v>
      </c>
      <c r="T182">
        <v>1</v>
      </c>
      <c r="U182">
        <v>0</v>
      </c>
      <c r="V182">
        <v>1</v>
      </c>
      <c r="W182">
        <v>1</v>
      </c>
      <c r="X182">
        <v>1</v>
      </c>
      <c r="Y182" s="6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 s="6">
        <v>1</v>
      </c>
      <c r="AF182">
        <v>1</v>
      </c>
      <c r="AG182" s="13">
        <v>1</v>
      </c>
      <c r="AH182">
        <v>1</v>
      </c>
      <c r="AI182">
        <v>1</v>
      </c>
      <c r="AJ182">
        <v>0</v>
      </c>
      <c r="AK182">
        <v>1</v>
      </c>
      <c r="AL182" t="s">
        <v>50</v>
      </c>
    </row>
    <row r="183" spans="1:38">
      <c r="A183" t="s">
        <v>52</v>
      </c>
      <c r="D183">
        <v>28</v>
      </c>
      <c r="E183">
        <v>31.5</v>
      </c>
      <c r="F183">
        <v>10</v>
      </c>
      <c r="G183">
        <v>7.5</v>
      </c>
      <c r="H183">
        <v>0</v>
      </c>
      <c r="I183">
        <v>0</v>
      </c>
      <c r="J183">
        <v>0</v>
      </c>
      <c r="K183" s="6">
        <v>0</v>
      </c>
      <c r="L183">
        <v>1</v>
      </c>
      <c r="M183">
        <v>0</v>
      </c>
      <c r="N183">
        <v>1</v>
      </c>
      <c r="O183">
        <v>0</v>
      </c>
      <c r="P183" s="6">
        <v>0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0</v>
      </c>
      <c r="W183">
        <v>1</v>
      </c>
      <c r="X183">
        <v>0</v>
      </c>
      <c r="Y183" s="6">
        <v>1</v>
      </c>
      <c r="Z183">
        <v>0</v>
      </c>
      <c r="AA183">
        <v>0</v>
      </c>
      <c r="AB183">
        <v>0</v>
      </c>
      <c r="AC183">
        <v>1</v>
      </c>
      <c r="AD183">
        <v>1</v>
      </c>
      <c r="AE183" s="6">
        <v>0</v>
      </c>
      <c r="AF183">
        <v>1</v>
      </c>
      <c r="AG183" s="13">
        <v>0</v>
      </c>
      <c r="AH183">
        <v>0</v>
      </c>
      <c r="AI183">
        <v>1</v>
      </c>
      <c r="AJ183">
        <v>1</v>
      </c>
      <c r="AK183">
        <v>1</v>
      </c>
      <c r="AL183" t="s">
        <v>53</v>
      </c>
    </row>
    <row r="184" spans="1:38">
      <c r="A184" t="s">
        <v>89</v>
      </c>
      <c r="D184">
        <v>28.15</v>
      </c>
      <c r="E184">
        <v>50</v>
      </c>
      <c r="F184">
        <v>10</v>
      </c>
      <c r="G184">
        <v>10</v>
      </c>
      <c r="H184">
        <v>1</v>
      </c>
      <c r="I184">
        <v>1</v>
      </c>
      <c r="J184">
        <v>1</v>
      </c>
      <c r="K184" s="6">
        <v>1</v>
      </c>
      <c r="L184">
        <v>1</v>
      </c>
      <c r="M184">
        <v>1</v>
      </c>
      <c r="N184">
        <v>1</v>
      </c>
      <c r="O184">
        <v>1</v>
      </c>
      <c r="P184" s="6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 s="6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 s="6">
        <v>1</v>
      </c>
      <c r="AF184">
        <v>1</v>
      </c>
      <c r="AG184" s="13">
        <v>1</v>
      </c>
      <c r="AH184">
        <v>1</v>
      </c>
      <c r="AI184">
        <v>1</v>
      </c>
      <c r="AJ184">
        <v>1</v>
      </c>
      <c r="AK184">
        <v>1</v>
      </c>
      <c r="AL184" t="s">
        <v>35</v>
      </c>
    </row>
    <row r="185" spans="1:38">
      <c r="A185" t="s">
        <v>138</v>
      </c>
      <c r="D185">
        <v>29.4</v>
      </c>
      <c r="E185">
        <v>49</v>
      </c>
      <c r="F185">
        <v>10</v>
      </c>
      <c r="G185">
        <v>10</v>
      </c>
      <c r="H185">
        <v>1</v>
      </c>
      <c r="I185">
        <v>1</v>
      </c>
      <c r="J185">
        <v>1</v>
      </c>
      <c r="K185" s="6">
        <v>1</v>
      </c>
      <c r="L185">
        <v>1</v>
      </c>
      <c r="M185">
        <v>1</v>
      </c>
      <c r="N185">
        <v>1</v>
      </c>
      <c r="O185">
        <v>1</v>
      </c>
      <c r="P185" s="6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1</v>
      </c>
      <c r="Y185" s="6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 s="6">
        <v>1</v>
      </c>
      <c r="AF185">
        <v>1</v>
      </c>
      <c r="AG185" s="13">
        <v>1</v>
      </c>
      <c r="AH185">
        <v>1</v>
      </c>
      <c r="AI185">
        <v>1</v>
      </c>
      <c r="AJ185">
        <v>1</v>
      </c>
      <c r="AK185">
        <v>1</v>
      </c>
      <c r="AL185" t="s">
        <v>35</v>
      </c>
    </row>
    <row r="186" spans="1:38">
      <c r="A186" t="s">
        <v>144</v>
      </c>
      <c r="D186">
        <v>29.42</v>
      </c>
      <c r="E186">
        <v>50</v>
      </c>
      <c r="F186">
        <v>10</v>
      </c>
      <c r="G186">
        <v>10</v>
      </c>
      <c r="H186">
        <v>1</v>
      </c>
      <c r="I186">
        <v>1</v>
      </c>
      <c r="J186">
        <v>1</v>
      </c>
      <c r="K186" s="6">
        <v>1</v>
      </c>
      <c r="L186">
        <v>1</v>
      </c>
      <c r="M186">
        <v>1</v>
      </c>
      <c r="N186">
        <v>1</v>
      </c>
      <c r="O186">
        <v>1</v>
      </c>
      <c r="P186" s="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 s="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 s="6">
        <v>1</v>
      </c>
      <c r="AF186">
        <v>1</v>
      </c>
      <c r="AG186" s="13">
        <v>1</v>
      </c>
      <c r="AH186">
        <v>1</v>
      </c>
      <c r="AI186">
        <v>1</v>
      </c>
      <c r="AJ186">
        <v>1</v>
      </c>
      <c r="AK186">
        <v>1</v>
      </c>
      <c r="AL186" t="s">
        <v>35</v>
      </c>
    </row>
    <row r="187" spans="1:38" s="2" customFormat="1">
      <c r="K187" s="6"/>
      <c r="P187" s="6"/>
      <c r="Y187" s="6"/>
      <c r="AE187" s="6"/>
      <c r="AG187" s="13"/>
    </row>
    <row r="188" spans="1:38" s="9" customFormat="1">
      <c r="A188" s="8" t="s">
        <v>195</v>
      </c>
    </row>
    <row r="189" spans="1:38">
      <c r="A189" t="s">
        <v>199</v>
      </c>
      <c r="F189">
        <f>COUNT(D170:D186)</f>
        <v>17</v>
      </c>
      <c r="I189" s="4"/>
      <c r="J189" s="4"/>
      <c r="L189" s="4"/>
      <c r="M189" s="4"/>
    </row>
    <row r="190" spans="1:38">
      <c r="A190" t="s">
        <v>200</v>
      </c>
      <c r="F190">
        <f>AVERAGE(D170:D186)</f>
        <v>24.417058823529409</v>
      </c>
      <c r="I190" s="4"/>
      <c r="J190" s="4"/>
      <c r="L190" s="4"/>
      <c r="M190" s="4"/>
    </row>
    <row r="191" spans="1:38">
      <c r="A191" t="s">
        <v>201</v>
      </c>
      <c r="F191">
        <f>AVERAGE(E170:E186)</f>
        <v>45.279411764705884</v>
      </c>
      <c r="I191" s="4"/>
      <c r="J191" s="4"/>
      <c r="L191" s="4"/>
      <c r="M191" s="4"/>
    </row>
    <row r="192" spans="1:38">
      <c r="A192" t="s">
        <v>202</v>
      </c>
      <c r="H192">
        <f>COUNTIF(H170:H186,"=1")</f>
        <v>14</v>
      </c>
      <c r="I192">
        <f t="shared" ref="I192:AK192" si="2">COUNTIF(I170:I186,"=1")</f>
        <v>15</v>
      </c>
      <c r="J192">
        <f t="shared" si="2"/>
        <v>16</v>
      </c>
      <c r="K192">
        <f t="shared" si="2"/>
        <v>15</v>
      </c>
      <c r="L192">
        <f t="shared" si="2"/>
        <v>17</v>
      </c>
      <c r="M192">
        <f t="shared" si="2"/>
        <v>15</v>
      </c>
      <c r="N192">
        <f t="shared" si="2"/>
        <v>16</v>
      </c>
      <c r="O192">
        <f t="shared" si="2"/>
        <v>13</v>
      </c>
      <c r="P192">
        <f t="shared" si="2"/>
        <v>15</v>
      </c>
      <c r="Q192">
        <f t="shared" si="2"/>
        <v>15</v>
      </c>
      <c r="R192">
        <f t="shared" si="2"/>
        <v>16</v>
      </c>
      <c r="S192">
        <f t="shared" si="2"/>
        <v>16</v>
      </c>
      <c r="T192">
        <f t="shared" si="2"/>
        <v>17</v>
      </c>
      <c r="U192">
        <f t="shared" si="2"/>
        <v>16</v>
      </c>
      <c r="V192">
        <f t="shared" si="2"/>
        <v>13</v>
      </c>
      <c r="W192">
        <f t="shared" si="2"/>
        <v>17</v>
      </c>
      <c r="X192">
        <f t="shared" si="2"/>
        <v>13</v>
      </c>
      <c r="Y192">
        <f t="shared" si="2"/>
        <v>14</v>
      </c>
      <c r="Z192">
        <f t="shared" si="2"/>
        <v>14</v>
      </c>
      <c r="AA192">
        <f t="shared" si="2"/>
        <v>15</v>
      </c>
      <c r="AB192">
        <f t="shared" si="2"/>
        <v>15</v>
      </c>
      <c r="AC192">
        <f t="shared" si="2"/>
        <v>16</v>
      </c>
      <c r="AD192">
        <f t="shared" si="2"/>
        <v>16</v>
      </c>
      <c r="AE192">
        <f t="shared" si="2"/>
        <v>13</v>
      </c>
      <c r="AF192">
        <f t="shared" si="2"/>
        <v>17</v>
      </c>
      <c r="AG192">
        <f t="shared" si="2"/>
        <v>13</v>
      </c>
      <c r="AH192">
        <f t="shared" si="2"/>
        <v>13</v>
      </c>
      <c r="AI192">
        <f t="shared" si="2"/>
        <v>16</v>
      </c>
      <c r="AJ192">
        <f t="shared" si="2"/>
        <v>16</v>
      </c>
      <c r="AK192">
        <f t="shared" si="2"/>
        <v>17</v>
      </c>
    </row>
    <row r="193" spans="1:13">
      <c r="I193" s="4"/>
      <c r="J193" s="4"/>
      <c r="L193" s="4"/>
      <c r="M193" s="4"/>
    </row>
    <row r="194" spans="1:13">
      <c r="A194" s="7" t="s">
        <v>203</v>
      </c>
      <c r="H194" s="7" t="s">
        <v>204</v>
      </c>
      <c r="I194" s="4"/>
      <c r="J194" s="4"/>
      <c r="L194" s="4"/>
      <c r="M194" s="4"/>
    </row>
    <row r="195" spans="1:13">
      <c r="A195" t="s">
        <v>205</v>
      </c>
      <c r="F195">
        <f>SUM(K192,P192,Y192)</f>
        <v>44</v>
      </c>
      <c r="H195">
        <f>3*F189</f>
        <v>51</v>
      </c>
      <c r="J195" s="5" t="s">
        <v>224</v>
      </c>
      <c r="M195" s="4"/>
    </row>
    <row r="196" spans="1:13">
      <c r="A196" t="s">
        <v>206</v>
      </c>
      <c r="F196">
        <f>SUM(H192:J192,L192:O192,Q192:X192,Z192:AA192)</f>
        <v>258</v>
      </c>
      <c r="H196">
        <f>17*F189</f>
        <v>289</v>
      </c>
      <c r="I196" s="4"/>
      <c r="J196" s="5" t="s">
        <v>207</v>
      </c>
      <c r="L196" s="4"/>
      <c r="M196" s="4"/>
    </row>
    <row r="197" spans="1:13">
      <c r="A197" t="s">
        <v>208</v>
      </c>
      <c r="F197">
        <f>0</f>
        <v>0</v>
      </c>
      <c r="H197">
        <f>0*F189</f>
        <v>0</v>
      </c>
      <c r="I197" s="4"/>
      <c r="J197" s="5" t="s">
        <v>225</v>
      </c>
      <c r="L197" s="4"/>
      <c r="M197" s="4"/>
    </row>
    <row r="198" spans="1:13">
      <c r="I198" s="4"/>
      <c r="J198" s="4"/>
      <c r="L198" s="4"/>
      <c r="M198" s="4"/>
    </row>
    <row r="199" spans="1:13">
      <c r="A199" s="7" t="s">
        <v>209</v>
      </c>
      <c r="I199" s="4"/>
      <c r="J199" s="4"/>
      <c r="L199" s="4"/>
      <c r="M199" s="4"/>
    </row>
    <row r="200" spans="1:13">
      <c r="A200" t="s">
        <v>205</v>
      </c>
      <c r="F200">
        <f>AE192</f>
        <v>13</v>
      </c>
      <c r="H200">
        <f>1*F189</f>
        <v>17</v>
      </c>
      <c r="I200" s="4"/>
      <c r="J200" s="5" t="s">
        <v>226</v>
      </c>
      <c r="L200" s="4"/>
      <c r="M200" s="4"/>
    </row>
    <row r="201" spans="1:13">
      <c r="A201" t="s">
        <v>206</v>
      </c>
      <c r="F201">
        <f>SUM(AB192:AD192,AF192,AH192:AK192)</f>
        <v>126</v>
      </c>
      <c r="H201">
        <f>8*F189</f>
        <v>136</v>
      </c>
      <c r="I201" s="4"/>
      <c r="J201" s="5" t="s">
        <v>227</v>
      </c>
      <c r="L201" s="4"/>
      <c r="M201" s="4"/>
    </row>
    <row r="202" spans="1:13">
      <c r="A202" t="s">
        <v>208</v>
      </c>
      <c r="F202">
        <f>AG192</f>
        <v>13</v>
      </c>
      <c r="H202">
        <f>1*F189</f>
        <v>17</v>
      </c>
      <c r="I202" s="4"/>
      <c r="J202" s="5" t="s">
        <v>210</v>
      </c>
      <c r="L202" s="4"/>
      <c r="M202" s="4"/>
    </row>
    <row r="203" spans="1:13">
      <c r="I203" s="4"/>
      <c r="J203" s="4"/>
      <c r="L203" s="4"/>
      <c r="M203" s="4"/>
    </row>
    <row r="204" spans="1:13">
      <c r="A204" s="7" t="s">
        <v>211</v>
      </c>
      <c r="I204" s="4"/>
      <c r="J204" s="4"/>
      <c r="L204" s="4"/>
      <c r="M204" s="4"/>
    </row>
    <row r="205" spans="1:13">
      <c r="A205" s="3" t="s">
        <v>212</v>
      </c>
      <c r="H205" s="3" t="s">
        <v>213</v>
      </c>
      <c r="I205" s="5" t="s">
        <v>214</v>
      </c>
      <c r="J205" s="4"/>
      <c r="L205" s="4"/>
      <c r="M205" s="4"/>
    </row>
    <row r="206" spans="1:13">
      <c r="A206" s="3" t="s">
        <v>215</v>
      </c>
      <c r="H206">
        <f>ABS(SUM(F170:F186))</f>
        <v>162</v>
      </c>
      <c r="I206" s="4">
        <f>ABS(SUM(G170:G186))</f>
        <v>153.75</v>
      </c>
      <c r="J206" s="4"/>
      <c r="L206" s="4"/>
      <c r="M206" s="4"/>
    </row>
    <row r="207" spans="1:13">
      <c r="A207" s="3"/>
      <c r="F207" s="7" t="s">
        <v>204</v>
      </c>
      <c r="H207" s="7">
        <v>170</v>
      </c>
      <c r="I207" s="14">
        <v>170</v>
      </c>
      <c r="J207" s="4"/>
      <c r="L207" s="4"/>
      <c r="M207" s="4"/>
    </row>
    <row r="208" spans="1:13">
      <c r="I208" s="4"/>
      <c r="J208" s="4"/>
      <c r="L208" s="4"/>
      <c r="M208" s="4"/>
    </row>
    <row r="209" spans="1:38">
      <c r="A209" t="s">
        <v>216</v>
      </c>
      <c r="F209">
        <f>COUNTIF(E170:E186,"&lt;=10")</f>
        <v>0</v>
      </c>
      <c r="I209" s="4"/>
      <c r="J209" s="4"/>
      <c r="L209" s="4"/>
      <c r="M209" s="4"/>
    </row>
    <row r="210" spans="1:38">
      <c r="A210" t="s">
        <v>217</v>
      </c>
      <c r="F210">
        <f>COUNTIF(E170:E186,"&lt;=20")-COUNTIF(E170:E186,"&lt;=10")</f>
        <v>0</v>
      </c>
      <c r="H210" s="3" t="s">
        <v>218</v>
      </c>
      <c r="I210" s="4"/>
      <c r="J210" s="4"/>
      <c r="L210" s="4"/>
      <c r="M210" s="4"/>
    </row>
    <row r="211" spans="1:38">
      <c r="A211" t="s">
        <v>219</v>
      </c>
      <c r="F211">
        <f>COUNTIF(E170:E186,"&lt;=30")-COUNTIF(E170:E186,"&lt;=20")</f>
        <v>1</v>
      </c>
      <c r="H211">
        <f>SUM(F209:F213)</f>
        <v>17</v>
      </c>
      <c r="I211" s="4"/>
      <c r="J211" s="4"/>
      <c r="L211" s="4"/>
      <c r="M211" s="4"/>
    </row>
    <row r="212" spans="1:38">
      <c r="A212" t="s">
        <v>220</v>
      </c>
      <c r="F212">
        <f>COUNTIF(E170:E186,"&lt;=40")-COUNTIF(E170:E186,"&lt;=30")</f>
        <v>3</v>
      </c>
      <c r="I212" s="4"/>
      <c r="J212" s="4"/>
      <c r="L212" s="4"/>
      <c r="M212" s="4"/>
    </row>
    <row r="213" spans="1:38">
      <c r="A213" t="s">
        <v>221</v>
      </c>
      <c r="F213">
        <f>COUNTIF(E170:E186,"&lt;=50")-COUNTIF(E170:E186,"&lt;=40")</f>
        <v>13</v>
      </c>
      <c r="I213" s="4"/>
      <c r="J213" s="4"/>
      <c r="L213" s="4"/>
      <c r="M213" s="4"/>
    </row>
    <row r="214" spans="1:38" s="2" customFormat="1">
      <c r="K214" s="6"/>
      <c r="P214" s="6"/>
      <c r="Y214" s="6"/>
      <c r="AE214" s="6"/>
      <c r="AG214" s="13"/>
    </row>
    <row r="215" spans="1:38" s="9" customFormat="1">
      <c r="A215" s="8" t="s">
        <v>196</v>
      </c>
    </row>
    <row r="216" spans="1:38">
      <c r="A216" t="s">
        <v>55</v>
      </c>
      <c r="D216">
        <v>30.16</v>
      </c>
      <c r="E216">
        <v>50</v>
      </c>
      <c r="F216">
        <v>10</v>
      </c>
      <c r="G216">
        <v>10</v>
      </c>
      <c r="H216">
        <v>1</v>
      </c>
      <c r="I216">
        <v>1</v>
      </c>
      <c r="J216">
        <v>1</v>
      </c>
      <c r="K216" s="6">
        <v>1</v>
      </c>
      <c r="L216">
        <v>1</v>
      </c>
      <c r="M216">
        <v>1</v>
      </c>
      <c r="N216">
        <v>1</v>
      </c>
      <c r="O216">
        <v>1</v>
      </c>
      <c r="P216" s="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 s="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 s="6">
        <v>1</v>
      </c>
      <c r="AF216">
        <v>1</v>
      </c>
      <c r="AG216" s="13">
        <v>1</v>
      </c>
      <c r="AH216">
        <v>1</v>
      </c>
      <c r="AI216">
        <v>1</v>
      </c>
      <c r="AJ216">
        <v>1</v>
      </c>
      <c r="AK216">
        <v>1</v>
      </c>
      <c r="AL216" t="s">
        <v>35</v>
      </c>
    </row>
    <row r="217" spans="1:38">
      <c r="A217" t="s">
        <v>154</v>
      </c>
      <c r="D217">
        <v>30.2</v>
      </c>
      <c r="E217">
        <v>49</v>
      </c>
      <c r="F217">
        <v>10</v>
      </c>
      <c r="G217">
        <v>10</v>
      </c>
      <c r="H217">
        <v>1</v>
      </c>
      <c r="I217">
        <v>1</v>
      </c>
      <c r="J217">
        <v>1</v>
      </c>
      <c r="K217" s="6">
        <v>1</v>
      </c>
      <c r="L217">
        <v>0</v>
      </c>
      <c r="M217">
        <v>1</v>
      </c>
      <c r="N217">
        <v>1</v>
      </c>
      <c r="O217">
        <v>1</v>
      </c>
      <c r="P217" s="6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 s="6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 s="6">
        <v>1</v>
      </c>
      <c r="AF217">
        <v>1</v>
      </c>
      <c r="AG217" s="13">
        <v>1</v>
      </c>
      <c r="AH217">
        <v>1</v>
      </c>
      <c r="AI217">
        <v>1</v>
      </c>
      <c r="AJ217">
        <v>1</v>
      </c>
      <c r="AK217">
        <v>1</v>
      </c>
      <c r="AL217" t="s">
        <v>35</v>
      </c>
    </row>
    <row r="218" spans="1:38">
      <c r="A218" t="s">
        <v>155</v>
      </c>
      <c r="D218">
        <v>31.1</v>
      </c>
      <c r="E218">
        <v>50</v>
      </c>
      <c r="F218">
        <v>10</v>
      </c>
      <c r="G218">
        <v>10</v>
      </c>
      <c r="H218">
        <v>1</v>
      </c>
      <c r="I218">
        <v>1</v>
      </c>
      <c r="J218">
        <v>1</v>
      </c>
      <c r="K218" s="6">
        <v>1</v>
      </c>
      <c r="L218">
        <v>1</v>
      </c>
      <c r="M218">
        <v>1</v>
      </c>
      <c r="N218">
        <v>1</v>
      </c>
      <c r="O218">
        <v>1</v>
      </c>
      <c r="P218" s="6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 s="6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 s="6">
        <v>1</v>
      </c>
      <c r="AF218">
        <v>1</v>
      </c>
      <c r="AG218" s="13">
        <v>1</v>
      </c>
      <c r="AH218">
        <v>1</v>
      </c>
      <c r="AI218">
        <v>1</v>
      </c>
      <c r="AJ218">
        <v>1</v>
      </c>
      <c r="AK218">
        <v>1</v>
      </c>
      <c r="AL218" t="s">
        <v>35</v>
      </c>
    </row>
    <row r="219" spans="1:38">
      <c r="A219" t="s">
        <v>117</v>
      </c>
      <c r="D219">
        <v>32.44</v>
      </c>
      <c r="E219">
        <v>48</v>
      </c>
      <c r="F219">
        <v>10</v>
      </c>
      <c r="G219">
        <v>10</v>
      </c>
      <c r="H219">
        <v>1</v>
      </c>
      <c r="I219">
        <v>0</v>
      </c>
      <c r="J219">
        <v>1</v>
      </c>
      <c r="K219" s="6">
        <v>1</v>
      </c>
      <c r="L219">
        <v>1</v>
      </c>
      <c r="M219">
        <v>1</v>
      </c>
      <c r="N219">
        <v>1</v>
      </c>
      <c r="O219">
        <v>1</v>
      </c>
      <c r="P219" s="6">
        <v>1</v>
      </c>
      <c r="Q219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 s="6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 s="6">
        <v>1</v>
      </c>
      <c r="AF219">
        <v>1</v>
      </c>
      <c r="AG219" s="13">
        <v>1</v>
      </c>
      <c r="AH219">
        <v>1</v>
      </c>
      <c r="AI219">
        <v>1</v>
      </c>
      <c r="AJ219">
        <v>1</v>
      </c>
      <c r="AK219">
        <v>1</v>
      </c>
      <c r="AL219" t="s">
        <v>35</v>
      </c>
    </row>
    <row r="220" spans="1:38">
      <c r="A220" t="s">
        <v>107</v>
      </c>
      <c r="D220">
        <v>33.200000000000003</v>
      </c>
      <c r="E220">
        <v>9.25</v>
      </c>
      <c r="F220">
        <v>0</v>
      </c>
      <c r="G220">
        <v>1.25</v>
      </c>
      <c r="H220">
        <v>0</v>
      </c>
      <c r="I220">
        <v>0</v>
      </c>
      <c r="J220">
        <v>0</v>
      </c>
      <c r="K220" s="6">
        <v>0</v>
      </c>
      <c r="L220">
        <v>0</v>
      </c>
      <c r="M220">
        <v>0</v>
      </c>
      <c r="N220">
        <v>0</v>
      </c>
      <c r="O220">
        <v>0</v>
      </c>
      <c r="P220" s="6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1</v>
      </c>
      <c r="W220">
        <v>1</v>
      </c>
      <c r="X220">
        <v>0</v>
      </c>
      <c r="Y220" s="6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 s="6">
        <v>1</v>
      </c>
      <c r="AF220">
        <v>0</v>
      </c>
      <c r="AG220" s="13">
        <v>1</v>
      </c>
      <c r="AH220">
        <v>1</v>
      </c>
      <c r="AI220">
        <v>0</v>
      </c>
      <c r="AJ220">
        <v>0</v>
      </c>
      <c r="AK220">
        <v>1</v>
      </c>
      <c r="AL220" t="s">
        <v>46</v>
      </c>
    </row>
    <row r="221" spans="1:38">
      <c r="A221" t="s">
        <v>72</v>
      </c>
      <c r="D221">
        <v>35</v>
      </c>
      <c r="E221">
        <v>27.75</v>
      </c>
      <c r="F221">
        <v>6</v>
      </c>
      <c r="G221">
        <v>3.75</v>
      </c>
      <c r="H221">
        <v>0</v>
      </c>
      <c r="I221">
        <v>0</v>
      </c>
      <c r="J221">
        <v>1</v>
      </c>
      <c r="K221" s="6">
        <v>0</v>
      </c>
      <c r="L221">
        <v>1</v>
      </c>
      <c r="M221">
        <v>0</v>
      </c>
      <c r="N221">
        <v>0</v>
      </c>
      <c r="O221">
        <v>0</v>
      </c>
      <c r="P221" s="6">
        <v>1</v>
      </c>
      <c r="Q221">
        <v>0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 s="6">
        <v>0</v>
      </c>
      <c r="Z221">
        <v>0</v>
      </c>
      <c r="AA221">
        <v>0</v>
      </c>
      <c r="AB221">
        <v>1</v>
      </c>
      <c r="AC221">
        <v>1</v>
      </c>
      <c r="AD221">
        <v>1</v>
      </c>
      <c r="AE221" s="6">
        <v>1</v>
      </c>
      <c r="AF221">
        <v>1</v>
      </c>
      <c r="AG221" s="13">
        <v>1</v>
      </c>
      <c r="AH221">
        <v>0</v>
      </c>
      <c r="AI221">
        <v>0</v>
      </c>
      <c r="AJ221">
        <v>1</v>
      </c>
      <c r="AK221">
        <v>1</v>
      </c>
      <c r="AL221" t="s">
        <v>42</v>
      </c>
    </row>
    <row r="222" spans="1:38">
      <c r="A222" t="s">
        <v>165</v>
      </c>
      <c r="D222">
        <v>36.11</v>
      </c>
      <c r="E222">
        <v>22</v>
      </c>
      <c r="F222">
        <v>6</v>
      </c>
      <c r="G222">
        <v>5</v>
      </c>
      <c r="H222">
        <v>0</v>
      </c>
      <c r="I222">
        <v>0</v>
      </c>
      <c r="J222">
        <v>0</v>
      </c>
      <c r="K222" s="6">
        <v>0</v>
      </c>
      <c r="L222">
        <v>0</v>
      </c>
      <c r="M222">
        <v>0</v>
      </c>
      <c r="N222">
        <v>0</v>
      </c>
      <c r="O222">
        <v>0</v>
      </c>
      <c r="P222" s="6">
        <v>1</v>
      </c>
      <c r="Q222">
        <v>0</v>
      </c>
      <c r="R222">
        <v>1</v>
      </c>
      <c r="S222">
        <v>0</v>
      </c>
      <c r="T222">
        <v>1</v>
      </c>
      <c r="U222">
        <v>1</v>
      </c>
      <c r="V222">
        <v>0</v>
      </c>
      <c r="W222">
        <v>1</v>
      </c>
      <c r="X222">
        <v>1</v>
      </c>
      <c r="Y222" s="6">
        <v>0</v>
      </c>
      <c r="Z222">
        <v>1</v>
      </c>
      <c r="AA222">
        <v>0</v>
      </c>
      <c r="AB222">
        <v>1</v>
      </c>
      <c r="AC222">
        <v>1</v>
      </c>
      <c r="AD222">
        <v>0</v>
      </c>
      <c r="AE222" s="6">
        <v>1</v>
      </c>
      <c r="AF222">
        <v>0</v>
      </c>
      <c r="AG222" s="13">
        <v>1</v>
      </c>
      <c r="AH222">
        <v>0</v>
      </c>
      <c r="AI222">
        <v>0</v>
      </c>
      <c r="AJ222">
        <v>0</v>
      </c>
      <c r="AK222">
        <v>0</v>
      </c>
      <c r="AL222" t="s">
        <v>46</v>
      </c>
    </row>
    <row r="223" spans="1:38">
      <c r="A223" t="s">
        <v>121</v>
      </c>
      <c r="D223">
        <v>38.479999999999997</v>
      </c>
      <c r="E223">
        <v>19.5</v>
      </c>
      <c r="F223">
        <v>4</v>
      </c>
      <c r="G223">
        <v>2.5</v>
      </c>
      <c r="H223">
        <v>1</v>
      </c>
      <c r="I223">
        <v>1</v>
      </c>
      <c r="J223">
        <v>0</v>
      </c>
      <c r="K223" s="6">
        <v>0</v>
      </c>
      <c r="L223">
        <v>1</v>
      </c>
      <c r="M223">
        <v>0</v>
      </c>
      <c r="N223">
        <v>0</v>
      </c>
      <c r="O223">
        <v>0</v>
      </c>
      <c r="P223" s="6">
        <v>0</v>
      </c>
      <c r="Q223">
        <v>0</v>
      </c>
      <c r="R223">
        <v>1</v>
      </c>
      <c r="S223">
        <v>0</v>
      </c>
      <c r="T223">
        <v>1</v>
      </c>
      <c r="U223">
        <v>1</v>
      </c>
      <c r="V223">
        <v>0</v>
      </c>
      <c r="W223">
        <v>1</v>
      </c>
      <c r="X223">
        <v>1</v>
      </c>
      <c r="Y223" s="6">
        <v>1</v>
      </c>
      <c r="Z223">
        <v>0</v>
      </c>
      <c r="AA223">
        <v>0</v>
      </c>
      <c r="AB223">
        <v>1</v>
      </c>
      <c r="AC223">
        <v>1</v>
      </c>
      <c r="AD223">
        <v>0</v>
      </c>
      <c r="AE223" s="6">
        <v>0</v>
      </c>
      <c r="AF223">
        <v>1</v>
      </c>
      <c r="AG223" s="13">
        <v>0</v>
      </c>
      <c r="AH223">
        <v>0</v>
      </c>
      <c r="AI223">
        <v>0</v>
      </c>
      <c r="AJ223">
        <v>0</v>
      </c>
      <c r="AK223">
        <v>1</v>
      </c>
      <c r="AL223" t="s">
        <v>46</v>
      </c>
    </row>
    <row r="224" spans="1:38" s="2" customFormat="1">
      <c r="K224" s="6"/>
      <c r="P224" s="6"/>
      <c r="Y224" s="6"/>
      <c r="AE224" s="6"/>
      <c r="AG224" s="13"/>
    </row>
    <row r="225" spans="1:37" s="9" customFormat="1">
      <c r="A225" s="8" t="s">
        <v>196</v>
      </c>
    </row>
    <row r="226" spans="1:37">
      <c r="A226" t="s">
        <v>199</v>
      </c>
      <c r="F226">
        <f>COUNT(D216:D223)</f>
        <v>8</v>
      </c>
      <c r="I226" s="4"/>
      <c r="J226" s="4"/>
      <c r="L226" s="4"/>
    </row>
    <row r="227" spans="1:37">
      <c r="A227" t="s">
        <v>200</v>
      </c>
      <c r="F227">
        <f>AVERAGE(D216:D223)</f>
        <v>33.336250000000007</v>
      </c>
      <c r="I227" s="4"/>
      <c r="J227" s="4"/>
      <c r="L227" s="4"/>
    </row>
    <row r="228" spans="1:37">
      <c r="A228" t="s">
        <v>201</v>
      </c>
      <c r="F228">
        <f>AVERAGE(E216:E223)</f>
        <v>34.4375</v>
      </c>
      <c r="I228" s="4"/>
      <c r="J228" s="4"/>
      <c r="L228" s="4"/>
    </row>
    <row r="229" spans="1:37">
      <c r="A229" t="s">
        <v>202</v>
      </c>
      <c r="H229">
        <f>COUNTIF(H216:H223,"=1")</f>
        <v>5</v>
      </c>
      <c r="I229">
        <f t="shared" ref="I229:AK229" si="3">COUNTIF(I216:I223,"=1")</f>
        <v>4</v>
      </c>
      <c r="J229">
        <f t="shared" si="3"/>
        <v>5</v>
      </c>
      <c r="K229">
        <f t="shared" si="3"/>
        <v>4</v>
      </c>
      <c r="L229">
        <f t="shared" si="3"/>
        <v>5</v>
      </c>
      <c r="M229">
        <f t="shared" si="3"/>
        <v>4</v>
      </c>
      <c r="N229">
        <f t="shared" si="3"/>
        <v>4</v>
      </c>
      <c r="O229">
        <f t="shared" si="3"/>
        <v>4</v>
      </c>
      <c r="P229">
        <f t="shared" si="3"/>
        <v>6</v>
      </c>
      <c r="Q229">
        <f t="shared" si="3"/>
        <v>3</v>
      </c>
      <c r="R229">
        <f t="shared" si="3"/>
        <v>7</v>
      </c>
      <c r="S229">
        <f t="shared" si="3"/>
        <v>5</v>
      </c>
      <c r="T229">
        <f t="shared" si="3"/>
        <v>7</v>
      </c>
      <c r="U229">
        <f t="shared" si="3"/>
        <v>8</v>
      </c>
      <c r="V229">
        <f t="shared" si="3"/>
        <v>6</v>
      </c>
      <c r="W229">
        <f t="shared" si="3"/>
        <v>8</v>
      </c>
      <c r="X229">
        <f t="shared" si="3"/>
        <v>7</v>
      </c>
      <c r="Y229">
        <f t="shared" si="3"/>
        <v>5</v>
      </c>
      <c r="Z229">
        <f t="shared" si="3"/>
        <v>5</v>
      </c>
      <c r="AA229">
        <f t="shared" si="3"/>
        <v>4</v>
      </c>
      <c r="AB229">
        <f t="shared" si="3"/>
        <v>7</v>
      </c>
      <c r="AC229">
        <f t="shared" si="3"/>
        <v>8</v>
      </c>
      <c r="AD229">
        <f t="shared" si="3"/>
        <v>5</v>
      </c>
      <c r="AE229">
        <f t="shared" si="3"/>
        <v>7</v>
      </c>
      <c r="AF229">
        <f t="shared" si="3"/>
        <v>6</v>
      </c>
      <c r="AG229">
        <f t="shared" si="3"/>
        <v>7</v>
      </c>
      <c r="AH229">
        <f t="shared" si="3"/>
        <v>5</v>
      </c>
      <c r="AI229">
        <f t="shared" si="3"/>
        <v>4</v>
      </c>
      <c r="AJ229">
        <f t="shared" si="3"/>
        <v>5</v>
      </c>
      <c r="AK229">
        <f t="shared" si="3"/>
        <v>7</v>
      </c>
    </row>
    <row r="230" spans="1:37">
      <c r="I230" s="4"/>
      <c r="J230" s="4"/>
      <c r="L230" s="4"/>
    </row>
    <row r="231" spans="1:37">
      <c r="A231" s="7" t="s">
        <v>203</v>
      </c>
      <c r="H231" s="7" t="s">
        <v>204</v>
      </c>
      <c r="I231" s="4"/>
      <c r="J231" s="4"/>
      <c r="L231" s="4"/>
    </row>
    <row r="232" spans="1:37">
      <c r="A232" t="s">
        <v>205</v>
      </c>
      <c r="F232">
        <f>SUM(K229,P229,Y229)</f>
        <v>15</v>
      </c>
      <c r="H232">
        <f>3*F226</f>
        <v>24</v>
      </c>
      <c r="J232" s="5" t="s">
        <v>224</v>
      </c>
    </row>
    <row r="233" spans="1:37">
      <c r="A233" t="s">
        <v>206</v>
      </c>
      <c r="F233">
        <f>SUM(H229:J229,L229:O229,Q229:X229,Z229:AA229)</f>
        <v>91</v>
      </c>
      <c r="H233">
        <f>17*F226</f>
        <v>136</v>
      </c>
      <c r="I233" s="4"/>
      <c r="J233" s="5" t="s">
        <v>207</v>
      </c>
      <c r="L233" s="4"/>
    </row>
    <row r="234" spans="1:37">
      <c r="A234" t="s">
        <v>208</v>
      </c>
      <c r="F234">
        <f>0</f>
        <v>0</v>
      </c>
      <c r="H234">
        <f>0*F226</f>
        <v>0</v>
      </c>
      <c r="I234" s="4"/>
      <c r="J234" s="5" t="s">
        <v>225</v>
      </c>
      <c r="L234" s="4"/>
    </row>
    <row r="235" spans="1:37">
      <c r="I235" s="4"/>
      <c r="J235" s="4"/>
      <c r="L235" s="4"/>
    </row>
    <row r="236" spans="1:37">
      <c r="A236" s="7" t="s">
        <v>209</v>
      </c>
      <c r="I236" s="4"/>
      <c r="J236" s="4"/>
      <c r="L236" s="4"/>
    </row>
    <row r="237" spans="1:37">
      <c r="A237" t="s">
        <v>205</v>
      </c>
      <c r="F237">
        <f>AE229</f>
        <v>7</v>
      </c>
      <c r="H237">
        <f>1*F226</f>
        <v>8</v>
      </c>
      <c r="I237" s="4"/>
      <c r="J237" s="5" t="s">
        <v>226</v>
      </c>
      <c r="L237" s="4"/>
    </row>
    <row r="238" spans="1:37">
      <c r="A238" t="s">
        <v>206</v>
      </c>
      <c r="F238">
        <f>SUM(AB229:AD229,AF229,AH229:AK229)</f>
        <v>47</v>
      </c>
      <c r="H238">
        <f>8*F226</f>
        <v>64</v>
      </c>
      <c r="I238" s="4"/>
      <c r="J238" s="5" t="s">
        <v>227</v>
      </c>
      <c r="L238" s="4"/>
    </row>
    <row r="239" spans="1:37">
      <c r="A239" t="s">
        <v>208</v>
      </c>
      <c r="F239">
        <f>AG229</f>
        <v>7</v>
      </c>
      <c r="H239">
        <f>1*F226</f>
        <v>8</v>
      </c>
      <c r="I239" s="4"/>
      <c r="J239" s="5" t="s">
        <v>210</v>
      </c>
      <c r="L239" s="4"/>
    </row>
    <row r="240" spans="1:37">
      <c r="I240" s="4"/>
      <c r="J240" s="4"/>
      <c r="L240" s="4"/>
    </row>
    <row r="241" spans="1:38">
      <c r="A241" s="7" t="s">
        <v>211</v>
      </c>
      <c r="I241" s="4"/>
      <c r="J241" s="4"/>
      <c r="L241" s="4"/>
    </row>
    <row r="242" spans="1:38">
      <c r="A242" s="3" t="s">
        <v>212</v>
      </c>
      <c r="H242" s="3" t="s">
        <v>213</v>
      </c>
      <c r="I242" s="5" t="s">
        <v>214</v>
      </c>
      <c r="J242" s="4"/>
      <c r="L242" s="4"/>
    </row>
    <row r="243" spans="1:38">
      <c r="A243" s="3" t="s">
        <v>215</v>
      </c>
      <c r="H243">
        <f>ABS(SUM(F216:F223))</f>
        <v>56</v>
      </c>
      <c r="I243" s="4">
        <f>ABS(SUM(G216:G223))</f>
        <v>52.5</v>
      </c>
      <c r="J243" s="4"/>
      <c r="L243" s="4"/>
    </row>
    <row r="244" spans="1:38">
      <c r="A244" s="3"/>
      <c r="F244" s="3" t="s">
        <v>204</v>
      </c>
      <c r="H244" s="7"/>
      <c r="I244" s="14"/>
      <c r="J244" s="4"/>
      <c r="L244" s="4"/>
    </row>
    <row r="245" spans="1:38">
      <c r="I245" s="4"/>
      <c r="J245" s="4"/>
      <c r="L245" s="4"/>
    </row>
    <row r="246" spans="1:38">
      <c r="A246" t="s">
        <v>216</v>
      </c>
      <c r="F246">
        <f>COUNTIF(E216:E223,"&lt;=10")</f>
        <v>1</v>
      </c>
      <c r="I246" s="4"/>
      <c r="J246" s="4"/>
      <c r="L246" s="4"/>
    </row>
    <row r="247" spans="1:38">
      <c r="A247" t="s">
        <v>217</v>
      </c>
      <c r="F247">
        <f>COUNTIF(E216:E223,"&lt;=20")-COUNTIF(E216:E223,"&lt;=10")</f>
        <v>1</v>
      </c>
      <c r="H247" s="3" t="s">
        <v>218</v>
      </c>
      <c r="I247" s="4"/>
      <c r="J247" s="4"/>
      <c r="L247" s="4"/>
    </row>
    <row r="248" spans="1:38">
      <c r="A248" t="s">
        <v>219</v>
      </c>
      <c r="F248">
        <f>COUNTIF(E216:E223,"&lt;=30")-COUNTIF(E216:E223,"&lt;=20")</f>
        <v>2</v>
      </c>
      <c r="H248">
        <f>SUM(F246:F250)</f>
        <v>8</v>
      </c>
      <c r="I248" s="4"/>
      <c r="J248" s="4"/>
      <c r="L248" s="4"/>
    </row>
    <row r="249" spans="1:38">
      <c r="A249" t="s">
        <v>220</v>
      </c>
      <c r="F249">
        <f>COUNTIF(E216:E223,"&lt;=40")-COUNTIF(E216:E223,"&lt;=30")</f>
        <v>0</v>
      </c>
      <c r="I249" s="4"/>
      <c r="J249" s="4"/>
      <c r="L249" s="4"/>
    </row>
    <row r="250" spans="1:38">
      <c r="A250" t="s">
        <v>221</v>
      </c>
      <c r="F250">
        <f>COUNTIF(E216:E223,"&lt;=50")-COUNTIF(E216:E223,"&lt;=40")</f>
        <v>4</v>
      </c>
      <c r="I250" s="4"/>
      <c r="J250" s="4"/>
      <c r="L250" s="4"/>
    </row>
    <row r="251" spans="1:38" s="2" customFormat="1">
      <c r="K251" s="6"/>
      <c r="P251" s="6"/>
      <c r="Y251" s="6"/>
      <c r="AE251" s="6"/>
      <c r="AG251" s="13"/>
    </row>
    <row r="252" spans="1:38" s="9" customFormat="1">
      <c r="A252" s="8" t="s">
        <v>197</v>
      </c>
    </row>
    <row r="253" spans="1:38">
      <c r="A253" t="s">
        <v>180</v>
      </c>
      <c r="D253">
        <v>46.17</v>
      </c>
      <c r="E253">
        <v>48</v>
      </c>
      <c r="F253">
        <v>10</v>
      </c>
      <c r="G253">
        <v>10</v>
      </c>
      <c r="H253">
        <v>1</v>
      </c>
      <c r="I253">
        <v>1</v>
      </c>
      <c r="J253">
        <v>1</v>
      </c>
      <c r="K253" s="6">
        <v>1</v>
      </c>
      <c r="L253">
        <v>1</v>
      </c>
      <c r="M253">
        <v>1</v>
      </c>
      <c r="N253">
        <v>1</v>
      </c>
      <c r="O253">
        <v>1</v>
      </c>
      <c r="P253" s="6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0</v>
      </c>
      <c r="X253">
        <v>1</v>
      </c>
      <c r="Y253" s="6">
        <v>1</v>
      </c>
      <c r="Z253">
        <v>1</v>
      </c>
      <c r="AA253">
        <v>1</v>
      </c>
      <c r="AB253">
        <v>1</v>
      </c>
      <c r="AC253">
        <v>1</v>
      </c>
      <c r="AD253">
        <v>0</v>
      </c>
      <c r="AE253" s="6">
        <v>1</v>
      </c>
      <c r="AF253">
        <v>1</v>
      </c>
      <c r="AG253" s="13">
        <v>1</v>
      </c>
      <c r="AH253">
        <v>1</v>
      </c>
      <c r="AI253">
        <v>1</v>
      </c>
      <c r="AJ253">
        <v>1</v>
      </c>
      <c r="AK253">
        <v>1</v>
      </c>
      <c r="AL253" t="s">
        <v>35</v>
      </c>
    </row>
    <row r="254" spans="1:38">
      <c r="A254" t="s">
        <v>158</v>
      </c>
      <c r="D254">
        <v>46.41</v>
      </c>
      <c r="E254">
        <v>50</v>
      </c>
      <c r="F254">
        <v>10</v>
      </c>
      <c r="G254">
        <v>10</v>
      </c>
      <c r="H254">
        <v>1</v>
      </c>
      <c r="I254">
        <v>1</v>
      </c>
      <c r="J254">
        <v>1</v>
      </c>
      <c r="K254" s="6">
        <v>1</v>
      </c>
      <c r="L254">
        <v>1</v>
      </c>
      <c r="M254">
        <v>1</v>
      </c>
      <c r="N254">
        <v>1</v>
      </c>
      <c r="O254">
        <v>1</v>
      </c>
      <c r="P254" s="6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 s="6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 s="6">
        <v>1</v>
      </c>
      <c r="AF254">
        <v>1</v>
      </c>
      <c r="AG254" s="13">
        <v>1</v>
      </c>
      <c r="AH254">
        <v>1</v>
      </c>
      <c r="AI254">
        <v>1</v>
      </c>
      <c r="AJ254">
        <v>1</v>
      </c>
      <c r="AK254">
        <v>1</v>
      </c>
      <c r="AL254" t="s">
        <v>35</v>
      </c>
    </row>
    <row r="255" spans="1:38">
      <c r="A255" t="s">
        <v>123</v>
      </c>
      <c r="D255">
        <v>47.31</v>
      </c>
      <c r="E255">
        <v>49</v>
      </c>
      <c r="F255">
        <v>10</v>
      </c>
      <c r="G255">
        <v>10</v>
      </c>
      <c r="H255">
        <v>1</v>
      </c>
      <c r="I255">
        <v>1</v>
      </c>
      <c r="J255">
        <v>1</v>
      </c>
      <c r="K255" s="6">
        <v>1</v>
      </c>
      <c r="L255">
        <v>1</v>
      </c>
      <c r="M255">
        <v>1</v>
      </c>
      <c r="N255">
        <v>0</v>
      </c>
      <c r="O255">
        <v>1</v>
      </c>
      <c r="P255" s="6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 s="6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 s="6">
        <v>1</v>
      </c>
      <c r="AF255">
        <v>1</v>
      </c>
      <c r="AG255" s="13">
        <v>1</v>
      </c>
      <c r="AH255">
        <v>1</v>
      </c>
      <c r="AI255">
        <v>1</v>
      </c>
      <c r="AJ255">
        <v>1</v>
      </c>
      <c r="AK255">
        <v>1</v>
      </c>
      <c r="AL255" t="s">
        <v>35</v>
      </c>
    </row>
    <row r="256" spans="1:38" s="2" customFormat="1">
      <c r="K256" s="6"/>
      <c r="P256" s="6"/>
      <c r="Y256" s="6"/>
      <c r="AE256" s="6"/>
      <c r="AG256" s="13"/>
    </row>
    <row r="257" spans="1:37" s="9" customFormat="1">
      <c r="A257" s="8" t="s">
        <v>197</v>
      </c>
    </row>
    <row r="258" spans="1:37">
      <c r="A258" t="s">
        <v>199</v>
      </c>
      <c r="F258">
        <f>COUNT(D253:D255)</f>
        <v>3</v>
      </c>
      <c r="I258" s="4"/>
      <c r="J258" s="4"/>
      <c r="L258" s="4"/>
    </row>
    <row r="259" spans="1:37">
      <c r="A259" t="s">
        <v>200</v>
      </c>
      <c r="F259">
        <f>AVERAGE(D253:D255)</f>
        <v>46.629999999999995</v>
      </c>
      <c r="I259" s="4"/>
      <c r="J259" s="4"/>
      <c r="L259" s="4"/>
    </row>
    <row r="260" spans="1:37">
      <c r="A260" t="s">
        <v>201</v>
      </c>
      <c r="F260">
        <f>AVERAGE(E253:E255)</f>
        <v>49</v>
      </c>
      <c r="I260" s="4"/>
      <c r="J260" s="4"/>
      <c r="L260" s="4"/>
    </row>
    <row r="261" spans="1:37">
      <c r="A261" t="s">
        <v>202</v>
      </c>
      <c r="H261">
        <f>COUNTIF(H253:H255,"=1")</f>
        <v>3</v>
      </c>
      <c r="I261">
        <f t="shared" ref="I261:AK261" si="4">COUNTIF(I253:I255,"=1")</f>
        <v>3</v>
      </c>
      <c r="J261">
        <f t="shared" si="4"/>
        <v>3</v>
      </c>
      <c r="K261">
        <f t="shared" si="4"/>
        <v>3</v>
      </c>
      <c r="L261">
        <f t="shared" si="4"/>
        <v>3</v>
      </c>
      <c r="M261">
        <f t="shared" si="4"/>
        <v>3</v>
      </c>
      <c r="N261">
        <f t="shared" si="4"/>
        <v>2</v>
      </c>
      <c r="O261">
        <f t="shared" si="4"/>
        <v>3</v>
      </c>
      <c r="P261">
        <f t="shared" si="4"/>
        <v>3</v>
      </c>
      <c r="Q261">
        <f t="shared" si="4"/>
        <v>3</v>
      </c>
      <c r="R261">
        <f t="shared" si="4"/>
        <v>3</v>
      </c>
      <c r="S261">
        <f t="shared" si="4"/>
        <v>3</v>
      </c>
      <c r="T261">
        <f t="shared" si="4"/>
        <v>3</v>
      </c>
      <c r="U261">
        <f t="shared" si="4"/>
        <v>3</v>
      </c>
      <c r="V261">
        <f t="shared" si="4"/>
        <v>3</v>
      </c>
      <c r="W261">
        <f t="shared" si="4"/>
        <v>2</v>
      </c>
      <c r="X261">
        <f t="shared" si="4"/>
        <v>3</v>
      </c>
      <c r="Y261">
        <f t="shared" si="4"/>
        <v>3</v>
      </c>
      <c r="Z261">
        <f t="shared" si="4"/>
        <v>3</v>
      </c>
      <c r="AA261">
        <f t="shared" si="4"/>
        <v>3</v>
      </c>
      <c r="AB261">
        <f t="shared" si="4"/>
        <v>3</v>
      </c>
      <c r="AC261">
        <f t="shared" si="4"/>
        <v>3</v>
      </c>
      <c r="AD261">
        <f t="shared" si="4"/>
        <v>2</v>
      </c>
      <c r="AE261">
        <f t="shared" si="4"/>
        <v>3</v>
      </c>
      <c r="AF261">
        <f t="shared" si="4"/>
        <v>3</v>
      </c>
      <c r="AG261">
        <f t="shared" si="4"/>
        <v>3</v>
      </c>
      <c r="AH261">
        <f t="shared" si="4"/>
        <v>3</v>
      </c>
      <c r="AI261">
        <f t="shared" si="4"/>
        <v>3</v>
      </c>
      <c r="AJ261">
        <f t="shared" si="4"/>
        <v>3</v>
      </c>
      <c r="AK261">
        <f t="shared" si="4"/>
        <v>3</v>
      </c>
    </row>
    <row r="262" spans="1:37">
      <c r="I262" s="4"/>
      <c r="J262" s="4"/>
      <c r="L262" s="4"/>
    </row>
    <row r="263" spans="1:37">
      <c r="A263" s="7" t="s">
        <v>203</v>
      </c>
      <c r="H263" s="7" t="s">
        <v>204</v>
      </c>
      <c r="I263" s="4"/>
      <c r="J263" s="4"/>
      <c r="L263" s="4"/>
    </row>
    <row r="264" spans="1:37">
      <c r="A264" t="s">
        <v>205</v>
      </c>
      <c r="F264">
        <f>SUM(K261,P261,Y261)</f>
        <v>9</v>
      </c>
      <c r="H264">
        <f>3*F258</f>
        <v>9</v>
      </c>
      <c r="J264" s="5" t="s">
        <v>224</v>
      </c>
    </row>
    <row r="265" spans="1:37">
      <c r="A265" t="s">
        <v>206</v>
      </c>
      <c r="F265">
        <f>SUM(H261:J261,L261:O261,Q261:X261,Z261:AA261)</f>
        <v>49</v>
      </c>
      <c r="H265">
        <f>17*F258</f>
        <v>51</v>
      </c>
      <c r="I265" s="4"/>
      <c r="J265" s="5" t="s">
        <v>207</v>
      </c>
      <c r="L265" s="4"/>
    </row>
    <row r="266" spans="1:37">
      <c r="A266" t="s">
        <v>208</v>
      </c>
      <c r="F266">
        <f>0</f>
        <v>0</v>
      </c>
      <c r="H266">
        <f>0*F258</f>
        <v>0</v>
      </c>
      <c r="I266" s="4"/>
      <c r="J266" s="5" t="s">
        <v>225</v>
      </c>
      <c r="L266" s="4"/>
    </row>
    <row r="267" spans="1:37">
      <c r="I267" s="4"/>
      <c r="J267" s="4"/>
      <c r="L267" s="4"/>
    </row>
    <row r="268" spans="1:37">
      <c r="A268" s="7" t="s">
        <v>209</v>
      </c>
      <c r="I268" s="4"/>
      <c r="J268" s="4"/>
      <c r="L268" s="4"/>
    </row>
    <row r="269" spans="1:37">
      <c r="A269" t="s">
        <v>205</v>
      </c>
      <c r="F269">
        <f>AE261</f>
        <v>3</v>
      </c>
      <c r="H269">
        <f>1*F258</f>
        <v>3</v>
      </c>
      <c r="I269" s="4"/>
      <c r="J269" s="5" t="s">
        <v>226</v>
      </c>
      <c r="L269" s="4"/>
    </row>
    <row r="270" spans="1:37">
      <c r="A270" t="s">
        <v>206</v>
      </c>
      <c r="F270">
        <f>SUM(AB261:AD261,AF261,AH261:AK261)</f>
        <v>23</v>
      </c>
      <c r="H270">
        <f>8*F258</f>
        <v>24</v>
      </c>
      <c r="I270" s="4"/>
      <c r="J270" s="5" t="s">
        <v>227</v>
      </c>
      <c r="L270" s="4"/>
    </row>
    <row r="271" spans="1:37">
      <c r="A271" t="s">
        <v>208</v>
      </c>
      <c r="F271">
        <f>AG261</f>
        <v>3</v>
      </c>
      <c r="H271">
        <f>1*F258</f>
        <v>3</v>
      </c>
      <c r="I271" s="4"/>
      <c r="J271" s="5" t="s">
        <v>210</v>
      </c>
      <c r="L271" s="4"/>
    </row>
    <row r="272" spans="1:37">
      <c r="I272" s="4"/>
      <c r="J272" s="4"/>
      <c r="L272" s="4"/>
    </row>
    <row r="273" spans="1:38">
      <c r="A273" s="7" t="s">
        <v>211</v>
      </c>
      <c r="I273" s="4"/>
      <c r="J273" s="4"/>
      <c r="L273" s="4"/>
    </row>
    <row r="274" spans="1:38">
      <c r="A274" s="3" t="s">
        <v>212</v>
      </c>
      <c r="H274" s="3" t="s">
        <v>213</v>
      </c>
      <c r="I274" s="5" t="s">
        <v>214</v>
      </c>
      <c r="J274" s="4"/>
      <c r="L274" s="4"/>
    </row>
    <row r="275" spans="1:38">
      <c r="A275" s="3" t="s">
        <v>215</v>
      </c>
      <c r="H275">
        <f>ABS(SUM(F253:F255))</f>
        <v>30</v>
      </c>
      <c r="I275" s="4">
        <f>ABS(SUM(G253:G255))</f>
        <v>30</v>
      </c>
      <c r="J275" s="4"/>
      <c r="L275" s="4"/>
    </row>
    <row r="276" spans="1:38">
      <c r="A276" s="3"/>
      <c r="F276" s="3" t="s">
        <v>204</v>
      </c>
      <c r="H276" s="7"/>
      <c r="I276" s="14"/>
      <c r="J276" s="4"/>
      <c r="L276" s="4"/>
    </row>
    <row r="277" spans="1:38">
      <c r="I277" s="4"/>
      <c r="J277" s="4"/>
      <c r="L277" s="4"/>
    </row>
    <row r="278" spans="1:38">
      <c r="A278" t="s">
        <v>216</v>
      </c>
      <c r="F278">
        <f>COUNTIF(E253:E255,"&lt;=10")</f>
        <v>0</v>
      </c>
      <c r="I278" s="4"/>
      <c r="J278" s="4"/>
      <c r="L278" s="4"/>
    </row>
    <row r="279" spans="1:38">
      <c r="A279" t="s">
        <v>217</v>
      </c>
      <c r="F279">
        <f>COUNTIF(E253:E255,"&lt;=20")-COUNTIF(E253:E255,"&lt;=10")</f>
        <v>0</v>
      </c>
      <c r="H279" s="3" t="s">
        <v>218</v>
      </c>
      <c r="I279" s="4"/>
      <c r="J279" s="4"/>
      <c r="L279" s="4"/>
    </row>
    <row r="280" spans="1:38">
      <c r="A280" t="s">
        <v>219</v>
      </c>
      <c r="F280">
        <f>COUNTIF(E253:E255,"&lt;=30")-COUNTIF(E253:E255,"&lt;=20")</f>
        <v>0</v>
      </c>
      <c r="H280">
        <f>SUM(F278:F282)</f>
        <v>3</v>
      </c>
      <c r="I280" s="4"/>
      <c r="J280" s="4"/>
      <c r="L280" s="4"/>
    </row>
    <row r="281" spans="1:38">
      <c r="A281" t="s">
        <v>220</v>
      </c>
      <c r="F281">
        <f>COUNTIF(E253:E255,"&lt;=40")-COUNTIF(E253:E255,"&lt;=30")</f>
        <v>0</v>
      </c>
      <c r="I281" s="4"/>
      <c r="J281" s="4"/>
      <c r="L281" s="4"/>
    </row>
    <row r="282" spans="1:38">
      <c r="A282" t="s">
        <v>221</v>
      </c>
      <c r="F282">
        <f>COUNTIF(E253:E255,"&lt;=50")-COUNTIF(E253:E255,"&lt;=40")</f>
        <v>3</v>
      </c>
      <c r="I282" s="4"/>
      <c r="J282" s="4"/>
      <c r="L282" s="4"/>
    </row>
    <row r="283" spans="1:38" s="2" customFormat="1">
      <c r="K283" s="6"/>
      <c r="P283" s="6"/>
      <c r="Y283" s="6"/>
      <c r="AE283" s="6"/>
      <c r="AG283" s="13"/>
    </row>
    <row r="284" spans="1:38" s="9" customFormat="1">
      <c r="A284" s="8" t="s">
        <v>198</v>
      </c>
    </row>
    <row r="285" spans="1:38">
      <c r="A285" t="s">
        <v>98</v>
      </c>
      <c r="D285">
        <v>52.16</v>
      </c>
      <c r="E285">
        <v>20.5</v>
      </c>
      <c r="F285">
        <v>4</v>
      </c>
      <c r="G285">
        <v>2.5</v>
      </c>
      <c r="H285">
        <v>0</v>
      </c>
      <c r="I285">
        <v>0</v>
      </c>
      <c r="J285">
        <v>0</v>
      </c>
      <c r="K285" s="6">
        <v>1</v>
      </c>
      <c r="L285">
        <v>1</v>
      </c>
      <c r="M285">
        <v>1</v>
      </c>
      <c r="N285">
        <v>1</v>
      </c>
      <c r="O285">
        <v>0</v>
      </c>
      <c r="P285" s="6">
        <v>0</v>
      </c>
      <c r="Q285">
        <v>0</v>
      </c>
      <c r="R285">
        <v>1</v>
      </c>
      <c r="S285">
        <v>0</v>
      </c>
      <c r="T285">
        <v>1</v>
      </c>
      <c r="U285">
        <v>1</v>
      </c>
      <c r="V285">
        <v>0</v>
      </c>
      <c r="W285">
        <v>1</v>
      </c>
      <c r="X285">
        <v>0</v>
      </c>
      <c r="Y285" s="6">
        <v>1</v>
      </c>
      <c r="Z285">
        <v>0</v>
      </c>
      <c r="AA285">
        <v>0</v>
      </c>
      <c r="AB285">
        <v>1</v>
      </c>
      <c r="AC285">
        <v>0</v>
      </c>
      <c r="AD285">
        <v>1</v>
      </c>
      <c r="AE285" s="6">
        <v>0</v>
      </c>
      <c r="AF285">
        <v>1</v>
      </c>
      <c r="AG285" s="13">
        <v>0</v>
      </c>
      <c r="AH285">
        <v>0</v>
      </c>
      <c r="AI285">
        <v>1</v>
      </c>
      <c r="AJ285">
        <v>0</v>
      </c>
      <c r="AK285">
        <v>1</v>
      </c>
      <c r="AL285" t="s">
        <v>46</v>
      </c>
    </row>
    <row r="286" spans="1:38">
      <c r="A286" t="s">
        <v>69</v>
      </c>
      <c r="D286">
        <v>57.24</v>
      </c>
      <c r="E286">
        <v>34.25</v>
      </c>
      <c r="F286">
        <v>10</v>
      </c>
      <c r="G286">
        <v>1.25</v>
      </c>
      <c r="H286">
        <v>1</v>
      </c>
      <c r="I286">
        <v>1</v>
      </c>
      <c r="J286">
        <v>1</v>
      </c>
      <c r="K286" s="6">
        <v>1</v>
      </c>
      <c r="L286">
        <v>0</v>
      </c>
      <c r="M286">
        <v>1</v>
      </c>
      <c r="N286">
        <v>1</v>
      </c>
      <c r="O286">
        <v>1</v>
      </c>
      <c r="P286" s="6">
        <v>1</v>
      </c>
      <c r="Q286">
        <v>1</v>
      </c>
      <c r="R286">
        <v>0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0</v>
      </c>
      <c r="Y286" s="6">
        <v>1</v>
      </c>
      <c r="Z286">
        <v>1</v>
      </c>
      <c r="AA286">
        <v>0</v>
      </c>
      <c r="AB286">
        <v>1</v>
      </c>
      <c r="AC286">
        <v>0</v>
      </c>
      <c r="AD286">
        <v>0</v>
      </c>
      <c r="AE286" s="6">
        <v>1</v>
      </c>
      <c r="AF286">
        <v>1</v>
      </c>
      <c r="AG286" s="13">
        <v>1</v>
      </c>
      <c r="AH286">
        <v>1</v>
      </c>
      <c r="AI286">
        <v>0</v>
      </c>
      <c r="AJ286">
        <v>1</v>
      </c>
      <c r="AK286">
        <v>1</v>
      </c>
      <c r="AL286" t="s">
        <v>53</v>
      </c>
    </row>
    <row r="287" spans="1:38" s="2" customFormat="1"/>
    <row r="288" spans="1:38" s="9" customFormat="1">
      <c r="A288" s="8" t="s">
        <v>198</v>
      </c>
    </row>
    <row r="289" spans="1:37">
      <c r="A289" t="s">
        <v>199</v>
      </c>
      <c r="F289">
        <f>COUNT(D285:D286)</f>
        <v>2</v>
      </c>
      <c r="I289" s="4"/>
      <c r="J289" s="4"/>
      <c r="L289" s="4"/>
    </row>
    <row r="290" spans="1:37">
      <c r="A290" t="s">
        <v>200</v>
      </c>
      <c r="F290">
        <f>AVERAGE(D285:D286)</f>
        <v>54.7</v>
      </c>
      <c r="I290" s="4"/>
      <c r="J290" s="4"/>
      <c r="L290" s="4"/>
    </row>
    <row r="291" spans="1:37">
      <c r="A291" t="s">
        <v>201</v>
      </c>
      <c r="F291">
        <f>AVERAGE(E285:E286)</f>
        <v>27.375</v>
      </c>
      <c r="I291" s="4"/>
      <c r="J291" s="4"/>
      <c r="L291" s="4"/>
    </row>
    <row r="292" spans="1:37">
      <c r="A292" t="s">
        <v>202</v>
      </c>
      <c r="H292">
        <f>COUNTIF(H285:H286,"=1")</f>
        <v>1</v>
      </c>
      <c r="I292">
        <f t="shared" ref="I292:AK292" si="5">COUNTIF(I285:I286,"=1")</f>
        <v>1</v>
      </c>
      <c r="J292">
        <f t="shared" si="5"/>
        <v>1</v>
      </c>
      <c r="K292">
        <f t="shared" si="5"/>
        <v>2</v>
      </c>
      <c r="L292">
        <f t="shared" si="5"/>
        <v>1</v>
      </c>
      <c r="M292">
        <f t="shared" si="5"/>
        <v>2</v>
      </c>
      <c r="N292">
        <f t="shared" si="5"/>
        <v>2</v>
      </c>
      <c r="O292">
        <f t="shared" si="5"/>
        <v>1</v>
      </c>
      <c r="P292">
        <f t="shared" si="5"/>
        <v>1</v>
      </c>
      <c r="Q292">
        <f t="shared" si="5"/>
        <v>1</v>
      </c>
      <c r="R292">
        <f t="shared" si="5"/>
        <v>1</v>
      </c>
      <c r="S292">
        <f t="shared" si="5"/>
        <v>1</v>
      </c>
      <c r="T292">
        <f t="shared" si="5"/>
        <v>2</v>
      </c>
      <c r="U292">
        <f t="shared" si="5"/>
        <v>2</v>
      </c>
      <c r="V292">
        <f t="shared" si="5"/>
        <v>1</v>
      </c>
      <c r="W292">
        <f t="shared" si="5"/>
        <v>2</v>
      </c>
      <c r="X292">
        <f t="shared" si="5"/>
        <v>0</v>
      </c>
      <c r="Y292">
        <f t="shared" si="5"/>
        <v>2</v>
      </c>
      <c r="Z292">
        <f t="shared" si="5"/>
        <v>1</v>
      </c>
      <c r="AA292">
        <f t="shared" si="5"/>
        <v>0</v>
      </c>
      <c r="AB292">
        <f t="shared" si="5"/>
        <v>2</v>
      </c>
      <c r="AC292">
        <f t="shared" si="5"/>
        <v>0</v>
      </c>
      <c r="AD292">
        <f t="shared" si="5"/>
        <v>1</v>
      </c>
      <c r="AE292">
        <f t="shared" si="5"/>
        <v>1</v>
      </c>
      <c r="AF292">
        <f t="shared" si="5"/>
        <v>2</v>
      </c>
      <c r="AG292">
        <f t="shared" si="5"/>
        <v>1</v>
      </c>
      <c r="AH292">
        <f t="shared" si="5"/>
        <v>1</v>
      </c>
      <c r="AI292">
        <f t="shared" si="5"/>
        <v>1</v>
      </c>
      <c r="AJ292">
        <f t="shared" si="5"/>
        <v>1</v>
      </c>
      <c r="AK292">
        <f t="shared" si="5"/>
        <v>2</v>
      </c>
    </row>
    <row r="293" spans="1:37">
      <c r="I293" s="4"/>
      <c r="J293" s="4"/>
      <c r="L293" s="4"/>
    </row>
    <row r="294" spans="1:37">
      <c r="A294" s="7" t="s">
        <v>203</v>
      </c>
      <c r="H294" s="7" t="s">
        <v>204</v>
      </c>
      <c r="I294" s="4"/>
      <c r="J294" s="4"/>
      <c r="L294" s="4"/>
    </row>
    <row r="295" spans="1:37">
      <c r="A295" t="s">
        <v>205</v>
      </c>
      <c r="F295">
        <f>SUM(K292,P292,Y292)</f>
        <v>5</v>
      </c>
      <c r="H295">
        <f>3*F289</f>
        <v>6</v>
      </c>
      <c r="J295" s="5" t="s">
        <v>224</v>
      </c>
    </row>
    <row r="296" spans="1:37">
      <c r="A296" t="s">
        <v>206</v>
      </c>
      <c r="F296">
        <f>SUM(H292:J292,L292:O292,Q292:X292,Z292:AA292)</f>
        <v>20</v>
      </c>
      <c r="H296">
        <f>17*F289</f>
        <v>34</v>
      </c>
      <c r="I296" s="4"/>
      <c r="J296" s="5" t="s">
        <v>207</v>
      </c>
      <c r="L296" s="4"/>
    </row>
    <row r="297" spans="1:37">
      <c r="A297" t="s">
        <v>208</v>
      </c>
      <c r="F297">
        <f>0</f>
        <v>0</v>
      </c>
      <c r="H297">
        <f>0*F289</f>
        <v>0</v>
      </c>
      <c r="I297" s="4"/>
      <c r="J297" s="5" t="s">
        <v>225</v>
      </c>
      <c r="L297" s="4"/>
    </row>
    <row r="298" spans="1:37">
      <c r="I298" s="4"/>
      <c r="J298" s="4"/>
      <c r="L298" s="4"/>
    </row>
    <row r="299" spans="1:37">
      <c r="A299" s="7" t="s">
        <v>209</v>
      </c>
      <c r="I299" s="4"/>
      <c r="J299" s="4"/>
      <c r="L299" s="4"/>
    </row>
    <row r="300" spans="1:37">
      <c r="A300" t="s">
        <v>205</v>
      </c>
      <c r="F300">
        <f>AE292</f>
        <v>1</v>
      </c>
      <c r="H300">
        <f>1*F289</f>
        <v>2</v>
      </c>
      <c r="I300" s="4"/>
      <c r="J300" s="5" t="s">
        <v>226</v>
      </c>
      <c r="L300" s="4"/>
    </row>
    <row r="301" spans="1:37">
      <c r="A301" t="s">
        <v>206</v>
      </c>
      <c r="F301">
        <f>SUM(AB292:AD292,AF292,AH292:AK292)</f>
        <v>10</v>
      </c>
      <c r="H301">
        <f>8*F289</f>
        <v>16</v>
      </c>
      <c r="I301" s="4"/>
      <c r="J301" s="5" t="s">
        <v>227</v>
      </c>
      <c r="L301" s="4"/>
    </row>
    <row r="302" spans="1:37">
      <c r="A302" t="s">
        <v>208</v>
      </c>
      <c r="F302">
        <f>AG292</f>
        <v>1</v>
      </c>
      <c r="H302">
        <f>1*F289</f>
        <v>2</v>
      </c>
      <c r="I302" s="4"/>
      <c r="J302" s="5" t="s">
        <v>210</v>
      </c>
      <c r="L302" s="4"/>
    </row>
    <row r="303" spans="1:37">
      <c r="I303" s="4"/>
      <c r="J303" s="4"/>
      <c r="L303" s="4"/>
    </row>
    <row r="304" spans="1:37">
      <c r="A304" s="7" t="s">
        <v>211</v>
      </c>
      <c r="I304" s="4"/>
      <c r="J304" s="4"/>
      <c r="L304" s="4"/>
    </row>
    <row r="305" spans="1:38">
      <c r="A305" s="3" t="s">
        <v>212</v>
      </c>
      <c r="H305" s="3" t="s">
        <v>213</v>
      </c>
      <c r="I305" s="5" t="s">
        <v>214</v>
      </c>
      <c r="J305" s="4"/>
      <c r="L305" s="4"/>
    </row>
    <row r="306" spans="1:38">
      <c r="A306" s="3" t="s">
        <v>215</v>
      </c>
      <c r="H306">
        <f>ABS(SUM(F285:F286))</f>
        <v>14</v>
      </c>
      <c r="I306" s="4">
        <f>ABS(SUM(G285:G286))</f>
        <v>3.75</v>
      </c>
      <c r="J306" s="4"/>
      <c r="L306" s="4"/>
    </row>
    <row r="307" spans="1:38">
      <c r="A307" s="3"/>
      <c r="F307" s="3" t="s">
        <v>204</v>
      </c>
      <c r="H307" s="7"/>
      <c r="I307" s="14"/>
      <c r="J307" s="4"/>
      <c r="L307" s="4"/>
    </row>
    <row r="308" spans="1:38">
      <c r="I308" s="4"/>
      <c r="J308" s="4"/>
      <c r="L308" s="4"/>
    </row>
    <row r="309" spans="1:38">
      <c r="A309" t="s">
        <v>216</v>
      </c>
      <c r="F309">
        <f>COUNTIF(E285:E286,"&lt;=10")</f>
        <v>0</v>
      </c>
      <c r="I309" s="4"/>
      <c r="J309" s="4"/>
      <c r="L309" s="4"/>
    </row>
    <row r="310" spans="1:38">
      <c r="A310" t="s">
        <v>217</v>
      </c>
      <c r="F310">
        <f>COUNTIF(E285:E286,"&lt;=20")-COUNTIF(E285:E286,"&lt;=10")</f>
        <v>0</v>
      </c>
      <c r="H310" s="3" t="s">
        <v>218</v>
      </c>
      <c r="I310" s="4"/>
      <c r="J310" s="4"/>
      <c r="L310" s="4"/>
    </row>
    <row r="311" spans="1:38">
      <c r="A311" t="s">
        <v>219</v>
      </c>
      <c r="F311">
        <f>COUNTIF(E285:E286,"&lt;=30")-COUNTIF(E285:E286,"&lt;=20")</f>
        <v>1</v>
      </c>
      <c r="H311">
        <f>SUM(F309:F313)</f>
        <v>2</v>
      </c>
      <c r="I311" s="4"/>
      <c r="J311" s="4"/>
      <c r="L311" s="4"/>
    </row>
    <row r="312" spans="1:38">
      <c r="A312" t="s">
        <v>220</v>
      </c>
      <c r="F312">
        <f>COUNTIF(E285:E286,"&lt;=40")-COUNTIF(E285:E286,"&lt;=30")</f>
        <v>1</v>
      </c>
      <c r="I312" s="4"/>
      <c r="J312" s="4"/>
      <c r="L312" s="4"/>
    </row>
    <row r="313" spans="1:38">
      <c r="A313" t="s">
        <v>221</v>
      </c>
      <c r="F313">
        <f>COUNTIF(E285:E286,"&lt;=50")-COUNTIF(E285:E286,"&lt;=40")</f>
        <v>0</v>
      </c>
      <c r="I313" s="4"/>
      <c r="J313" s="4"/>
      <c r="L313" s="4"/>
    </row>
    <row r="314" spans="1:38" s="2" customFormat="1">
      <c r="K314" s="6"/>
      <c r="P314" s="6"/>
      <c r="Y314" s="6"/>
      <c r="AE314" s="6"/>
      <c r="AG314" s="13"/>
    </row>
    <row r="315" spans="1:38" s="2" customFormat="1">
      <c r="K315" s="6"/>
      <c r="P315" s="6"/>
      <c r="Y315" s="6"/>
      <c r="AE315" s="6"/>
      <c r="AG315" s="13"/>
    </row>
    <row r="316" spans="1:38">
      <c r="A316" t="s">
        <v>37</v>
      </c>
      <c r="D316" t="s">
        <v>39</v>
      </c>
      <c r="E316" t="s">
        <v>38</v>
      </c>
      <c r="F316" t="s">
        <v>40</v>
      </c>
      <c r="G316" t="s">
        <v>40</v>
      </c>
      <c r="H316" t="s">
        <v>40</v>
      </c>
      <c r="I316" t="s">
        <v>40</v>
      </c>
      <c r="J316" t="s">
        <v>40</v>
      </c>
      <c r="K316" s="6" t="s">
        <v>40</v>
      </c>
      <c r="L316" t="s">
        <v>40</v>
      </c>
      <c r="M316" t="s">
        <v>40</v>
      </c>
      <c r="N316" t="s">
        <v>40</v>
      </c>
      <c r="O316" t="s">
        <v>40</v>
      </c>
      <c r="P316" s="6" t="s">
        <v>40</v>
      </c>
      <c r="Q316" t="s">
        <v>40</v>
      </c>
      <c r="R316" t="s">
        <v>40</v>
      </c>
      <c r="S316" t="s">
        <v>40</v>
      </c>
      <c r="T316" t="s">
        <v>40</v>
      </c>
      <c r="U316" t="s">
        <v>40</v>
      </c>
      <c r="V316" t="s">
        <v>40</v>
      </c>
      <c r="W316" t="s">
        <v>40</v>
      </c>
      <c r="X316" t="s">
        <v>40</v>
      </c>
      <c r="Y316" s="6" t="s">
        <v>40</v>
      </c>
      <c r="Z316" t="s">
        <v>40</v>
      </c>
      <c r="AA316" t="s">
        <v>40</v>
      </c>
      <c r="AB316" t="s">
        <v>40</v>
      </c>
      <c r="AC316" t="s">
        <v>40</v>
      </c>
      <c r="AD316" t="s">
        <v>40</v>
      </c>
      <c r="AE316" s="6" t="s">
        <v>40</v>
      </c>
      <c r="AF316" t="s">
        <v>40</v>
      </c>
      <c r="AG316" s="13" t="s">
        <v>40</v>
      </c>
      <c r="AH316" t="s">
        <v>40</v>
      </c>
      <c r="AI316" t="s">
        <v>40</v>
      </c>
      <c r="AJ316" t="s">
        <v>40</v>
      </c>
      <c r="AK316" t="s">
        <v>40</v>
      </c>
      <c r="AL316" t="s">
        <v>38</v>
      </c>
    </row>
    <row r="317" spans="1:38">
      <c r="A317" t="s">
        <v>48</v>
      </c>
      <c r="D317" t="s">
        <v>39</v>
      </c>
      <c r="E317" t="s">
        <v>38</v>
      </c>
      <c r="F317" t="s">
        <v>40</v>
      </c>
      <c r="G317" t="s">
        <v>40</v>
      </c>
      <c r="H317" t="s">
        <v>40</v>
      </c>
      <c r="I317" t="s">
        <v>40</v>
      </c>
      <c r="J317" t="s">
        <v>40</v>
      </c>
      <c r="K317" s="6" t="s">
        <v>40</v>
      </c>
      <c r="L317" t="s">
        <v>40</v>
      </c>
      <c r="M317" t="s">
        <v>40</v>
      </c>
      <c r="N317" t="s">
        <v>40</v>
      </c>
      <c r="O317" t="s">
        <v>40</v>
      </c>
      <c r="P317" s="6" t="s">
        <v>40</v>
      </c>
      <c r="Q317" t="s">
        <v>40</v>
      </c>
      <c r="R317" t="s">
        <v>40</v>
      </c>
      <c r="S317" t="s">
        <v>40</v>
      </c>
      <c r="T317" t="s">
        <v>40</v>
      </c>
      <c r="U317" t="s">
        <v>40</v>
      </c>
      <c r="V317" t="s">
        <v>40</v>
      </c>
      <c r="W317" t="s">
        <v>40</v>
      </c>
      <c r="X317" t="s">
        <v>40</v>
      </c>
      <c r="Y317" s="6" t="s">
        <v>40</v>
      </c>
      <c r="Z317" t="s">
        <v>40</v>
      </c>
      <c r="AA317" t="s">
        <v>40</v>
      </c>
      <c r="AB317" t="s">
        <v>40</v>
      </c>
      <c r="AC317" t="s">
        <v>40</v>
      </c>
      <c r="AD317" t="s">
        <v>40</v>
      </c>
      <c r="AE317" s="6" t="s">
        <v>40</v>
      </c>
      <c r="AF317" t="s">
        <v>40</v>
      </c>
      <c r="AG317" s="13" t="s">
        <v>40</v>
      </c>
      <c r="AH317" t="s">
        <v>40</v>
      </c>
      <c r="AI317" t="s">
        <v>40</v>
      </c>
      <c r="AJ317" t="s">
        <v>40</v>
      </c>
      <c r="AK317" t="s">
        <v>40</v>
      </c>
      <c r="AL317" t="s">
        <v>38</v>
      </c>
    </row>
    <row r="318" spans="1:38">
      <c r="A318" t="s">
        <v>70</v>
      </c>
      <c r="D318" t="s">
        <v>39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s="6">
        <v>0</v>
      </c>
      <c r="L318">
        <v>0</v>
      </c>
      <c r="M318">
        <v>0</v>
      </c>
      <c r="N318">
        <v>0</v>
      </c>
      <c r="O318">
        <v>0</v>
      </c>
      <c r="P318" s="6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s="6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 s="6">
        <v>0</v>
      </c>
      <c r="AF318">
        <v>0</v>
      </c>
      <c r="AG318" s="13">
        <v>0</v>
      </c>
      <c r="AH318">
        <v>0</v>
      </c>
      <c r="AI318">
        <v>0</v>
      </c>
      <c r="AJ318">
        <v>0</v>
      </c>
      <c r="AK318">
        <v>0</v>
      </c>
      <c r="AL318" t="s">
        <v>46</v>
      </c>
    </row>
    <row r="319" spans="1:38">
      <c r="A319" t="s">
        <v>82</v>
      </c>
      <c r="D319" t="s">
        <v>39</v>
      </c>
      <c r="E319" t="s">
        <v>38</v>
      </c>
      <c r="F319" t="s">
        <v>40</v>
      </c>
      <c r="G319" t="s">
        <v>40</v>
      </c>
      <c r="H319" t="s">
        <v>40</v>
      </c>
      <c r="I319" t="s">
        <v>40</v>
      </c>
      <c r="J319" t="s">
        <v>40</v>
      </c>
      <c r="K319" s="6" t="s">
        <v>40</v>
      </c>
      <c r="L319" t="s">
        <v>40</v>
      </c>
      <c r="M319" t="s">
        <v>40</v>
      </c>
      <c r="N319" t="s">
        <v>40</v>
      </c>
      <c r="O319" t="s">
        <v>40</v>
      </c>
      <c r="P319" s="6" t="s">
        <v>40</v>
      </c>
      <c r="Q319" t="s">
        <v>40</v>
      </c>
      <c r="R319" t="s">
        <v>40</v>
      </c>
      <c r="S319" t="s">
        <v>40</v>
      </c>
      <c r="T319" t="s">
        <v>40</v>
      </c>
      <c r="U319" t="s">
        <v>40</v>
      </c>
      <c r="V319" t="s">
        <v>40</v>
      </c>
      <c r="W319" t="s">
        <v>40</v>
      </c>
      <c r="X319" t="s">
        <v>40</v>
      </c>
      <c r="Y319" s="6" t="s">
        <v>40</v>
      </c>
      <c r="Z319" t="s">
        <v>40</v>
      </c>
      <c r="AA319" t="s">
        <v>40</v>
      </c>
      <c r="AB319" t="s">
        <v>40</v>
      </c>
      <c r="AC319" t="s">
        <v>40</v>
      </c>
      <c r="AD319" t="s">
        <v>40</v>
      </c>
      <c r="AE319" s="6" t="s">
        <v>40</v>
      </c>
      <c r="AF319" t="s">
        <v>40</v>
      </c>
      <c r="AG319" s="13" t="s">
        <v>40</v>
      </c>
      <c r="AH319" t="s">
        <v>40</v>
      </c>
      <c r="AI319" t="s">
        <v>40</v>
      </c>
      <c r="AJ319" t="s">
        <v>40</v>
      </c>
      <c r="AK319" t="s">
        <v>40</v>
      </c>
      <c r="AL319" t="s">
        <v>38</v>
      </c>
    </row>
    <row r="320" spans="1:38">
      <c r="A320" t="s">
        <v>88</v>
      </c>
      <c r="D320" t="s">
        <v>39</v>
      </c>
      <c r="E320" t="s">
        <v>38</v>
      </c>
      <c r="F320" t="s">
        <v>40</v>
      </c>
      <c r="G320" t="s">
        <v>40</v>
      </c>
      <c r="H320" t="s">
        <v>40</v>
      </c>
      <c r="I320" t="s">
        <v>40</v>
      </c>
      <c r="J320" t="s">
        <v>40</v>
      </c>
      <c r="K320" s="6" t="s">
        <v>40</v>
      </c>
      <c r="L320" t="s">
        <v>40</v>
      </c>
      <c r="M320" t="s">
        <v>40</v>
      </c>
      <c r="N320" t="s">
        <v>40</v>
      </c>
      <c r="O320" t="s">
        <v>40</v>
      </c>
      <c r="P320" s="6" t="s">
        <v>40</v>
      </c>
      <c r="Q320" t="s">
        <v>40</v>
      </c>
      <c r="R320" t="s">
        <v>40</v>
      </c>
      <c r="S320" t="s">
        <v>40</v>
      </c>
      <c r="T320" t="s">
        <v>40</v>
      </c>
      <c r="U320" t="s">
        <v>40</v>
      </c>
      <c r="V320" t="s">
        <v>40</v>
      </c>
      <c r="W320" t="s">
        <v>40</v>
      </c>
      <c r="X320" t="s">
        <v>40</v>
      </c>
      <c r="Y320" s="6" t="s">
        <v>40</v>
      </c>
      <c r="Z320" t="s">
        <v>40</v>
      </c>
      <c r="AA320" t="s">
        <v>40</v>
      </c>
      <c r="AB320" t="s">
        <v>40</v>
      </c>
      <c r="AC320" t="s">
        <v>40</v>
      </c>
      <c r="AD320" t="s">
        <v>40</v>
      </c>
      <c r="AE320" s="6" t="s">
        <v>40</v>
      </c>
      <c r="AF320" t="s">
        <v>40</v>
      </c>
      <c r="AG320" s="13" t="s">
        <v>40</v>
      </c>
      <c r="AH320" t="s">
        <v>40</v>
      </c>
      <c r="AI320" t="s">
        <v>40</v>
      </c>
      <c r="AJ320" t="s">
        <v>40</v>
      </c>
      <c r="AK320" t="s">
        <v>40</v>
      </c>
      <c r="AL320" t="s">
        <v>38</v>
      </c>
    </row>
    <row r="321" spans="1:38">
      <c r="A321" t="s">
        <v>114</v>
      </c>
      <c r="D321" t="s">
        <v>39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s="6">
        <v>0</v>
      </c>
      <c r="L321">
        <v>0</v>
      </c>
      <c r="M321">
        <v>0</v>
      </c>
      <c r="N321">
        <v>0</v>
      </c>
      <c r="O321">
        <v>0</v>
      </c>
      <c r="P321" s="6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s="6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 s="6">
        <v>0</v>
      </c>
      <c r="AF321">
        <v>0</v>
      </c>
      <c r="AG321" s="13">
        <v>0</v>
      </c>
      <c r="AH321">
        <v>0</v>
      </c>
      <c r="AI321">
        <v>0</v>
      </c>
      <c r="AJ321">
        <v>0</v>
      </c>
      <c r="AK321">
        <v>0</v>
      </c>
      <c r="AL321" t="s">
        <v>46</v>
      </c>
    </row>
    <row r="322" spans="1:38">
      <c r="A322" t="s">
        <v>140</v>
      </c>
      <c r="D322" t="s">
        <v>39</v>
      </c>
      <c r="E322" t="s">
        <v>38</v>
      </c>
      <c r="F322" t="s">
        <v>40</v>
      </c>
      <c r="G322" t="s">
        <v>40</v>
      </c>
      <c r="H322" t="s">
        <v>40</v>
      </c>
      <c r="I322" t="s">
        <v>40</v>
      </c>
      <c r="J322" t="s">
        <v>40</v>
      </c>
      <c r="K322" s="6" t="s">
        <v>40</v>
      </c>
      <c r="L322" t="s">
        <v>40</v>
      </c>
      <c r="M322" t="s">
        <v>40</v>
      </c>
      <c r="N322" t="s">
        <v>40</v>
      </c>
      <c r="O322" t="s">
        <v>40</v>
      </c>
      <c r="P322" s="6" t="s">
        <v>40</v>
      </c>
      <c r="Q322" t="s">
        <v>40</v>
      </c>
      <c r="R322" t="s">
        <v>40</v>
      </c>
      <c r="S322" t="s">
        <v>40</v>
      </c>
      <c r="T322" t="s">
        <v>40</v>
      </c>
      <c r="U322" t="s">
        <v>40</v>
      </c>
      <c r="V322" t="s">
        <v>40</v>
      </c>
      <c r="W322" t="s">
        <v>40</v>
      </c>
      <c r="X322" t="s">
        <v>40</v>
      </c>
      <c r="Y322" s="6" t="s">
        <v>40</v>
      </c>
      <c r="Z322" t="s">
        <v>40</v>
      </c>
      <c r="AA322" t="s">
        <v>40</v>
      </c>
      <c r="AB322" t="s">
        <v>40</v>
      </c>
      <c r="AC322" t="s">
        <v>40</v>
      </c>
      <c r="AD322" t="s">
        <v>40</v>
      </c>
      <c r="AE322" s="6" t="s">
        <v>40</v>
      </c>
      <c r="AF322" t="s">
        <v>40</v>
      </c>
      <c r="AG322" s="13" t="s">
        <v>40</v>
      </c>
      <c r="AH322" t="s">
        <v>40</v>
      </c>
      <c r="AI322" t="s">
        <v>40</v>
      </c>
      <c r="AJ322" t="s">
        <v>40</v>
      </c>
      <c r="AK322" t="s">
        <v>40</v>
      </c>
      <c r="AL322" t="s">
        <v>38</v>
      </c>
    </row>
    <row r="323" spans="1:38">
      <c r="A323" t="s">
        <v>142</v>
      </c>
      <c r="D323" t="s">
        <v>39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s="6">
        <v>0</v>
      </c>
      <c r="L323">
        <v>0</v>
      </c>
      <c r="M323">
        <v>0</v>
      </c>
      <c r="N323">
        <v>0</v>
      </c>
      <c r="O323">
        <v>0</v>
      </c>
      <c r="P323" s="6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s="6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 s="6">
        <v>0</v>
      </c>
      <c r="AF323">
        <v>0</v>
      </c>
      <c r="AG323" s="13">
        <v>0</v>
      </c>
      <c r="AH323">
        <v>0</v>
      </c>
      <c r="AI323">
        <v>0</v>
      </c>
      <c r="AJ323">
        <v>0</v>
      </c>
      <c r="AK323">
        <v>0</v>
      </c>
      <c r="AL323" t="s">
        <v>46</v>
      </c>
    </row>
    <row r="324" spans="1:38">
      <c r="A324" t="s">
        <v>151</v>
      </c>
      <c r="D324" t="s">
        <v>39</v>
      </c>
      <c r="E324" t="s">
        <v>38</v>
      </c>
      <c r="F324" t="s">
        <v>40</v>
      </c>
      <c r="G324" t="s">
        <v>40</v>
      </c>
      <c r="H324" t="s">
        <v>40</v>
      </c>
      <c r="I324" t="s">
        <v>40</v>
      </c>
      <c r="J324" t="s">
        <v>40</v>
      </c>
      <c r="K324" s="6" t="s">
        <v>40</v>
      </c>
      <c r="L324" t="s">
        <v>40</v>
      </c>
      <c r="M324" t="s">
        <v>40</v>
      </c>
      <c r="N324" t="s">
        <v>40</v>
      </c>
      <c r="O324" t="s">
        <v>40</v>
      </c>
      <c r="P324" s="6" t="s">
        <v>40</v>
      </c>
      <c r="Q324" t="s">
        <v>40</v>
      </c>
      <c r="R324" t="s">
        <v>40</v>
      </c>
      <c r="S324" t="s">
        <v>40</v>
      </c>
      <c r="T324" t="s">
        <v>40</v>
      </c>
      <c r="U324" t="s">
        <v>40</v>
      </c>
      <c r="V324" t="s">
        <v>40</v>
      </c>
      <c r="W324" t="s">
        <v>40</v>
      </c>
      <c r="X324" t="s">
        <v>40</v>
      </c>
      <c r="Y324" s="6" t="s">
        <v>40</v>
      </c>
      <c r="Z324" t="s">
        <v>40</v>
      </c>
      <c r="AA324" t="s">
        <v>40</v>
      </c>
      <c r="AB324" t="s">
        <v>40</v>
      </c>
      <c r="AC324" t="s">
        <v>40</v>
      </c>
      <c r="AD324" t="s">
        <v>40</v>
      </c>
      <c r="AE324" s="6" t="s">
        <v>40</v>
      </c>
      <c r="AF324" t="s">
        <v>40</v>
      </c>
      <c r="AG324" s="13" t="s">
        <v>40</v>
      </c>
      <c r="AH324" t="s">
        <v>40</v>
      </c>
      <c r="AI324" t="s">
        <v>40</v>
      </c>
      <c r="AJ324" t="s">
        <v>40</v>
      </c>
      <c r="AK324" t="s">
        <v>40</v>
      </c>
      <c r="AL324" t="s">
        <v>38</v>
      </c>
    </row>
    <row r="325" spans="1:38">
      <c r="A325" t="s">
        <v>161</v>
      </c>
      <c r="D325" t="s">
        <v>39</v>
      </c>
      <c r="E325" t="s">
        <v>38</v>
      </c>
      <c r="F325" t="s">
        <v>40</v>
      </c>
      <c r="G325" t="s">
        <v>40</v>
      </c>
      <c r="H325" t="s">
        <v>40</v>
      </c>
      <c r="I325" t="s">
        <v>40</v>
      </c>
      <c r="J325" t="s">
        <v>40</v>
      </c>
      <c r="K325" s="6" t="s">
        <v>40</v>
      </c>
      <c r="L325" t="s">
        <v>40</v>
      </c>
      <c r="M325" t="s">
        <v>40</v>
      </c>
      <c r="N325" t="s">
        <v>40</v>
      </c>
      <c r="O325" t="s">
        <v>40</v>
      </c>
      <c r="P325" s="6" t="s">
        <v>40</v>
      </c>
      <c r="Q325" t="s">
        <v>40</v>
      </c>
      <c r="R325" t="s">
        <v>40</v>
      </c>
      <c r="S325" t="s">
        <v>40</v>
      </c>
      <c r="T325" t="s">
        <v>40</v>
      </c>
      <c r="U325" t="s">
        <v>40</v>
      </c>
      <c r="V325" t="s">
        <v>40</v>
      </c>
      <c r="W325" t="s">
        <v>40</v>
      </c>
      <c r="X325" t="s">
        <v>40</v>
      </c>
      <c r="Y325" s="6" t="s">
        <v>40</v>
      </c>
      <c r="Z325" t="s">
        <v>40</v>
      </c>
      <c r="AA325" t="s">
        <v>40</v>
      </c>
      <c r="AB325" t="s">
        <v>40</v>
      </c>
      <c r="AC325" t="s">
        <v>40</v>
      </c>
      <c r="AD325" t="s">
        <v>40</v>
      </c>
      <c r="AE325" s="6" t="s">
        <v>40</v>
      </c>
      <c r="AF325" t="s">
        <v>40</v>
      </c>
      <c r="AG325" s="13" t="s">
        <v>40</v>
      </c>
      <c r="AH325" t="s">
        <v>40</v>
      </c>
      <c r="AI325" t="s">
        <v>40</v>
      </c>
      <c r="AJ325" t="s">
        <v>40</v>
      </c>
      <c r="AK325" t="s">
        <v>40</v>
      </c>
      <c r="AL325" t="s">
        <v>38</v>
      </c>
    </row>
    <row r="326" spans="1:38">
      <c r="A326" t="s">
        <v>181</v>
      </c>
      <c r="D326" t="s">
        <v>39</v>
      </c>
      <c r="E326" t="s">
        <v>38</v>
      </c>
      <c r="F326" t="s">
        <v>40</v>
      </c>
      <c r="G326" t="s">
        <v>40</v>
      </c>
      <c r="H326" t="s">
        <v>40</v>
      </c>
      <c r="I326" t="s">
        <v>40</v>
      </c>
      <c r="J326" t="s">
        <v>40</v>
      </c>
      <c r="K326" s="6" t="s">
        <v>40</v>
      </c>
      <c r="L326" t="s">
        <v>40</v>
      </c>
      <c r="M326" t="s">
        <v>40</v>
      </c>
      <c r="N326" t="s">
        <v>40</v>
      </c>
      <c r="O326" t="s">
        <v>40</v>
      </c>
      <c r="P326" s="6" t="s">
        <v>40</v>
      </c>
      <c r="Q326" t="s">
        <v>40</v>
      </c>
      <c r="R326" t="s">
        <v>40</v>
      </c>
      <c r="S326" t="s">
        <v>40</v>
      </c>
      <c r="T326" t="s">
        <v>40</v>
      </c>
      <c r="U326" t="s">
        <v>40</v>
      </c>
      <c r="V326" t="s">
        <v>40</v>
      </c>
      <c r="W326" t="s">
        <v>40</v>
      </c>
      <c r="X326" t="s">
        <v>40</v>
      </c>
      <c r="Y326" s="6" t="s">
        <v>40</v>
      </c>
      <c r="Z326" t="s">
        <v>40</v>
      </c>
      <c r="AA326" t="s">
        <v>40</v>
      </c>
      <c r="AB326" t="s">
        <v>40</v>
      </c>
      <c r="AC326" t="s">
        <v>40</v>
      </c>
      <c r="AD326" t="s">
        <v>40</v>
      </c>
      <c r="AE326" s="6" t="s">
        <v>40</v>
      </c>
      <c r="AF326" t="s">
        <v>40</v>
      </c>
      <c r="AG326" s="13" t="s">
        <v>40</v>
      </c>
      <c r="AH326" t="s">
        <v>40</v>
      </c>
      <c r="AI326" t="s">
        <v>40</v>
      </c>
      <c r="AJ326" t="s">
        <v>40</v>
      </c>
      <c r="AK326" t="s">
        <v>40</v>
      </c>
      <c r="AL326" t="s">
        <v>38</v>
      </c>
    </row>
    <row r="327" spans="1:38">
      <c r="A327" t="s">
        <v>183</v>
      </c>
      <c r="D327" t="s">
        <v>39</v>
      </c>
      <c r="E327" t="s">
        <v>38</v>
      </c>
      <c r="F327" t="s">
        <v>40</v>
      </c>
      <c r="G327" t="s">
        <v>40</v>
      </c>
      <c r="H327" t="s">
        <v>40</v>
      </c>
      <c r="I327" t="s">
        <v>40</v>
      </c>
      <c r="J327" t="s">
        <v>40</v>
      </c>
      <c r="K327" s="6" t="s">
        <v>40</v>
      </c>
      <c r="L327" t="s">
        <v>40</v>
      </c>
      <c r="M327" t="s">
        <v>40</v>
      </c>
      <c r="N327" t="s">
        <v>40</v>
      </c>
      <c r="O327" t="s">
        <v>40</v>
      </c>
      <c r="P327" s="6" t="s">
        <v>40</v>
      </c>
      <c r="Q327" t="s">
        <v>40</v>
      </c>
      <c r="R327" t="s">
        <v>40</v>
      </c>
      <c r="S327" t="s">
        <v>40</v>
      </c>
      <c r="T327" t="s">
        <v>40</v>
      </c>
      <c r="U327" t="s">
        <v>40</v>
      </c>
      <c r="V327" t="s">
        <v>40</v>
      </c>
      <c r="W327" t="s">
        <v>40</v>
      </c>
      <c r="X327" t="s">
        <v>40</v>
      </c>
      <c r="Y327" s="6" t="s">
        <v>40</v>
      </c>
      <c r="Z327" t="s">
        <v>40</v>
      </c>
      <c r="AA327" t="s">
        <v>40</v>
      </c>
      <c r="AB327" t="s">
        <v>40</v>
      </c>
      <c r="AC327" t="s">
        <v>40</v>
      </c>
      <c r="AD327" t="s">
        <v>40</v>
      </c>
      <c r="AE327" s="6" t="s">
        <v>40</v>
      </c>
      <c r="AF327" t="s">
        <v>40</v>
      </c>
      <c r="AG327" s="13" t="s">
        <v>40</v>
      </c>
      <c r="AH327" t="s">
        <v>40</v>
      </c>
      <c r="AI327" t="s">
        <v>40</v>
      </c>
      <c r="AJ327" t="s">
        <v>40</v>
      </c>
      <c r="AK327" t="s">
        <v>40</v>
      </c>
      <c r="AL327" t="s">
        <v>38</v>
      </c>
    </row>
    <row r="328" spans="1:38">
      <c r="A328" t="s">
        <v>139</v>
      </c>
      <c r="D328" t="s">
        <v>39</v>
      </c>
      <c r="E328" t="s">
        <v>38</v>
      </c>
      <c r="F328" t="s">
        <v>40</v>
      </c>
      <c r="G328" t="s">
        <v>40</v>
      </c>
      <c r="H328" t="s">
        <v>40</v>
      </c>
      <c r="I328" t="s">
        <v>40</v>
      </c>
      <c r="J328" t="s">
        <v>40</v>
      </c>
      <c r="K328" s="6" t="s">
        <v>40</v>
      </c>
      <c r="L328" t="s">
        <v>40</v>
      </c>
      <c r="M328" t="s">
        <v>40</v>
      </c>
      <c r="N328" t="s">
        <v>40</v>
      </c>
      <c r="O328" t="s">
        <v>40</v>
      </c>
      <c r="P328" s="6" t="s">
        <v>40</v>
      </c>
      <c r="Q328" t="s">
        <v>40</v>
      </c>
      <c r="R328" t="s">
        <v>40</v>
      </c>
      <c r="S328" t="s">
        <v>40</v>
      </c>
      <c r="T328" t="s">
        <v>40</v>
      </c>
      <c r="U328" t="s">
        <v>40</v>
      </c>
      <c r="V328" t="s">
        <v>40</v>
      </c>
      <c r="W328" t="s">
        <v>40</v>
      </c>
      <c r="X328" t="s">
        <v>40</v>
      </c>
      <c r="Y328" s="6" t="s">
        <v>40</v>
      </c>
      <c r="Z328" t="s">
        <v>40</v>
      </c>
      <c r="AA328" t="s">
        <v>40</v>
      </c>
      <c r="AB328" t="s">
        <v>40</v>
      </c>
      <c r="AC328" t="s">
        <v>40</v>
      </c>
      <c r="AD328" t="s">
        <v>40</v>
      </c>
      <c r="AE328" s="6" t="s">
        <v>40</v>
      </c>
      <c r="AF328" t="s">
        <v>40</v>
      </c>
      <c r="AG328" s="13" t="s">
        <v>40</v>
      </c>
      <c r="AH328" t="s">
        <v>40</v>
      </c>
      <c r="AI328" t="s">
        <v>40</v>
      </c>
      <c r="AJ328" t="s">
        <v>40</v>
      </c>
      <c r="AK328" t="s">
        <v>40</v>
      </c>
      <c r="AL328" t="s">
        <v>38</v>
      </c>
    </row>
    <row r="332" spans="1:38">
      <c r="C332">
        <f>COUNTIF(D316:D328,"=open")</f>
        <v>13</v>
      </c>
    </row>
  </sheetData>
  <sortState ref="A2:AL154">
    <sortCondition ref="D2:D154"/>
  </sortState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06"/>
  <sheetViews>
    <sheetView topLeftCell="AB128" workbookViewId="0">
      <selection activeCell="A2" sqref="A2:AK142"/>
    </sheetView>
  </sheetViews>
  <sheetFormatPr defaultRowHeight="12.75"/>
  <sheetData>
    <row r="1" spans="1:37" ht="20.25" thickBot="1">
      <c r="A1" s="15" t="s">
        <v>228</v>
      </c>
    </row>
    <row r="2" spans="1:37" ht="13.5" thickTop="1">
      <c r="A2" s="1" t="s">
        <v>0</v>
      </c>
      <c r="B2" s="1"/>
      <c r="C2" s="1"/>
      <c r="D2" s="1" t="s">
        <v>1</v>
      </c>
      <c r="E2" s="1" t="s">
        <v>2</v>
      </c>
      <c r="F2" s="10" t="s">
        <v>222</v>
      </c>
      <c r="G2" s="10" t="s">
        <v>223</v>
      </c>
      <c r="H2" s="10" t="s">
        <v>3</v>
      </c>
      <c r="I2" s="10" t="s">
        <v>4</v>
      </c>
      <c r="J2" s="10" t="s">
        <v>5</v>
      </c>
      <c r="K2" s="11" t="s">
        <v>6</v>
      </c>
      <c r="L2" s="10" t="s">
        <v>7</v>
      </c>
      <c r="M2" s="10" t="s">
        <v>8</v>
      </c>
      <c r="N2" s="10" t="s">
        <v>9</v>
      </c>
      <c r="O2" s="10" t="s">
        <v>10</v>
      </c>
      <c r="P2" s="11" t="s">
        <v>11</v>
      </c>
      <c r="Q2" s="10" t="s">
        <v>12</v>
      </c>
      <c r="R2" s="10" t="s">
        <v>13</v>
      </c>
      <c r="S2" s="10" t="s">
        <v>14</v>
      </c>
      <c r="T2" s="10" t="s">
        <v>15</v>
      </c>
      <c r="U2" s="10" t="s">
        <v>16</v>
      </c>
      <c r="V2" s="10" t="s">
        <v>17</v>
      </c>
      <c r="W2" s="10" t="s">
        <v>18</v>
      </c>
      <c r="X2" s="10" t="s">
        <v>19</v>
      </c>
      <c r="Y2" s="11" t="s">
        <v>20</v>
      </c>
      <c r="Z2" s="10" t="s">
        <v>21</v>
      </c>
      <c r="AA2" s="10" t="s">
        <v>22</v>
      </c>
      <c r="AB2" s="10" t="s">
        <v>23</v>
      </c>
      <c r="AC2" s="10" t="s">
        <v>24</v>
      </c>
      <c r="AD2" s="10" t="s">
        <v>25</v>
      </c>
      <c r="AE2" s="11" t="s">
        <v>26</v>
      </c>
      <c r="AF2" s="10" t="s">
        <v>27</v>
      </c>
      <c r="AG2" s="12" t="s">
        <v>28</v>
      </c>
      <c r="AH2" s="10" t="s">
        <v>29</v>
      </c>
      <c r="AI2" s="10" t="s">
        <v>30</v>
      </c>
      <c r="AJ2" s="10" t="s">
        <v>31</v>
      </c>
      <c r="AK2" s="10" t="s">
        <v>32</v>
      </c>
    </row>
    <row r="3" spans="1:37">
      <c r="A3" t="s">
        <v>110</v>
      </c>
      <c r="D3">
        <v>1.2</v>
      </c>
      <c r="E3">
        <v>12.25</v>
      </c>
      <c r="F3">
        <v>0</v>
      </c>
      <c r="G3">
        <v>1.25</v>
      </c>
      <c r="H3">
        <v>1</v>
      </c>
      <c r="I3">
        <v>0</v>
      </c>
      <c r="J3">
        <v>0</v>
      </c>
      <c r="K3" s="6">
        <v>0</v>
      </c>
      <c r="L3">
        <v>1</v>
      </c>
      <c r="M3">
        <v>0</v>
      </c>
      <c r="N3">
        <v>1</v>
      </c>
      <c r="O3">
        <v>0</v>
      </c>
      <c r="P3" s="6">
        <v>0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 s="6">
        <v>0</v>
      </c>
      <c r="Z3">
        <v>0</v>
      </c>
      <c r="AA3">
        <v>0</v>
      </c>
      <c r="AB3">
        <v>0</v>
      </c>
      <c r="AC3">
        <v>1</v>
      </c>
      <c r="AD3">
        <v>0</v>
      </c>
      <c r="AE3" s="6">
        <v>0</v>
      </c>
      <c r="AF3">
        <v>1</v>
      </c>
      <c r="AG3" s="13">
        <v>0</v>
      </c>
      <c r="AH3">
        <v>0</v>
      </c>
      <c r="AI3">
        <v>0</v>
      </c>
      <c r="AJ3">
        <v>0</v>
      </c>
      <c r="AK3">
        <v>1</v>
      </c>
    </row>
    <row r="4" spans="1:37">
      <c r="A4" t="s">
        <v>116</v>
      </c>
      <c r="D4">
        <v>1.29</v>
      </c>
      <c r="E4">
        <v>22.5</v>
      </c>
      <c r="F4">
        <v>10</v>
      </c>
      <c r="G4">
        <v>2.5</v>
      </c>
      <c r="H4">
        <v>0</v>
      </c>
      <c r="I4">
        <v>0</v>
      </c>
      <c r="J4">
        <v>0</v>
      </c>
      <c r="K4" s="6">
        <v>0</v>
      </c>
      <c r="L4">
        <v>0</v>
      </c>
      <c r="M4">
        <v>0</v>
      </c>
      <c r="N4">
        <v>0</v>
      </c>
      <c r="O4">
        <v>0</v>
      </c>
      <c r="P4" s="6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 s="6">
        <v>1</v>
      </c>
      <c r="Z4">
        <v>1</v>
      </c>
      <c r="AA4">
        <v>0</v>
      </c>
      <c r="AB4">
        <v>1</v>
      </c>
      <c r="AC4">
        <v>0</v>
      </c>
      <c r="AD4">
        <v>1</v>
      </c>
      <c r="AE4" s="6">
        <v>0</v>
      </c>
      <c r="AF4">
        <v>0</v>
      </c>
      <c r="AG4" s="13">
        <v>1</v>
      </c>
      <c r="AH4">
        <v>1</v>
      </c>
      <c r="AI4">
        <v>1</v>
      </c>
      <c r="AJ4">
        <v>0</v>
      </c>
      <c r="AK4">
        <v>1</v>
      </c>
    </row>
    <row r="5" spans="1:37">
      <c r="A5" t="s">
        <v>73</v>
      </c>
      <c r="D5">
        <v>2.1</v>
      </c>
      <c r="E5">
        <v>14.25</v>
      </c>
      <c r="F5">
        <v>2</v>
      </c>
      <c r="G5">
        <v>1.25</v>
      </c>
      <c r="H5">
        <v>0</v>
      </c>
      <c r="I5">
        <v>0</v>
      </c>
      <c r="J5">
        <v>0</v>
      </c>
      <c r="K5" s="6">
        <v>0</v>
      </c>
      <c r="L5">
        <v>0</v>
      </c>
      <c r="M5">
        <v>0</v>
      </c>
      <c r="N5">
        <v>0</v>
      </c>
      <c r="O5">
        <v>0</v>
      </c>
      <c r="P5" s="6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 s="6">
        <v>1</v>
      </c>
      <c r="Z5">
        <v>1</v>
      </c>
      <c r="AA5">
        <v>0</v>
      </c>
      <c r="AB5">
        <v>0</v>
      </c>
      <c r="AC5">
        <v>0</v>
      </c>
      <c r="AD5">
        <v>0</v>
      </c>
      <c r="AE5" s="6">
        <v>0</v>
      </c>
      <c r="AF5">
        <v>0</v>
      </c>
      <c r="AG5" s="13">
        <v>0</v>
      </c>
      <c r="AH5">
        <v>1</v>
      </c>
      <c r="AI5">
        <v>1</v>
      </c>
      <c r="AJ5">
        <v>0</v>
      </c>
      <c r="AK5">
        <v>0</v>
      </c>
    </row>
    <row r="6" spans="1:37">
      <c r="A6" t="s">
        <v>91</v>
      </c>
      <c r="D6">
        <v>3.14</v>
      </c>
      <c r="E6">
        <v>11</v>
      </c>
      <c r="F6">
        <v>2</v>
      </c>
      <c r="G6">
        <v>0</v>
      </c>
      <c r="H6">
        <v>0</v>
      </c>
      <c r="I6">
        <v>0</v>
      </c>
      <c r="J6">
        <v>0</v>
      </c>
      <c r="K6" s="6">
        <v>0</v>
      </c>
      <c r="L6">
        <v>1</v>
      </c>
      <c r="M6">
        <v>0</v>
      </c>
      <c r="N6">
        <v>0</v>
      </c>
      <c r="O6">
        <v>0</v>
      </c>
      <c r="P6" s="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0</v>
      </c>
      <c r="Y6" s="6">
        <v>0</v>
      </c>
      <c r="Z6">
        <v>0</v>
      </c>
      <c r="AA6">
        <v>0</v>
      </c>
      <c r="AB6">
        <v>0</v>
      </c>
      <c r="AC6">
        <v>1</v>
      </c>
      <c r="AD6">
        <v>0</v>
      </c>
      <c r="AE6" s="6">
        <v>0</v>
      </c>
      <c r="AF6">
        <v>1</v>
      </c>
      <c r="AG6" s="13">
        <v>1</v>
      </c>
      <c r="AH6">
        <v>0</v>
      </c>
      <c r="AI6">
        <v>0</v>
      </c>
      <c r="AJ6">
        <v>0</v>
      </c>
      <c r="AK6">
        <v>1</v>
      </c>
    </row>
    <row r="7" spans="1:37">
      <c r="A7" t="s">
        <v>109</v>
      </c>
      <c r="D7">
        <v>3.51</v>
      </c>
      <c r="E7">
        <v>17.5</v>
      </c>
      <c r="F7">
        <v>6</v>
      </c>
      <c r="G7">
        <v>2.5</v>
      </c>
      <c r="H7">
        <v>1</v>
      </c>
      <c r="I7">
        <v>0</v>
      </c>
      <c r="J7">
        <v>1</v>
      </c>
      <c r="K7" s="6">
        <v>0</v>
      </c>
      <c r="L7">
        <v>0</v>
      </c>
      <c r="M7">
        <v>0</v>
      </c>
      <c r="N7">
        <v>0</v>
      </c>
      <c r="O7">
        <v>0</v>
      </c>
      <c r="P7" s="6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 s="6">
        <v>0</v>
      </c>
      <c r="Z7">
        <v>0</v>
      </c>
      <c r="AA7">
        <v>0</v>
      </c>
      <c r="AB7">
        <v>1</v>
      </c>
      <c r="AC7">
        <v>0</v>
      </c>
      <c r="AD7">
        <v>1</v>
      </c>
      <c r="AE7" s="6">
        <v>0</v>
      </c>
      <c r="AF7">
        <v>1</v>
      </c>
      <c r="AG7" s="13">
        <v>1</v>
      </c>
      <c r="AH7">
        <v>0</v>
      </c>
      <c r="AI7">
        <v>0</v>
      </c>
      <c r="AJ7">
        <v>0</v>
      </c>
      <c r="AK7">
        <v>0</v>
      </c>
    </row>
    <row r="8" spans="1:37">
      <c r="A8" t="s">
        <v>87</v>
      </c>
      <c r="D8">
        <v>4.1399999999999997</v>
      </c>
      <c r="E8">
        <v>19.5</v>
      </c>
      <c r="F8">
        <v>6</v>
      </c>
      <c r="G8">
        <v>2.5</v>
      </c>
      <c r="H8">
        <v>1</v>
      </c>
      <c r="I8">
        <v>0</v>
      </c>
      <c r="J8">
        <v>0</v>
      </c>
      <c r="K8" s="6">
        <v>0</v>
      </c>
      <c r="L8">
        <v>1</v>
      </c>
      <c r="M8">
        <v>1</v>
      </c>
      <c r="N8">
        <v>1</v>
      </c>
      <c r="O8">
        <v>0</v>
      </c>
      <c r="P8" s="6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 s="6">
        <v>0</v>
      </c>
      <c r="Z8">
        <v>0</v>
      </c>
      <c r="AA8">
        <v>0</v>
      </c>
      <c r="AB8">
        <v>0</v>
      </c>
      <c r="AC8">
        <v>1</v>
      </c>
      <c r="AD8">
        <v>0</v>
      </c>
      <c r="AE8" s="6">
        <v>0</v>
      </c>
      <c r="AF8">
        <v>1</v>
      </c>
      <c r="AG8" s="13">
        <v>0</v>
      </c>
      <c r="AH8">
        <v>0</v>
      </c>
      <c r="AI8">
        <v>0</v>
      </c>
      <c r="AJ8">
        <v>0</v>
      </c>
      <c r="AK8">
        <v>1</v>
      </c>
    </row>
    <row r="9" spans="1:37">
      <c r="A9" t="s">
        <v>188</v>
      </c>
      <c r="D9">
        <v>4.43</v>
      </c>
      <c r="E9">
        <v>50</v>
      </c>
      <c r="F9">
        <v>10</v>
      </c>
      <c r="G9">
        <v>10</v>
      </c>
      <c r="H9">
        <v>1</v>
      </c>
      <c r="I9">
        <v>1</v>
      </c>
      <c r="J9">
        <v>1</v>
      </c>
      <c r="K9" s="6">
        <v>1</v>
      </c>
      <c r="L9">
        <v>1</v>
      </c>
      <c r="M9">
        <v>1</v>
      </c>
      <c r="N9">
        <v>1</v>
      </c>
      <c r="O9">
        <v>1</v>
      </c>
      <c r="P9" s="6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 s="6">
        <v>1</v>
      </c>
      <c r="Z9">
        <v>1</v>
      </c>
      <c r="AA9">
        <v>1</v>
      </c>
      <c r="AB9">
        <v>1</v>
      </c>
      <c r="AC9">
        <v>1</v>
      </c>
      <c r="AD9">
        <v>1</v>
      </c>
      <c r="AE9" s="6">
        <v>1</v>
      </c>
      <c r="AF9">
        <v>1</v>
      </c>
      <c r="AG9" s="13">
        <v>1</v>
      </c>
      <c r="AH9">
        <v>1</v>
      </c>
      <c r="AI9">
        <v>1</v>
      </c>
      <c r="AJ9">
        <v>1</v>
      </c>
      <c r="AK9">
        <v>1</v>
      </c>
    </row>
    <row r="10" spans="1:37">
      <c r="A10" t="s">
        <v>47</v>
      </c>
      <c r="D10">
        <v>4.9000000000000004</v>
      </c>
      <c r="E10">
        <v>15.5</v>
      </c>
      <c r="F10">
        <v>4</v>
      </c>
      <c r="G10">
        <v>2.5</v>
      </c>
      <c r="H10">
        <v>0</v>
      </c>
      <c r="I10">
        <v>0</v>
      </c>
      <c r="J10">
        <v>0</v>
      </c>
      <c r="K10" s="6">
        <v>0</v>
      </c>
      <c r="L10">
        <v>1</v>
      </c>
      <c r="M10">
        <v>0</v>
      </c>
      <c r="N10">
        <v>1</v>
      </c>
      <c r="O10">
        <v>0</v>
      </c>
      <c r="P10" s="6">
        <v>0</v>
      </c>
      <c r="Q10">
        <v>0</v>
      </c>
      <c r="R10">
        <v>0</v>
      </c>
      <c r="S10">
        <v>0</v>
      </c>
      <c r="T10">
        <v>1</v>
      </c>
      <c r="U10">
        <v>1</v>
      </c>
      <c r="V10">
        <v>0</v>
      </c>
      <c r="W10">
        <v>1</v>
      </c>
      <c r="X10">
        <v>0</v>
      </c>
      <c r="Y10" s="6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 s="6">
        <v>0</v>
      </c>
      <c r="AF10">
        <v>1</v>
      </c>
      <c r="AG10" s="13">
        <v>0</v>
      </c>
      <c r="AH10">
        <v>1</v>
      </c>
      <c r="AI10">
        <v>0</v>
      </c>
      <c r="AJ10">
        <v>0</v>
      </c>
      <c r="AK10">
        <v>0</v>
      </c>
    </row>
    <row r="11" spans="1:37">
      <c r="A11" t="s">
        <v>174</v>
      </c>
      <c r="D11">
        <v>5.14</v>
      </c>
      <c r="E11">
        <v>31.5</v>
      </c>
      <c r="F11">
        <v>10</v>
      </c>
      <c r="G11">
        <v>2.5</v>
      </c>
      <c r="H11">
        <v>1</v>
      </c>
      <c r="I11">
        <v>1</v>
      </c>
      <c r="J11">
        <v>1</v>
      </c>
      <c r="K11" s="6">
        <v>0</v>
      </c>
      <c r="L11">
        <v>1</v>
      </c>
      <c r="M11">
        <v>1</v>
      </c>
      <c r="N11">
        <v>1</v>
      </c>
      <c r="O11">
        <v>1</v>
      </c>
      <c r="P11" s="6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 s="6">
        <v>0</v>
      </c>
      <c r="Z11">
        <v>0</v>
      </c>
      <c r="AA11">
        <v>1</v>
      </c>
      <c r="AB11">
        <v>0</v>
      </c>
      <c r="AC11">
        <v>1</v>
      </c>
      <c r="AD11">
        <v>1</v>
      </c>
      <c r="AE11" s="6">
        <v>1</v>
      </c>
      <c r="AF11">
        <v>0</v>
      </c>
      <c r="AG11" s="13">
        <v>1</v>
      </c>
      <c r="AH11">
        <v>1</v>
      </c>
      <c r="AI11">
        <v>1</v>
      </c>
      <c r="AJ11">
        <v>1</v>
      </c>
      <c r="AK11">
        <v>0</v>
      </c>
    </row>
    <row r="12" spans="1:37">
      <c r="A12" t="s">
        <v>118</v>
      </c>
      <c r="D12">
        <v>5.17</v>
      </c>
      <c r="E12">
        <v>21</v>
      </c>
      <c r="F12">
        <v>4</v>
      </c>
      <c r="G12">
        <v>5</v>
      </c>
      <c r="H12">
        <v>1</v>
      </c>
      <c r="I12">
        <v>0</v>
      </c>
      <c r="J12">
        <v>0</v>
      </c>
      <c r="K12" s="6">
        <v>0</v>
      </c>
      <c r="L12">
        <v>1</v>
      </c>
      <c r="M12">
        <v>0</v>
      </c>
      <c r="N12">
        <v>1</v>
      </c>
      <c r="O12">
        <v>0</v>
      </c>
      <c r="P12" s="6">
        <v>1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1</v>
      </c>
      <c r="X12">
        <v>0</v>
      </c>
      <c r="Y12" s="6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 s="6">
        <v>1</v>
      </c>
      <c r="AF12">
        <v>1</v>
      </c>
      <c r="AG12" s="13">
        <v>0</v>
      </c>
      <c r="AH12">
        <v>0</v>
      </c>
      <c r="AI12">
        <v>0</v>
      </c>
      <c r="AJ12">
        <v>0</v>
      </c>
      <c r="AK12">
        <v>1</v>
      </c>
    </row>
    <row r="13" spans="1:37">
      <c r="A13" t="s">
        <v>131</v>
      </c>
      <c r="D13">
        <v>5.42</v>
      </c>
      <c r="E13">
        <v>35</v>
      </c>
      <c r="F13">
        <v>10</v>
      </c>
      <c r="G13">
        <v>10</v>
      </c>
      <c r="H13">
        <v>1</v>
      </c>
      <c r="I13">
        <v>1</v>
      </c>
      <c r="J13">
        <v>0</v>
      </c>
      <c r="K13" s="6">
        <v>0</v>
      </c>
      <c r="L13">
        <v>1</v>
      </c>
      <c r="M13">
        <v>0</v>
      </c>
      <c r="N13">
        <v>0</v>
      </c>
      <c r="O13">
        <v>1</v>
      </c>
      <c r="P13" s="6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 s="6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 s="6">
        <v>0</v>
      </c>
      <c r="AF13">
        <v>0</v>
      </c>
      <c r="AG13" s="13">
        <v>0</v>
      </c>
      <c r="AH13">
        <v>0</v>
      </c>
      <c r="AI13">
        <v>1</v>
      </c>
      <c r="AJ13">
        <v>0</v>
      </c>
      <c r="AK13">
        <v>1</v>
      </c>
    </row>
    <row r="14" spans="1:37">
      <c r="A14" t="s">
        <v>159</v>
      </c>
      <c r="D14">
        <v>5.54</v>
      </c>
      <c r="E14">
        <v>50</v>
      </c>
      <c r="F14">
        <v>10</v>
      </c>
      <c r="G14">
        <v>10</v>
      </c>
      <c r="H14">
        <v>1</v>
      </c>
      <c r="I14">
        <v>1</v>
      </c>
      <c r="J14">
        <v>1</v>
      </c>
      <c r="K14" s="6">
        <v>1</v>
      </c>
      <c r="L14">
        <v>1</v>
      </c>
      <c r="M14">
        <v>1</v>
      </c>
      <c r="N14">
        <v>1</v>
      </c>
      <c r="O14">
        <v>1</v>
      </c>
      <c r="P14" s="6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 s="6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 s="6">
        <v>1</v>
      </c>
      <c r="AF14">
        <v>1</v>
      </c>
      <c r="AG14" s="13">
        <v>1</v>
      </c>
      <c r="AH14">
        <v>1</v>
      </c>
      <c r="AI14">
        <v>1</v>
      </c>
      <c r="AJ14">
        <v>1</v>
      </c>
      <c r="AK14">
        <v>1</v>
      </c>
    </row>
    <row r="15" spans="1:37">
      <c r="A15" t="s">
        <v>141</v>
      </c>
      <c r="D15">
        <v>5.6</v>
      </c>
      <c r="E15">
        <v>16.25</v>
      </c>
      <c r="F15">
        <v>0</v>
      </c>
      <c r="G15">
        <v>1.25</v>
      </c>
      <c r="H15">
        <v>0</v>
      </c>
      <c r="I15">
        <v>1</v>
      </c>
      <c r="J15">
        <v>0</v>
      </c>
      <c r="K15" s="6">
        <v>1</v>
      </c>
      <c r="L15">
        <v>0</v>
      </c>
      <c r="M15">
        <v>0</v>
      </c>
      <c r="N15">
        <v>1</v>
      </c>
      <c r="O15">
        <v>0</v>
      </c>
      <c r="P15" s="6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 s="6">
        <v>0</v>
      </c>
      <c r="Z15">
        <v>1</v>
      </c>
      <c r="AA15">
        <v>0</v>
      </c>
      <c r="AB15">
        <v>1</v>
      </c>
      <c r="AC15">
        <v>1</v>
      </c>
      <c r="AD15">
        <v>1</v>
      </c>
      <c r="AE15" s="6">
        <v>1</v>
      </c>
      <c r="AF15">
        <v>0</v>
      </c>
      <c r="AG15" s="13">
        <v>0</v>
      </c>
      <c r="AH15">
        <v>0</v>
      </c>
      <c r="AI15">
        <v>1</v>
      </c>
      <c r="AJ15">
        <v>1</v>
      </c>
      <c r="AK15">
        <v>1</v>
      </c>
    </row>
    <row r="16" spans="1:37">
      <c r="A16" t="s">
        <v>45</v>
      </c>
      <c r="D16">
        <v>6.1</v>
      </c>
      <c r="E16">
        <v>22.5</v>
      </c>
      <c r="F16">
        <v>2</v>
      </c>
      <c r="G16">
        <v>2.5</v>
      </c>
      <c r="H16">
        <v>0</v>
      </c>
      <c r="I16">
        <v>1</v>
      </c>
      <c r="J16">
        <v>1</v>
      </c>
      <c r="K16" s="6">
        <v>0</v>
      </c>
      <c r="L16">
        <v>1</v>
      </c>
      <c r="M16">
        <v>1</v>
      </c>
      <c r="N16">
        <v>0</v>
      </c>
      <c r="O16">
        <v>0</v>
      </c>
      <c r="P16" s="6">
        <v>1</v>
      </c>
      <c r="Q16">
        <v>0</v>
      </c>
      <c r="R16">
        <v>0</v>
      </c>
      <c r="S16">
        <v>1</v>
      </c>
      <c r="T16">
        <v>0</v>
      </c>
      <c r="U16">
        <v>0</v>
      </c>
      <c r="V16">
        <v>1</v>
      </c>
      <c r="W16">
        <v>0</v>
      </c>
      <c r="X16">
        <v>1</v>
      </c>
      <c r="Y16" s="6">
        <v>1</v>
      </c>
      <c r="Z16">
        <v>1</v>
      </c>
      <c r="AA16">
        <v>1</v>
      </c>
      <c r="AB16">
        <v>1</v>
      </c>
      <c r="AC16">
        <v>0</v>
      </c>
      <c r="AD16">
        <v>1</v>
      </c>
      <c r="AE16" s="6">
        <v>1</v>
      </c>
      <c r="AF16">
        <v>0</v>
      </c>
      <c r="AG16" s="13">
        <v>1</v>
      </c>
      <c r="AH16">
        <v>1</v>
      </c>
      <c r="AI16">
        <v>1</v>
      </c>
      <c r="AJ16">
        <v>1</v>
      </c>
      <c r="AK16">
        <v>0</v>
      </c>
    </row>
    <row r="17" spans="1:37">
      <c r="A17" t="s">
        <v>41</v>
      </c>
      <c r="D17">
        <v>6.21</v>
      </c>
      <c r="E17">
        <v>25.25</v>
      </c>
      <c r="F17">
        <v>2</v>
      </c>
      <c r="G17">
        <v>6.25</v>
      </c>
      <c r="H17">
        <v>1</v>
      </c>
      <c r="I17">
        <v>0</v>
      </c>
      <c r="J17">
        <v>0</v>
      </c>
      <c r="K17" s="6">
        <v>0</v>
      </c>
      <c r="L17">
        <v>1</v>
      </c>
      <c r="M17">
        <v>1</v>
      </c>
      <c r="N17">
        <v>1</v>
      </c>
      <c r="O17">
        <v>1</v>
      </c>
      <c r="P17" s="6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 s="6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 s="6">
        <v>0</v>
      </c>
      <c r="AF17">
        <v>1</v>
      </c>
      <c r="AG17" s="13">
        <v>0</v>
      </c>
      <c r="AH17">
        <v>0</v>
      </c>
      <c r="AI17">
        <v>0</v>
      </c>
      <c r="AJ17">
        <v>0</v>
      </c>
      <c r="AK17">
        <v>1</v>
      </c>
    </row>
    <row r="18" spans="1:37">
      <c r="A18" t="s">
        <v>101</v>
      </c>
      <c r="D18">
        <v>6.25</v>
      </c>
      <c r="E18">
        <v>23.25</v>
      </c>
      <c r="F18">
        <v>2</v>
      </c>
      <c r="G18">
        <v>6.25</v>
      </c>
      <c r="H18">
        <v>0</v>
      </c>
      <c r="I18">
        <v>1</v>
      </c>
      <c r="J18">
        <v>0</v>
      </c>
      <c r="K18" s="6">
        <v>0</v>
      </c>
      <c r="L18">
        <v>1</v>
      </c>
      <c r="M18">
        <v>0</v>
      </c>
      <c r="N18">
        <v>1</v>
      </c>
      <c r="O18">
        <v>0</v>
      </c>
      <c r="P18" s="6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0</v>
      </c>
      <c r="Y18" s="6">
        <v>0</v>
      </c>
      <c r="Z18">
        <v>0</v>
      </c>
      <c r="AA18">
        <v>1</v>
      </c>
      <c r="AB18">
        <v>0</v>
      </c>
      <c r="AC18">
        <v>1</v>
      </c>
      <c r="AD18">
        <v>0</v>
      </c>
      <c r="AE18" s="6">
        <v>1</v>
      </c>
      <c r="AF18">
        <v>1</v>
      </c>
      <c r="AG18" s="13">
        <v>0</v>
      </c>
      <c r="AH18">
        <v>1</v>
      </c>
      <c r="AI18">
        <v>0</v>
      </c>
      <c r="AJ18">
        <v>1</v>
      </c>
      <c r="AK18">
        <v>1</v>
      </c>
    </row>
    <row r="19" spans="1:37">
      <c r="A19" t="s">
        <v>137</v>
      </c>
      <c r="D19">
        <v>6.4</v>
      </c>
      <c r="E19">
        <v>31.25</v>
      </c>
      <c r="F19">
        <v>6</v>
      </c>
      <c r="G19">
        <v>6.25</v>
      </c>
      <c r="H19">
        <v>1</v>
      </c>
      <c r="I19">
        <v>1</v>
      </c>
      <c r="J19">
        <v>1</v>
      </c>
      <c r="K19" s="6">
        <v>1</v>
      </c>
      <c r="L19">
        <v>1</v>
      </c>
      <c r="M19">
        <v>0</v>
      </c>
      <c r="N19">
        <v>1</v>
      </c>
      <c r="O19">
        <v>0</v>
      </c>
      <c r="P19" s="6">
        <v>1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1</v>
      </c>
      <c r="Y19" s="6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 s="6">
        <v>0</v>
      </c>
      <c r="AF19">
        <v>1</v>
      </c>
      <c r="AG19" s="13">
        <v>0</v>
      </c>
      <c r="AH19">
        <v>1</v>
      </c>
      <c r="AI19">
        <v>1</v>
      </c>
      <c r="AJ19">
        <v>1</v>
      </c>
      <c r="AK19">
        <v>1</v>
      </c>
    </row>
    <row r="20" spans="1:37">
      <c r="A20" t="s">
        <v>122</v>
      </c>
      <c r="D20">
        <v>6.42</v>
      </c>
      <c r="E20">
        <v>15.75</v>
      </c>
      <c r="F20">
        <v>0</v>
      </c>
      <c r="G20">
        <v>3.75</v>
      </c>
      <c r="H20">
        <v>0</v>
      </c>
      <c r="I20">
        <v>0</v>
      </c>
      <c r="J20">
        <v>1</v>
      </c>
      <c r="K20" s="6">
        <v>1</v>
      </c>
      <c r="L20">
        <v>1</v>
      </c>
      <c r="M20">
        <v>0</v>
      </c>
      <c r="N20">
        <v>0</v>
      </c>
      <c r="O20">
        <v>1</v>
      </c>
      <c r="P20" s="6">
        <v>1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 s="6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 s="6">
        <v>1</v>
      </c>
      <c r="AF20">
        <v>0</v>
      </c>
      <c r="AG20" s="13">
        <v>0</v>
      </c>
      <c r="AH20">
        <v>0</v>
      </c>
      <c r="AI20">
        <v>1</v>
      </c>
      <c r="AJ20">
        <v>0</v>
      </c>
      <c r="AK20">
        <v>0</v>
      </c>
    </row>
    <row r="21" spans="1:37">
      <c r="A21" t="s">
        <v>189</v>
      </c>
      <c r="D21">
        <v>6.52</v>
      </c>
      <c r="E21">
        <v>50</v>
      </c>
      <c r="F21">
        <v>10</v>
      </c>
      <c r="G21">
        <v>10</v>
      </c>
      <c r="H21">
        <v>1</v>
      </c>
      <c r="I21">
        <v>1</v>
      </c>
      <c r="J21">
        <v>1</v>
      </c>
      <c r="K21" s="6">
        <v>1</v>
      </c>
      <c r="L21">
        <v>1</v>
      </c>
      <c r="M21">
        <v>1</v>
      </c>
      <c r="N21">
        <v>1</v>
      </c>
      <c r="O21">
        <v>1</v>
      </c>
      <c r="P21" s="6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 s="6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 s="6">
        <v>1</v>
      </c>
      <c r="AF21">
        <v>1</v>
      </c>
      <c r="AG21" s="13">
        <v>1</v>
      </c>
      <c r="AH21">
        <v>1</v>
      </c>
      <c r="AI21">
        <v>1</v>
      </c>
      <c r="AJ21">
        <v>1</v>
      </c>
      <c r="AK21">
        <v>1</v>
      </c>
    </row>
    <row r="22" spans="1:37">
      <c r="A22" t="s">
        <v>134</v>
      </c>
      <c r="D22">
        <v>7.16</v>
      </c>
      <c r="E22">
        <v>50</v>
      </c>
      <c r="F22">
        <v>10</v>
      </c>
      <c r="G22">
        <v>10</v>
      </c>
      <c r="H22">
        <v>1</v>
      </c>
      <c r="I22">
        <v>1</v>
      </c>
      <c r="J22">
        <v>1</v>
      </c>
      <c r="K22" s="6">
        <v>1</v>
      </c>
      <c r="L22">
        <v>1</v>
      </c>
      <c r="M22">
        <v>1</v>
      </c>
      <c r="N22">
        <v>1</v>
      </c>
      <c r="O22">
        <v>1</v>
      </c>
      <c r="P22" s="6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 s="6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 s="6">
        <v>1</v>
      </c>
      <c r="AF22">
        <v>1</v>
      </c>
      <c r="AG22" s="13">
        <v>1</v>
      </c>
      <c r="AH22">
        <v>1</v>
      </c>
      <c r="AI22">
        <v>1</v>
      </c>
      <c r="AJ22">
        <v>1</v>
      </c>
      <c r="AK22">
        <v>1</v>
      </c>
    </row>
    <row r="23" spans="1:37">
      <c r="A23" t="s">
        <v>136</v>
      </c>
      <c r="D23">
        <v>7.16</v>
      </c>
      <c r="E23">
        <v>42</v>
      </c>
      <c r="F23">
        <v>10</v>
      </c>
      <c r="G23">
        <v>10</v>
      </c>
      <c r="H23">
        <v>1</v>
      </c>
      <c r="I23">
        <v>1</v>
      </c>
      <c r="J23">
        <v>1</v>
      </c>
      <c r="K23" s="6">
        <v>1</v>
      </c>
      <c r="L23">
        <v>0</v>
      </c>
      <c r="M23">
        <v>1</v>
      </c>
      <c r="N23">
        <v>1</v>
      </c>
      <c r="O23">
        <v>1</v>
      </c>
      <c r="P23" s="6">
        <v>1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1</v>
      </c>
      <c r="X23">
        <v>1</v>
      </c>
      <c r="Y23" s="6">
        <v>0</v>
      </c>
      <c r="Z23">
        <v>1</v>
      </c>
      <c r="AA23">
        <v>1</v>
      </c>
      <c r="AB23">
        <v>0</v>
      </c>
      <c r="AC23">
        <v>1</v>
      </c>
      <c r="AD23">
        <v>1</v>
      </c>
      <c r="AE23" s="6">
        <v>0</v>
      </c>
      <c r="AF23">
        <v>1</v>
      </c>
      <c r="AG23" s="13">
        <v>1</v>
      </c>
      <c r="AH23">
        <v>0</v>
      </c>
      <c r="AI23">
        <v>1</v>
      </c>
      <c r="AJ23">
        <v>1</v>
      </c>
      <c r="AK23">
        <v>0</v>
      </c>
    </row>
    <row r="24" spans="1:37">
      <c r="A24" t="s">
        <v>115</v>
      </c>
      <c r="D24">
        <v>7.18</v>
      </c>
      <c r="E24">
        <v>49</v>
      </c>
      <c r="F24">
        <v>10</v>
      </c>
      <c r="G24">
        <v>10</v>
      </c>
      <c r="H24">
        <v>1</v>
      </c>
      <c r="I24">
        <v>1</v>
      </c>
      <c r="J24">
        <v>1</v>
      </c>
      <c r="K24" s="6">
        <v>1</v>
      </c>
      <c r="L24">
        <v>1</v>
      </c>
      <c r="M24">
        <v>1</v>
      </c>
      <c r="N24">
        <v>1</v>
      </c>
      <c r="O24">
        <v>0</v>
      </c>
      <c r="P24" s="6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 s="6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 s="6">
        <v>1</v>
      </c>
      <c r="AF24">
        <v>1</v>
      </c>
      <c r="AG24" s="13">
        <v>1</v>
      </c>
      <c r="AH24">
        <v>1</v>
      </c>
      <c r="AI24">
        <v>1</v>
      </c>
      <c r="AJ24">
        <v>1</v>
      </c>
      <c r="AK24">
        <v>1</v>
      </c>
    </row>
    <row r="25" spans="1:37">
      <c r="A25" t="s">
        <v>99</v>
      </c>
      <c r="D25">
        <v>7.2</v>
      </c>
      <c r="E25">
        <v>50</v>
      </c>
      <c r="F25">
        <v>10</v>
      </c>
      <c r="G25">
        <v>10</v>
      </c>
      <c r="H25">
        <v>1</v>
      </c>
      <c r="I25">
        <v>1</v>
      </c>
      <c r="J25">
        <v>1</v>
      </c>
      <c r="K25" s="6">
        <v>1</v>
      </c>
      <c r="L25">
        <v>1</v>
      </c>
      <c r="M25">
        <v>1</v>
      </c>
      <c r="N25">
        <v>1</v>
      </c>
      <c r="O25">
        <v>1</v>
      </c>
      <c r="P25" s="6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 s="6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 s="6">
        <v>1</v>
      </c>
      <c r="AF25">
        <v>1</v>
      </c>
      <c r="AG25" s="13">
        <v>1</v>
      </c>
      <c r="AH25">
        <v>1</v>
      </c>
      <c r="AI25">
        <v>1</v>
      </c>
      <c r="AJ25">
        <v>1</v>
      </c>
      <c r="AK25">
        <v>1</v>
      </c>
    </row>
    <row r="26" spans="1:37">
      <c r="A26" t="s">
        <v>61</v>
      </c>
      <c r="D26">
        <v>7.24</v>
      </c>
      <c r="E26">
        <v>48.75</v>
      </c>
      <c r="F26">
        <v>10</v>
      </c>
      <c r="G26">
        <v>8.75</v>
      </c>
      <c r="H26">
        <v>1</v>
      </c>
      <c r="I26">
        <v>1</v>
      </c>
      <c r="J26">
        <v>1</v>
      </c>
      <c r="K26" s="6">
        <v>1</v>
      </c>
      <c r="L26">
        <v>1</v>
      </c>
      <c r="M26">
        <v>1</v>
      </c>
      <c r="N26">
        <v>1</v>
      </c>
      <c r="O26">
        <v>1</v>
      </c>
      <c r="P26" s="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 s="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 s="6">
        <v>1</v>
      </c>
      <c r="AF26">
        <v>1</v>
      </c>
      <c r="AG26" s="13">
        <v>1</v>
      </c>
      <c r="AH26">
        <v>1</v>
      </c>
      <c r="AI26">
        <v>1</v>
      </c>
      <c r="AJ26">
        <v>1</v>
      </c>
      <c r="AK26">
        <v>1</v>
      </c>
    </row>
    <row r="27" spans="1:37">
      <c r="A27" t="s">
        <v>125</v>
      </c>
      <c r="D27">
        <v>7.34</v>
      </c>
      <c r="E27">
        <v>50</v>
      </c>
      <c r="F27">
        <v>10</v>
      </c>
      <c r="G27">
        <v>10</v>
      </c>
      <c r="H27">
        <v>1</v>
      </c>
      <c r="I27">
        <v>1</v>
      </c>
      <c r="J27">
        <v>1</v>
      </c>
      <c r="K27" s="6">
        <v>1</v>
      </c>
      <c r="L27">
        <v>1</v>
      </c>
      <c r="M27">
        <v>1</v>
      </c>
      <c r="N27">
        <v>1</v>
      </c>
      <c r="O27">
        <v>1</v>
      </c>
      <c r="P27" s="6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 s="6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 s="6">
        <v>1</v>
      </c>
      <c r="AF27">
        <v>1</v>
      </c>
      <c r="AG27" s="13">
        <v>1</v>
      </c>
      <c r="AH27">
        <v>1</v>
      </c>
      <c r="AI27">
        <v>1</v>
      </c>
      <c r="AJ27">
        <v>1</v>
      </c>
      <c r="AK27">
        <v>1</v>
      </c>
    </row>
    <row r="28" spans="1:37">
      <c r="A28" t="s">
        <v>169</v>
      </c>
      <c r="D28">
        <v>7.42</v>
      </c>
      <c r="E28">
        <v>50</v>
      </c>
      <c r="F28">
        <v>10</v>
      </c>
      <c r="G28">
        <v>10</v>
      </c>
      <c r="H28">
        <v>1</v>
      </c>
      <c r="I28">
        <v>1</v>
      </c>
      <c r="J28">
        <v>1</v>
      </c>
      <c r="K28" s="6">
        <v>1</v>
      </c>
      <c r="L28">
        <v>1</v>
      </c>
      <c r="M28">
        <v>1</v>
      </c>
      <c r="N28">
        <v>1</v>
      </c>
      <c r="O28">
        <v>1</v>
      </c>
      <c r="P28" s="6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 s="6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 s="6">
        <v>1</v>
      </c>
      <c r="AF28">
        <v>1</v>
      </c>
      <c r="AG28" s="13">
        <v>1</v>
      </c>
      <c r="AH28">
        <v>1</v>
      </c>
      <c r="AI28">
        <v>1</v>
      </c>
      <c r="AJ28">
        <v>1</v>
      </c>
      <c r="AK28">
        <v>1</v>
      </c>
    </row>
    <row r="29" spans="1:37">
      <c r="A29" t="s">
        <v>44</v>
      </c>
      <c r="D29">
        <v>7.45</v>
      </c>
      <c r="E29">
        <v>49</v>
      </c>
      <c r="F29">
        <v>10</v>
      </c>
      <c r="G29">
        <v>10</v>
      </c>
      <c r="H29">
        <v>1</v>
      </c>
      <c r="I29">
        <v>1</v>
      </c>
      <c r="J29">
        <v>1</v>
      </c>
      <c r="K29" s="6">
        <v>0</v>
      </c>
      <c r="L29">
        <v>1</v>
      </c>
      <c r="M29">
        <v>1</v>
      </c>
      <c r="N29">
        <v>1</v>
      </c>
      <c r="O29">
        <v>1</v>
      </c>
      <c r="P29" s="6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 s="6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 s="6">
        <v>1</v>
      </c>
      <c r="AF29">
        <v>1</v>
      </c>
      <c r="AG29" s="13">
        <v>1</v>
      </c>
      <c r="AH29">
        <v>1</v>
      </c>
      <c r="AI29">
        <v>1</v>
      </c>
      <c r="AJ29">
        <v>1</v>
      </c>
      <c r="AK29">
        <v>1</v>
      </c>
    </row>
    <row r="30" spans="1:37">
      <c r="A30" t="s">
        <v>66</v>
      </c>
      <c r="D30">
        <v>7.49</v>
      </c>
      <c r="E30">
        <v>20.75</v>
      </c>
      <c r="F30">
        <v>6</v>
      </c>
      <c r="G30">
        <v>3.75</v>
      </c>
      <c r="H30">
        <v>0</v>
      </c>
      <c r="I30">
        <v>0</v>
      </c>
      <c r="J30">
        <v>1</v>
      </c>
      <c r="K30" s="6">
        <v>0</v>
      </c>
      <c r="L30">
        <v>0</v>
      </c>
      <c r="M30">
        <v>0</v>
      </c>
      <c r="N30">
        <v>1</v>
      </c>
      <c r="O30">
        <v>0</v>
      </c>
      <c r="P30" s="6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1</v>
      </c>
      <c r="W30">
        <v>1</v>
      </c>
      <c r="X30">
        <v>0</v>
      </c>
      <c r="Y30" s="6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 s="6">
        <v>0</v>
      </c>
      <c r="AF30">
        <v>0</v>
      </c>
      <c r="AG30" s="13">
        <v>1</v>
      </c>
      <c r="AH30">
        <v>0</v>
      </c>
      <c r="AI30">
        <v>1</v>
      </c>
      <c r="AJ30">
        <v>1</v>
      </c>
      <c r="AK30">
        <v>1</v>
      </c>
    </row>
    <row r="31" spans="1:37">
      <c r="A31" t="s">
        <v>145</v>
      </c>
      <c r="D31">
        <v>7.57</v>
      </c>
      <c r="E31">
        <v>50</v>
      </c>
      <c r="F31">
        <v>10</v>
      </c>
      <c r="G31">
        <v>10</v>
      </c>
      <c r="H31">
        <v>1</v>
      </c>
      <c r="I31">
        <v>1</v>
      </c>
      <c r="J31">
        <v>1</v>
      </c>
      <c r="K31" s="6">
        <v>1</v>
      </c>
      <c r="L31">
        <v>1</v>
      </c>
      <c r="M31">
        <v>1</v>
      </c>
      <c r="N31">
        <v>1</v>
      </c>
      <c r="O31">
        <v>1</v>
      </c>
      <c r="P31" s="6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 s="6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 s="6">
        <v>1</v>
      </c>
      <c r="AF31">
        <v>1</v>
      </c>
      <c r="AG31" s="13">
        <v>1</v>
      </c>
      <c r="AH31">
        <v>1</v>
      </c>
      <c r="AI31">
        <v>1</v>
      </c>
      <c r="AJ31">
        <v>1</v>
      </c>
      <c r="AK31">
        <v>1</v>
      </c>
    </row>
    <row r="32" spans="1:37">
      <c r="A32" t="s">
        <v>172</v>
      </c>
      <c r="D32">
        <v>7.6</v>
      </c>
      <c r="E32">
        <v>49</v>
      </c>
      <c r="F32">
        <v>10</v>
      </c>
      <c r="G32">
        <v>10</v>
      </c>
      <c r="H32">
        <v>1</v>
      </c>
      <c r="I32">
        <v>1</v>
      </c>
      <c r="J32">
        <v>1</v>
      </c>
      <c r="K32" s="6">
        <v>1</v>
      </c>
      <c r="L32">
        <v>1</v>
      </c>
      <c r="M32">
        <v>0</v>
      </c>
      <c r="N32">
        <v>1</v>
      </c>
      <c r="O32">
        <v>1</v>
      </c>
      <c r="P32" s="6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 s="6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 s="6">
        <v>1</v>
      </c>
      <c r="AF32">
        <v>1</v>
      </c>
      <c r="AG32" s="13">
        <v>1</v>
      </c>
      <c r="AH32">
        <v>1</v>
      </c>
      <c r="AI32">
        <v>1</v>
      </c>
      <c r="AJ32">
        <v>1</v>
      </c>
      <c r="AK32">
        <v>1</v>
      </c>
    </row>
    <row r="33" spans="1:37">
      <c r="A33" t="s">
        <v>167</v>
      </c>
      <c r="D33">
        <v>8.11</v>
      </c>
      <c r="E33">
        <v>50</v>
      </c>
      <c r="F33">
        <v>10</v>
      </c>
      <c r="G33">
        <v>10</v>
      </c>
      <c r="H33">
        <v>1</v>
      </c>
      <c r="I33">
        <v>1</v>
      </c>
      <c r="J33">
        <v>1</v>
      </c>
      <c r="K33" s="6">
        <v>1</v>
      </c>
      <c r="L33">
        <v>1</v>
      </c>
      <c r="M33">
        <v>1</v>
      </c>
      <c r="N33">
        <v>1</v>
      </c>
      <c r="O33">
        <v>1</v>
      </c>
      <c r="P33" s="6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 s="6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 s="6">
        <v>1</v>
      </c>
      <c r="AF33">
        <v>1</v>
      </c>
      <c r="AG33" s="13">
        <v>1</v>
      </c>
      <c r="AH33">
        <v>1</v>
      </c>
      <c r="AI33">
        <v>1</v>
      </c>
      <c r="AJ33">
        <v>1</v>
      </c>
      <c r="AK33">
        <v>1</v>
      </c>
    </row>
    <row r="34" spans="1:37">
      <c r="A34" t="s">
        <v>93</v>
      </c>
      <c r="D34">
        <v>8.16</v>
      </c>
      <c r="E34">
        <v>38</v>
      </c>
      <c r="F34">
        <v>0</v>
      </c>
      <c r="G34">
        <v>10</v>
      </c>
      <c r="H34">
        <v>1</v>
      </c>
      <c r="I34">
        <v>1</v>
      </c>
      <c r="J34">
        <v>0</v>
      </c>
      <c r="K34" s="6">
        <v>1</v>
      </c>
      <c r="L34">
        <v>1</v>
      </c>
      <c r="M34">
        <v>1</v>
      </c>
      <c r="N34">
        <v>1</v>
      </c>
      <c r="O34">
        <v>1</v>
      </c>
      <c r="P34" s="6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 s="6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 s="6">
        <v>0</v>
      </c>
      <c r="AF34">
        <v>1</v>
      </c>
      <c r="AG34" s="13">
        <v>1</v>
      </c>
      <c r="AH34">
        <v>1</v>
      </c>
      <c r="AI34">
        <v>1</v>
      </c>
      <c r="AJ34">
        <v>1</v>
      </c>
      <c r="AK34">
        <v>1</v>
      </c>
    </row>
    <row r="35" spans="1:37">
      <c r="A35" t="s">
        <v>119</v>
      </c>
      <c r="D35">
        <v>8.27</v>
      </c>
      <c r="E35">
        <v>50</v>
      </c>
      <c r="F35">
        <v>10</v>
      </c>
      <c r="G35">
        <v>10</v>
      </c>
      <c r="H35">
        <v>1</v>
      </c>
      <c r="I35">
        <v>1</v>
      </c>
      <c r="J35">
        <v>1</v>
      </c>
      <c r="K35" s="6">
        <v>1</v>
      </c>
      <c r="L35">
        <v>1</v>
      </c>
      <c r="M35">
        <v>1</v>
      </c>
      <c r="N35">
        <v>1</v>
      </c>
      <c r="O35">
        <v>1</v>
      </c>
      <c r="P35" s="6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 s="6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 s="6">
        <v>1</v>
      </c>
      <c r="AF35">
        <v>1</v>
      </c>
      <c r="AG35" s="13">
        <v>1</v>
      </c>
      <c r="AH35">
        <v>1</v>
      </c>
      <c r="AI35">
        <v>1</v>
      </c>
      <c r="AJ35">
        <v>1</v>
      </c>
      <c r="AK35">
        <v>1</v>
      </c>
    </row>
    <row r="36" spans="1:37">
      <c r="A36" t="s">
        <v>92</v>
      </c>
      <c r="D36">
        <v>8.32</v>
      </c>
      <c r="E36">
        <v>47</v>
      </c>
      <c r="F36">
        <v>10</v>
      </c>
      <c r="G36">
        <v>10</v>
      </c>
      <c r="H36">
        <v>1</v>
      </c>
      <c r="I36">
        <v>1</v>
      </c>
      <c r="J36">
        <v>1</v>
      </c>
      <c r="K36" s="6">
        <v>1</v>
      </c>
      <c r="L36">
        <v>1</v>
      </c>
      <c r="M36">
        <v>1</v>
      </c>
      <c r="N36">
        <v>1</v>
      </c>
      <c r="O36">
        <v>1</v>
      </c>
      <c r="P36" s="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 s="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 s="6">
        <v>1</v>
      </c>
      <c r="AF36">
        <v>1</v>
      </c>
      <c r="AG36" s="13">
        <v>0</v>
      </c>
      <c r="AH36">
        <v>1</v>
      </c>
      <c r="AI36">
        <v>1</v>
      </c>
      <c r="AJ36">
        <v>1</v>
      </c>
      <c r="AK36">
        <v>1</v>
      </c>
    </row>
    <row r="37" spans="1:37">
      <c r="A37" t="s">
        <v>113</v>
      </c>
      <c r="D37">
        <v>8.33</v>
      </c>
      <c r="E37">
        <v>20.75</v>
      </c>
      <c r="F37">
        <v>6</v>
      </c>
      <c r="G37">
        <v>3.75</v>
      </c>
      <c r="H37">
        <v>1</v>
      </c>
      <c r="I37">
        <v>0</v>
      </c>
      <c r="J37">
        <v>0</v>
      </c>
      <c r="K37" s="6">
        <v>0</v>
      </c>
      <c r="L37">
        <v>1</v>
      </c>
      <c r="M37">
        <v>0</v>
      </c>
      <c r="N37">
        <v>0</v>
      </c>
      <c r="O37">
        <v>0</v>
      </c>
      <c r="P37" s="6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 s="6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 s="6">
        <v>0</v>
      </c>
      <c r="AF37">
        <v>1</v>
      </c>
      <c r="AG37" s="13">
        <v>0</v>
      </c>
      <c r="AH37">
        <v>1</v>
      </c>
      <c r="AI37">
        <v>1</v>
      </c>
      <c r="AJ37">
        <v>1</v>
      </c>
      <c r="AK37">
        <v>0</v>
      </c>
    </row>
    <row r="38" spans="1:37">
      <c r="A38" t="s">
        <v>78</v>
      </c>
      <c r="D38">
        <v>8.36</v>
      </c>
      <c r="E38">
        <v>50</v>
      </c>
      <c r="F38">
        <v>10</v>
      </c>
      <c r="G38">
        <v>10</v>
      </c>
      <c r="H38">
        <v>1</v>
      </c>
      <c r="I38">
        <v>1</v>
      </c>
      <c r="J38">
        <v>1</v>
      </c>
      <c r="K38" s="6">
        <v>1</v>
      </c>
      <c r="L38">
        <v>1</v>
      </c>
      <c r="M38">
        <v>1</v>
      </c>
      <c r="N38">
        <v>1</v>
      </c>
      <c r="O38">
        <v>1</v>
      </c>
      <c r="P38" s="6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 s="6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 s="6">
        <v>1</v>
      </c>
      <c r="AF38">
        <v>1</v>
      </c>
      <c r="AG38" s="13">
        <v>1</v>
      </c>
      <c r="AH38">
        <v>1</v>
      </c>
      <c r="AI38">
        <v>1</v>
      </c>
      <c r="AJ38">
        <v>1</v>
      </c>
      <c r="AK38">
        <v>1</v>
      </c>
    </row>
    <row r="39" spans="1:37">
      <c r="A39" t="s">
        <v>147</v>
      </c>
      <c r="D39">
        <v>8.3800000000000008</v>
      </c>
      <c r="E39">
        <v>49</v>
      </c>
      <c r="F39">
        <v>10</v>
      </c>
      <c r="G39">
        <v>10</v>
      </c>
      <c r="H39">
        <v>1</v>
      </c>
      <c r="I39">
        <v>1</v>
      </c>
      <c r="J39">
        <v>1</v>
      </c>
      <c r="K39" s="6">
        <v>1</v>
      </c>
      <c r="L39">
        <v>1</v>
      </c>
      <c r="M39">
        <v>1</v>
      </c>
      <c r="N39">
        <v>1</v>
      </c>
      <c r="O39">
        <v>0</v>
      </c>
      <c r="P39" s="6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 s="6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 s="6">
        <v>1</v>
      </c>
      <c r="AF39">
        <v>1</v>
      </c>
      <c r="AG39" s="13">
        <v>1</v>
      </c>
      <c r="AH39">
        <v>1</v>
      </c>
      <c r="AI39">
        <v>1</v>
      </c>
      <c r="AJ39">
        <v>1</v>
      </c>
      <c r="AK39">
        <v>1</v>
      </c>
    </row>
    <row r="40" spans="1:37">
      <c r="A40" t="s">
        <v>58</v>
      </c>
      <c r="D40">
        <v>8.4</v>
      </c>
      <c r="E40">
        <v>50</v>
      </c>
      <c r="F40">
        <v>10</v>
      </c>
      <c r="G40">
        <v>10</v>
      </c>
      <c r="H40">
        <v>1</v>
      </c>
      <c r="I40">
        <v>1</v>
      </c>
      <c r="J40">
        <v>1</v>
      </c>
      <c r="K40" s="6">
        <v>1</v>
      </c>
      <c r="L40">
        <v>1</v>
      </c>
      <c r="M40">
        <v>1</v>
      </c>
      <c r="N40">
        <v>1</v>
      </c>
      <c r="O40">
        <v>1</v>
      </c>
      <c r="P40" s="6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 s="6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 s="6">
        <v>1</v>
      </c>
      <c r="AF40">
        <v>1</v>
      </c>
      <c r="AG40" s="13">
        <v>1</v>
      </c>
      <c r="AH40">
        <v>1</v>
      </c>
      <c r="AI40">
        <v>1</v>
      </c>
      <c r="AJ40">
        <v>1</v>
      </c>
      <c r="AK40">
        <v>1</v>
      </c>
    </row>
    <row r="41" spans="1:37">
      <c r="A41" t="s">
        <v>187</v>
      </c>
      <c r="D41">
        <v>8.6999999999999993</v>
      </c>
      <c r="E41">
        <v>50</v>
      </c>
      <c r="F41">
        <v>10</v>
      </c>
      <c r="G41">
        <v>10</v>
      </c>
      <c r="H41">
        <v>1</v>
      </c>
      <c r="I41">
        <v>1</v>
      </c>
      <c r="J41">
        <v>1</v>
      </c>
      <c r="K41" s="6">
        <v>1</v>
      </c>
      <c r="L41">
        <v>1</v>
      </c>
      <c r="M41">
        <v>1</v>
      </c>
      <c r="N41">
        <v>1</v>
      </c>
      <c r="O41">
        <v>1</v>
      </c>
      <c r="P41" s="6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 s="6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 s="6">
        <v>1</v>
      </c>
      <c r="AF41">
        <v>1</v>
      </c>
      <c r="AG41" s="13">
        <v>1</v>
      </c>
      <c r="AH41">
        <v>1</v>
      </c>
      <c r="AI41">
        <v>1</v>
      </c>
      <c r="AJ41">
        <v>1</v>
      </c>
      <c r="AK41">
        <v>1</v>
      </c>
    </row>
    <row r="42" spans="1:37">
      <c r="A42" t="s">
        <v>190</v>
      </c>
      <c r="D42">
        <v>8.6999999999999993</v>
      </c>
      <c r="E42">
        <v>43.75</v>
      </c>
      <c r="F42">
        <v>8</v>
      </c>
      <c r="G42">
        <v>8.75</v>
      </c>
      <c r="H42">
        <v>1</v>
      </c>
      <c r="I42">
        <v>1</v>
      </c>
      <c r="J42">
        <v>0</v>
      </c>
      <c r="K42" s="6">
        <v>1</v>
      </c>
      <c r="L42">
        <v>0</v>
      </c>
      <c r="M42">
        <v>0</v>
      </c>
      <c r="N42">
        <v>1</v>
      </c>
      <c r="O42">
        <v>1</v>
      </c>
      <c r="P42" s="6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 s="6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 s="6">
        <v>1</v>
      </c>
      <c r="AF42">
        <v>1</v>
      </c>
      <c r="AG42" s="13">
        <v>1</v>
      </c>
      <c r="AH42">
        <v>1</v>
      </c>
      <c r="AI42">
        <v>1</v>
      </c>
      <c r="AJ42">
        <v>1</v>
      </c>
      <c r="AK42">
        <v>1</v>
      </c>
    </row>
    <row r="43" spans="1:37">
      <c r="A43" t="s">
        <v>79</v>
      </c>
      <c r="D43">
        <v>9.31</v>
      </c>
      <c r="E43">
        <v>50</v>
      </c>
      <c r="F43">
        <v>10</v>
      </c>
      <c r="G43">
        <v>10</v>
      </c>
      <c r="H43">
        <v>1</v>
      </c>
      <c r="I43">
        <v>1</v>
      </c>
      <c r="J43">
        <v>1</v>
      </c>
      <c r="K43" s="6">
        <v>1</v>
      </c>
      <c r="L43">
        <v>1</v>
      </c>
      <c r="M43">
        <v>1</v>
      </c>
      <c r="N43">
        <v>1</v>
      </c>
      <c r="O43">
        <v>1</v>
      </c>
      <c r="P43" s="6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 s="6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 s="6">
        <v>1</v>
      </c>
      <c r="AF43">
        <v>1</v>
      </c>
      <c r="AG43" s="13">
        <v>1</v>
      </c>
      <c r="AH43">
        <v>1</v>
      </c>
      <c r="AI43">
        <v>1</v>
      </c>
      <c r="AJ43">
        <v>1</v>
      </c>
      <c r="AK43">
        <v>1</v>
      </c>
    </row>
    <row r="44" spans="1:37">
      <c r="A44" t="s">
        <v>162</v>
      </c>
      <c r="D44">
        <v>9.32</v>
      </c>
      <c r="E44">
        <v>50</v>
      </c>
      <c r="F44">
        <v>10</v>
      </c>
      <c r="G44">
        <v>10</v>
      </c>
      <c r="H44">
        <v>1</v>
      </c>
      <c r="I44">
        <v>1</v>
      </c>
      <c r="J44">
        <v>1</v>
      </c>
      <c r="K44" s="6">
        <v>1</v>
      </c>
      <c r="L44">
        <v>1</v>
      </c>
      <c r="M44">
        <v>1</v>
      </c>
      <c r="N44">
        <v>1</v>
      </c>
      <c r="O44">
        <v>1</v>
      </c>
      <c r="P44" s="6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 s="6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 s="6">
        <v>1</v>
      </c>
      <c r="AF44">
        <v>1</v>
      </c>
      <c r="AG44" s="13">
        <v>1</v>
      </c>
      <c r="AH44">
        <v>1</v>
      </c>
      <c r="AI44">
        <v>1</v>
      </c>
      <c r="AJ44">
        <v>1</v>
      </c>
      <c r="AK44">
        <v>1</v>
      </c>
    </row>
    <row r="45" spans="1:37">
      <c r="A45" t="s">
        <v>96</v>
      </c>
      <c r="D45">
        <v>9.4</v>
      </c>
      <c r="E45">
        <v>50</v>
      </c>
      <c r="F45">
        <v>10</v>
      </c>
      <c r="G45">
        <v>10</v>
      </c>
      <c r="H45">
        <v>1</v>
      </c>
      <c r="I45">
        <v>1</v>
      </c>
      <c r="J45">
        <v>1</v>
      </c>
      <c r="K45" s="6">
        <v>1</v>
      </c>
      <c r="L45">
        <v>1</v>
      </c>
      <c r="M45">
        <v>1</v>
      </c>
      <c r="N45">
        <v>1</v>
      </c>
      <c r="O45">
        <v>1</v>
      </c>
      <c r="P45" s="6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 s="6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 s="6">
        <v>1</v>
      </c>
      <c r="AF45">
        <v>1</v>
      </c>
      <c r="AG45" s="13">
        <v>1</v>
      </c>
      <c r="AH45">
        <v>1</v>
      </c>
      <c r="AI45">
        <v>1</v>
      </c>
      <c r="AJ45">
        <v>1</v>
      </c>
      <c r="AK45">
        <v>1</v>
      </c>
    </row>
    <row r="46" spans="1:37">
      <c r="A46" t="s">
        <v>106</v>
      </c>
      <c r="D46">
        <v>9.51</v>
      </c>
      <c r="E46">
        <v>50</v>
      </c>
      <c r="F46">
        <v>10</v>
      </c>
      <c r="G46">
        <v>10</v>
      </c>
      <c r="H46">
        <v>1</v>
      </c>
      <c r="I46">
        <v>1</v>
      </c>
      <c r="J46">
        <v>1</v>
      </c>
      <c r="K46" s="6">
        <v>1</v>
      </c>
      <c r="L46">
        <v>1</v>
      </c>
      <c r="M46">
        <v>1</v>
      </c>
      <c r="N46">
        <v>1</v>
      </c>
      <c r="O46">
        <v>1</v>
      </c>
      <c r="P46" s="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 s="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 s="6">
        <v>1</v>
      </c>
      <c r="AF46">
        <v>1</v>
      </c>
      <c r="AG46" s="13">
        <v>1</v>
      </c>
      <c r="AH46">
        <v>1</v>
      </c>
      <c r="AI46">
        <v>1</v>
      </c>
      <c r="AJ46">
        <v>1</v>
      </c>
      <c r="AK46">
        <v>1</v>
      </c>
    </row>
    <row r="47" spans="1:37">
      <c r="A47" t="s">
        <v>143</v>
      </c>
      <c r="D47">
        <v>10.1</v>
      </c>
      <c r="E47">
        <v>50</v>
      </c>
      <c r="F47">
        <v>10</v>
      </c>
      <c r="G47">
        <v>10</v>
      </c>
      <c r="H47">
        <v>1</v>
      </c>
      <c r="I47">
        <v>1</v>
      </c>
      <c r="J47">
        <v>1</v>
      </c>
      <c r="K47" s="6">
        <v>1</v>
      </c>
      <c r="L47">
        <v>1</v>
      </c>
      <c r="M47">
        <v>1</v>
      </c>
      <c r="N47">
        <v>1</v>
      </c>
      <c r="O47">
        <v>1</v>
      </c>
      <c r="P47" s="6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 s="6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 s="6">
        <v>1</v>
      </c>
      <c r="AF47">
        <v>1</v>
      </c>
      <c r="AG47" s="13">
        <v>1</v>
      </c>
      <c r="AH47">
        <v>1</v>
      </c>
      <c r="AI47">
        <v>1</v>
      </c>
      <c r="AJ47">
        <v>1</v>
      </c>
      <c r="AK47">
        <v>1</v>
      </c>
    </row>
    <row r="48" spans="1:37">
      <c r="A48" t="s">
        <v>43</v>
      </c>
      <c r="D48">
        <v>10.27</v>
      </c>
      <c r="E48">
        <v>48.75</v>
      </c>
      <c r="F48">
        <v>10</v>
      </c>
      <c r="G48">
        <v>8.75</v>
      </c>
      <c r="H48">
        <v>1</v>
      </c>
      <c r="I48">
        <v>1</v>
      </c>
      <c r="J48">
        <v>1</v>
      </c>
      <c r="K48" s="6">
        <v>1</v>
      </c>
      <c r="L48">
        <v>1</v>
      </c>
      <c r="M48">
        <v>1</v>
      </c>
      <c r="N48">
        <v>1</v>
      </c>
      <c r="O48">
        <v>1</v>
      </c>
      <c r="P48" s="6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 s="6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 s="6">
        <v>1</v>
      </c>
      <c r="AF48">
        <v>1</v>
      </c>
      <c r="AG48" s="13">
        <v>1</v>
      </c>
      <c r="AH48">
        <v>1</v>
      </c>
      <c r="AI48">
        <v>1</v>
      </c>
      <c r="AJ48">
        <v>1</v>
      </c>
      <c r="AK48">
        <v>1</v>
      </c>
    </row>
    <row r="49" spans="1:37">
      <c r="A49" t="s">
        <v>81</v>
      </c>
      <c r="D49">
        <v>10.44</v>
      </c>
      <c r="E49">
        <v>50</v>
      </c>
      <c r="F49">
        <v>10</v>
      </c>
      <c r="G49">
        <v>10</v>
      </c>
      <c r="H49">
        <v>1</v>
      </c>
      <c r="I49">
        <v>1</v>
      </c>
      <c r="J49">
        <v>1</v>
      </c>
      <c r="K49" s="6">
        <v>1</v>
      </c>
      <c r="L49">
        <v>1</v>
      </c>
      <c r="M49">
        <v>1</v>
      </c>
      <c r="N49">
        <v>1</v>
      </c>
      <c r="O49">
        <v>1</v>
      </c>
      <c r="P49" s="6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 s="6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 s="6">
        <v>1</v>
      </c>
      <c r="AF49">
        <v>1</v>
      </c>
      <c r="AG49" s="13">
        <v>1</v>
      </c>
      <c r="AH49">
        <v>1</v>
      </c>
      <c r="AI49">
        <v>1</v>
      </c>
      <c r="AJ49">
        <v>1</v>
      </c>
      <c r="AK49">
        <v>1</v>
      </c>
    </row>
    <row r="50" spans="1:37">
      <c r="A50" t="s">
        <v>49</v>
      </c>
      <c r="D50">
        <v>10.49</v>
      </c>
      <c r="E50">
        <v>41</v>
      </c>
      <c r="F50">
        <v>8</v>
      </c>
      <c r="G50">
        <v>10</v>
      </c>
      <c r="H50">
        <v>0</v>
      </c>
      <c r="I50">
        <v>1</v>
      </c>
      <c r="J50">
        <v>1</v>
      </c>
      <c r="K50" s="6">
        <v>1</v>
      </c>
      <c r="L50">
        <v>1</v>
      </c>
      <c r="M50">
        <v>0</v>
      </c>
      <c r="N50">
        <v>1</v>
      </c>
      <c r="O50">
        <v>0</v>
      </c>
      <c r="P50" s="6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 s="6">
        <v>1</v>
      </c>
      <c r="Z50">
        <v>1</v>
      </c>
      <c r="AA50">
        <v>1</v>
      </c>
      <c r="AB50">
        <v>0</v>
      </c>
      <c r="AC50">
        <v>1</v>
      </c>
      <c r="AD50">
        <v>0</v>
      </c>
      <c r="AE50" s="6">
        <v>0</v>
      </c>
      <c r="AF50">
        <v>1</v>
      </c>
      <c r="AG50" s="13">
        <v>1</v>
      </c>
      <c r="AH50">
        <v>1</v>
      </c>
      <c r="AI50">
        <v>1</v>
      </c>
      <c r="AJ50">
        <v>1</v>
      </c>
      <c r="AK50">
        <v>1</v>
      </c>
    </row>
    <row r="51" spans="1:37">
      <c r="A51" t="s">
        <v>170</v>
      </c>
      <c r="D51">
        <v>10.5</v>
      </c>
      <c r="E51">
        <v>50</v>
      </c>
      <c r="F51">
        <v>10</v>
      </c>
      <c r="G51">
        <v>10</v>
      </c>
      <c r="H51">
        <v>1</v>
      </c>
      <c r="I51">
        <v>1</v>
      </c>
      <c r="J51">
        <v>1</v>
      </c>
      <c r="K51" s="6">
        <v>1</v>
      </c>
      <c r="L51">
        <v>1</v>
      </c>
      <c r="M51">
        <v>1</v>
      </c>
      <c r="N51">
        <v>1</v>
      </c>
      <c r="O51">
        <v>1</v>
      </c>
      <c r="P51" s="6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 s="6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 s="6">
        <v>1</v>
      </c>
      <c r="AF51">
        <v>1</v>
      </c>
      <c r="AG51" s="13">
        <v>1</v>
      </c>
      <c r="AH51">
        <v>1</v>
      </c>
      <c r="AI51">
        <v>1</v>
      </c>
      <c r="AJ51">
        <v>1</v>
      </c>
      <c r="AK51">
        <v>1</v>
      </c>
    </row>
    <row r="52" spans="1:37">
      <c r="A52" t="s">
        <v>175</v>
      </c>
      <c r="D52">
        <v>10.5</v>
      </c>
      <c r="E52">
        <v>50</v>
      </c>
      <c r="F52">
        <v>10</v>
      </c>
      <c r="G52">
        <v>10</v>
      </c>
      <c r="H52">
        <v>1</v>
      </c>
      <c r="I52">
        <v>1</v>
      </c>
      <c r="J52">
        <v>1</v>
      </c>
      <c r="K52" s="6">
        <v>1</v>
      </c>
      <c r="L52">
        <v>1</v>
      </c>
      <c r="M52">
        <v>1</v>
      </c>
      <c r="N52">
        <v>1</v>
      </c>
      <c r="O52">
        <v>1</v>
      </c>
      <c r="P52" s="6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 s="6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 s="6">
        <v>1</v>
      </c>
      <c r="AF52">
        <v>1</v>
      </c>
      <c r="AG52" s="13">
        <v>1</v>
      </c>
      <c r="AH52">
        <v>1</v>
      </c>
      <c r="AI52">
        <v>1</v>
      </c>
      <c r="AJ52">
        <v>1</v>
      </c>
      <c r="AK52">
        <v>1</v>
      </c>
    </row>
    <row r="53" spans="1:37">
      <c r="A53" t="s">
        <v>127</v>
      </c>
      <c r="D53">
        <v>10.53</v>
      </c>
      <c r="E53">
        <v>49</v>
      </c>
      <c r="F53">
        <v>10</v>
      </c>
      <c r="G53">
        <v>10</v>
      </c>
      <c r="H53">
        <v>1</v>
      </c>
      <c r="I53">
        <v>1</v>
      </c>
      <c r="J53">
        <v>1</v>
      </c>
      <c r="K53" s="6">
        <v>1</v>
      </c>
      <c r="L53">
        <v>1</v>
      </c>
      <c r="M53">
        <v>1</v>
      </c>
      <c r="N53">
        <v>1</v>
      </c>
      <c r="O53">
        <v>0</v>
      </c>
      <c r="P53" s="6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 s="6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 s="6">
        <v>1</v>
      </c>
      <c r="AF53">
        <v>1</v>
      </c>
      <c r="AG53" s="13">
        <v>1</v>
      </c>
      <c r="AH53">
        <v>1</v>
      </c>
      <c r="AI53">
        <v>1</v>
      </c>
      <c r="AJ53">
        <v>1</v>
      </c>
      <c r="AK53">
        <v>1</v>
      </c>
    </row>
    <row r="54" spans="1:37">
      <c r="A54" t="s">
        <v>112</v>
      </c>
      <c r="D54">
        <v>10.54</v>
      </c>
      <c r="E54">
        <v>50</v>
      </c>
      <c r="F54">
        <v>10</v>
      </c>
      <c r="G54">
        <v>10</v>
      </c>
      <c r="H54">
        <v>1</v>
      </c>
      <c r="I54">
        <v>1</v>
      </c>
      <c r="J54">
        <v>1</v>
      </c>
      <c r="K54" s="6">
        <v>1</v>
      </c>
      <c r="L54">
        <v>1</v>
      </c>
      <c r="M54">
        <v>1</v>
      </c>
      <c r="N54">
        <v>1</v>
      </c>
      <c r="O54">
        <v>1</v>
      </c>
      <c r="P54" s="6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 s="6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 s="6">
        <v>1</v>
      </c>
      <c r="AF54">
        <v>1</v>
      </c>
      <c r="AG54" s="13">
        <v>1</v>
      </c>
      <c r="AH54">
        <v>1</v>
      </c>
      <c r="AI54">
        <v>1</v>
      </c>
      <c r="AJ54">
        <v>1</v>
      </c>
      <c r="AK54">
        <v>1</v>
      </c>
    </row>
    <row r="55" spans="1:37">
      <c r="A55" t="s">
        <v>60</v>
      </c>
      <c r="D55">
        <v>11</v>
      </c>
      <c r="E55">
        <v>49</v>
      </c>
      <c r="F55">
        <v>10</v>
      </c>
      <c r="G55">
        <v>10</v>
      </c>
      <c r="H55">
        <v>1</v>
      </c>
      <c r="I55">
        <v>1</v>
      </c>
      <c r="J55">
        <v>1</v>
      </c>
      <c r="K55" s="6">
        <v>1</v>
      </c>
      <c r="L55">
        <v>1</v>
      </c>
      <c r="M55">
        <v>1</v>
      </c>
      <c r="N55">
        <v>1</v>
      </c>
      <c r="O55">
        <v>1</v>
      </c>
      <c r="P55" s="6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 s="6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 s="6">
        <v>1</v>
      </c>
      <c r="AF55">
        <v>1</v>
      </c>
      <c r="AG55" s="13">
        <v>1</v>
      </c>
      <c r="AH55">
        <v>1</v>
      </c>
      <c r="AI55">
        <v>1</v>
      </c>
      <c r="AJ55">
        <v>1</v>
      </c>
      <c r="AK55">
        <v>1</v>
      </c>
    </row>
    <row r="56" spans="1:37">
      <c r="A56" t="s">
        <v>75</v>
      </c>
      <c r="D56">
        <v>11.11</v>
      </c>
      <c r="E56">
        <v>50</v>
      </c>
      <c r="F56">
        <v>10</v>
      </c>
      <c r="G56">
        <v>10</v>
      </c>
      <c r="H56">
        <v>1</v>
      </c>
      <c r="I56">
        <v>1</v>
      </c>
      <c r="J56">
        <v>1</v>
      </c>
      <c r="K56" s="6">
        <v>1</v>
      </c>
      <c r="L56">
        <v>1</v>
      </c>
      <c r="M56">
        <v>1</v>
      </c>
      <c r="N56">
        <v>1</v>
      </c>
      <c r="O56">
        <v>1</v>
      </c>
      <c r="P56" s="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 s="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 s="6">
        <v>1</v>
      </c>
      <c r="AF56">
        <v>1</v>
      </c>
      <c r="AG56" s="13">
        <v>1</v>
      </c>
      <c r="AH56">
        <v>1</v>
      </c>
      <c r="AI56">
        <v>1</v>
      </c>
      <c r="AJ56">
        <v>1</v>
      </c>
      <c r="AK56">
        <v>1</v>
      </c>
    </row>
    <row r="57" spans="1:37">
      <c r="A57" t="s">
        <v>111</v>
      </c>
      <c r="D57">
        <v>11.27</v>
      </c>
      <c r="E57">
        <v>50</v>
      </c>
      <c r="F57">
        <v>10</v>
      </c>
      <c r="G57">
        <v>10</v>
      </c>
      <c r="H57">
        <v>1</v>
      </c>
      <c r="I57">
        <v>1</v>
      </c>
      <c r="J57">
        <v>1</v>
      </c>
      <c r="K57" s="6">
        <v>1</v>
      </c>
      <c r="L57">
        <v>1</v>
      </c>
      <c r="M57">
        <v>1</v>
      </c>
      <c r="N57">
        <v>1</v>
      </c>
      <c r="O57">
        <v>1</v>
      </c>
      <c r="P57" s="6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 s="6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 s="6">
        <v>1</v>
      </c>
      <c r="AF57">
        <v>1</v>
      </c>
      <c r="AG57" s="13">
        <v>1</v>
      </c>
      <c r="AH57">
        <v>1</v>
      </c>
      <c r="AI57">
        <v>1</v>
      </c>
      <c r="AJ57">
        <v>1</v>
      </c>
      <c r="AK57">
        <v>1</v>
      </c>
    </row>
    <row r="58" spans="1:37">
      <c r="A58" t="s">
        <v>77</v>
      </c>
      <c r="D58">
        <v>11.33</v>
      </c>
      <c r="E58">
        <v>50</v>
      </c>
      <c r="F58">
        <v>10</v>
      </c>
      <c r="G58">
        <v>10</v>
      </c>
      <c r="H58">
        <v>1</v>
      </c>
      <c r="I58">
        <v>1</v>
      </c>
      <c r="J58">
        <v>1</v>
      </c>
      <c r="K58" s="6">
        <v>1</v>
      </c>
      <c r="L58">
        <v>1</v>
      </c>
      <c r="M58">
        <v>1</v>
      </c>
      <c r="N58">
        <v>1</v>
      </c>
      <c r="O58">
        <v>1</v>
      </c>
      <c r="P58" s="6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 s="6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 s="6">
        <v>1</v>
      </c>
      <c r="AF58">
        <v>1</v>
      </c>
      <c r="AG58" s="13">
        <v>1</v>
      </c>
      <c r="AH58">
        <v>1</v>
      </c>
      <c r="AI58">
        <v>1</v>
      </c>
      <c r="AJ58">
        <v>1</v>
      </c>
      <c r="AK58">
        <v>1</v>
      </c>
    </row>
    <row r="59" spans="1:37">
      <c r="A59" t="s">
        <v>105</v>
      </c>
      <c r="D59">
        <v>11.34</v>
      </c>
      <c r="E59">
        <v>46</v>
      </c>
      <c r="F59">
        <v>10</v>
      </c>
      <c r="G59">
        <v>10</v>
      </c>
      <c r="H59">
        <v>1</v>
      </c>
      <c r="I59">
        <v>1</v>
      </c>
      <c r="J59">
        <v>1</v>
      </c>
      <c r="K59" s="6">
        <v>1</v>
      </c>
      <c r="L59">
        <v>1</v>
      </c>
      <c r="M59">
        <v>1</v>
      </c>
      <c r="N59">
        <v>1</v>
      </c>
      <c r="O59">
        <v>0</v>
      </c>
      <c r="P59" s="6">
        <v>1</v>
      </c>
      <c r="Q59">
        <v>1</v>
      </c>
      <c r="R59">
        <v>0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 s="6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 s="6">
        <v>1</v>
      </c>
      <c r="AF59">
        <v>1</v>
      </c>
      <c r="AG59" s="13">
        <v>0</v>
      </c>
      <c r="AH59">
        <v>1</v>
      </c>
      <c r="AI59">
        <v>1</v>
      </c>
      <c r="AJ59">
        <v>1</v>
      </c>
      <c r="AK59">
        <v>1</v>
      </c>
    </row>
    <row r="60" spans="1:37">
      <c r="A60" t="s">
        <v>156</v>
      </c>
      <c r="D60">
        <v>11.41</v>
      </c>
      <c r="E60">
        <v>50</v>
      </c>
      <c r="F60">
        <v>10</v>
      </c>
      <c r="G60">
        <v>10</v>
      </c>
      <c r="H60">
        <v>1</v>
      </c>
      <c r="I60">
        <v>1</v>
      </c>
      <c r="J60">
        <v>1</v>
      </c>
      <c r="K60" s="6">
        <v>1</v>
      </c>
      <c r="L60">
        <v>1</v>
      </c>
      <c r="M60">
        <v>1</v>
      </c>
      <c r="N60">
        <v>1</v>
      </c>
      <c r="O60">
        <v>1</v>
      </c>
      <c r="P60" s="6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 s="6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 s="6">
        <v>1</v>
      </c>
      <c r="AF60">
        <v>1</v>
      </c>
      <c r="AG60" s="13">
        <v>1</v>
      </c>
      <c r="AH60">
        <v>1</v>
      </c>
      <c r="AI60">
        <v>1</v>
      </c>
      <c r="AJ60">
        <v>1</v>
      </c>
      <c r="AK60">
        <v>1</v>
      </c>
    </row>
    <row r="61" spans="1:37">
      <c r="A61" t="s">
        <v>68</v>
      </c>
      <c r="D61">
        <v>11.51</v>
      </c>
      <c r="E61">
        <v>50</v>
      </c>
      <c r="F61">
        <v>10</v>
      </c>
      <c r="G61">
        <v>10</v>
      </c>
      <c r="H61">
        <v>1</v>
      </c>
      <c r="I61">
        <v>1</v>
      </c>
      <c r="J61">
        <v>1</v>
      </c>
      <c r="K61" s="6">
        <v>1</v>
      </c>
      <c r="L61">
        <v>1</v>
      </c>
      <c r="M61">
        <v>1</v>
      </c>
      <c r="N61">
        <v>1</v>
      </c>
      <c r="O61">
        <v>1</v>
      </c>
      <c r="P61" s="6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 s="6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 s="6">
        <v>1</v>
      </c>
      <c r="AF61">
        <v>1</v>
      </c>
      <c r="AG61" s="13">
        <v>1</v>
      </c>
      <c r="AH61">
        <v>1</v>
      </c>
      <c r="AI61">
        <v>1</v>
      </c>
      <c r="AJ61">
        <v>1</v>
      </c>
      <c r="AK61">
        <v>1</v>
      </c>
    </row>
    <row r="62" spans="1:37">
      <c r="A62" t="s">
        <v>63</v>
      </c>
      <c r="D62">
        <v>11.54</v>
      </c>
      <c r="E62">
        <v>36</v>
      </c>
      <c r="F62">
        <v>10</v>
      </c>
      <c r="G62">
        <v>10</v>
      </c>
      <c r="H62">
        <v>0</v>
      </c>
      <c r="I62">
        <v>0</v>
      </c>
      <c r="J62">
        <v>0</v>
      </c>
      <c r="K62" s="6">
        <v>0</v>
      </c>
      <c r="L62">
        <v>1</v>
      </c>
      <c r="M62">
        <v>1</v>
      </c>
      <c r="N62">
        <v>1</v>
      </c>
      <c r="O62">
        <v>1</v>
      </c>
      <c r="P62" s="6">
        <v>1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 s="6">
        <v>0</v>
      </c>
      <c r="Z62">
        <v>1</v>
      </c>
      <c r="AA62">
        <v>0</v>
      </c>
      <c r="AB62">
        <v>1</v>
      </c>
      <c r="AC62">
        <v>1</v>
      </c>
      <c r="AD62">
        <v>1</v>
      </c>
      <c r="AE62" s="6">
        <v>1</v>
      </c>
      <c r="AF62">
        <v>1</v>
      </c>
      <c r="AG62" s="13">
        <v>0</v>
      </c>
      <c r="AH62">
        <v>0</v>
      </c>
      <c r="AI62">
        <v>0</v>
      </c>
      <c r="AJ62">
        <v>1</v>
      </c>
      <c r="AK62">
        <v>1</v>
      </c>
    </row>
    <row r="63" spans="1:37">
      <c r="A63" t="s">
        <v>133</v>
      </c>
      <c r="D63">
        <v>12.2</v>
      </c>
      <c r="E63">
        <v>49</v>
      </c>
      <c r="F63">
        <v>10</v>
      </c>
      <c r="G63">
        <v>10</v>
      </c>
      <c r="H63">
        <v>1</v>
      </c>
      <c r="I63">
        <v>1</v>
      </c>
      <c r="J63">
        <v>1</v>
      </c>
      <c r="K63" s="6">
        <v>1</v>
      </c>
      <c r="L63">
        <v>1</v>
      </c>
      <c r="M63">
        <v>1</v>
      </c>
      <c r="N63">
        <v>1</v>
      </c>
      <c r="O63">
        <v>1</v>
      </c>
      <c r="P63" s="6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 s="6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 s="6">
        <v>1</v>
      </c>
      <c r="AF63">
        <v>1</v>
      </c>
      <c r="AG63" s="13">
        <v>1</v>
      </c>
      <c r="AH63">
        <v>1</v>
      </c>
      <c r="AI63">
        <v>1</v>
      </c>
      <c r="AJ63">
        <v>1</v>
      </c>
      <c r="AK63">
        <v>1</v>
      </c>
    </row>
    <row r="64" spans="1:37">
      <c r="A64" t="s">
        <v>186</v>
      </c>
      <c r="D64">
        <v>12.22</v>
      </c>
      <c r="E64">
        <v>50</v>
      </c>
      <c r="F64">
        <v>10</v>
      </c>
      <c r="G64">
        <v>10</v>
      </c>
      <c r="H64">
        <v>1</v>
      </c>
      <c r="I64">
        <v>1</v>
      </c>
      <c r="J64">
        <v>1</v>
      </c>
      <c r="K64" s="6">
        <v>1</v>
      </c>
      <c r="L64">
        <v>1</v>
      </c>
      <c r="M64">
        <v>1</v>
      </c>
      <c r="N64">
        <v>1</v>
      </c>
      <c r="O64">
        <v>1</v>
      </c>
      <c r="P64" s="6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 s="6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 s="6">
        <v>1</v>
      </c>
      <c r="AF64">
        <v>1</v>
      </c>
      <c r="AG64" s="13">
        <v>1</v>
      </c>
      <c r="AH64">
        <v>1</v>
      </c>
      <c r="AI64">
        <v>1</v>
      </c>
      <c r="AJ64">
        <v>1</v>
      </c>
      <c r="AK64">
        <v>1</v>
      </c>
    </row>
    <row r="65" spans="1:37">
      <c r="A65" t="s">
        <v>64</v>
      </c>
      <c r="D65">
        <v>12.23</v>
      </c>
      <c r="E65">
        <v>50</v>
      </c>
      <c r="F65">
        <v>10</v>
      </c>
      <c r="G65">
        <v>10</v>
      </c>
      <c r="H65">
        <v>1</v>
      </c>
      <c r="I65">
        <v>1</v>
      </c>
      <c r="J65">
        <v>1</v>
      </c>
      <c r="K65" s="6">
        <v>1</v>
      </c>
      <c r="L65">
        <v>1</v>
      </c>
      <c r="M65">
        <v>1</v>
      </c>
      <c r="N65">
        <v>1</v>
      </c>
      <c r="O65">
        <v>1</v>
      </c>
      <c r="P65" s="6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 s="6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 s="6">
        <v>1</v>
      </c>
      <c r="AF65">
        <v>1</v>
      </c>
      <c r="AG65" s="13">
        <v>1</v>
      </c>
      <c r="AH65">
        <v>1</v>
      </c>
      <c r="AI65">
        <v>1</v>
      </c>
      <c r="AJ65">
        <v>1</v>
      </c>
      <c r="AK65">
        <v>1</v>
      </c>
    </row>
    <row r="66" spans="1:37">
      <c r="A66" t="s">
        <v>173</v>
      </c>
      <c r="D66">
        <v>12.25</v>
      </c>
      <c r="E66">
        <v>22</v>
      </c>
      <c r="F66">
        <v>6</v>
      </c>
      <c r="G66">
        <v>5</v>
      </c>
      <c r="H66">
        <v>0</v>
      </c>
      <c r="I66">
        <v>0</v>
      </c>
      <c r="J66">
        <v>0</v>
      </c>
      <c r="K66" s="6">
        <v>0</v>
      </c>
      <c r="L66">
        <v>1</v>
      </c>
      <c r="M66">
        <v>0</v>
      </c>
      <c r="N66">
        <v>1</v>
      </c>
      <c r="O66">
        <v>0</v>
      </c>
      <c r="P66" s="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1</v>
      </c>
      <c r="X66">
        <v>0</v>
      </c>
      <c r="Y66" s="6">
        <v>0</v>
      </c>
      <c r="Z66">
        <v>1</v>
      </c>
      <c r="AA66">
        <v>0</v>
      </c>
      <c r="AB66">
        <v>0</v>
      </c>
      <c r="AC66">
        <v>0</v>
      </c>
      <c r="AD66">
        <v>1</v>
      </c>
      <c r="AE66" s="6">
        <v>0</v>
      </c>
      <c r="AF66">
        <v>1</v>
      </c>
      <c r="AG66" s="13">
        <v>0</v>
      </c>
      <c r="AH66">
        <v>1</v>
      </c>
      <c r="AI66">
        <v>0</v>
      </c>
      <c r="AJ66">
        <v>1</v>
      </c>
      <c r="AK66">
        <v>1</v>
      </c>
    </row>
    <row r="67" spans="1:37">
      <c r="A67" t="s">
        <v>100</v>
      </c>
      <c r="D67">
        <v>12.29</v>
      </c>
      <c r="E67">
        <v>17</v>
      </c>
      <c r="F67">
        <v>0</v>
      </c>
      <c r="G67">
        <v>5</v>
      </c>
      <c r="H67">
        <v>0</v>
      </c>
      <c r="I67">
        <v>0</v>
      </c>
      <c r="J67">
        <v>0</v>
      </c>
      <c r="K67" s="6">
        <v>1</v>
      </c>
      <c r="L67">
        <v>1</v>
      </c>
      <c r="M67">
        <v>0</v>
      </c>
      <c r="N67">
        <v>0</v>
      </c>
      <c r="O67">
        <v>0</v>
      </c>
      <c r="P67" s="6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0</v>
      </c>
      <c r="Y67" s="6">
        <v>0</v>
      </c>
      <c r="Z67">
        <v>1</v>
      </c>
      <c r="AA67">
        <v>1</v>
      </c>
      <c r="AB67">
        <v>0</v>
      </c>
      <c r="AC67">
        <v>1</v>
      </c>
      <c r="AD67">
        <v>1</v>
      </c>
      <c r="AE67" s="6">
        <v>0</v>
      </c>
      <c r="AF67">
        <v>1</v>
      </c>
      <c r="AG67" s="13">
        <v>0</v>
      </c>
      <c r="AH67">
        <v>1</v>
      </c>
      <c r="AI67">
        <v>0</v>
      </c>
      <c r="AJ67">
        <v>0</v>
      </c>
      <c r="AK67">
        <v>0</v>
      </c>
    </row>
    <row r="68" spans="1:37">
      <c r="A68" t="s">
        <v>152</v>
      </c>
      <c r="D68">
        <v>12.3</v>
      </c>
      <c r="E68">
        <v>50</v>
      </c>
      <c r="F68">
        <v>10</v>
      </c>
      <c r="G68">
        <v>10</v>
      </c>
      <c r="H68">
        <v>1</v>
      </c>
      <c r="I68">
        <v>1</v>
      </c>
      <c r="J68">
        <v>1</v>
      </c>
      <c r="K68" s="6">
        <v>1</v>
      </c>
      <c r="L68">
        <v>1</v>
      </c>
      <c r="M68">
        <v>1</v>
      </c>
      <c r="N68">
        <v>1</v>
      </c>
      <c r="O68">
        <v>1</v>
      </c>
      <c r="P68" s="6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 s="6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 s="6">
        <v>1</v>
      </c>
      <c r="AF68">
        <v>1</v>
      </c>
      <c r="AG68" s="13">
        <v>1</v>
      </c>
      <c r="AH68">
        <v>1</v>
      </c>
      <c r="AI68">
        <v>1</v>
      </c>
      <c r="AJ68">
        <v>1</v>
      </c>
      <c r="AK68">
        <v>1</v>
      </c>
    </row>
    <row r="69" spans="1:37">
      <c r="A69" t="s">
        <v>149</v>
      </c>
      <c r="D69">
        <v>12.48</v>
      </c>
      <c r="E69">
        <v>47.5</v>
      </c>
      <c r="F69">
        <v>10</v>
      </c>
      <c r="G69">
        <v>7.5</v>
      </c>
      <c r="H69">
        <v>1</v>
      </c>
      <c r="I69">
        <v>1</v>
      </c>
      <c r="J69">
        <v>1</v>
      </c>
      <c r="K69" s="6">
        <v>1</v>
      </c>
      <c r="L69">
        <v>1</v>
      </c>
      <c r="M69">
        <v>1</v>
      </c>
      <c r="N69">
        <v>1</v>
      </c>
      <c r="O69">
        <v>1</v>
      </c>
      <c r="P69" s="6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 s="6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 s="6">
        <v>1</v>
      </c>
      <c r="AF69">
        <v>1</v>
      </c>
      <c r="AG69" s="13">
        <v>1</v>
      </c>
      <c r="AH69">
        <v>1</v>
      </c>
      <c r="AI69">
        <v>1</v>
      </c>
      <c r="AJ69">
        <v>1</v>
      </c>
      <c r="AK69">
        <v>1</v>
      </c>
    </row>
    <row r="70" spans="1:37">
      <c r="A70" t="s">
        <v>36</v>
      </c>
      <c r="D70">
        <v>13.1</v>
      </c>
      <c r="E70">
        <v>47</v>
      </c>
      <c r="F70">
        <v>10</v>
      </c>
      <c r="G70">
        <v>10</v>
      </c>
      <c r="H70">
        <v>1</v>
      </c>
      <c r="I70">
        <v>1</v>
      </c>
      <c r="J70">
        <v>1</v>
      </c>
      <c r="K70" s="6">
        <v>1</v>
      </c>
      <c r="L70">
        <v>1</v>
      </c>
      <c r="M70">
        <v>0</v>
      </c>
      <c r="N70">
        <v>0</v>
      </c>
      <c r="O70">
        <v>1</v>
      </c>
      <c r="P70" s="6">
        <v>1</v>
      </c>
      <c r="Q70">
        <v>1</v>
      </c>
      <c r="R70">
        <v>1</v>
      </c>
      <c r="S70">
        <v>0</v>
      </c>
      <c r="T70">
        <v>1</v>
      </c>
      <c r="U70">
        <v>1</v>
      </c>
      <c r="V70">
        <v>1</v>
      </c>
      <c r="W70">
        <v>1</v>
      </c>
      <c r="X70">
        <v>1</v>
      </c>
      <c r="Y70" s="6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 s="6">
        <v>1</v>
      </c>
      <c r="AF70">
        <v>1</v>
      </c>
      <c r="AG70" s="13">
        <v>1</v>
      </c>
      <c r="AH70">
        <v>1</v>
      </c>
      <c r="AI70">
        <v>1</v>
      </c>
      <c r="AJ70">
        <v>1</v>
      </c>
      <c r="AK70">
        <v>1</v>
      </c>
    </row>
    <row r="71" spans="1:37">
      <c r="A71" t="s">
        <v>84</v>
      </c>
      <c r="D71">
        <v>13.12</v>
      </c>
      <c r="E71">
        <v>49</v>
      </c>
      <c r="F71">
        <v>10</v>
      </c>
      <c r="G71">
        <v>10</v>
      </c>
      <c r="H71">
        <v>1</v>
      </c>
      <c r="I71">
        <v>1</v>
      </c>
      <c r="J71">
        <v>1</v>
      </c>
      <c r="K71" s="6">
        <v>1</v>
      </c>
      <c r="L71">
        <v>1</v>
      </c>
      <c r="M71">
        <v>1</v>
      </c>
      <c r="N71">
        <v>1</v>
      </c>
      <c r="O71">
        <v>1</v>
      </c>
      <c r="P71" s="6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 s="6">
        <v>1</v>
      </c>
      <c r="Z71">
        <v>1</v>
      </c>
      <c r="AA71">
        <v>1</v>
      </c>
      <c r="AB71">
        <v>1</v>
      </c>
      <c r="AC71">
        <v>1</v>
      </c>
      <c r="AD71">
        <v>0</v>
      </c>
      <c r="AE71" s="6">
        <v>1</v>
      </c>
      <c r="AF71">
        <v>1</v>
      </c>
      <c r="AG71" s="13">
        <v>1</v>
      </c>
      <c r="AH71">
        <v>1</v>
      </c>
      <c r="AI71">
        <v>1</v>
      </c>
      <c r="AJ71">
        <v>1</v>
      </c>
      <c r="AK71">
        <v>1</v>
      </c>
    </row>
    <row r="72" spans="1:37">
      <c r="A72" t="s">
        <v>191</v>
      </c>
      <c r="D72">
        <v>13.18</v>
      </c>
      <c r="E72">
        <v>49</v>
      </c>
      <c r="F72">
        <v>10</v>
      </c>
      <c r="G72">
        <v>10</v>
      </c>
      <c r="H72">
        <v>1</v>
      </c>
      <c r="I72">
        <v>0</v>
      </c>
      <c r="J72">
        <v>1</v>
      </c>
      <c r="K72" s="6">
        <v>1</v>
      </c>
      <c r="L72">
        <v>1</v>
      </c>
      <c r="M72">
        <v>1</v>
      </c>
      <c r="N72">
        <v>1</v>
      </c>
      <c r="O72">
        <v>1</v>
      </c>
      <c r="P72" s="6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 s="6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 s="6">
        <v>1</v>
      </c>
      <c r="AF72">
        <v>1</v>
      </c>
      <c r="AG72" s="13">
        <v>1</v>
      </c>
      <c r="AH72">
        <v>1</v>
      </c>
      <c r="AI72">
        <v>1</v>
      </c>
      <c r="AJ72">
        <v>1</v>
      </c>
      <c r="AK72">
        <v>1</v>
      </c>
    </row>
    <row r="73" spans="1:37">
      <c r="A73" t="s">
        <v>168</v>
      </c>
      <c r="D73">
        <v>13.2</v>
      </c>
      <c r="E73">
        <v>50</v>
      </c>
      <c r="F73">
        <v>10</v>
      </c>
      <c r="G73">
        <v>10</v>
      </c>
      <c r="H73">
        <v>1</v>
      </c>
      <c r="I73">
        <v>1</v>
      </c>
      <c r="J73">
        <v>1</v>
      </c>
      <c r="K73" s="6">
        <v>1</v>
      </c>
      <c r="L73">
        <v>1</v>
      </c>
      <c r="M73">
        <v>1</v>
      </c>
      <c r="N73">
        <v>1</v>
      </c>
      <c r="O73">
        <v>1</v>
      </c>
      <c r="P73" s="6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 s="6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 s="6">
        <v>1</v>
      </c>
      <c r="AF73">
        <v>1</v>
      </c>
      <c r="AG73" s="13">
        <v>1</v>
      </c>
      <c r="AH73">
        <v>1</v>
      </c>
      <c r="AI73">
        <v>1</v>
      </c>
      <c r="AJ73">
        <v>1</v>
      </c>
      <c r="AK73">
        <v>1</v>
      </c>
    </row>
    <row r="74" spans="1:37">
      <c r="A74" t="s">
        <v>83</v>
      </c>
      <c r="D74">
        <v>13.37</v>
      </c>
      <c r="E74">
        <v>48</v>
      </c>
      <c r="F74">
        <v>10</v>
      </c>
      <c r="G74">
        <v>10</v>
      </c>
      <c r="H74">
        <v>1</v>
      </c>
      <c r="I74">
        <v>1</v>
      </c>
      <c r="J74">
        <v>1</v>
      </c>
      <c r="K74" s="6">
        <v>1</v>
      </c>
      <c r="L74">
        <v>1</v>
      </c>
      <c r="M74">
        <v>1</v>
      </c>
      <c r="N74">
        <v>1</v>
      </c>
      <c r="O74">
        <v>1</v>
      </c>
      <c r="P74" s="6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 s="6">
        <v>1</v>
      </c>
      <c r="Z74">
        <v>1</v>
      </c>
      <c r="AA74">
        <v>1</v>
      </c>
      <c r="AB74">
        <v>1</v>
      </c>
      <c r="AC74">
        <v>0</v>
      </c>
      <c r="AD74">
        <v>1</v>
      </c>
      <c r="AE74" s="6">
        <v>1</v>
      </c>
      <c r="AF74">
        <v>1</v>
      </c>
      <c r="AG74" s="13">
        <v>1</v>
      </c>
      <c r="AH74">
        <v>1</v>
      </c>
      <c r="AI74">
        <v>1</v>
      </c>
      <c r="AJ74">
        <v>1</v>
      </c>
      <c r="AK74">
        <v>0</v>
      </c>
    </row>
    <row r="75" spans="1:37">
      <c r="A75" t="s">
        <v>128</v>
      </c>
      <c r="D75">
        <v>13.4</v>
      </c>
      <c r="E75">
        <v>48</v>
      </c>
      <c r="F75">
        <v>10</v>
      </c>
      <c r="G75">
        <v>10</v>
      </c>
      <c r="H75">
        <v>1</v>
      </c>
      <c r="I75">
        <v>0</v>
      </c>
      <c r="J75">
        <v>1</v>
      </c>
      <c r="K75" s="6">
        <v>1</v>
      </c>
      <c r="L75">
        <v>1</v>
      </c>
      <c r="M75">
        <v>1</v>
      </c>
      <c r="N75">
        <v>1</v>
      </c>
      <c r="O75">
        <v>1</v>
      </c>
      <c r="P75" s="6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 s="6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 s="6">
        <v>1</v>
      </c>
      <c r="AF75">
        <v>1</v>
      </c>
      <c r="AG75" s="13">
        <v>1</v>
      </c>
      <c r="AH75">
        <v>1</v>
      </c>
      <c r="AI75">
        <v>1</v>
      </c>
      <c r="AJ75">
        <v>1</v>
      </c>
      <c r="AK75">
        <v>1</v>
      </c>
    </row>
    <row r="76" spans="1:37">
      <c r="A76" t="s">
        <v>62</v>
      </c>
      <c r="D76">
        <v>13.43</v>
      </c>
      <c r="E76">
        <v>49</v>
      </c>
      <c r="F76">
        <v>10</v>
      </c>
      <c r="G76">
        <v>10</v>
      </c>
      <c r="H76">
        <v>1</v>
      </c>
      <c r="I76">
        <v>1</v>
      </c>
      <c r="J76">
        <v>1</v>
      </c>
      <c r="K76" s="6">
        <v>1</v>
      </c>
      <c r="L76">
        <v>1</v>
      </c>
      <c r="M76">
        <v>1</v>
      </c>
      <c r="N76">
        <v>1</v>
      </c>
      <c r="O76">
        <v>0</v>
      </c>
      <c r="P76" s="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 s="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 s="6">
        <v>1</v>
      </c>
      <c r="AF76">
        <v>1</v>
      </c>
      <c r="AG76" s="13">
        <v>1</v>
      </c>
      <c r="AH76">
        <v>1</v>
      </c>
      <c r="AI76">
        <v>1</v>
      </c>
      <c r="AJ76">
        <v>1</v>
      </c>
      <c r="AK76">
        <v>1</v>
      </c>
    </row>
    <row r="77" spans="1:37">
      <c r="A77" t="s">
        <v>177</v>
      </c>
      <c r="D77">
        <v>13.53</v>
      </c>
      <c r="E77">
        <v>50</v>
      </c>
      <c r="F77">
        <v>10</v>
      </c>
      <c r="G77">
        <v>10</v>
      </c>
      <c r="H77">
        <v>1</v>
      </c>
      <c r="I77">
        <v>1</v>
      </c>
      <c r="J77">
        <v>1</v>
      </c>
      <c r="K77" s="6">
        <v>1</v>
      </c>
      <c r="L77">
        <v>1</v>
      </c>
      <c r="M77">
        <v>1</v>
      </c>
      <c r="N77">
        <v>1</v>
      </c>
      <c r="O77">
        <v>1</v>
      </c>
      <c r="P77" s="6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 s="6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 s="6">
        <v>1</v>
      </c>
      <c r="AF77">
        <v>1</v>
      </c>
      <c r="AG77" s="13">
        <v>1</v>
      </c>
      <c r="AH77">
        <v>1</v>
      </c>
      <c r="AI77">
        <v>1</v>
      </c>
      <c r="AJ77">
        <v>1</v>
      </c>
      <c r="AK77">
        <v>1</v>
      </c>
    </row>
    <row r="78" spans="1:37">
      <c r="A78" t="s">
        <v>108</v>
      </c>
      <c r="D78">
        <v>13.56</v>
      </c>
      <c r="E78">
        <v>40</v>
      </c>
      <c r="F78">
        <v>0</v>
      </c>
      <c r="G78">
        <v>10</v>
      </c>
      <c r="H78">
        <v>1</v>
      </c>
      <c r="I78">
        <v>1</v>
      </c>
      <c r="J78">
        <v>1</v>
      </c>
      <c r="K78" s="6">
        <v>1</v>
      </c>
      <c r="L78">
        <v>1</v>
      </c>
      <c r="M78">
        <v>1</v>
      </c>
      <c r="N78">
        <v>1</v>
      </c>
      <c r="O78">
        <v>1</v>
      </c>
      <c r="P78" s="6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 s="6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 s="6">
        <v>1</v>
      </c>
      <c r="AF78">
        <v>1</v>
      </c>
      <c r="AG78" s="13">
        <v>1</v>
      </c>
      <c r="AH78">
        <v>1</v>
      </c>
      <c r="AI78">
        <v>1</v>
      </c>
      <c r="AJ78">
        <v>1</v>
      </c>
      <c r="AK78">
        <v>1</v>
      </c>
    </row>
    <row r="79" spans="1:37">
      <c r="A79" t="s">
        <v>132</v>
      </c>
      <c r="D79">
        <v>13.8</v>
      </c>
      <c r="E79">
        <v>50</v>
      </c>
      <c r="F79">
        <v>10</v>
      </c>
      <c r="G79">
        <v>10</v>
      </c>
      <c r="H79">
        <v>1</v>
      </c>
      <c r="I79">
        <v>1</v>
      </c>
      <c r="J79">
        <v>1</v>
      </c>
      <c r="K79" s="6">
        <v>1</v>
      </c>
      <c r="L79">
        <v>1</v>
      </c>
      <c r="M79">
        <v>1</v>
      </c>
      <c r="N79">
        <v>1</v>
      </c>
      <c r="O79">
        <v>1</v>
      </c>
      <c r="P79" s="6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 s="6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 s="6">
        <v>1</v>
      </c>
      <c r="AF79">
        <v>1</v>
      </c>
      <c r="AG79" s="13">
        <v>1</v>
      </c>
      <c r="AH79">
        <v>1</v>
      </c>
      <c r="AI79">
        <v>1</v>
      </c>
      <c r="AJ79">
        <v>1</v>
      </c>
      <c r="AK79">
        <v>1</v>
      </c>
    </row>
    <row r="80" spans="1:37">
      <c r="A80" t="s">
        <v>90</v>
      </c>
      <c r="D80">
        <v>14.15</v>
      </c>
      <c r="E80">
        <v>50</v>
      </c>
      <c r="F80">
        <v>10</v>
      </c>
      <c r="G80">
        <v>10</v>
      </c>
      <c r="H80">
        <v>1</v>
      </c>
      <c r="I80">
        <v>1</v>
      </c>
      <c r="J80">
        <v>1</v>
      </c>
      <c r="K80" s="6">
        <v>1</v>
      </c>
      <c r="L80">
        <v>1</v>
      </c>
      <c r="M80">
        <v>1</v>
      </c>
      <c r="N80">
        <v>1</v>
      </c>
      <c r="O80">
        <v>1</v>
      </c>
      <c r="P80" s="6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 s="6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 s="6">
        <v>1</v>
      </c>
      <c r="AF80">
        <v>1</v>
      </c>
      <c r="AG80" s="13">
        <v>1</v>
      </c>
      <c r="AH80">
        <v>1</v>
      </c>
      <c r="AI80">
        <v>1</v>
      </c>
      <c r="AJ80">
        <v>1</v>
      </c>
      <c r="AK80">
        <v>1</v>
      </c>
    </row>
    <row r="81" spans="1:37">
      <c r="A81" t="s">
        <v>150</v>
      </c>
      <c r="D81">
        <v>14.22</v>
      </c>
      <c r="E81">
        <v>50</v>
      </c>
      <c r="F81">
        <v>10</v>
      </c>
      <c r="G81">
        <v>10</v>
      </c>
      <c r="H81">
        <v>1</v>
      </c>
      <c r="I81">
        <v>1</v>
      </c>
      <c r="J81">
        <v>1</v>
      </c>
      <c r="K81" s="6">
        <v>1</v>
      </c>
      <c r="L81">
        <v>1</v>
      </c>
      <c r="M81">
        <v>1</v>
      </c>
      <c r="N81">
        <v>1</v>
      </c>
      <c r="O81">
        <v>1</v>
      </c>
      <c r="P81" s="6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 s="6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 s="6">
        <v>1</v>
      </c>
      <c r="AF81">
        <v>1</v>
      </c>
      <c r="AG81" s="13">
        <v>1</v>
      </c>
      <c r="AH81">
        <v>1</v>
      </c>
      <c r="AI81">
        <v>1</v>
      </c>
      <c r="AJ81">
        <v>1</v>
      </c>
      <c r="AK81">
        <v>1</v>
      </c>
    </row>
    <row r="82" spans="1:37">
      <c r="A82" t="s">
        <v>139</v>
      </c>
      <c r="D82">
        <v>14.3</v>
      </c>
      <c r="E82">
        <v>48</v>
      </c>
      <c r="F82">
        <v>10</v>
      </c>
      <c r="G82">
        <v>10</v>
      </c>
      <c r="H82">
        <v>1</v>
      </c>
      <c r="I82">
        <v>1</v>
      </c>
      <c r="J82">
        <v>1</v>
      </c>
      <c r="K82" s="6">
        <v>1</v>
      </c>
      <c r="L82">
        <v>1</v>
      </c>
      <c r="M82">
        <v>1</v>
      </c>
      <c r="N82">
        <v>0</v>
      </c>
      <c r="O82">
        <v>1</v>
      </c>
      <c r="P82" s="6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 s="6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 s="6">
        <v>1</v>
      </c>
      <c r="AF82">
        <v>1</v>
      </c>
      <c r="AG82" s="13">
        <v>1</v>
      </c>
      <c r="AH82">
        <v>1</v>
      </c>
      <c r="AI82">
        <v>1</v>
      </c>
      <c r="AJ82">
        <v>1</v>
      </c>
      <c r="AK82">
        <v>0</v>
      </c>
    </row>
    <row r="83" spans="1:37">
      <c r="A83" t="s">
        <v>163</v>
      </c>
      <c r="D83">
        <v>14.39</v>
      </c>
      <c r="E83">
        <v>50</v>
      </c>
      <c r="F83">
        <v>10</v>
      </c>
      <c r="G83">
        <v>10</v>
      </c>
      <c r="H83">
        <v>1</v>
      </c>
      <c r="I83">
        <v>1</v>
      </c>
      <c r="J83">
        <v>1</v>
      </c>
      <c r="K83" s="6">
        <v>1</v>
      </c>
      <c r="L83">
        <v>1</v>
      </c>
      <c r="M83">
        <v>1</v>
      </c>
      <c r="N83">
        <v>1</v>
      </c>
      <c r="O83">
        <v>1</v>
      </c>
      <c r="P83" s="6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 s="6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 s="6">
        <v>1</v>
      </c>
      <c r="AF83">
        <v>1</v>
      </c>
      <c r="AG83" s="13">
        <v>1</v>
      </c>
      <c r="AH83">
        <v>1</v>
      </c>
      <c r="AI83">
        <v>1</v>
      </c>
      <c r="AJ83">
        <v>1</v>
      </c>
      <c r="AK83">
        <v>1</v>
      </c>
    </row>
    <row r="84" spans="1:37">
      <c r="A84" t="s">
        <v>166</v>
      </c>
      <c r="D84">
        <v>14.44</v>
      </c>
      <c r="E84">
        <v>49</v>
      </c>
      <c r="F84">
        <v>10</v>
      </c>
      <c r="G84">
        <v>10</v>
      </c>
      <c r="H84">
        <v>1</v>
      </c>
      <c r="I84">
        <v>0</v>
      </c>
      <c r="J84">
        <v>1</v>
      </c>
      <c r="K84" s="6">
        <v>1</v>
      </c>
      <c r="L84">
        <v>1</v>
      </c>
      <c r="M84">
        <v>1</v>
      </c>
      <c r="N84">
        <v>1</v>
      </c>
      <c r="O84">
        <v>1</v>
      </c>
      <c r="P84" s="6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 s="6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 s="6">
        <v>1</v>
      </c>
      <c r="AF84">
        <v>1</v>
      </c>
      <c r="AG84" s="13">
        <v>1</v>
      </c>
      <c r="AH84">
        <v>1</v>
      </c>
      <c r="AI84">
        <v>1</v>
      </c>
      <c r="AJ84">
        <v>1</v>
      </c>
      <c r="AK84">
        <v>1</v>
      </c>
    </row>
    <row r="85" spans="1:37">
      <c r="A85" t="s">
        <v>160</v>
      </c>
      <c r="D85">
        <v>14.45</v>
      </c>
      <c r="E85">
        <v>50</v>
      </c>
      <c r="F85">
        <v>10</v>
      </c>
      <c r="G85">
        <v>10</v>
      </c>
      <c r="H85">
        <v>1</v>
      </c>
      <c r="I85">
        <v>1</v>
      </c>
      <c r="J85">
        <v>1</v>
      </c>
      <c r="K85" s="6">
        <v>1</v>
      </c>
      <c r="L85">
        <v>1</v>
      </c>
      <c r="M85">
        <v>1</v>
      </c>
      <c r="N85">
        <v>1</v>
      </c>
      <c r="O85">
        <v>1</v>
      </c>
      <c r="P85" s="6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 s="6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 s="6">
        <v>1</v>
      </c>
      <c r="AF85">
        <v>1</v>
      </c>
      <c r="AG85" s="13">
        <v>1</v>
      </c>
      <c r="AH85">
        <v>1</v>
      </c>
      <c r="AI85">
        <v>1</v>
      </c>
      <c r="AJ85">
        <v>1</v>
      </c>
      <c r="AK85">
        <v>1</v>
      </c>
    </row>
    <row r="86" spans="1:37">
      <c r="A86" t="s">
        <v>97</v>
      </c>
      <c r="D86">
        <v>15.15</v>
      </c>
      <c r="E86">
        <v>48.75</v>
      </c>
      <c r="F86">
        <v>10</v>
      </c>
      <c r="G86">
        <v>8.75</v>
      </c>
      <c r="H86">
        <v>1</v>
      </c>
      <c r="I86">
        <v>1</v>
      </c>
      <c r="J86">
        <v>1</v>
      </c>
      <c r="K86" s="6">
        <v>1</v>
      </c>
      <c r="L86">
        <v>1</v>
      </c>
      <c r="M86">
        <v>1</v>
      </c>
      <c r="N86">
        <v>1</v>
      </c>
      <c r="O86">
        <v>1</v>
      </c>
      <c r="P86" s="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 s="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 s="6">
        <v>1</v>
      </c>
      <c r="AF86">
        <v>1</v>
      </c>
      <c r="AG86" s="13">
        <v>1</v>
      </c>
      <c r="AH86">
        <v>1</v>
      </c>
      <c r="AI86">
        <v>1</v>
      </c>
      <c r="AJ86">
        <v>1</v>
      </c>
      <c r="AK86">
        <v>1</v>
      </c>
    </row>
    <row r="87" spans="1:37">
      <c r="A87" t="s">
        <v>179</v>
      </c>
      <c r="D87">
        <v>15.32</v>
      </c>
      <c r="E87">
        <v>50</v>
      </c>
      <c r="F87">
        <v>10</v>
      </c>
      <c r="G87">
        <v>10</v>
      </c>
      <c r="H87">
        <v>1</v>
      </c>
      <c r="I87">
        <v>1</v>
      </c>
      <c r="J87">
        <v>1</v>
      </c>
      <c r="K87" s="6">
        <v>1</v>
      </c>
      <c r="L87">
        <v>1</v>
      </c>
      <c r="M87">
        <v>1</v>
      </c>
      <c r="N87">
        <v>1</v>
      </c>
      <c r="O87">
        <v>1</v>
      </c>
      <c r="P87" s="6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 s="6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 s="6">
        <v>1</v>
      </c>
      <c r="AF87">
        <v>1</v>
      </c>
      <c r="AG87" s="13">
        <v>1</v>
      </c>
      <c r="AH87">
        <v>1</v>
      </c>
      <c r="AI87">
        <v>1</v>
      </c>
      <c r="AJ87">
        <v>1</v>
      </c>
      <c r="AK87">
        <v>1</v>
      </c>
    </row>
    <row r="88" spans="1:37">
      <c r="A88" t="s">
        <v>54</v>
      </c>
      <c r="D88">
        <v>15.35</v>
      </c>
      <c r="E88">
        <v>49</v>
      </c>
      <c r="F88">
        <v>10</v>
      </c>
      <c r="G88">
        <v>10</v>
      </c>
      <c r="H88">
        <v>1</v>
      </c>
      <c r="I88">
        <v>1</v>
      </c>
      <c r="J88">
        <v>1</v>
      </c>
      <c r="K88" s="6">
        <v>1</v>
      </c>
      <c r="L88">
        <v>1</v>
      </c>
      <c r="M88">
        <v>1</v>
      </c>
      <c r="N88">
        <v>1</v>
      </c>
      <c r="O88">
        <v>1</v>
      </c>
      <c r="P88" s="6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 s="6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 s="6">
        <v>1</v>
      </c>
      <c r="AF88">
        <v>1</v>
      </c>
      <c r="AG88" s="13">
        <v>1</v>
      </c>
      <c r="AH88">
        <v>1</v>
      </c>
      <c r="AI88">
        <v>1</v>
      </c>
      <c r="AJ88">
        <v>1</v>
      </c>
      <c r="AK88">
        <v>0</v>
      </c>
    </row>
    <row r="89" spans="1:37">
      <c r="A89" t="s">
        <v>95</v>
      </c>
      <c r="D89">
        <v>15.41</v>
      </c>
      <c r="E89">
        <v>50</v>
      </c>
      <c r="F89">
        <v>10</v>
      </c>
      <c r="G89">
        <v>10</v>
      </c>
      <c r="H89">
        <v>1</v>
      </c>
      <c r="I89">
        <v>1</v>
      </c>
      <c r="J89">
        <v>1</v>
      </c>
      <c r="K89" s="6">
        <v>1</v>
      </c>
      <c r="L89">
        <v>1</v>
      </c>
      <c r="M89">
        <v>1</v>
      </c>
      <c r="N89">
        <v>1</v>
      </c>
      <c r="O89">
        <v>1</v>
      </c>
      <c r="P89" s="6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 s="6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 s="6">
        <v>1</v>
      </c>
      <c r="AF89">
        <v>1</v>
      </c>
      <c r="AG89" s="13">
        <v>1</v>
      </c>
      <c r="AH89">
        <v>1</v>
      </c>
      <c r="AI89">
        <v>1</v>
      </c>
      <c r="AJ89">
        <v>1</v>
      </c>
      <c r="AK89">
        <v>1</v>
      </c>
    </row>
    <row r="90" spans="1:37">
      <c r="A90" t="s">
        <v>176</v>
      </c>
      <c r="D90">
        <v>16.100000000000001</v>
      </c>
      <c r="E90">
        <v>50</v>
      </c>
      <c r="F90">
        <v>10</v>
      </c>
      <c r="G90">
        <v>10</v>
      </c>
      <c r="H90">
        <v>1</v>
      </c>
      <c r="I90">
        <v>1</v>
      </c>
      <c r="J90">
        <v>1</v>
      </c>
      <c r="K90" s="6">
        <v>1</v>
      </c>
      <c r="L90">
        <v>1</v>
      </c>
      <c r="M90">
        <v>1</v>
      </c>
      <c r="N90">
        <v>1</v>
      </c>
      <c r="O90">
        <v>1</v>
      </c>
      <c r="P90" s="6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 s="6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 s="6">
        <v>1</v>
      </c>
      <c r="AF90">
        <v>1</v>
      </c>
      <c r="AG90" s="13">
        <v>1</v>
      </c>
      <c r="AH90">
        <v>1</v>
      </c>
      <c r="AI90">
        <v>1</v>
      </c>
      <c r="AJ90">
        <v>1</v>
      </c>
      <c r="AK90">
        <v>1</v>
      </c>
    </row>
    <row r="91" spans="1:37">
      <c r="A91" t="s">
        <v>94</v>
      </c>
      <c r="D91">
        <v>16.11</v>
      </c>
      <c r="E91">
        <v>48</v>
      </c>
      <c r="F91">
        <v>10</v>
      </c>
      <c r="G91">
        <v>10</v>
      </c>
      <c r="H91">
        <v>1</v>
      </c>
      <c r="I91">
        <v>1</v>
      </c>
      <c r="J91">
        <v>1</v>
      </c>
      <c r="K91" s="6">
        <v>1</v>
      </c>
      <c r="L91">
        <v>0</v>
      </c>
      <c r="M91">
        <v>0</v>
      </c>
      <c r="N91">
        <v>1</v>
      </c>
      <c r="O91">
        <v>1</v>
      </c>
      <c r="P91" s="6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 s="6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 s="6">
        <v>1</v>
      </c>
      <c r="AF91">
        <v>1</v>
      </c>
      <c r="AG91" s="13">
        <v>1</v>
      </c>
      <c r="AH91">
        <v>1</v>
      </c>
      <c r="AI91">
        <v>1</v>
      </c>
      <c r="AJ91">
        <v>1</v>
      </c>
      <c r="AK91">
        <v>1</v>
      </c>
    </row>
    <row r="92" spans="1:37">
      <c r="A92" t="s">
        <v>126</v>
      </c>
      <c r="D92">
        <v>16.12</v>
      </c>
      <c r="E92">
        <v>50</v>
      </c>
      <c r="F92">
        <v>10</v>
      </c>
      <c r="G92">
        <v>10</v>
      </c>
      <c r="H92">
        <v>1</v>
      </c>
      <c r="I92">
        <v>1</v>
      </c>
      <c r="J92">
        <v>1</v>
      </c>
      <c r="K92" s="6">
        <v>1</v>
      </c>
      <c r="L92">
        <v>1</v>
      </c>
      <c r="M92">
        <v>1</v>
      </c>
      <c r="N92">
        <v>1</v>
      </c>
      <c r="O92">
        <v>1</v>
      </c>
      <c r="P92" s="6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 s="6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 s="6">
        <v>1</v>
      </c>
      <c r="AF92">
        <v>1</v>
      </c>
      <c r="AG92" s="13">
        <v>1</v>
      </c>
      <c r="AH92">
        <v>1</v>
      </c>
      <c r="AI92">
        <v>1</v>
      </c>
      <c r="AJ92">
        <v>1</v>
      </c>
      <c r="AK92">
        <v>1</v>
      </c>
    </row>
    <row r="93" spans="1:37">
      <c r="A93" t="s">
        <v>71</v>
      </c>
      <c r="D93">
        <v>16.18</v>
      </c>
      <c r="E93">
        <v>45</v>
      </c>
      <c r="F93">
        <v>10</v>
      </c>
      <c r="G93">
        <v>10</v>
      </c>
      <c r="H93">
        <v>0</v>
      </c>
      <c r="I93">
        <v>0</v>
      </c>
      <c r="J93">
        <v>1</v>
      </c>
      <c r="K93" s="6">
        <v>0</v>
      </c>
      <c r="L93">
        <v>1</v>
      </c>
      <c r="M93">
        <v>1</v>
      </c>
      <c r="N93">
        <v>1</v>
      </c>
      <c r="O93">
        <v>1</v>
      </c>
      <c r="P93" s="6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 s="6">
        <v>1</v>
      </c>
      <c r="Z93">
        <v>0</v>
      </c>
      <c r="AA93">
        <v>1</v>
      </c>
      <c r="AB93">
        <v>0</v>
      </c>
      <c r="AC93">
        <v>1</v>
      </c>
      <c r="AD93">
        <v>1</v>
      </c>
      <c r="AE93" s="6">
        <v>1</v>
      </c>
      <c r="AF93">
        <v>1</v>
      </c>
      <c r="AG93" s="13">
        <v>1</v>
      </c>
      <c r="AH93">
        <v>1</v>
      </c>
      <c r="AI93">
        <v>1</v>
      </c>
      <c r="AJ93">
        <v>1</v>
      </c>
      <c r="AK93">
        <v>1</v>
      </c>
    </row>
    <row r="94" spans="1:37">
      <c r="A94" t="s">
        <v>178</v>
      </c>
      <c r="D94">
        <v>16.34</v>
      </c>
      <c r="E94">
        <v>50</v>
      </c>
      <c r="F94">
        <v>10</v>
      </c>
      <c r="G94">
        <v>10</v>
      </c>
      <c r="H94">
        <v>1</v>
      </c>
      <c r="I94">
        <v>1</v>
      </c>
      <c r="J94">
        <v>1</v>
      </c>
      <c r="K94" s="6">
        <v>1</v>
      </c>
      <c r="L94">
        <v>1</v>
      </c>
      <c r="M94">
        <v>1</v>
      </c>
      <c r="N94">
        <v>1</v>
      </c>
      <c r="O94">
        <v>1</v>
      </c>
      <c r="P94" s="6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 s="6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 s="6">
        <v>1</v>
      </c>
      <c r="AF94">
        <v>1</v>
      </c>
      <c r="AG94" s="13">
        <v>1</v>
      </c>
      <c r="AH94">
        <v>1</v>
      </c>
      <c r="AI94">
        <v>1</v>
      </c>
      <c r="AJ94">
        <v>1</v>
      </c>
      <c r="AK94">
        <v>1</v>
      </c>
    </row>
    <row r="95" spans="1:37">
      <c r="A95" t="s">
        <v>146</v>
      </c>
      <c r="D95">
        <v>16.37</v>
      </c>
      <c r="E95">
        <v>25</v>
      </c>
      <c r="F95">
        <v>6</v>
      </c>
      <c r="G95">
        <v>10</v>
      </c>
      <c r="H95">
        <v>0</v>
      </c>
      <c r="I95">
        <v>0</v>
      </c>
      <c r="J95">
        <v>0</v>
      </c>
      <c r="K95" s="6">
        <v>1</v>
      </c>
      <c r="L95">
        <v>0</v>
      </c>
      <c r="M95">
        <v>0</v>
      </c>
      <c r="N95">
        <v>0</v>
      </c>
      <c r="O95">
        <v>0</v>
      </c>
      <c r="P95" s="6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  <c r="W95">
        <v>1</v>
      </c>
      <c r="X95">
        <v>0</v>
      </c>
      <c r="Y95" s="6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 s="6">
        <v>0</v>
      </c>
      <c r="AF95">
        <v>1</v>
      </c>
      <c r="AG95" s="13">
        <v>0</v>
      </c>
      <c r="AH95">
        <v>0</v>
      </c>
      <c r="AI95">
        <v>0</v>
      </c>
      <c r="AJ95">
        <v>0</v>
      </c>
      <c r="AK95">
        <v>0</v>
      </c>
    </row>
    <row r="96" spans="1:37">
      <c r="A96" t="s">
        <v>57</v>
      </c>
      <c r="D96">
        <v>16.39</v>
      </c>
      <c r="E96">
        <v>49</v>
      </c>
      <c r="F96">
        <v>10</v>
      </c>
      <c r="G96">
        <v>10</v>
      </c>
      <c r="H96">
        <v>1</v>
      </c>
      <c r="I96">
        <v>1</v>
      </c>
      <c r="J96">
        <v>1</v>
      </c>
      <c r="K96" s="6">
        <v>1</v>
      </c>
      <c r="L96">
        <v>1</v>
      </c>
      <c r="M96">
        <v>1</v>
      </c>
      <c r="N96">
        <v>1</v>
      </c>
      <c r="O96">
        <v>1</v>
      </c>
      <c r="P96" s="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 s="6">
        <v>1</v>
      </c>
      <c r="Z96">
        <v>1</v>
      </c>
      <c r="AA96">
        <v>1</v>
      </c>
      <c r="AB96">
        <v>1</v>
      </c>
      <c r="AC96">
        <v>0</v>
      </c>
      <c r="AD96">
        <v>1</v>
      </c>
      <c r="AE96" s="6">
        <v>1</v>
      </c>
      <c r="AF96">
        <v>1</v>
      </c>
      <c r="AG96" s="13">
        <v>1</v>
      </c>
      <c r="AH96">
        <v>1</v>
      </c>
      <c r="AI96">
        <v>1</v>
      </c>
      <c r="AJ96">
        <v>1</v>
      </c>
      <c r="AK96">
        <v>1</v>
      </c>
    </row>
    <row r="97" spans="1:37">
      <c r="A97" t="s">
        <v>192</v>
      </c>
      <c r="D97">
        <v>16.399999999999999</v>
      </c>
      <c r="E97">
        <v>44.75</v>
      </c>
      <c r="F97">
        <v>8</v>
      </c>
      <c r="G97">
        <v>8.75</v>
      </c>
      <c r="H97">
        <v>1</v>
      </c>
      <c r="I97">
        <v>1</v>
      </c>
      <c r="J97">
        <v>1</v>
      </c>
      <c r="K97" s="6">
        <v>1</v>
      </c>
      <c r="L97">
        <v>1</v>
      </c>
      <c r="M97">
        <v>1</v>
      </c>
      <c r="N97">
        <v>1</v>
      </c>
      <c r="O97">
        <v>1</v>
      </c>
      <c r="P97" s="6">
        <v>1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1</v>
      </c>
      <c r="Y97" s="6">
        <v>1</v>
      </c>
      <c r="Z97">
        <v>1</v>
      </c>
      <c r="AA97">
        <v>0</v>
      </c>
      <c r="AB97">
        <v>1</v>
      </c>
      <c r="AC97">
        <v>1</v>
      </c>
      <c r="AD97">
        <v>1</v>
      </c>
      <c r="AE97" s="6">
        <v>1</v>
      </c>
      <c r="AF97">
        <v>1</v>
      </c>
      <c r="AG97" s="13">
        <v>1</v>
      </c>
      <c r="AH97">
        <v>1</v>
      </c>
      <c r="AI97">
        <v>1</v>
      </c>
      <c r="AJ97">
        <v>1</v>
      </c>
      <c r="AK97">
        <v>1</v>
      </c>
    </row>
    <row r="98" spans="1:37">
      <c r="A98" t="s">
        <v>56</v>
      </c>
      <c r="D98">
        <v>16.5</v>
      </c>
      <c r="E98">
        <v>50</v>
      </c>
      <c r="F98">
        <v>10</v>
      </c>
      <c r="G98">
        <v>10</v>
      </c>
      <c r="H98">
        <v>1</v>
      </c>
      <c r="I98">
        <v>1</v>
      </c>
      <c r="J98">
        <v>1</v>
      </c>
      <c r="K98" s="6">
        <v>1</v>
      </c>
      <c r="L98">
        <v>1</v>
      </c>
      <c r="M98">
        <v>1</v>
      </c>
      <c r="N98">
        <v>1</v>
      </c>
      <c r="O98">
        <v>1</v>
      </c>
      <c r="P98" s="6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 s="6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 s="6">
        <v>1</v>
      </c>
      <c r="AF98">
        <v>1</v>
      </c>
      <c r="AG98" s="13">
        <v>1</v>
      </c>
      <c r="AH98">
        <v>1</v>
      </c>
      <c r="AI98">
        <v>1</v>
      </c>
      <c r="AJ98">
        <v>1</v>
      </c>
      <c r="AK98">
        <v>1</v>
      </c>
    </row>
    <row r="99" spans="1:37">
      <c r="A99" t="s">
        <v>103</v>
      </c>
      <c r="D99">
        <v>16.5</v>
      </c>
      <c r="E99">
        <v>48</v>
      </c>
      <c r="F99">
        <v>8</v>
      </c>
      <c r="G99">
        <v>10</v>
      </c>
      <c r="H99">
        <v>1</v>
      </c>
      <c r="I99">
        <v>1</v>
      </c>
      <c r="J99">
        <v>1</v>
      </c>
      <c r="K99" s="6">
        <v>1</v>
      </c>
      <c r="L99">
        <v>1</v>
      </c>
      <c r="M99">
        <v>1</v>
      </c>
      <c r="N99">
        <v>1</v>
      </c>
      <c r="O99">
        <v>1</v>
      </c>
      <c r="P99" s="6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 s="6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 s="6">
        <v>1</v>
      </c>
      <c r="AF99">
        <v>1</v>
      </c>
      <c r="AG99" s="13">
        <v>1</v>
      </c>
      <c r="AH99">
        <v>1</v>
      </c>
      <c r="AI99">
        <v>1</v>
      </c>
      <c r="AJ99">
        <v>1</v>
      </c>
      <c r="AK99">
        <v>1</v>
      </c>
    </row>
    <row r="100" spans="1:37">
      <c r="A100" t="s">
        <v>184</v>
      </c>
      <c r="D100">
        <v>16.57</v>
      </c>
      <c r="E100">
        <v>50</v>
      </c>
      <c r="F100">
        <v>10</v>
      </c>
      <c r="G100">
        <v>10</v>
      </c>
      <c r="H100">
        <v>1</v>
      </c>
      <c r="I100">
        <v>1</v>
      </c>
      <c r="J100">
        <v>1</v>
      </c>
      <c r="K100" s="6">
        <v>1</v>
      </c>
      <c r="L100">
        <v>1</v>
      </c>
      <c r="M100">
        <v>1</v>
      </c>
      <c r="N100">
        <v>1</v>
      </c>
      <c r="O100">
        <v>1</v>
      </c>
      <c r="P100" s="6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 s="6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 s="6">
        <v>1</v>
      </c>
      <c r="AF100">
        <v>1</v>
      </c>
      <c r="AG100" s="13">
        <v>1</v>
      </c>
      <c r="AH100">
        <v>1</v>
      </c>
      <c r="AI100">
        <v>1</v>
      </c>
      <c r="AJ100">
        <v>1</v>
      </c>
      <c r="AK100">
        <v>1</v>
      </c>
    </row>
    <row r="101" spans="1:37">
      <c r="A101" t="s">
        <v>51</v>
      </c>
      <c r="D101">
        <v>16.8</v>
      </c>
      <c r="E101">
        <v>47</v>
      </c>
      <c r="F101">
        <v>10</v>
      </c>
      <c r="G101">
        <v>10</v>
      </c>
      <c r="H101">
        <v>1</v>
      </c>
      <c r="I101">
        <v>1</v>
      </c>
      <c r="J101">
        <v>1</v>
      </c>
      <c r="K101" s="6">
        <v>1</v>
      </c>
      <c r="L101">
        <v>1</v>
      </c>
      <c r="M101">
        <v>1</v>
      </c>
      <c r="N101">
        <v>1</v>
      </c>
      <c r="O101">
        <v>1</v>
      </c>
      <c r="P101" s="6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 s="6">
        <v>1</v>
      </c>
      <c r="Z101">
        <v>1</v>
      </c>
      <c r="AA101">
        <v>1</v>
      </c>
      <c r="AB101">
        <v>1</v>
      </c>
      <c r="AC101">
        <v>0</v>
      </c>
      <c r="AD101">
        <v>1</v>
      </c>
      <c r="AE101" s="6">
        <v>1</v>
      </c>
      <c r="AF101">
        <v>1</v>
      </c>
      <c r="AG101" s="13">
        <v>0</v>
      </c>
      <c r="AH101">
        <v>1</v>
      </c>
      <c r="AI101">
        <v>1</v>
      </c>
      <c r="AJ101">
        <v>1</v>
      </c>
      <c r="AK101">
        <v>1</v>
      </c>
    </row>
    <row r="102" spans="1:37">
      <c r="A102" t="s">
        <v>171</v>
      </c>
      <c r="D102">
        <v>17.13</v>
      </c>
      <c r="E102">
        <v>45</v>
      </c>
      <c r="F102">
        <v>6</v>
      </c>
      <c r="G102">
        <v>10</v>
      </c>
      <c r="H102">
        <v>1</v>
      </c>
      <c r="I102">
        <v>1</v>
      </c>
      <c r="J102">
        <v>1</v>
      </c>
      <c r="K102" s="6">
        <v>1</v>
      </c>
      <c r="L102">
        <v>1</v>
      </c>
      <c r="M102">
        <v>1</v>
      </c>
      <c r="N102">
        <v>1</v>
      </c>
      <c r="O102">
        <v>0</v>
      </c>
      <c r="P102" s="6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 s="6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 s="6">
        <v>1</v>
      </c>
      <c r="AF102">
        <v>1</v>
      </c>
      <c r="AG102" s="13">
        <v>1</v>
      </c>
      <c r="AH102">
        <v>1</v>
      </c>
      <c r="AI102">
        <v>1</v>
      </c>
      <c r="AJ102">
        <v>1</v>
      </c>
      <c r="AK102">
        <v>1</v>
      </c>
    </row>
    <row r="103" spans="1:37">
      <c r="A103" t="s">
        <v>85</v>
      </c>
      <c r="D103">
        <v>17.2</v>
      </c>
      <c r="E103">
        <v>50</v>
      </c>
      <c r="F103">
        <v>10</v>
      </c>
      <c r="G103">
        <v>10</v>
      </c>
      <c r="H103">
        <v>1</v>
      </c>
      <c r="I103">
        <v>1</v>
      </c>
      <c r="J103">
        <v>1</v>
      </c>
      <c r="K103" s="6">
        <v>1</v>
      </c>
      <c r="L103">
        <v>1</v>
      </c>
      <c r="M103">
        <v>1</v>
      </c>
      <c r="N103">
        <v>1</v>
      </c>
      <c r="O103">
        <v>1</v>
      </c>
      <c r="P103" s="6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 s="6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 s="6">
        <v>1</v>
      </c>
      <c r="AF103">
        <v>1</v>
      </c>
      <c r="AG103" s="13">
        <v>1</v>
      </c>
      <c r="AH103">
        <v>1</v>
      </c>
      <c r="AI103">
        <v>1</v>
      </c>
      <c r="AJ103">
        <v>1</v>
      </c>
      <c r="AK103">
        <v>1</v>
      </c>
    </row>
    <row r="104" spans="1:37">
      <c r="A104" t="s">
        <v>129</v>
      </c>
      <c r="D104">
        <v>17.32</v>
      </c>
      <c r="E104">
        <v>50</v>
      </c>
      <c r="F104">
        <v>10</v>
      </c>
      <c r="G104">
        <v>10</v>
      </c>
      <c r="H104">
        <v>1</v>
      </c>
      <c r="I104">
        <v>1</v>
      </c>
      <c r="J104">
        <v>1</v>
      </c>
      <c r="K104" s="6">
        <v>1</v>
      </c>
      <c r="L104">
        <v>1</v>
      </c>
      <c r="M104">
        <v>1</v>
      </c>
      <c r="N104">
        <v>1</v>
      </c>
      <c r="O104">
        <v>1</v>
      </c>
      <c r="P104" s="6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 s="6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 s="6">
        <v>1</v>
      </c>
      <c r="AF104">
        <v>1</v>
      </c>
      <c r="AG104" s="13">
        <v>1</v>
      </c>
      <c r="AH104">
        <v>1</v>
      </c>
      <c r="AI104">
        <v>1</v>
      </c>
      <c r="AJ104">
        <v>1</v>
      </c>
      <c r="AK104">
        <v>1</v>
      </c>
    </row>
    <row r="105" spans="1:37">
      <c r="A105" t="s">
        <v>76</v>
      </c>
      <c r="D105">
        <v>17.37</v>
      </c>
      <c r="E105">
        <v>50</v>
      </c>
      <c r="F105">
        <v>10</v>
      </c>
      <c r="G105">
        <v>10</v>
      </c>
      <c r="H105">
        <v>1</v>
      </c>
      <c r="I105">
        <v>1</v>
      </c>
      <c r="J105">
        <v>1</v>
      </c>
      <c r="K105" s="6">
        <v>1</v>
      </c>
      <c r="L105">
        <v>1</v>
      </c>
      <c r="M105">
        <v>1</v>
      </c>
      <c r="N105">
        <v>1</v>
      </c>
      <c r="O105">
        <v>1</v>
      </c>
      <c r="P105" s="6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 s="6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 s="6">
        <v>1</v>
      </c>
      <c r="AF105">
        <v>1</v>
      </c>
      <c r="AG105" s="13">
        <v>1</v>
      </c>
      <c r="AH105">
        <v>1</v>
      </c>
      <c r="AI105">
        <v>1</v>
      </c>
      <c r="AJ105">
        <v>1</v>
      </c>
      <c r="AK105">
        <v>1</v>
      </c>
    </row>
    <row r="106" spans="1:37">
      <c r="A106" t="s">
        <v>153</v>
      </c>
      <c r="D106">
        <v>17.489999999999998</v>
      </c>
      <c r="E106">
        <v>48</v>
      </c>
      <c r="F106">
        <v>8</v>
      </c>
      <c r="G106">
        <v>10</v>
      </c>
      <c r="H106">
        <v>1</v>
      </c>
      <c r="I106">
        <v>1</v>
      </c>
      <c r="J106">
        <v>1</v>
      </c>
      <c r="K106" s="6">
        <v>1</v>
      </c>
      <c r="L106">
        <v>1</v>
      </c>
      <c r="M106">
        <v>1</v>
      </c>
      <c r="N106">
        <v>1</v>
      </c>
      <c r="O106">
        <v>1</v>
      </c>
      <c r="P106" s="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 s="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 s="6">
        <v>1</v>
      </c>
      <c r="AF106">
        <v>1</v>
      </c>
      <c r="AG106" s="13">
        <v>1</v>
      </c>
      <c r="AH106">
        <v>1</v>
      </c>
      <c r="AI106">
        <v>1</v>
      </c>
      <c r="AJ106">
        <v>1</v>
      </c>
      <c r="AK106">
        <v>1</v>
      </c>
    </row>
    <row r="107" spans="1:37">
      <c r="A107" t="s">
        <v>102</v>
      </c>
      <c r="D107">
        <v>17.52</v>
      </c>
      <c r="E107">
        <v>29.5</v>
      </c>
      <c r="F107">
        <v>6</v>
      </c>
      <c r="G107">
        <v>2.5</v>
      </c>
      <c r="H107">
        <v>1</v>
      </c>
      <c r="I107">
        <v>1</v>
      </c>
      <c r="J107">
        <v>1</v>
      </c>
      <c r="K107" s="6">
        <v>0</v>
      </c>
      <c r="L107">
        <v>1</v>
      </c>
      <c r="M107">
        <v>1</v>
      </c>
      <c r="N107">
        <v>1</v>
      </c>
      <c r="O107">
        <v>1</v>
      </c>
      <c r="P107" s="6">
        <v>1</v>
      </c>
      <c r="Q107">
        <v>1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 s="6">
        <v>0</v>
      </c>
      <c r="Z107">
        <v>0</v>
      </c>
      <c r="AA107">
        <v>1</v>
      </c>
      <c r="AB107">
        <v>0</v>
      </c>
      <c r="AC107">
        <v>1</v>
      </c>
      <c r="AD107">
        <v>0</v>
      </c>
      <c r="AE107" s="6">
        <v>1</v>
      </c>
      <c r="AF107">
        <v>1</v>
      </c>
      <c r="AG107" s="13">
        <v>1</v>
      </c>
      <c r="AH107">
        <v>0</v>
      </c>
      <c r="AI107">
        <v>0</v>
      </c>
      <c r="AJ107">
        <v>1</v>
      </c>
      <c r="AK107">
        <v>1</v>
      </c>
    </row>
    <row r="108" spans="1:37">
      <c r="A108" t="s">
        <v>65</v>
      </c>
      <c r="D108">
        <v>17.600000000000001</v>
      </c>
      <c r="E108">
        <v>39</v>
      </c>
      <c r="F108">
        <v>10</v>
      </c>
      <c r="G108">
        <v>0</v>
      </c>
      <c r="H108">
        <v>1</v>
      </c>
      <c r="I108">
        <v>1</v>
      </c>
      <c r="J108">
        <v>1</v>
      </c>
      <c r="K108" s="6">
        <v>1</v>
      </c>
      <c r="L108">
        <v>1</v>
      </c>
      <c r="M108">
        <v>1</v>
      </c>
      <c r="N108">
        <v>1</v>
      </c>
      <c r="O108">
        <v>1</v>
      </c>
      <c r="P108" s="6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 s="6">
        <v>1</v>
      </c>
      <c r="Z108">
        <v>1</v>
      </c>
      <c r="AA108">
        <v>0</v>
      </c>
      <c r="AB108">
        <v>1</v>
      </c>
      <c r="AC108">
        <v>1</v>
      </c>
      <c r="AD108">
        <v>1</v>
      </c>
      <c r="AE108" s="6">
        <v>1</v>
      </c>
      <c r="AF108">
        <v>1</v>
      </c>
      <c r="AG108" s="13">
        <v>1</v>
      </c>
      <c r="AH108">
        <v>1</v>
      </c>
      <c r="AI108">
        <v>1</v>
      </c>
      <c r="AJ108">
        <v>1</v>
      </c>
      <c r="AK108">
        <v>1</v>
      </c>
    </row>
    <row r="109" spans="1:37">
      <c r="A109" t="s">
        <v>59</v>
      </c>
      <c r="D109">
        <v>18.100000000000001</v>
      </c>
      <c r="E109">
        <v>50</v>
      </c>
      <c r="F109">
        <v>10</v>
      </c>
      <c r="G109">
        <v>10</v>
      </c>
      <c r="H109">
        <v>1</v>
      </c>
      <c r="I109">
        <v>1</v>
      </c>
      <c r="J109">
        <v>1</v>
      </c>
      <c r="K109" s="6">
        <v>1</v>
      </c>
      <c r="L109">
        <v>1</v>
      </c>
      <c r="M109">
        <v>1</v>
      </c>
      <c r="N109">
        <v>1</v>
      </c>
      <c r="O109">
        <v>1</v>
      </c>
      <c r="P109" s="6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 s="6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 s="6">
        <v>1</v>
      </c>
      <c r="AF109">
        <v>1</v>
      </c>
      <c r="AG109" s="13">
        <v>1</v>
      </c>
      <c r="AH109">
        <v>1</v>
      </c>
      <c r="AI109">
        <v>1</v>
      </c>
      <c r="AJ109">
        <v>1</v>
      </c>
      <c r="AK109">
        <v>1</v>
      </c>
    </row>
    <row r="110" spans="1:37">
      <c r="A110" t="s">
        <v>114</v>
      </c>
      <c r="D110">
        <v>18.12</v>
      </c>
      <c r="E110">
        <v>50</v>
      </c>
      <c r="F110">
        <v>10</v>
      </c>
      <c r="G110">
        <v>10</v>
      </c>
      <c r="H110">
        <v>1</v>
      </c>
      <c r="I110">
        <v>1</v>
      </c>
      <c r="J110">
        <v>1</v>
      </c>
      <c r="K110" s="6">
        <v>1</v>
      </c>
      <c r="L110">
        <v>1</v>
      </c>
      <c r="M110">
        <v>1</v>
      </c>
      <c r="N110">
        <v>1</v>
      </c>
      <c r="O110">
        <v>1</v>
      </c>
      <c r="P110" s="6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 s="6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 s="6">
        <v>1</v>
      </c>
      <c r="AF110">
        <v>1</v>
      </c>
      <c r="AG110" s="13">
        <v>1</v>
      </c>
      <c r="AH110">
        <v>1</v>
      </c>
      <c r="AI110">
        <v>1</v>
      </c>
      <c r="AJ110">
        <v>1</v>
      </c>
      <c r="AK110">
        <v>1</v>
      </c>
    </row>
    <row r="111" spans="1:37">
      <c r="A111" t="s">
        <v>86</v>
      </c>
      <c r="D111">
        <v>18.55</v>
      </c>
      <c r="E111">
        <v>50</v>
      </c>
      <c r="F111">
        <v>10</v>
      </c>
      <c r="G111">
        <v>10</v>
      </c>
      <c r="H111">
        <v>1</v>
      </c>
      <c r="I111">
        <v>1</v>
      </c>
      <c r="J111">
        <v>1</v>
      </c>
      <c r="K111" s="6">
        <v>1</v>
      </c>
      <c r="L111">
        <v>1</v>
      </c>
      <c r="M111">
        <v>1</v>
      </c>
      <c r="N111">
        <v>1</v>
      </c>
      <c r="O111">
        <v>1</v>
      </c>
      <c r="P111" s="6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 s="6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 s="6">
        <v>1</v>
      </c>
      <c r="AF111">
        <v>1</v>
      </c>
      <c r="AG111" s="13">
        <v>1</v>
      </c>
      <c r="AH111">
        <v>1</v>
      </c>
      <c r="AI111">
        <v>1</v>
      </c>
      <c r="AJ111">
        <v>1</v>
      </c>
      <c r="AK111">
        <v>1</v>
      </c>
    </row>
    <row r="112" spans="1:37">
      <c r="A112" t="s">
        <v>157</v>
      </c>
      <c r="D112">
        <v>19.39</v>
      </c>
      <c r="E112">
        <v>50</v>
      </c>
      <c r="F112">
        <v>10</v>
      </c>
      <c r="G112">
        <v>10</v>
      </c>
      <c r="H112">
        <v>1</v>
      </c>
      <c r="I112">
        <v>1</v>
      </c>
      <c r="J112">
        <v>1</v>
      </c>
      <c r="K112" s="6">
        <v>1</v>
      </c>
      <c r="L112">
        <v>1</v>
      </c>
      <c r="M112">
        <v>1</v>
      </c>
      <c r="N112">
        <v>1</v>
      </c>
      <c r="O112">
        <v>1</v>
      </c>
      <c r="P112" s="6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 s="6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 s="6">
        <v>1</v>
      </c>
      <c r="AF112">
        <v>1</v>
      </c>
      <c r="AG112" s="13">
        <v>1</v>
      </c>
      <c r="AH112">
        <v>1</v>
      </c>
      <c r="AI112">
        <v>1</v>
      </c>
      <c r="AJ112">
        <v>1</v>
      </c>
      <c r="AK112">
        <v>1</v>
      </c>
    </row>
    <row r="113" spans="1:37">
      <c r="A113" t="s">
        <v>74</v>
      </c>
      <c r="D113">
        <v>20.11</v>
      </c>
      <c r="E113">
        <v>50</v>
      </c>
      <c r="F113">
        <v>10</v>
      </c>
      <c r="G113">
        <v>10</v>
      </c>
      <c r="H113">
        <v>1</v>
      </c>
      <c r="I113">
        <v>1</v>
      </c>
      <c r="J113">
        <v>1</v>
      </c>
      <c r="K113" s="6">
        <v>1</v>
      </c>
      <c r="L113">
        <v>1</v>
      </c>
      <c r="M113">
        <v>1</v>
      </c>
      <c r="N113">
        <v>1</v>
      </c>
      <c r="O113">
        <v>1</v>
      </c>
      <c r="P113" s="6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 s="6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 s="6">
        <v>1</v>
      </c>
      <c r="AF113">
        <v>1</v>
      </c>
      <c r="AG113" s="13">
        <v>1</v>
      </c>
      <c r="AH113">
        <v>1</v>
      </c>
      <c r="AI113">
        <v>1</v>
      </c>
      <c r="AJ113">
        <v>1</v>
      </c>
      <c r="AK113">
        <v>1</v>
      </c>
    </row>
    <row r="114" spans="1:37">
      <c r="A114" t="s">
        <v>164</v>
      </c>
      <c r="D114">
        <v>20.25</v>
      </c>
      <c r="E114">
        <v>50</v>
      </c>
      <c r="F114">
        <v>10</v>
      </c>
      <c r="G114">
        <v>10</v>
      </c>
      <c r="H114">
        <v>1</v>
      </c>
      <c r="I114">
        <v>1</v>
      </c>
      <c r="J114">
        <v>1</v>
      </c>
      <c r="K114" s="6">
        <v>1</v>
      </c>
      <c r="L114">
        <v>1</v>
      </c>
      <c r="M114">
        <v>1</v>
      </c>
      <c r="N114">
        <v>1</v>
      </c>
      <c r="O114">
        <v>1</v>
      </c>
      <c r="P114" s="6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 s="6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 s="6">
        <v>1</v>
      </c>
      <c r="AF114">
        <v>1</v>
      </c>
      <c r="AG114" s="13">
        <v>1</v>
      </c>
      <c r="AH114">
        <v>1</v>
      </c>
      <c r="AI114">
        <v>1</v>
      </c>
      <c r="AJ114">
        <v>1</v>
      </c>
      <c r="AK114">
        <v>1</v>
      </c>
    </row>
    <row r="115" spans="1:37">
      <c r="A115" t="s">
        <v>135</v>
      </c>
      <c r="D115">
        <v>20.54</v>
      </c>
      <c r="E115">
        <v>49</v>
      </c>
      <c r="F115">
        <v>10</v>
      </c>
      <c r="G115">
        <v>10</v>
      </c>
      <c r="H115">
        <v>1</v>
      </c>
      <c r="I115">
        <v>1</v>
      </c>
      <c r="J115">
        <v>1</v>
      </c>
      <c r="K115" s="6">
        <v>1</v>
      </c>
      <c r="L115">
        <v>1</v>
      </c>
      <c r="M115">
        <v>1</v>
      </c>
      <c r="N115">
        <v>1</v>
      </c>
      <c r="O115">
        <v>1</v>
      </c>
      <c r="P115" s="6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0</v>
      </c>
      <c r="Y115" s="6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 s="6">
        <v>1</v>
      </c>
      <c r="AF115">
        <v>1</v>
      </c>
      <c r="AG115" s="13">
        <v>1</v>
      </c>
      <c r="AH115">
        <v>1</v>
      </c>
      <c r="AI115">
        <v>1</v>
      </c>
      <c r="AJ115">
        <v>1</v>
      </c>
      <c r="AK115">
        <v>1</v>
      </c>
    </row>
    <row r="116" spans="1:37">
      <c r="A116" t="s">
        <v>80</v>
      </c>
      <c r="D116">
        <v>21.53</v>
      </c>
      <c r="E116">
        <v>50</v>
      </c>
      <c r="F116">
        <v>10</v>
      </c>
      <c r="G116">
        <v>10</v>
      </c>
      <c r="H116">
        <v>1</v>
      </c>
      <c r="I116">
        <v>1</v>
      </c>
      <c r="J116">
        <v>1</v>
      </c>
      <c r="K116" s="6">
        <v>1</v>
      </c>
      <c r="L116">
        <v>1</v>
      </c>
      <c r="M116">
        <v>1</v>
      </c>
      <c r="N116">
        <v>1</v>
      </c>
      <c r="O116">
        <v>1</v>
      </c>
      <c r="P116" s="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 s="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 s="6">
        <v>1</v>
      </c>
      <c r="AF116">
        <v>1</v>
      </c>
      <c r="AG116" s="13">
        <v>1</v>
      </c>
      <c r="AH116">
        <v>1</v>
      </c>
      <c r="AI116">
        <v>1</v>
      </c>
      <c r="AJ116">
        <v>1</v>
      </c>
      <c r="AK116">
        <v>1</v>
      </c>
    </row>
    <row r="117" spans="1:37">
      <c r="A117" t="s">
        <v>104</v>
      </c>
      <c r="D117">
        <v>22.25</v>
      </c>
      <c r="E117">
        <v>50</v>
      </c>
      <c r="F117">
        <v>10</v>
      </c>
      <c r="G117">
        <v>10</v>
      </c>
      <c r="H117">
        <v>1</v>
      </c>
      <c r="I117">
        <v>1</v>
      </c>
      <c r="J117">
        <v>1</v>
      </c>
      <c r="K117" s="6">
        <v>1</v>
      </c>
      <c r="L117">
        <v>1</v>
      </c>
      <c r="M117">
        <v>1</v>
      </c>
      <c r="N117">
        <v>1</v>
      </c>
      <c r="O117">
        <v>1</v>
      </c>
      <c r="P117" s="6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 s="6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 s="6">
        <v>1</v>
      </c>
      <c r="AF117">
        <v>1</v>
      </c>
      <c r="AG117" s="13">
        <v>1</v>
      </c>
      <c r="AH117">
        <v>1</v>
      </c>
      <c r="AI117">
        <v>1</v>
      </c>
      <c r="AJ117">
        <v>1</v>
      </c>
      <c r="AK117">
        <v>1</v>
      </c>
    </row>
    <row r="118" spans="1:37">
      <c r="A118" t="s">
        <v>120</v>
      </c>
      <c r="D118">
        <v>23.3</v>
      </c>
      <c r="E118">
        <v>49</v>
      </c>
      <c r="F118">
        <v>10</v>
      </c>
      <c r="G118">
        <v>10</v>
      </c>
      <c r="H118">
        <v>1</v>
      </c>
      <c r="I118">
        <v>1</v>
      </c>
      <c r="J118">
        <v>1</v>
      </c>
      <c r="K118" s="6">
        <v>1</v>
      </c>
      <c r="L118">
        <v>1</v>
      </c>
      <c r="M118">
        <v>1</v>
      </c>
      <c r="N118">
        <v>1</v>
      </c>
      <c r="O118">
        <v>1</v>
      </c>
      <c r="P118" s="6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 s="6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 s="6">
        <v>0</v>
      </c>
      <c r="AF118">
        <v>1</v>
      </c>
      <c r="AG118" s="13">
        <v>1</v>
      </c>
      <c r="AH118">
        <v>1</v>
      </c>
      <c r="AI118">
        <v>1</v>
      </c>
      <c r="AJ118">
        <v>1</v>
      </c>
      <c r="AK118">
        <v>1</v>
      </c>
    </row>
    <row r="119" spans="1:37">
      <c r="A119" t="s">
        <v>148</v>
      </c>
      <c r="D119">
        <v>23.34</v>
      </c>
      <c r="E119">
        <v>48</v>
      </c>
      <c r="F119">
        <v>10</v>
      </c>
      <c r="G119">
        <v>10</v>
      </c>
      <c r="H119">
        <v>1</v>
      </c>
      <c r="I119">
        <v>1</v>
      </c>
      <c r="J119">
        <v>1</v>
      </c>
      <c r="K119" s="6">
        <v>1</v>
      </c>
      <c r="L119">
        <v>1</v>
      </c>
      <c r="M119">
        <v>1</v>
      </c>
      <c r="N119">
        <v>1</v>
      </c>
      <c r="O119">
        <v>0</v>
      </c>
      <c r="P119" s="6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 s="6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 s="6">
        <v>1</v>
      </c>
      <c r="AF119">
        <v>1</v>
      </c>
      <c r="AG119" s="13">
        <v>1</v>
      </c>
      <c r="AH119">
        <v>0</v>
      </c>
      <c r="AI119">
        <v>1</v>
      </c>
      <c r="AJ119">
        <v>1</v>
      </c>
      <c r="AK119">
        <v>1</v>
      </c>
    </row>
    <row r="120" spans="1:37">
      <c r="A120" t="s">
        <v>124</v>
      </c>
      <c r="D120">
        <v>23.36</v>
      </c>
      <c r="E120">
        <v>32</v>
      </c>
      <c r="F120">
        <v>10</v>
      </c>
      <c r="G120">
        <v>5</v>
      </c>
      <c r="H120">
        <v>0</v>
      </c>
      <c r="I120">
        <v>1</v>
      </c>
      <c r="J120">
        <v>1</v>
      </c>
      <c r="K120" s="6">
        <v>1</v>
      </c>
      <c r="L120">
        <v>1</v>
      </c>
      <c r="M120">
        <v>1</v>
      </c>
      <c r="N120">
        <v>0</v>
      </c>
      <c r="O120">
        <v>0</v>
      </c>
      <c r="P120" s="6">
        <v>1</v>
      </c>
      <c r="Q120">
        <v>1</v>
      </c>
      <c r="R120">
        <v>1</v>
      </c>
      <c r="S120">
        <v>0</v>
      </c>
      <c r="T120">
        <v>1</v>
      </c>
      <c r="U120">
        <v>1</v>
      </c>
      <c r="V120">
        <v>0</v>
      </c>
      <c r="W120">
        <v>1</v>
      </c>
      <c r="X120">
        <v>0</v>
      </c>
      <c r="Y120" s="6">
        <v>0</v>
      </c>
      <c r="Z120">
        <v>0</v>
      </c>
      <c r="AA120">
        <v>0</v>
      </c>
      <c r="AB120">
        <v>1</v>
      </c>
      <c r="AC120">
        <v>1</v>
      </c>
      <c r="AD120">
        <v>1</v>
      </c>
      <c r="AE120" s="6">
        <v>0</v>
      </c>
      <c r="AF120">
        <v>1</v>
      </c>
      <c r="AG120" s="13">
        <v>0</v>
      </c>
      <c r="AH120">
        <v>0</v>
      </c>
      <c r="AI120">
        <v>0</v>
      </c>
      <c r="AJ120">
        <v>1</v>
      </c>
      <c r="AK120">
        <v>1</v>
      </c>
    </row>
    <row r="121" spans="1:37">
      <c r="A121" t="s">
        <v>34</v>
      </c>
      <c r="D121">
        <v>23.4</v>
      </c>
      <c r="E121">
        <v>50</v>
      </c>
      <c r="F121">
        <v>10</v>
      </c>
      <c r="G121">
        <v>10</v>
      </c>
      <c r="H121">
        <v>1</v>
      </c>
      <c r="I121">
        <v>1</v>
      </c>
      <c r="J121">
        <v>1</v>
      </c>
      <c r="K121" s="6">
        <v>1</v>
      </c>
      <c r="L121">
        <v>1</v>
      </c>
      <c r="M121">
        <v>1</v>
      </c>
      <c r="N121">
        <v>1</v>
      </c>
      <c r="O121">
        <v>1</v>
      </c>
      <c r="P121" s="6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 s="6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 s="6">
        <v>1</v>
      </c>
      <c r="AF121">
        <v>1</v>
      </c>
      <c r="AG121" s="13">
        <v>1</v>
      </c>
      <c r="AH121">
        <v>1</v>
      </c>
      <c r="AI121">
        <v>1</v>
      </c>
      <c r="AJ121">
        <v>1</v>
      </c>
      <c r="AK121">
        <v>1</v>
      </c>
    </row>
    <row r="122" spans="1:37">
      <c r="A122" t="s">
        <v>67</v>
      </c>
      <c r="D122">
        <v>24</v>
      </c>
      <c r="E122">
        <v>50</v>
      </c>
      <c r="F122">
        <v>10</v>
      </c>
      <c r="G122">
        <v>10</v>
      </c>
      <c r="H122">
        <v>1</v>
      </c>
      <c r="I122">
        <v>1</v>
      </c>
      <c r="J122">
        <v>1</v>
      </c>
      <c r="K122" s="6">
        <v>1</v>
      </c>
      <c r="L122">
        <v>1</v>
      </c>
      <c r="M122">
        <v>1</v>
      </c>
      <c r="N122">
        <v>1</v>
      </c>
      <c r="O122">
        <v>1</v>
      </c>
      <c r="P122" s="6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 s="6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 s="6">
        <v>1</v>
      </c>
      <c r="AF122">
        <v>1</v>
      </c>
      <c r="AG122" s="13">
        <v>1</v>
      </c>
      <c r="AH122">
        <v>1</v>
      </c>
      <c r="AI122">
        <v>1</v>
      </c>
      <c r="AJ122">
        <v>1</v>
      </c>
      <c r="AK122">
        <v>1</v>
      </c>
    </row>
    <row r="123" spans="1:37">
      <c r="A123" t="s">
        <v>185</v>
      </c>
      <c r="D123">
        <v>24.3</v>
      </c>
      <c r="E123">
        <v>49</v>
      </c>
      <c r="F123">
        <v>10</v>
      </c>
      <c r="G123">
        <v>10</v>
      </c>
      <c r="H123">
        <v>1</v>
      </c>
      <c r="I123">
        <v>1</v>
      </c>
      <c r="J123">
        <v>1</v>
      </c>
      <c r="K123" s="6">
        <v>1</v>
      </c>
      <c r="L123">
        <v>1</v>
      </c>
      <c r="M123">
        <v>1</v>
      </c>
      <c r="N123">
        <v>1</v>
      </c>
      <c r="O123">
        <v>1</v>
      </c>
      <c r="P123" s="6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 s="6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 s="6">
        <v>1</v>
      </c>
      <c r="AF123">
        <v>1</v>
      </c>
      <c r="AG123" s="13">
        <v>0</v>
      </c>
      <c r="AH123">
        <v>1</v>
      </c>
      <c r="AI123">
        <v>1</v>
      </c>
      <c r="AJ123">
        <v>1</v>
      </c>
      <c r="AK123">
        <v>1</v>
      </c>
    </row>
    <row r="124" spans="1:37">
      <c r="A124" t="s">
        <v>130</v>
      </c>
      <c r="D124">
        <v>26.34</v>
      </c>
      <c r="E124">
        <v>23</v>
      </c>
      <c r="F124">
        <v>6</v>
      </c>
      <c r="G124">
        <v>5</v>
      </c>
      <c r="H124">
        <v>0</v>
      </c>
      <c r="I124">
        <v>0</v>
      </c>
      <c r="J124">
        <v>1</v>
      </c>
      <c r="K124" s="6">
        <v>0</v>
      </c>
      <c r="L124">
        <v>1</v>
      </c>
      <c r="M124">
        <v>0</v>
      </c>
      <c r="N124">
        <v>1</v>
      </c>
      <c r="O124">
        <v>0</v>
      </c>
      <c r="P124" s="6">
        <v>0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0</v>
      </c>
      <c r="W124">
        <v>1</v>
      </c>
      <c r="X124">
        <v>0</v>
      </c>
      <c r="Y124" s="6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 s="6">
        <v>0</v>
      </c>
      <c r="AF124">
        <v>1</v>
      </c>
      <c r="AG124" s="13">
        <v>0</v>
      </c>
      <c r="AH124">
        <v>0</v>
      </c>
      <c r="AI124">
        <v>1</v>
      </c>
      <c r="AJ124">
        <v>1</v>
      </c>
      <c r="AK124">
        <v>1</v>
      </c>
    </row>
    <row r="125" spans="1:37">
      <c r="A125" t="s">
        <v>182</v>
      </c>
      <c r="D125">
        <v>27.4</v>
      </c>
      <c r="E125">
        <v>39.25</v>
      </c>
      <c r="F125">
        <v>6</v>
      </c>
      <c r="G125">
        <v>6.25</v>
      </c>
      <c r="H125">
        <v>1</v>
      </c>
      <c r="I125">
        <v>1</v>
      </c>
      <c r="J125">
        <v>1</v>
      </c>
      <c r="K125" s="6">
        <v>1</v>
      </c>
      <c r="L125">
        <v>1</v>
      </c>
      <c r="M125">
        <v>1</v>
      </c>
      <c r="N125">
        <v>1</v>
      </c>
      <c r="O125">
        <v>1</v>
      </c>
      <c r="P125" s="6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1</v>
      </c>
      <c r="Y125" s="6">
        <v>0</v>
      </c>
      <c r="Z125">
        <v>1</v>
      </c>
      <c r="AA125">
        <v>1</v>
      </c>
      <c r="AB125">
        <v>1</v>
      </c>
      <c r="AC125">
        <v>1</v>
      </c>
      <c r="AD125">
        <v>1</v>
      </c>
      <c r="AE125" s="6">
        <v>1</v>
      </c>
      <c r="AF125">
        <v>1</v>
      </c>
      <c r="AG125" s="13">
        <v>1</v>
      </c>
      <c r="AH125">
        <v>1</v>
      </c>
      <c r="AI125">
        <v>1</v>
      </c>
      <c r="AJ125">
        <v>0</v>
      </c>
      <c r="AK125">
        <v>1</v>
      </c>
    </row>
    <row r="126" spans="1:37">
      <c r="A126" t="s">
        <v>52</v>
      </c>
      <c r="D126">
        <v>28</v>
      </c>
      <c r="E126">
        <v>31.5</v>
      </c>
      <c r="F126">
        <v>10</v>
      </c>
      <c r="G126">
        <v>7.5</v>
      </c>
      <c r="H126">
        <v>0</v>
      </c>
      <c r="I126">
        <v>0</v>
      </c>
      <c r="J126">
        <v>0</v>
      </c>
      <c r="K126" s="6">
        <v>0</v>
      </c>
      <c r="L126">
        <v>1</v>
      </c>
      <c r="M126">
        <v>0</v>
      </c>
      <c r="N126">
        <v>1</v>
      </c>
      <c r="O126">
        <v>0</v>
      </c>
      <c r="P126" s="6">
        <v>0</v>
      </c>
      <c r="Q126">
        <v>0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0</v>
      </c>
      <c r="Y126" s="6">
        <v>1</v>
      </c>
      <c r="Z126">
        <v>0</v>
      </c>
      <c r="AA126">
        <v>0</v>
      </c>
      <c r="AB126">
        <v>0</v>
      </c>
      <c r="AC126">
        <v>1</v>
      </c>
      <c r="AD126">
        <v>1</v>
      </c>
      <c r="AE126" s="6">
        <v>0</v>
      </c>
      <c r="AF126">
        <v>1</v>
      </c>
      <c r="AG126" s="13">
        <v>0</v>
      </c>
      <c r="AH126">
        <v>0</v>
      </c>
      <c r="AI126">
        <v>1</v>
      </c>
      <c r="AJ126">
        <v>1</v>
      </c>
      <c r="AK126">
        <v>1</v>
      </c>
    </row>
    <row r="127" spans="1:37">
      <c r="A127" t="s">
        <v>89</v>
      </c>
      <c r="D127">
        <v>28.15</v>
      </c>
      <c r="E127">
        <v>50</v>
      </c>
      <c r="F127">
        <v>10</v>
      </c>
      <c r="G127">
        <v>10</v>
      </c>
      <c r="H127">
        <v>1</v>
      </c>
      <c r="I127">
        <v>1</v>
      </c>
      <c r="J127">
        <v>1</v>
      </c>
      <c r="K127" s="6">
        <v>1</v>
      </c>
      <c r="L127">
        <v>1</v>
      </c>
      <c r="M127">
        <v>1</v>
      </c>
      <c r="N127">
        <v>1</v>
      </c>
      <c r="O127">
        <v>1</v>
      </c>
      <c r="P127" s="6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 s="6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 s="6">
        <v>1</v>
      </c>
      <c r="AF127">
        <v>1</v>
      </c>
      <c r="AG127" s="13">
        <v>1</v>
      </c>
      <c r="AH127">
        <v>1</v>
      </c>
      <c r="AI127">
        <v>1</v>
      </c>
      <c r="AJ127">
        <v>1</v>
      </c>
      <c r="AK127">
        <v>1</v>
      </c>
    </row>
    <row r="128" spans="1:37">
      <c r="A128" t="s">
        <v>138</v>
      </c>
      <c r="D128">
        <v>29.4</v>
      </c>
      <c r="E128">
        <v>49</v>
      </c>
      <c r="F128">
        <v>10</v>
      </c>
      <c r="G128">
        <v>10</v>
      </c>
      <c r="H128">
        <v>1</v>
      </c>
      <c r="I128">
        <v>1</v>
      </c>
      <c r="J128">
        <v>1</v>
      </c>
      <c r="K128" s="6">
        <v>1</v>
      </c>
      <c r="L128">
        <v>1</v>
      </c>
      <c r="M128">
        <v>1</v>
      </c>
      <c r="N128">
        <v>1</v>
      </c>
      <c r="O128">
        <v>1</v>
      </c>
      <c r="P128" s="6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  <c r="W128">
        <v>1</v>
      </c>
      <c r="X128">
        <v>1</v>
      </c>
      <c r="Y128" s="6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 s="6">
        <v>1</v>
      </c>
      <c r="AF128">
        <v>1</v>
      </c>
      <c r="AG128" s="13">
        <v>1</v>
      </c>
      <c r="AH128">
        <v>1</v>
      </c>
      <c r="AI128">
        <v>1</v>
      </c>
      <c r="AJ128">
        <v>1</v>
      </c>
      <c r="AK128">
        <v>1</v>
      </c>
    </row>
    <row r="129" spans="1:37">
      <c r="A129" t="s">
        <v>144</v>
      </c>
      <c r="D129">
        <v>29.42</v>
      </c>
      <c r="E129">
        <v>50</v>
      </c>
      <c r="F129">
        <v>10</v>
      </c>
      <c r="G129">
        <v>10</v>
      </c>
      <c r="H129">
        <v>1</v>
      </c>
      <c r="I129">
        <v>1</v>
      </c>
      <c r="J129">
        <v>1</v>
      </c>
      <c r="K129" s="6">
        <v>1</v>
      </c>
      <c r="L129">
        <v>1</v>
      </c>
      <c r="M129">
        <v>1</v>
      </c>
      <c r="N129">
        <v>1</v>
      </c>
      <c r="O129">
        <v>1</v>
      </c>
      <c r="P129" s="6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 s="6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 s="6">
        <v>1</v>
      </c>
      <c r="AF129">
        <v>1</v>
      </c>
      <c r="AG129" s="13">
        <v>1</v>
      </c>
      <c r="AH129">
        <v>1</v>
      </c>
      <c r="AI129">
        <v>1</v>
      </c>
      <c r="AJ129">
        <v>1</v>
      </c>
      <c r="AK129">
        <v>1</v>
      </c>
    </row>
    <row r="130" spans="1:37">
      <c r="A130" t="s">
        <v>55</v>
      </c>
      <c r="D130">
        <v>30.16</v>
      </c>
      <c r="E130">
        <v>50</v>
      </c>
      <c r="F130">
        <v>10</v>
      </c>
      <c r="G130">
        <v>10</v>
      </c>
      <c r="H130">
        <v>1</v>
      </c>
      <c r="I130">
        <v>1</v>
      </c>
      <c r="J130">
        <v>1</v>
      </c>
      <c r="K130" s="6">
        <v>1</v>
      </c>
      <c r="L130">
        <v>1</v>
      </c>
      <c r="M130">
        <v>1</v>
      </c>
      <c r="N130">
        <v>1</v>
      </c>
      <c r="O130">
        <v>1</v>
      </c>
      <c r="P130" s="6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 s="6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 s="6">
        <v>1</v>
      </c>
      <c r="AF130">
        <v>1</v>
      </c>
      <c r="AG130" s="13">
        <v>1</v>
      </c>
      <c r="AH130">
        <v>1</v>
      </c>
      <c r="AI130">
        <v>1</v>
      </c>
      <c r="AJ130">
        <v>1</v>
      </c>
      <c r="AK130">
        <v>1</v>
      </c>
    </row>
    <row r="131" spans="1:37">
      <c r="A131" t="s">
        <v>154</v>
      </c>
      <c r="D131">
        <v>30.2</v>
      </c>
      <c r="E131">
        <v>49</v>
      </c>
      <c r="F131">
        <v>10</v>
      </c>
      <c r="G131">
        <v>10</v>
      </c>
      <c r="H131">
        <v>1</v>
      </c>
      <c r="I131">
        <v>1</v>
      </c>
      <c r="J131">
        <v>1</v>
      </c>
      <c r="K131" s="6">
        <v>1</v>
      </c>
      <c r="L131">
        <v>0</v>
      </c>
      <c r="M131">
        <v>1</v>
      </c>
      <c r="N131">
        <v>1</v>
      </c>
      <c r="O131">
        <v>1</v>
      </c>
      <c r="P131" s="6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 s="6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 s="6">
        <v>1</v>
      </c>
      <c r="AF131">
        <v>1</v>
      </c>
      <c r="AG131" s="13">
        <v>1</v>
      </c>
      <c r="AH131">
        <v>1</v>
      </c>
      <c r="AI131">
        <v>1</v>
      </c>
      <c r="AJ131">
        <v>1</v>
      </c>
      <c r="AK131">
        <v>1</v>
      </c>
    </row>
    <row r="132" spans="1:37">
      <c r="A132" t="s">
        <v>155</v>
      </c>
      <c r="D132">
        <v>31.1</v>
      </c>
      <c r="E132">
        <v>50</v>
      </c>
      <c r="F132">
        <v>10</v>
      </c>
      <c r="G132">
        <v>10</v>
      </c>
      <c r="H132">
        <v>1</v>
      </c>
      <c r="I132">
        <v>1</v>
      </c>
      <c r="J132">
        <v>1</v>
      </c>
      <c r="K132" s="6">
        <v>1</v>
      </c>
      <c r="L132">
        <v>1</v>
      </c>
      <c r="M132">
        <v>1</v>
      </c>
      <c r="N132">
        <v>1</v>
      </c>
      <c r="O132">
        <v>1</v>
      </c>
      <c r="P132" s="6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 s="6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 s="6">
        <v>1</v>
      </c>
      <c r="AF132">
        <v>1</v>
      </c>
      <c r="AG132" s="13">
        <v>1</v>
      </c>
      <c r="AH132">
        <v>1</v>
      </c>
      <c r="AI132">
        <v>1</v>
      </c>
      <c r="AJ132">
        <v>1</v>
      </c>
      <c r="AK132">
        <v>1</v>
      </c>
    </row>
    <row r="133" spans="1:37">
      <c r="A133" t="s">
        <v>117</v>
      </c>
      <c r="D133">
        <v>32.44</v>
      </c>
      <c r="E133">
        <v>48</v>
      </c>
      <c r="F133">
        <v>10</v>
      </c>
      <c r="G133">
        <v>10</v>
      </c>
      <c r="H133">
        <v>1</v>
      </c>
      <c r="I133">
        <v>0</v>
      </c>
      <c r="J133">
        <v>1</v>
      </c>
      <c r="K133" s="6">
        <v>1</v>
      </c>
      <c r="L133">
        <v>1</v>
      </c>
      <c r="M133">
        <v>1</v>
      </c>
      <c r="N133">
        <v>1</v>
      </c>
      <c r="O133">
        <v>1</v>
      </c>
      <c r="P133" s="6">
        <v>1</v>
      </c>
      <c r="Q133">
        <v>0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 s="6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 s="6">
        <v>1</v>
      </c>
      <c r="AF133">
        <v>1</v>
      </c>
      <c r="AG133" s="13">
        <v>1</v>
      </c>
      <c r="AH133">
        <v>1</v>
      </c>
      <c r="AI133">
        <v>1</v>
      </c>
      <c r="AJ133">
        <v>1</v>
      </c>
      <c r="AK133">
        <v>1</v>
      </c>
    </row>
    <row r="134" spans="1:37">
      <c r="A134" t="s">
        <v>107</v>
      </c>
      <c r="D134">
        <v>33.200000000000003</v>
      </c>
      <c r="E134">
        <v>9.25</v>
      </c>
      <c r="F134">
        <v>0</v>
      </c>
      <c r="G134">
        <v>1.25</v>
      </c>
      <c r="H134">
        <v>0</v>
      </c>
      <c r="I134">
        <v>0</v>
      </c>
      <c r="J134">
        <v>0</v>
      </c>
      <c r="K134" s="6">
        <v>0</v>
      </c>
      <c r="L134">
        <v>0</v>
      </c>
      <c r="M134">
        <v>0</v>
      </c>
      <c r="N134">
        <v>0</v>
      </c>
      <c r="O134">
        <v>0</v>
      </c>
      <c r="P134" s="6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1</v>
      </c>
      <c r="X134">
        <v>0</v>
      </c>
      <c r="Y134" s="6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 s="6">
        <v>1</v>
      </c>
      <c r="AF134">
        <v>0</v>
      </c>
      <c r="AG134" s="13">
        <v>1</v>
      </c>
      <c r="AH134">
        <v>1</v>
      </c>
      <c r="AI134">
        <v>0</v>
      </c>
      <c r="AJ134">
        <v>0</v>
      </c>
      <c r="AK134">
        <v>1</v>
      </c>
    </row>
    <row r="135" spans="1:37">
      <c r="A135" t="s">
        <v>72</v>
      </c>
      <c r="D135">
        <v>35</v>
      </c>
      <c r="E135">
        <v>27.75</v>
      </c>
      <c r="F135">
        <v>6</v>
      </c>
      <c r="G135">
        <v>3.75</v>
      </c>
      <c r="H135">
        <v>0</v>
      </c>
      <c r="I135">
        <v>0</v>
      </c>
      <c r="J135">
        <v>1</v>
      </c>
      <c r="K135" s="6">
        <v>0</v>
      </c>
      <c r="L135">
        <v>1</v>
      </c>
      <c r="M135">
        <v>0</v>
      </c>
      <c r="N135">
        <v>0</v>
      </c>
      <c r="O135">
        <v>0</v>
      </c>
      <c r="P135" s="6">
        <v>1</v>
      </c>
      <c r="Q135">
        <v>0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 s="6">
        <v>0</v>
      </c>
      <c r="Z135">
        <v>0</v>
      </c>
      <c r="AA135">
        <v>0</v>
      </c>
      <c r="AB135">
        <v>1</v>
      </c>
      <c r="AC135">
        <v>1</v>
      </c>
      <c r="AD135">
        <v>1</v>
      </c>
      <c r="AE135" s="6">
        <v>1</v>
      </c>
      <c r="AF135">
        <v>1</v>
      </c>
      <c r="AG135" s="13">
        <v>1</v>
      </c>
      <c r="AH135">
        <v>0</v>
      </c>
      <c r="AI135">
        <v>0</v>
      </c>
      <c r="AJ135">
        <v>1</v>
      </c>
      <c r="AK135">
        <v>1</v>
      </c>
    </row>
    <row r="136" spans="1:37">
      <c r="A136" t="s">
        <v>165</v>
      </c>
      <c r="D136">
        <v>36.11</v>
      </c>
      <c r="E136">
        <v>22</v>
      </c>
      <c r="F136">
        <v>6</v>
      </c>
      <c r="G136">
        <v>5</v>
      </c>
      <c r="H136">
        <v>0</v>
      </c>
      <c r="I136">
        <v>0</v>
      </c>
      <c r="J136">
        <v>0</v>
      </c>
      <c r="K136" s="6">
        <v>0</v>
      </c>
      <c r="L136">
        <v>0</v>
      </c>
      <c r="M136">
        <v>0</v>
      </c>
      <c r="N136">
        <v>0</v>
      </c>
      <c r="O136">
        <v>0</v>
      </c>
      <c r="P136" s="6">
        <v>1</v>
      </c>
      <c r="Q136">
        <v>0</v>
      </c>
      <c r="R136">
        <v>1</v>
      </c>
      <c r="S136">
        <v>0</v>
      </c>
      <c r="T136">
        <v>1</v>
      </c>
      <c r="U136">
        <v>1</v>
      </c>
      <c r="V136">
        <v>0</v>
      </c>
      <c r="W136">
        <v>1</v>
      </c>
      <c r="X136">
        <v>1</v>
      </c>
      <c r="Y136" s="6">
        <v>0</v>
      </c>
      <c r="Z136">
        <v>1</v>
      </c>
      <c r="AA136">
        <v>0</v>
      </c>
      <c r="AB136">
        <v>1</v>
      </c>
      <c r="AC136">
        <v>1</v>
      </c>
      <c r="AD136">
        <v>0</v>
      </c>
      <c r="AE136" s="6">
        <v>1</v>
      </c>
      <c r="AF136">
        <v>0</v>
      </c>
      <c r="AG136" s="13">
        <v>1</v>
      </c>
      <c r="AH136">
        <v>0</v>
      </c>
      <c r="AI136">
        <v>0</v>
      </c>
      <c r="AJ136">
        <v>0</v>
      </c>
      <c r="AK136">
        <v>0</v>
      </c>
    </row>
    <row r="137" spans="1:37">
      <c r="A137" t="s">
        <v>121</v>
      </c>
      <c r="D137">
        <v>38.479999999999997</v>
      </c>
      <c r="E137">
        <v>19.5</v>
      </c>
      <c r="F137">
        <v>4</v>
      </c>
      <c r="G137">
        <v>2.5</v>
      </c>
      <c r="H137">
        <v>1</v>
      </c>
      <c r="I137">
        <v>1</v>
      </c>
      <c r="J137">
        <v>0</v>
      </c>
      <c r="K137" s="6">
        <v>0</v>
      </c>
      <c r="L137">
        <v>1</v>
      </c>
      <c r="M137">
        <v>0</v>
      </c>
      <c r="N137">
        <v>0</v>
      </c>
      <c r="O137">
        <v>0</v>
      </c>
      <c r="P137" s="6">
        <v>0</v>
      </c>
      <c r="Q137">
        <v>0</v>
      </c>
      <c r="R137">
        <v>1</v>
      </c>
      <c r="S137">
        <v>0</v>
      </c>
      <c r="T137">
        <v>1</v>
      </c>
      <c r="U137">
        <v>1</v>
      </c>
      <c r="V137">
        <v>0</v>
      </c>
      <c r="W137">
        <v>1</v>
      </c>
      <c r="X137">
        <v>1</v>
      </c>
      <c r="Y137" s="6">
        <v>1</v>
      </c>
      <c r="Z137">
        <v>0</v>
      </c>
      <c r="AA137">
        <v>0</v>
      </c>
      <c r="AB137">
        <v>1</v>
      </c>
      <c r="AC137">
        <v>1</v>
      </c>
      <c r="AD137">
        <v>0</v>
      </c>
      <c r="AE137" s="6">
        <v>0</v>
      </c>
      <c r="AF137">
        <v>1</v>
      </c>
      <c r="AG137" s="13">
        <v>0</v>
      </c>
      <c r="AH137">
        <v>0</v>
      </c>
      <c r="AI137">
        <v>0</v>
      </c>
      <c r="AJ137">
        <v>0</v>
      </c>
      <c r="AK137">
        <v>1</v>
      </c>
    </row>
    <row r="138" spans="1:37">
      <c r="A138" t="s">
        <v>180</v>
      </c>
      <c r="D138">
        <v>46.17</v>
      </c>
      <c r="E138">
        <v>48</v>
      </c>
      <c r="F138">
        <v>10</v>
      </c>
      <c r="G138">
        <v>10</v>
      </c>
      <c r="H138">
        <v>1</v>
      </c>
      <c r="I138">
        <v>1</v>
      </c>
      <c r="J138">
        <v>1</v>
      </c>
      <c r="K138" s="6">
        <v>1</v>
      </c>
      <c r="L138">
        <v>1</v>
      </c>
      <c r="M138">
        <v>1</v>
      </c>
      <c r="N138">
        <v>1</v>
      </c>
      <c r="O138">
        <v>1</v>
      </c>
      <c r="P138" s="6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0</v>
      </c>
      <c r="X138">
        <v>1</v>
      </c>
      <c r="Y138" s="6">
        <v>1</v>
      </c>
      <c r="Z138">
        <v>1</v>
      </c>
      <c r="AA138">
        <v>1</v>
      </c>
      <c r="AB138">
        <v>1</v>
      </c>
      <c r="AC138">
        <v>1</v>
      </c>
      <c r="AD138">
        <v>0</v>
      </c>
      <c r="AE138" s="6">
        <v>1</v>
      </c>
      <c r="AF138">
        <v>1</v>
      </c>
      <c r="AG138" s="13">
        <v>1</v>
      </c>
      <c r="AH138">
        <v>1</v>
      </c>
      <c r="AI138">
        <v>1</v>
      </c>
      <c r="AJ138">
        <v>1</v>
      </c>
      <c r="AK138">
        <v>1</v>
      </c>
    </row>
    <row r="139" spans="1:37">
      <c r="A139" t="s">
        <v>158</v>
      </c>
      <c r="D139">
        <v>46.41</v>
      </c>
      <c r="E139">
        <v>50</v>
      </c>
      <c r="F139">
        <v>10</v>
      </c>
      <c r="G139">
        <v>10</v>
      </c>
      <c r="H139">
        <v>1</v>
      </c>
      <c r="I139">
        <v>1</v>
      </c>
      <c r="J139">
        <v>1</v>
      </c>
      <c r="K139" s="6">
        <v>1</v>
      </c>
      <c r="L139">
        <v>1</v>
      </c>
      <c r="M139">
        <v>1</v>
      </c>
      <c r="N139">
        <v>1</v>
      </c>
      <c r="O139">
        <v>1</v>
      </c>
      <c r="P139" s="6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 s="6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 s="6">
        <v>1</v>
      </c>
      <c r="AF139">
        <v>1</v>
      </c>
      <c r="AG139" s="13">
        <v>1</v>
      </c>
      <c r="AH139">
        <v>1</v>
      </c>
      <c r="AI139">
        <v>1</v>
      </c>
      <c r="AJ139">
        <v>1</v>
      </c>
      <c r="AK139">
        <v>1</v>
      </c>
    </row>
    <row r="140" spans="1:37">
      <c r="A140" t="s">
        <v>123</v>
      </c>
      <c r="D140">
        <v>47.31</v>
      </c>
      <c r="E140">
        <v>49</v>
      </c>
      <c r="F140">
        <v>10</v>
      </c>
      <c r="G140">
        <v>10</v>
      </c>
      <c r="H140">
        <v>1</v>
      </c>
      <c r="I140">
        <v>1</v>
      </c>
      <c r="J140">
        <v>1</v>
      </c>
      <c r="K140" s="6">
        <v>1</v>
      </c>
      <c r="L140">
        <v>1</v>
      </c>
      <c r="M140">
        <v>1</v>
      </c>
      <c r="N140">
        <v>0</v>
      </c>
      <c r="O140">
        <v>1</v>
      </c>
      <c r="P140" s="6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 s="6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 s="6">
        <v>1</v>
      </c>
      <c r="AF140">
        <v>1</v>
      </c>
      <c r="AG140" s="13">
        <v>1</v>
      </c>
      <c r="AH140">
        <v>1</v>
      </c>
      <c r="AI140">
        <v>1</v>
      </c>
      <c r="AJ140">
        <v>1</v>
      </c>
      <c r="AK140">
        <v>1</v>
      </c>
    </row>
    <row r="141" spans="1:37">
      <c r="A141" t="s">
        <v>98</v>
      </c>
      <c r="D141">
        <v>52.16</v>
      </c>
      <c r="E141">
        <v>20.5</v>
      </c>
      <c r="F141">
        <v>4</v>
      </c>
      <c r="G141">
        <v>2.5</v>
      </c>
      <c r="H141">
        <v>0</v>
      </c>
      <c r="I141">
        <v>0</v>
      </c>
      <c r="J141">
        <v>0</v>
      </c>
      <c r="K141" s="6">
        <v>1</v>
      </c>
      <c r="L141">
        <v>1</v>
      </c>
      <c r="M141">
        <v>1</v>
      </c>
      <c r="N141">
        <v>1</v>
      </c>
      <c r="O141">
        <v>0</v>
      </c>
      <c r="P141" s="6">
        <v>0</v>
      </c>
      <c r="Q141">
        <v>0</v>
      </c>
      <c r="R141">
        <v>1</v>
      </c>
      <c r="S141">
        <v>0</v>
      </c>
      <c r="T141">
        <v>1</v>
      </c>
      <c r="U141">
        <v>1</v>
      </c>
      <c r="V141">
        <v>0</v>
      </c>
      <c r="W141">
        <v>1</v>
      </c>
      <c r="X141">
        <v>0</v>
      </c>
      <c r="Y141" s="6">
        <v>1</v>
      </c>
      <c r="Z141">
        <v>0</v>
      </c>
      <c r="AA141">
        <v>0</v>
      </c>
      <c r="AB141">
        <v>1</v>
      </c>
      <c r="AC141">
        <v>0</v>
      </c>
      <c r="AD141">
        <v>1</v>
      </c>
      <c r="AE141" s="6">
        <v>0</v>
      </c>
      <c r="AF141">
        <v>1</v>
      </c>
      <c r="AG141" s="13">
        <v>0</v>
      </c>
      <c r="AH141">
        <v>0</v>
      </c>
      <c r="AI141">
        <v>1</v>
      </c>
      <c r="AJ141">
        <v>0</v>
      </c>
      <c r="AK141">
        <v>1</v>
      </c>
    </row>
    <row r="142" spans="1:37">
      <c r="A142" t="s">
        <v>69</v>
      </c>
      <c r="D142">
        <v>57.24</v>
      </c>
      <c r="E142">
        <v>34.25</v>
      </c>
      <c r="F142">
        <v>10</v>
      </c>
      <c r="G142">
        <v>1.25</v>
      </c>
      <c r="H142">
        <v>1</v>
      </c>
      <c r="I142">
        <v>1</v>
      </c>
      <c r="J142">
        <v>1</v>
      </c>
      <c r="K142" s="6">
        <v>1</v>
      </c>
      <c r="L142">
        <v>0</v>
      </c>
      <c r="M142">
        <v>1</v>
      </c>
      <c r="N142">
        <v>1</v>
      </c>
      <c r="O142">
        <v>1</v>
      </c>
      <c r="P142" s="6">
        <v>1</v>
      </c>
      <c r="Q142">
        <v>1</v>
      </c>
      <c r="R142">
        <v>0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0</v>
      </c>
      <c r="Y142" s="6">
        <v>1</v>
      </c>
      <c r="Z142">
        <v>1</v>
      </c>
      <c r="AA142">
        <v>0</v>
      </c>
      <c r="AB142">
        <v>1</v>
      </c>
      <c r="AC142">
        <v>0</v>
      </c>
      <c r="AD142">
        <v>0</v>
      </c>
      <c r="AE142" s="6">
        <v>1</v>
      </c>
      <c r="AF142">
        <v>1</v>
      </c>
      <c r="AG142" s="13">
        <v>1</v>
      </c>
      <c r="AH142">
        <v>1</v>
      </c>
      <c r="AI142">
        <v>0</v>
      </c>
      <c r="AJ142">
        <v>1</v>
      </c>
      <c r="AK142">
        <v>1</v>
      </c>
    </row>
    <row r="145" spans="1:3">
      <c r="A145" s="3" t="s">
        <v>229</v>
      </c>
      <c r="C145" s="3">
        <f>COUNT(D3:D142)</f>
        <v>140</v>
      </c>
    </row>
    <row r="146" spans="1:3">
      <c r="A146" s="3" t="s">
        <v>230</v>
      </c>
      <c r="C146">
        <f>AVERAGE(D3:D142)</f>
        <v>15.396571428571425</v>
      </c>
    </row>
    <row r="147" spans="1:3">
      <c r="A147" s="3" t="s">
        <v>231</v>
      </c>
      <c r="C147">
        <f>AVERAGE(E3:E142)</f>
        <v>42.760714285714286</v>
      </c>
    </row>
    <row r="198" spans="1:4">
      <c r="A198" t="s">
        <v>232</v>
      </c>
      <c r="B198">
        <v>13</v>
      </c>
      <c r="C198">
        <f>B198/153</f>
        <v>8.4967320261437912E-2</v>
      </c>
      <c r="D198" s="16">
        <v>8.4967320261437912E-2</v>
      </c>
    </row>
    <row r="199" spans="1:4">
      <c r="A199" t="s">
        <v>193</v>
      </c>
      <c r="B199">
        <v>44</v>
      </c>
      <c r="C199">
        <f t="shared" ref="C199:C204" si="0">B199/153</f>
        <v>0.28758169934640521</v>
      </c>
      <c r="D199" s="16">
        <v>0.28758169934640521</v>
      </c>
    </row>
    <row r="200" spans="1:4">
      <c r="A200" t="s">
        <v>194</v>
      </c>
      <c r="B200">
        <v>66</v>
      </c>
      <c r="C200">
        <f t="shared" si="0"/>
        <v>0.43137254901960786</v>
      </c>
      <c r="D200" s="16">
        <v>0.43137254901960786</v>
      </c>
    </row>
    <row r="201" spans="1:4">
      <c r="A201" t="s">
        <v>195</v>
      </c>
      <c r="B201">
        <v>17</v>
      </c>
      <c r="C201">
        <f t="shared" si="0"/>
        <v>0.1111111111111111</v>
      </c>
      <c r="D201" s="16">
        <v>0.1111111111111111</v>
      </c>
    </row>
    <row r="202" spans="1:4">
      <c r="A202" t="s">
        <v>196</v>
      </c>
      <c r="B202">
        <v>8</v>
      </c>
      <c r="C202">
        <f t="shared" si="0"/>
        <v>5.2287581699346407E-2</v>
      </c>
      <c r="D202" s="16">
        <v>5.2287581699346407E-2</v>
      </c>
    </row>
    <row r="203" spans="1:4">
      <c r="A203" t="s">
        <v>197</v>
      </c>
      <c r="B203">
        <v>3</v>
      </c>
      <c r="C203">
        <f t="shared" si="0"/>
        <v>1.9607843137254902E-2</v>
      </c>
      <c r="D203" s="16">
        <v>1.9607843137254902E-2</v>
      </c>
    </row>
    <row r="204" spans="1:4">
      <c r="A204" t="s">
        <v>198</v>
      </c>
      <c r="B204">
        <v>2</v>
      </c>
      <c r="C204">
        <f t="shared" si="0"/>
        <v>1.3071895424836602E-2</v>
      </c>
      <c r="D204" s="16">
        <v>1.3071895424836602E-2</v>
      </c>
    </row>
    <row r="206" spans="1:4">
      <c r="A206" t="s">
        <v>233</v>
      </c>
      <c r="B206">
        <f>SUM(B198:B204)</f>
        <v>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142"/>
  <sheetViews>
    <sheetView topLeftCell="A112" workbookViewId="0">
      <selection activeCell="A101" sqref="A101:G101"/>
    </sheetView>
  </sheetViews>
  <sheetFormatPr defaultRowHeight="12.75"/>
  <cols>
    <col min="1" max="1" width="64.28515625" bestFit="1" customWidth="1"/>
    <col min="2" max="2" width="10.85546875" customWidth="1"/>
    <col min="3" max="3" width="13" customWidth="1"/>
    <col min="4" max="4" width="11" customWidth="1"/>
    <col min="5" max="6" width="10.85546875" customWidth="1"/>
    <col min="37" max="37" width="13.140625" bestFit="1" customWidth="1"/>
  </cols>
  <sheetData>
    <row r="1" spans="1:37" ht="20.25" thickBot="1">
      <c r="A1" s="15" t="s">
        <v>234</v>
      </c>
    </row>
    <row r="2" spans="1:37" ht="13.5" thickTop="1">
      <c r="A2" s="1" t="s">
        <v>0</v>
      </c>
      <c r="B2" s="1" t="s">
        <v>235</v>
      </c>
      <c r="C2" s="1" t="s">
        <v>1</v>
      </c>
      <c r="D2" s="1" t="s">
        <v>2</v>
      </c>
      <c r="E2" s="10" t="s">
        <v>222</v>
      </c>
      <c r="F2" s="10" t="s">
        <v>223</v>
      </c>
      <c r="G2" s="10" t="s">
        <v>3</v>
      </c>
      <c r="H2" s="10" t="s">
        <v>4</v>
      </c>
      <c r="I2" s="10" t="s">
        <v>5</v>
      </c>
      <c r="J2" s="11" t="s">
        <v>6</v>
      </c>
      <c r="K2" s="10" t="s">
        <v>7</v>
      </c>
      <c r="L2" s="10" t="s">
        <v>8</v>
      </c>
      <c r="M2" s="10" t="s">
        <v>9</v>
      </c>
      <c r="N2" s="10" t="s">
        <v>10</v>
      </c>
      <c r="O2" s="11" t="s">
        <v>11</v>
      </c>
      <c r="P2" s="10" t="s">
        <v>12</v>
      </c>
      <c r="Q2" s="10" t="s">
        <v>13</v>
      </c>
      <c r="R2" s="10" t="s">
        <v>14</v>
      </c>
      <c r="S2" s="10" t="s">
        <v>15</v>
      </c>
      <c r="T2" s="10" t="s">
        <v>16</v>
      </c>
      <c r="U2" s="10" t="s">
        <v>17</v>
      </c>
      <c r="V2" s="10" t="s">
        <v>18</v>
      </c>
      <c r="W2" s="10" t="s">
        <v>19</v>
      </c>
      <c r="X2" s="11" t="s">
        <v>20</v>
      </c>
      <c r="Y2" s="10" t="s">
        <v>21</v>
      </c>
      <c r="Z2" s="10" t="s">
        <v>22</v>
      </c>
      <c r="AA2" s="10" t="s">
        <v>23</v>
      </c>
      <c r="AB2" s="10" t="s">
        <v>24</v>
      </c>
      <c r="AC2" s="10" t="s">
        <v>25</v>
      </c>
      <c r="AD2" s="11" t="s">
        <v>26</v>
      </c>
      <c r="AE2" s="10" t="s">
        <v>27</v>
      </c>
      <c r="AF2" s="12" t="s">
        <v>28</v>
      </c>
      <c r="AG2" s="10" t="s">
        <v>29</v>
      </c>
      <c r="AH2" s="10" t="s">
        <v>30</v>
      </c>
      <c r="AI2" s="10" t="s">
        <v>31</v>
      </c>
      <c r="AJ2" s="10" t="s">
        <v>32</v>
      </c>
      <c r="AK2" s="1" t="s">
        <v>238</v>
      </c>
    </row>
    <row r="3" spans="1:37">
      <c r="A3" t="s">
        <v>110</v>
      </c>
      <c r="B3" s="3" t="s">
        <v>236</v>
      </c>
      <c r="C3">
        <v>1.2</v>
      </c>
      <c r="D3">
        <v>12.25</v>
      </c>
      <c r="E3">
        <v>0</v>
      </c>
      <c r="F3">
        <v>1.25</v>
      </c>
      <c r="G3">
        <v>1</v>
      </c>
      <c r="H3">
        <v>0</v>
      </c>
      <c r="I3">
        <v>0</v>
      </c>
      <c r="J3" s="6">
        <v>0</v>
      </c>
      <c r="K3">
        <v>1</v>
      </c>
      <c r="L3">
        <v>0</v>
      </c>
      <c r="M3">
        <v>1</v>
      </c>
      <c r="N3">
        <v>0</v>
      </c>
      <c r="O3" s="6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 s="6">
        <v>0</v>
      </c>
      <c r="Y3">
        <v>0</v>
      </c>
      <c r="Z3">
        <v>0</v>
      </c>
      <c r="AA3">
        <v>0</v>
      </c>
      <c r="AB3">
        <v>1</v>
      </c>
      <c r="AC3">
        <v>0</v>
      </c>
      <c r="AD3" s="6">
        <v>0</v>
      </c>
      <c r="AE3">
        <v>1</v>
      </c>
      <c r="AF3" s="13">
        <v>0</v>
      </c>
      <c r="AG3">
        <v>0</v>
      </c>
      <c r="AH3">
        <v>0</v>
      </c>
      <c r="AI3">
        <v>0</v>
      </c>
      <c r="AJ3">
        <v>1</v>
      </c>
      <c r="AK3" s="23" t="str">
        <f>'Categories Report'!$A$7</f>
        <v>Category 2</v>
      </c>
    </row>
    <row r="4" spans="1:37">
      <c r="A4" t="s">
        <v>116</v>
      </c>
      <c r="B4" s="3" t="s">
        <v>236</v>
      </c>
      <c r="C4">
        <v>1.29</v>
      </c>
      <c r="D4">
        <v>22.5</v>
      </c>
      <c r="E4">
        <v>10</v>
      </c>
      <c r="F4">
        <v>2.5</v>
      </c>
      <c r="G4">
        <v>0</v>
      </c>
      <c r="H4">
        <v>0</v>
      </c>
      <c r="I4">
        <v>0</v>
      </c>
      <c r="J4" s="6">
        <v>0</v>
      </c>
      <c r="K4">
        <v>0</v>
      </c>
      <c r="L4">
        <v>0</v>
      </c>
      <c r="M4">
        <v>0</v>
      </c>
      <c r="N4">
        <v>0</v>
      </c>
      <c r="O4" s="6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 s="6">
        <v>1</v>
      </c>
      <c r="Y4">
        <v>1</v>
      </c>
      <c r="Z4">
        <v>0</v>
      </c>
      <c r="AA4">
        <v>1</v>
      </c>
      <c r="AB4">
        <v>0</v>
      </c>
      <c r="AC4">
        <v>1</v>
      </c>
      <c r="AD4" s="6">
        <v>0</v>
      </c>
      <c r="AE4">
        <v>0</v>
      </c>
      <c r="AF4" s="13">
        <v>1</v>
      </c>
      <c r="AG4">
        <v>1</v>
      </c>
      <c r="AH4">
        <v>1</v>
      </c>
      <c r="AI4">
        <v>0</v>
      </c>
      <c r="AJ4">
        <v>1</v>
      </c>
      <c r="AK4" s="23" t="str">
        <f>'Categories Report'!$A$7</f>
        <v>Category 2</v>
      </c>
    </row>
    <row r="5" spans="1:37">
      <c r="A5" t="s">
        <v>73</v>
      </c>
      <c r="B5" s="3" t="s">
        <v>237</v>
      </c>
      <c r="C5">
        <v>2.1</v>
      </c>
      <c r="D5">
        <v>14.25</v>
      </c>
      <c r="E5">
        <v>2</v>
      </c>
      <c r="F5">
        <v>1.25</v>
      </c>
      <c r="G5">
        <v>0</v>
      </c>
      <c r="H5">
        <v>0</v>
      </c>
      <c r="I5">
        <v>0</v>
      </c>
      <c r="J5" s="6">
        <v>0</v>
      </c>
      <c r="K5">
        <v>0</v>
      </c>
      <c r="L5">
        <v>0</v>
      </c>
      <c r="M5">
        <v>0</v>
      </c>
      <c r="N5">
        <v>0</v>
      </c>
      <c r="O5" s="6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 s="6">
        <v>1</v>
      </c>
      <c r="Y5">
        <v>1</v>
      </c>
      <c r="Z5">
        <v>0</v>
      </c>
      <c r="AA5">
        <v>0</v>
      </c>
      <c r="AB5">
        <v>0</v>
      </c>
      <c r="AC5">
        <v>0</v>
      </c>
      <c r="AD5" s="6">
        <v>0</v>
      </c>
      <c r="AE5">
        <v>0</v>
      </c>
      <c r="AF5" s="13">
        <v>0</v>
      </c>
      <c r="AG5">
        <v>1</v>
      </c>
      <c r="AH5">
        <v>1</v>
      </c>
      <c r="AI5">
        <v>0</v>
      </c>
      <c r="AJ5">
        <v>0</v>
      </c>
      <c r="AK5" s="23" t="str">
        <f>'Categories Report'!$A$7</f>
        <v>Category 2</v>
      </c>
    </row>
    <row r="6" spans="1:37">
      <c r="A6" t="s">
        <v>91</v>
      </c>
      <c r="B6" s="3" t="s">
        <v>236</v>
      </c>
      <c r="C6">
        <v>3.14</v>
      </c>
      <c r="D6">
        <v>11</v>
      </c>
      <c r="E6">
        <v>2</v>
      </c>
      <c r="F6">
        <v>0</v>
      </c>
      <c r="G6">
        <v>0</v>
      </c>
      <c r="H6">
        <v>0</v>
      </c>
      <c r="I6">
        <v>0</v>
      </c>
      <c r="J6" s="6">
        <v>0</v>
      </c>
      <c r="K6">
        <v>1</v>
      </c>
      <c r="L6">
        <v>0</v>
      </c>
      <c r="M6">
        <v>0</v>
      </c>
      <c r="N6">
        <v>0</v>
      </c>
      <c r="O6" s="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 s="6">
        <v>0</v>
      </c>
      <c r="Y6">
        <v>0</v>
      </c>
      <c r="Z6">
        <v>0</v>
      </c>
      <c r="AA6">
        <v>0</v>
      </c>
      <c r="AB6">
        <v>1</v>
      </c>
      <c r="AC6">
        <v>0</v>
      </c>
      <c r="AD6" s="6">
        <v>0</v>
      </c>
      <c r="AE6">
        <v>1</v>
      </c>
      <c r="AF6" s="13">
        <v>1</v>
      </c>
      <c r="AG6">
        <v>0</v>
      </c>
      <c r="AH6">
        <v>0</v>
      </c>
      <c r="AI6">
        <v>0</v>
      </c>
      <c r="AJ6">
        <v>1</v>
      </c>
      <c r="AK6" s="23" t="str">
        <f>'Categories Report'!$A$7</f>
        <v>Category 2</v>
      </c>
    </row>
    <row r="7" spans="1:37">
      <c r="A7" t="s">
        <v>109</v>
      </c>
      <c r="B7" s="3" t="s">
        <v>236</v>
      </c>
      <c r="C7">
        <v>3.51</v>
      </c>
      <c r="D7">
        <v>17.5</v>
      </c>
      <c r="E7">
        <v>6</v>
      </c>
      <c r="F7">
        <v>2.5</v>
      </c>
      <c r="G7">
        <v>1</v>
      </c>
      <c r="H7">
        <v>0</v>
      </c>
      <c r="I7">
        <v>1</v>
      </c>
      <c r="J7" s="6">
        <v>0</v>
      </c>
      <c r="K7">
        <v>0</v>
      </c>
      <c r="L7">
        <v>0</v>
      </c>
      <c r="M7">
        <v>0</v>
      </c>
      <c r="N7">
        <v>0</v>
      </c>
      <c r="O7" s="6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 s="6">
        <v>0</v>
      </c>
      <c r="Y7">
        <v>0</v>
      </c>
      <c r="Z7">
        <v>0</v>
      </c>
      <c r="AA7">
        <v>1</v>
      </c>
      <c r="AB7">
        <v>0</v>
      </c>
      <c r="AC7">
        <v>1</v>
      </c>
      <c r="AD7" s="6">
        <v>0</v>
      </c>
      <c r="AE7">
        <v>1</v>
      </c>
      <c r="AF7" s="13">
        <v>1</v>
      </c>
      <c r="AG7">
        <v>0</v>
      </c>
      <c r="AH7">
        <v>0</v>
      </c>
      <c r="AI7">
        <v>0</v>
      </c>
      <c r="AJ7">
        <v>0</v>
      </c>
      <c r="AK7" s="23" t="str">
        <f>'Categories Report'!$A$7</f>
        <v>Category 2</v>
      </c>
    </row>
    <row r="8" spans="1:37">
      <c r="A8" t="s">
        <v>87</v>
      </c>
      <c r="B8" s="3" t="s">
        <v>236</v>
      </c>
      <c r="C8">
        <v>4.1399999999999997</v>
      </c>
      <c r="D8">
        <v>19.5</v>
      </c>
      <c r="E8">
        <v>6</v>
      </c>
      <c r="F8">
        <v>2.5</v>
      </c>
      <c r="G8">
        <v>1</v>
      </c>
      <c r="H8">
        <v>0</v>
      </c>
      <c r="I8">
        <v>0</v>
      </c>
      <c r="J8" s="6">
        <v>0</v>
      </c>
      <c r="K8">
        <v>1</v>
      </c>
      <c r="L8">
        <v>1</v>
      </c>
      <c r="M8">
        <v>1</v>
      </c>
      <c r="N8">
        <v>0</v>
      </c>
      <c r="O8" s="6">
        <v>0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 s="6">
        <v>0</v>
      </c>
      <c r="Y8">
        <v>0</v>
      </c>
      <c r="Z8">
        <v>0</v>
      </c>
      <c r="AA8">
        <v>0</v>
      </c>
      <c r="AB8">
        <v>1</v>
      </c>
      <c r="AC8">
        <v>0</v>
      </c>
      <c r="AD8" s="6">
        <v>0</v>
      </c>
      <c r="AE8">
        <v>1</v>
      </c>
      <c r="AF8" s="13">
        <v>0</v>
      </c>
      <c r="AG8">
        <v>0</v>
      </c>
      <c r="AH8">
        <v>0</v>
      </c>
      <c r="AI8">
        <v>0</v>
      </c>
      <c r="AJ8">
        <v>1</v>
      </c>
      <c r="AK8" s="23" t="str">
        <f>'Categories Report'!$A$7</f>
        <v>Category 2</v>
      </c>
    </row>
    <row r="9" spans="1:37">
      <c r="A9" t="s">
        <v>188</v>
      </c>
      <c r="B9" s="3" t="s">
        <v>236</v>
      </c>
      <c r="C9">
        <v>4.43</v>
      </c>
      <c r="D9">
        <v>50</v>
      </c>
      <c r="E9">
        <v>10</v>
      </c>
      <c r="F9">
        <v>10</v>
      </c>
      <c r="G9">
        <v>1</v>
      </c>
      <c r="H9">
        <v>1</v>
      </c>
      <c r="I9">
        <v>1</v>
      </c>
      <c r="J9" s="6">
        <v>1</v>
      </c>
      <c r="K9">
        <v>1</v>
      </c>
      <c r="L9">
        <v>1</v>
      </c>
      <c r="M9">
        <v>1</v>
      </c>
      <c r="N9">
        <v>1</v>
      </c>
      <c r="O9" s="6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 s="6">
        <v>1</v>
      </c>
      <c r="Y9">
        <v>1</v>
      </c>
      <c r="Z9">
        <v>1</v>
      </c>
      <c r="AA9">
        <v>1</v>
      </c>
      <c r="AB9">
        <v>1</v>
      </c>
      <c r="AC9">
        <v>1</v>
      </c>
      <c r="AD9" s="6">
        <v>1</v>
      </c>
      <c r="AE9">
        <v>1</v>
      </c>
      <c r="AF9" s="13">
        <v>1</v>
      </c>
      <c r="AG9">
        <v>1</v>
      </c>
      <c r="AH9">
        <v>1</v>
      </c>
      <c r="AI9">
        <v>1</v>
      </c>
      <c r="AJ9">
        <v>1</v>
      </c>
      <c r="AK9" s="23" t="str">
        <f>'Categories Report'!$A$6</f>
        <v>Category 1</v>
      </c>
    </row>
    <row r="10" spans="1:37">
      <c r="A10" t="s">
        <v>47</v>
      </c>
      <c r="B10" s="3" t="s">
        <v>236</v>
      </c>
      <c r="C10">
        <v>4.9000000000000004</v>
      </c>
      <c r="D10">
        <v>15.5</v>
      </c>
      <c r="E10">
        <v>4</v>
      </c>
      <c r="F10">
        <v>2.5</v>
      </c>
      <c r="G10">
        <v>0</v>
      </c>
      <c r="H10">
        <v>0</v>
      </c>
      <c r="I10">
        <v>0</v>
      </c>
      <c r="J10" s="6">
        <v>0</v>
      </c>
      <c r="K10">
        <v>1</v>
      </c>
      <c r="L10">
        <v>0</v>
      </c>
      <c r="M10">
        <v>1</v>
      </c>
      <c r="N10">
        <v>0</v>
      </c>
      <c r="O10" s="6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1</v>
      </c>
      <c r="W10">
        <v>0</v>
      </c>
      <c r="X10" s="6">
        <v>1</v>
      </c>
      <c r="Y10">
        <v>0</v>
      </c>
      <c r="Z10">
        <v>0</v>
      </c>
      <c r="AA10">
        <v>0</v>
      </c>
      <c r="AB10">
        <v>1</v>
      </c>
      <c r="AC10">
        <v>0</v>
      </c>
      <c r="AD10" s="6">
        <v>0</v>
      </c>
      <c r="AE10">
        <v>1</v>
      </c>
      <c r="AF10" s="13">
        <v>0</v>
      </c>
      <c r="AG10">
        <v>1</v>
      </c>
      <c r="AH10">
        <v>0</v>
      </c>
      <c r="AI10">
        <v>0</v>
      </c>
      <c r="AJ10">
        <v>0</v>
      </c>
      <c r="AK10" s="23" t="str">
        <f>'Categories Report'!$A$7</f>
        <v>Category 2</v>
      </c>
    </row>
    <row r="11" spans="1:37">
      <c r="A11" t="s">
        <v>174</v>
      </c>
      <c r="B11" s="3" t="s">
        <v>236</v>
      </c>
      <c r="C11">
        <v>5.14</v>
      </c>
      <c r="D11">
        <v>31.5</v>
      </c>
      <c r="E11">
        <v>10</v>
      </c>
      <c r="F11">
        <v>2.5</v>
      </c>
      <c r="G11">
        <v>1</v>
      </c>
      <c r="H11">
        <v>1</v>
      </c>
      <c r="I11">
        <v>1</v>
      </c>
      <c r="J11" s="6">
        <v>0</v>
      </c>
      <c r="K11">
        <v>1</v>
      </c>
      <c r="L11">
        <v>1</v>
      </c>
      <c r="M11">
        <v>1</v>
      </c>
      <c r="N11">
        <v>1</v>
      </c>
      <c r="O11" s="6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 s="6">
        <v>0</v>
      </c>
      <c r="Y11">
        <v>0</v>
      </c>
      <c r="Z11">
        <v>1</v>
      </c>
      <c r="AA11">
        <v>0</v>
      </c>
      <c r="AB11">
        <v>1</v>
      </c>
      <c r="AC11">
        <v>1</v>
      </c>
      <c r="AD11" s="6">
        <v>1</v>
      </c>
      <c r="AE11">
        <v>0</v>
      </c>
      <c r="AF11" s="13">
        <v>1</v>
      </c>
      <c r="AG11">
        <v>1</v>
      </c>
      <c r="AH11">
        <v>1</v>
      </c>
      <c r="AI11">
        <v>1</v>
      </c>
      <c r="AJ11">
        <v>0</v>
      </c>
      <c r="AK11" s="23" t="str">
        <f>'Categories Report'!$A$7</f>
        <v>Category 2</v>
      </c>
    </row>
    <row r="12" spans="1:37">
      <c r="A12" t="s">
        <v>118</v>
      </c>
      <c r="B12" s="3" t="s">
        <v>237</v>
      </c>
      <c r="C12">
        <v>5.17</v>
      </c>
      <c r="D12">
        <v>21</v>
      </c>
      <c r="E12">
        <v>4</v>
      </c>
      <c r="F12">
        <v>5</v>
      </c>
      <c r="G12">
        <v>1</v>
      </c>
      <c r="H12">
        <v>0</v>
      </c>
      <c r="I12">
        <v>0</v>
      </c>
      <c r="J12" s="6">
        <v>0</v>
      </c>
      <c r="K12">
        <v>1</v>
      </c>
      <c r="L12">
        <v>0</v>
      </c>
      <c r="M12">
        <v>1</v>
      </c>
      <c r="N12">
        <v>0</v>
      </c>
      <c r="O12" s="6">
        <v>1</v>
      </c>
      <c r="P12">
        <v>0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>
        <v>0</v>
      </c>
      <c r="X12" s="6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 s="6">
        <v>1</v>
      </c>
      <c r="AE12">
        <v>1</v>
      </c>
      <c r="AF12" s="13">
        <v>0</v>
      </c>
      <c r="AG12">
        <v>0</v>
      </c>
      <c r="AH12">
        <v>0</v>
      </c>
      <c r="AI12">
        <v>0</v>
      </c>
      <c r="AJ12">
        <v>1</v>
      </c>
      <c r="AK12" s="23" t="str">
        <f>'Categories Report'!$A$7</f>
        <v>Category 2</v>
      </c>
    </row>
    <row r="13" spans="1:37">
      <c r="A13" t="s">
        <v>131</v>
      </c>
      <c r="B13" s="3" t="s">
        <v>237</v>
      </c>
      <c r="C13">
        <v>5.42</v>
      </c>
      <c r="D13">
        <v>35</v>
      </c>
      <c r="E13">
        <v>10</v>
      </c>
      <c r="F13">
        <v>10</v>
      </c>
      <c r="G13">
        <v>1</v>
      </c>
      <c r="H13">
        <v>1</v>
      </c>
      <c r="I13">
        <v>0</v>
      </c>
      <c r="J13" s="6">
        <v>0</v>
      </c>
      <c r="K13">
        <v>1</v>
      </c>
      <c r="L13">
        <v>0</v>
      </c>
      <c r="M13">
        <v>0</v>
      </c>
      <c r="N13">
        <v>1</v>
      </c>
      <c r="O13" s="6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 s="6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 s="6">
        <v>0</v>
      </c>
      <c r="AE13">
        <v>0</v>
      </c>
      <c r="AF13" s="13">
        <v>0</v>
      </c>
      <c r="AG13">
        <v>0</v>
      </c>
      <c r="AH13">
        <v>1</v>
      </c>
      <c r="AI13">
        <v>0</v>
      </c>
      <c r="AJ13">
        <v>1</v>
      </c>
      <c r="AK13" s="23" t="str">
        <f>'Categories Report'!$A$7</f>
        <v>Category 2</v>
      </c>
    </row>
    <row r="14" spans="1:37">
      <c r="A14" t="s">
        <v>159</v>
      </c>
      <c r="B14" s="3" t="s">
        <v>237</v>
      </c>
      <c r="C14">
        <v>5.54</v>
      </c>
      <c r="D14">
        <v>50</v>
      </c>
      <c r="E14">
        <v>10</v>
      </c>
      <c r="F14">
        <v>10</v>
      </c>
      <c r="G14">
        <v>1</v>
      </c>
      <c r="H14">
        <v>1</v>
      </c>
      <c r="I14">
        <v>1</v>
      </c>
      <c r="J14" s="6">
        <v>1</v>
      </c>
      <c r="K14">
        <v>1</v>
      </c>
      <c r="L14">
        <v>1</v>
      </c>
      <c r="M14">
        <v>1</v>
      </c>
      <c r="N14">
        <v>1</v>
      </c>
      <c r="O14" s="6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s="6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6">
        <v>1</v>
      </c>
      <c r="AE14">
        <v>1</v>
      </c>
      <c r="AF14" s="13">
        <v>1</v>
      </c>
      <c r="AG14">
        <v>1</v>
      </c>
      <c r="AH14">
        <v>1</v>
      </c>
      <c r="AI14">
        <v>1</v>
      </c>
      <c r="AJ14">
        <v>1</v>
      </c>
      <c r="AK14" s="23" t="str">
        <f>'Categories Report'!$A$6</f>
        <v>Category 1</v>
      </c>
    </row>
    <row r="15" spans="1:37">
      <c r="A15" t="s">
        <v>141</v>
      </c>
      <c r="B15" s="3" t="s">
        <v>236</v>
      </c>
      <c r="C15">
        <v>5.6</v>
      </c>
      <c r="D15">
        <v>16.25</v>
      </c>
      <c r="E15">
        <v>0</v>
      </c>
      <c r="F15">
        <v>1.25</v>
      </c>
      <c r="G15">
        <v>0</v>
      </c>
      <c r="H15">
        <v>1</v>
      </c>
      <c r="I15">
        <v>0</v>
      </c>
      <c r="J15" s="6">
        <v>1</v>
      </c>
      <c r="K15">
        <v>0</v>
      </c>
      <c r="L15">
        <v>0</v>
      </c>
      <c r="M15">
        <v>1</v>
      </c>
      <c r="N15">
        <v>0</v>
      </c>
      <c r="O15" s="6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 s="6">
        <v>0</v>
      </c>
      <c r="Y15">
        <v>1</v>
      </c>
      <c r="Z15">
        <v>0</v>
      </c>
      <c r="AA15">
        <v>1</v>
      </c>
      <c r="AB15">
        <v>1</v>
      </c>
      <c r="AC15">
        <v>1</v>
      </c>
      <c r="AD15" s="6">
        <v>1</v>
      </c>
      <c r="AE15">
        <v>0</v>
      </c>
      <c r="AF15" s="13">
        <v>0</v>
      </c>
      <c r="AG15">
        <v>0</v>
      </c>
      <c r="AH15">
        <v>1</v>
      </c>
      <c r="AI15">
        <v>1</v>
      </c>
      <c r="AJ15">
        <v>1</v>
      </c>
      <c r="AK15" s="23" t="str">
        <f>'Categories Report'!$A$7</f>
        <v>Category 2</v>
      </c>
    </row>
    <row r="16" spans="1:37">
      <c r="A16" t="s">
        <v>45</v>
      </c>
      <c r="B16" s="3" t="s">
        <v>236</v>
      </c>
      <c r="C16">
        <v>6.1</v>
      </c>
      <c r="D16">
        <v>22.5</v>
      </c>
      <c r="E16">
        <v>2</v>
      </c>
      <c r="F16">
        <v>2.5</v>
      </c>
      <c r="G16">
        <v>0</v>
      </c>
      <c r="H16">
        <v>1</v>
      </c>
      <c r="I16">
        <v>1</v>
      </c>
      <c r="J16" s="6">
        <v>0</v>
      </c>
      <c r="K16">
        <v>1</v>
      </c>
      <c r="L16">
        <v>1</v>
      </c>
      <c r="M16">
        <v>0</v>
      </c>
      <c r="N16">
        <v>0</v>
      </c>
      <c r="O16" s="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1</v>
      </c>
      <c r="X16" s="6">
        <v>1</v>
      </c>
      <c r="Y16">
        <v>1</v>
      </c>
      <c r="Z16">
        <v>1</v>
      </c>
      <c r="AA16">
        <v>1</v>
      </c>
      <c r="AB16">
        <v>0</v>
      </c>
      <c r="AC16">
        <v>1</v>
      </c>
      <c r="AD16" s="6">
        <v>1</v>
      </c>
      <c r="AE16">
        <v>0</v>
      </c>
      <c r="AF16" s="13">
        <v>1</v>
      </c>
      <c r="AG16">
        <v>1</v>
      </c>
      <c r="AH16">
        <v>1</v>
      </c>
      <c r="AI16">
        <v>1</v>
      </c>
      <c r="AJ16">
        <v>0</v>
      </c>
      <c r="AK16" s="23" t="str">
        <f>'Categories Report'!$A$7</f>
        <v>Category 2</v>
      </c>
    </row>
    <row r="17" spans="1:37">
      <c r="A17" t="s">
        <v>41</v>
      </c>
      <c r="B17" s="3" t="s">
        <v>236</v>
      </c>
      <c r="C17">
        <v>6.21</v>
      </c>
      <c r="D17">
        <v>25.25</v>
      </c>
      <c r="E17">
        <v>2</v>
      </c>
      <c r="F17">
        <v>6.25</v>
      </c>
      <c r="G17">
        <v>1</v>
      </c>
      <c r="H17">
        <v>0</v>
      </c>
      <c r="I17">
        <v>0</v>
      </c>
      <c r="J17" s="6">
        <v>0</v>
      </c>
      <c r="K17">
        <v>1</v>
      </c>
      <c r="L17">
        <v>1</v>
      </c>
      <c r="M17">
        <v>1</v>
      </c>
      <c r="N17">
        <v>1</v>
      </c>
      <c r="O17" s="6">
        <v>1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W17">
        <v>1</v>
      </c>
      <c r="X17" s="6">
        <v>0</v>
      </c>
      <c r="Y17">
        <v>1</v>
      </c>
      <c r="Z17">
        <v>1</v>
      </c>
      <c r="AA17">
        <v>1</v>
      </c>
      <c r="AB17">
        <v>1</v>
      </c>
      <c r="AC17">
        <v>0</v>
      </c>
      <c r="AD17" s="6">
        <v>0</v>
      </c>
      <c r="AE17">
        <v>1</v>
      </c>
      <c r="AF17" s="13">
        <v>0</v>
      </c>
      <c r="AG17">
        <v>0</v>
      </c>
      <c r="AH17">
        <v>0</v>
      </c>
      <c r="AI17">
        <v>0</v>
      </c>
      <c r="AJ17">
        <v>1</v>
      </c>
      <c r="AK17" s="23" t="str">
        <f>'Categories Report'!$A$7</f>
        <v>Category 2</v>
      </c>
    </row>
    <row r="18" spans="1:37">
      <c r="A18" t="s">
        <v>101</v>
      </c>
      <c r="B18" s="3" t="s">
        <v>236</v>
      </c>
      <c r="C18">
        <v>6.25</v>
      </c>
      <c r="D18">
        <v>23.25</v>
      </c>
      <c r="E18">
        <v>2</v>
      </c>
      <c r="F18">
        <v>6.25</v>
      </c>
      <c r="G18">
        <v>0</v>
      </c>
      <c r="H18">
        <v>1</v>
      </c>
      <c r="I18">
        <v>0</v>
      </c>
      <c r="J18" s="6">
        <v>0</v>
      </c>
      <c r="K18">
        <v>1</v>
      </c>
      <c r="L18">
        <v>0</v>
      </c>
      <c r="M18">
        <v>1</v>
      </c>
      <c r="N18">
        <v>0</v>
      </c>
      <c r="O18" s="6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0</v>
      </c>
      <c r="X18" s="6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 s="6">
        <v>1</v>
      </c>
      <c r="AE18">
        <v>1</v>
      </c>
      <c r="AF18" s="13">
        <v>0</v>
      </c>
      <c r="AG18">
        <v>1</v>
      </c>
      <c r="AH18">
        <v>0</v>
      </c>
      <c r="AI18">
        <v>1</v>
      </c>
      <c r="AJ18">
        <v>1</v>
      </c>
      <c r="AK18" s="23" t="str">
        <f>'Categories Report'!$A$7</f>
        <v>Category 2</v>
      </c>
    </row>
    <row r="19" spans="1:37">
      <c r="A19" t="s">
        <v>137</v>
      </c>
      <c r="B19" s="3" t="s">
        <v>237</v>
      </c>
      <c r="C19">
        <v>6.4</v>
      </c>
      <c r="D19">
        <v>31.25</v>
      </c>
      <c r="E19">
        <v>6</v>
      </c>
      <c r="F19">
        <v>6.25</v>
      </c>
      <c r="G19">
        <v>1</v>
      </c>
      <c r="H19">
        <v>1</v>
      </c>
      <c r="I19">
        <v>1</v>
      </c>
      <c r="J19" s="6">
        <v>1</v>
      </c>
      <c r="K19">
        <v>1</v>
      </c>
      <c r="L19">
        <v>0</v>
      </c>
      <c r="M19">
        <v>1</v>
      </c>
      <c r="N19">
        <v>0</v>
      </c>
      <c r="O19" s="6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1</v>
      </c>
      <c r="X19" s="6">
        <v>1</v>
      </c>
      <c r="Y19">
        <v>0</v>
      </c>
      <c r="Z19">
        <v>0</v>
      </c>
      <c r="AA19">
        <v>0</v>
      </c>
      <c r="AB19">
        <v>1</v>
      </c>
      <c r="AC19">
        <v>1</v>
      </c>
      <c r="AD19" s="6">
        <v>0</v>
      </c>
      <c r="AE19">
        <v>1</v>
      </c>
      <c r="AF19" s="13">
        <v>0</v>
      </c>
      <c r="AG19">
        <v>1</v>
      </c>
      <c r="AH19">
        <v>1</v>
      </c>
      <c r="AI19">
        <v>1</v>
      </c>
      <c r="AJ19">
        <v>1</v>
      </c>
      <c r="AK19" s="23" t="str">
        <f>'Categories Report'!$A$7</f>
        <v>Category 2</v>
      </c>
    </row>
    <row r="20" spans="1:37">
      <c r="A20" t="s">
        <v>122</v>
      </c>
      <c r="B20" s="3" t="s">
        <v>237</v>
      </c>
      <c r="C20">
        <v>6.42</v>
      </c>
      <c r="D20">
        <v>15.75</v>
      </c>
      <c r="E20">
        <v>0</v>
      </c>
      <c r="F20">
        <v>3.75</v>
      </c>
      <c r="G20">
        <v>0</v>
      </c>
      <c r="H20">
        <v>0</v>
      </c>
      <c r="I20">
        <v>1</v>
      </c>
      <c r="J20" s="6">
        <v>1</v>
      </c>
      <c r="K20">
        <v>1</v>
      </c>
      <c r="L20">
        <v>0</v>
      </c>
      <c r="M20">
        <v>0</v>
      </c>
      <c r="N20">
        <v>1</v>
      </c>
      <c r="O20" s="6">
        <v>1</v>
      </c>
      <c r="P20">
        <v>0</v>
      </c>
      <c r="Q20">
        <v>1</v>
      </c>
      <c r="R20">
        <v>0</v>
      </c>
      <c r="S20">
        <v>1</v>
      </c>
      <c r="T20">
        <v>0</v>
      </c>
      <c r="U20">
        <v>0</v>
      </c>
      <c r="V20">
        <v>1</v>
      </c>
      <c r="W20">
        <v>0</v>
      </c>
      <c r="X20" s="6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 s="6">
        <v>1</v>
      </c>
      <c r="AE20">
        <v>0</v>
      </c>
      <c r="AF20" s="13">
        <v>0</v>
      </c>
      <c r="AG20">
        <v>0</v>
      </c>
      <c r="AH20">
        <v>1</v>
      </c>
      <c r="AI20">
        <v>0</v>
      </c>
      <c r="AJ20">
        <v>0</v>
      </c>
      <c r="AK20" s="23" t="str">
        <f>'Categories Report'!$A$7</f>
        <v>Category 2</v>
      </c>
    </row>
    <row r="21" spans="1:37">
      <c r="A21" t="s">
        <v>189</v>
      </c>
      <c r="B21" s="3" t="s">
        <v>236</v>
      </c>
      <c r="C21">
        <v>6.52</v>
      </c>
      <c r="D21">
        <v>50</v>
      </c>
      <c r="E21">
        <v>10</v>
      </c>
      <c r="F21">
        <v>10</v>
      </c>
      <c r="G21">
        <v>1</v>
      </c>
      <c r="H21">
        <v>1</v>
      </c>
      <c r="I21">
        <v>1</v>
      </c>
      <c r="J21" s="6">
        <v>1</v>
      </c>
      <c r="K21">
        <v>1</v>
      </c>
      <c r="L21">
        <v>1</v>
      </c>
      <c r="M21">
        <v>1</v>
      </c>
      <c r="N21">
        <v>1</v>
      </c>
      <c r="O21" s="6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 s="6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 s="6">
        <v>1</v>
      </c>
      <c r="AE21">
        <v>1</v>
      </c>
      <c r="AF21" s="13">
        <v>1</v>
      </c>
      <c r="AG21">
        <v>1</v>
      </c>
      <c r="AH21">
        <v>1</v>
      </c>
      <c r="AI21">
        <v>1</v>
      </c>
      <c r="AJ21">
        <v>1</v>
      </c>
      <c r="AK21" s="23" t="str">
        <f>'Categories Report'!$A$6</f>
        <v>Category 1</v>
      </c>
    </row>
    <row r="22" spans="1:37">
      <c r="A22" t="s">
        <v>134</v>
      </c>
      <c r="B22" s="3" t="s">
        <v>237</v>
      </c>
      <c r="C22">
        <v>7.16</v>
      </c>
      <c r="D22">
        <v>50</v>
      </c>
      <c r="E22">
        <v>10</v>
      </c>
      <c r="F22">
        <v>10</v>
      </c>
      <c r="G22">
        <v>1</v>
      </c>
      <c r="H22">
        <v>1</v>
      </c>
      <c r="I22">
        <v>1</v>
      </c>
      <c r="J22" s="6">
        <v>1</v>
      </c>
      <c r="K22">
        <v>1</v>
      </c>
      <c r="L22">
        <v>1</v>
      </c>
      <c r="M22">
        <v>1</v>
      </c>
      <c r="N22">
        <v>1</v>
      </c>
      <c r="O22" s="6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s="6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6">
        <v>1</v>
      </c>
      <c r="AE22">
        <v>1</v>
      </c>
      <c r="AF22" s="13">
        <v>1</v>
      </c>
      <c r="AG22">
        <v>1</v>
      </c>
      <c r="AH22">
        <v>1</v>
      </c>
      <c r="AI22">
        <v>1</v>
      </c>
      <c r="AJ22">
        <v>1</v>
      </c>
      <c r="AK22" s="23" t="str">
        <f>'Categories Report'!$A$6</f>
        <v>Category 1</v>
      </c>
    </row>
    <row r="23" spans="1:37">
      <c r="A23" t="s">
        <v>136</v>
      </c>
      <c r="B23" s="3" t="s">
        <v>237</v>
      </c>
      <c r="C23">
        <v>7.16</v>
      </c>
      <c r="D23">
        <v>42</v>
      </c>
      <c r="E23">
        <v>10</v>
      </c>
      <c r="F23">
        <v>10</v>
      </c>
      <c r="G23">
        <v>1</v>
      </c>
      <c r="H23">
        <v>1</v>
      </c>
      <c r="I23">
        <v>1</v>
      </c>
      <c r="J23" s="6">
        <v>1</v>
      </c>
      <c r="K23">
        <v>0</v>
      </c>
      <c r="L23">
        <v>1</v>
      </c>
      <c r="M23">
        <v>1</v>
      </c>
      <c r="N23">
        <v>1</v>
      </c>
      <c r="O23" s="6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1</v>
      </c>
      <c r="W23">
        <v>1</v>
      </c>
      <c r="X23" s="6">
        <v>0</v>
      </c>
      <c r="Y23">
        <v>1</v>
      </c>
      <c r="Z23">
        <v>1</v>
      </c>
      <c r="AA23">
        <v>0</v>
      </c>
      <c r="AB23">
        <v>1</v>
      </c>
      <c r="AC23">
        <v>1</v>
      </c>
      <c r="AD23" s="6">
        <v>0</v>
      </c>
      <c r="AE23">
        <v>1</v>
      </c>
      <c r="AF23" s="13">
        <v>1</v>
      </c>
      <c r="AG23">
        <v>0</v>
      </c>
      <c r="AH23">
        <v>1</v>
      </c>
      <c r="AI23">
        <v>1</v>
      </c>
      <c r="AJ23">
        <v>0</v>
      </c>
      <c r="AK23" s="23" t="str">
        <f>'Categories Report'!$A$8</f>
        <v>Category 3</v>
      </c>
    </row>
    <row r="24" spans="1:37">
      <c r="A24" t="s">
        <v>115</v>
      </c>
      <c r="B24" s="3" t="s">
        <v>236</v>
      </c>
      <c r="C24">
        <v>7.18</v>
      </c>
      <c r="D24">
        <v>49</v>
      </c>
      <c r="E24">
        <v>10</v>
      </c>
      <c r="F24">
        <v>10</v>
      </c>
      <c r="G24">
        <v>1</v>
      </c>
      <c r="H24">
        <v>1</v>
      </c>
      <c r="I24">
        <v>1</v>
      </c>
      <c r="J24" s="6">
        <v>1</v>
      </c>
      <c r="K24">
        <v>1</v>
      </c>
      <c r="L24">
        <v>1</v>
      </c>
      <c r="M24">
        <v>1</v>
      </c>
      <c r="N24">
        <v>0</v>
      </c>
      <c r="O24" s="6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s="6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6">
        <v>1</v>
      </c>
      <c r="AE24">
        <v>1</v>
      </c>
      <c r="AF24" s="13">
        <v>1</v>
      </c>
      <c r="AG24">
        <v>1</v>
      </c>
      <c r="AH24">
        <v>1</v>
      </c>
      <c r="AI24">
        <v>1</v>
      </c>
      <c r="AJ24">
        <v>1</v>
      </c>
      <c r="AK24" s="23" t="str">
        <f>'Categories Report'!$A$6</f>
        <v>Category 1</v>
      </c>
    </row>
    <row r="25" spans="1:37">
      <c r="A25" t="s">
        <v>99</v>
      </c>
      <c r="B25" s="3" t="s">
        <v>237</v>
      </c>
      <c r="C25">
        <v>7.2</v>
      </c>
      <c r="D25">
        <v>50</v>
      </c>
      <c r="E25">
        <v>10</v>
      </c>
      <c r="F25">
        <v>10</v>
      </c>
      <c r="G25">
        <v>1</v>
      </c>
      <c r="H25">
        <v>1</v>
      </c>
      <c r="I25">
        <v>1</v>
      </c>
      <c r="J25" s="6">
        <v>1</v>
      </c>
      <c r="K25">
        <v>1</v>
      </c>
      <c r="L25">
        <v>1</v>
      </c>
      <c r="M25">
        <v>1</v>
      </c>
      <c r="N25">
        <v>1</v>
      </c>
      <c r="O25" s="6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s="6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6">
        <v>1</v>
      </c>
      <c r="AE25">
        <v>1</v>
      </c>
      <c r="AF25" s="13">
        <v>1</v>
      </c>
      <c r="AG25">
        <v>1</v>
      </c>
      <c r="AH25">
        <v>1</v>
      </c>
      <c r="AI25">
        <v>1</v>
      </c>
      <c r="AJ25">
        <v>1</v>
      </c>
      <c r="AK25" s="23" t="str">
        <f>'Categories Report'!$A$6</f>
        <v>Category 1</v>
      </c>
    </row>
    <row r="26" spans="1:37">
      <c r="A26" t="s">
        <v>61</v>
      </c>
      <c r="B26" s="3" t="s">
        <v>237</v>
      </c>
      <c r="C26">
        <v>7.24</v>
      </c>
      <c r="D26">
        <v>48.75</v>
      </c>
      <c r="E26">
        <v>10</v>
      </c>
      <c r="F26">
        <v>8.75</v>
      </c>
      <c r="G26">
        <v>1</v>
      </c>
      <c r="H26">
        <v>1</v>
      </c>
      <c r="I26">
        <v>1</v>
      </c>
      <c r="J26" s="6">
        <v>1</v>
      </c>
      <c r="K26">
        <v>1</v>
      </c>
      <c r="L26">
        <v>1</v>
      </c>
      <c r="M26">
        <v>1</v>
      </c>
      <c r="N26">
        <v>1</v>
      </c>
      <c r="O26" s="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 s="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 s="6">
        <v>1</v>
      </c>
      <c r="AE26">
        <v>1</v>
      </c>
      <c r="AF26" s="13">
        <v>1</v>
      </c>
      <c r="AG26">
        <v>1</v>
      </c>
      <c r="AH26">
        <v>1</v>
      </c>
      <c r="AI26">
        <v>1</v>
      </c>
      <c r="AJ26">
        <v>1</v>
      </c>
      <c r="AK26" s="23" t="str">
        <f>'Categories Report'!$A$6</f>
        <v>Category 1</v>
      </c>
    </row>
    <row r="27" spans="1:37">
      <c r="A27" t="s">
        <v>125</v>
      </c>
      <c r="B27" s="3" t="s">
        <v>236</v>
      </c>
      <c r="C27">
        <v>7.34</v>
      </c>
      <c r="D27">
        <v>50</v>
      </c>
      <c r="E27">
        <v>10</v>
      </c>
      <c r="F27">
        <v>10</v>
      </c>
      <c r="G27">
        <v>1</v>
      </c>
      <c r="H27">
        <v>1</v>
      </c>
      <c r="I27">
        <v>1</v>
      </c>
      <c r="J27" s="6">
        <v>1</v>
      </c>
      <c r="K27">
        <v>1</v>
      </c>
      <c r="L27">
        <v>1</v>
      </c>
      <c r="M27">
        <v>1</v>
      </c>
      <c r="N27">
        <v>1</v>
      </c>
      <c r="O27" s="6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 s="6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 s="6">
        <v>1</v>
      </c>
      <c r="AE27">
        <v>1</v>
      </c>
      <c r="AF27" s="13">
        <v>1</v>
      </c>
      <c r="AG27">
        <v>1</v>
      </c>
      <c r="AH27">
        <v>1</v>
      </c>
      <c r="AI27">
        <v>1</v>
      </c>
      <c r="AJ27">
        <v>1</v>
      </c>
      <c r="AK27" s="23" t="str">
        <f>'Categories Report'!$A$6</f>
        <v>Category 1</v>
      </c>
    </row>
    <row r="28" spans="1:37">
      <c r="A28" t="s">
        <v>169</v>
      </c>
      <c r="B28" s="3" t="s">
        <v>237</v>
      </c>
      <c r="C28">
        <v>7.42</v>
      </c>
      <c r="D28">
        <v>50</v>
      </c>
      <c r="E28">
        <v>10</v>
      </c>
      <c r="F28">
        <v>10</v>
      </c>
      <c r="G28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6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 s="6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 s="6">
        <v>1</v>
      </c>
      <c r="AE28">
        <v>1</v>
      </c>
      <c r="AF28" s="13">
        <v>1</v>
      </c>
      <c r="AG28">
        <v>1</v>
      </c>
      <c r="AH28">
        <v>1</v>
      </c>
      <c r="AI28">
        <v>1</v>
      </c>
      <c r="AJ28">
        <v>1</v>
      </c>
      <c r="AK28" s="23" t="str">
        <f>'Categories Report'!$A$6</f>
        <v>Category 1</v>
      </c>
    </row>
    <row r="29" spans="1:37">
      <c r="A29" t="s">
        <v>44</v>
      </c>
      <c r="B29" s="3" t="s">
        <v>236</v>
      </c>
      <c r="C29">
        <v>7.45</v>
      </c>
      <c r="D29">
        <v>49</v>
      </c>
      <c r="E29">
        <v>10</v>
      </c>
      <c r="F29">
        <v>10</v>
      </c>
      <c r="G29">
        <v>1</v>
      </c>
      <c r="H29">
        <v>1</v>
      </c>
      <c r="I29">
        <v>1</v>
      </c>
      <c r="J29" s="6">
        <v>0</v>
      </c>
      <c r="K29">
        <v>1</v>
      </c>
      <c r="L29">
        <v>1</v>
      </c>
      <c r="M29">
        <v>1</v>
      </c>
      <c r="N29">
        <v>1</v>
      </c>
      <c r="O29" s="6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 s="6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 s="6">
        <v>1</v>
      </c>
      <c r="AE29">
        <v>1</v>
      </c>
      <c r="AF29" s="13">
        <v>1</v>
      </c>
      <c r="AG29">
        <v>1</v>
      </c>
      <c r="AH29">
        <v>1</v>
      </c>
      <c r="AI29">
        <v>1</v>
      </c>
      <c r="AJ29">
        <v>1</v>
      </c>
      <c r="AK29" s="23" t="str">
        <f>'Categories Report'!$A$6</f>
        <v>Category 1</v>
      </c>
    </row>
    <row r="30" spans="1:37">
      <c r="A30" t="s">
        <v>66</v>
      </c>
      <c r="B30" s="3" t="s">
        <v>236</v>
      </c>
      <c r="C30">
        <v>7.49</v>
      </c>
      <c r="D30">
        <v>20.75</v>
      </c>
      <c r="E30">
        <v>6</v>
      </c>
      <c r="F30">
        <v>3.75</v>
      </c>
      <c r="G30">
        <v>0</v>
      </c>
      <c r="H30">
        <v>0</v>
      </c>
      <c r="I30">
        <v>1</v>
      </c>
      <c r="J30" s="6">
        <v>0</v>
      </c>
      <c r="K30">
        <v>0</v>
      </c>
      <c r="L30">
        <v>0</v>
      </c>
      <c r="M30">
        <v>1</v>
      </c>
      <c r="N30">
        <v>0</v>
      </c>
      <c r="O30" s="6">
        <v>0</v>
      </c>
      <c r="P30">
        <v>0</v>
      </c>
      <c r="Q30">
        <v>1</v>
      </c>
      <c r="R30">
        <v>0</v>
      </c>
      <c r="S30">
        <v>1</v>
      </c>
      <c r="T30">
        <v>0</v>
      </c>
      <c r="U30">
        <v>1</v>
      </c>
      <c r="V30">
        <v>1</v>
      </c>
      <c r="W30">
        <v>0</v>
      </c>
      <c r="X30" s="6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 s="6">
        <v>0</v>
      </c>
      <c r="AE30">
        <v>0</v>
      </c>
      <c r="AF30" s="13">
        <v>1</v>
      </c>
      <c r="AG30">
        <v>0</v>
      </c>
      <c r="AH30">
        <v>1</v>
      </c>
      <c r="AI30">
        <v>1</v>
      </c>
      <c r="AJ30">
        <v>1</v>
      </c>
      <c r="AK30" s="23" t="str">
        <f>'Categories Report'!$A$7</f>
        <v>Category 2</v>
      </c>
    </row>
    <row r="31" spans="1:37">
      <c r="A31" t="s">
        <v>145</v>
      </c>
      <c r="B31" s="3" t="s">
        <v>236</v>
      </c>
      <c r="C31">
        <v>7.57</v>
      </c>
      <c r="D31">
        <v>50</v>
      </c>
      <c r="E31">
        <v>10</v>
      </c>
      <c r="F31">
        <v>10</v>
      </c>
      <c r="G31">
        <v>1</v>
      </c>
      <c r="H31">
        <v>1</v>
      </c>
      <c r="I31">
        <v>1</v>
      </c>
      <c r="J31" s="6">
        <v>1</v>
      </c>
      <c r="K31">
        <v>1</v>
      </c>
      <c r="L31">
        <v>1</v>
      </c>
      <c r="M31">
        <v>1</v>
      </c>
      <c r="N31">
        <v>1</v>
      </c>
      <c r="O31" s="6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 s="6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 s="6">
        <v>1</v>
      </c>
      <c r="AE31">
        <v>1</v>
      </c>
      <c r="AF31" s="13">
        <v>1</v>
      </c>
      <c r="AG31">
        <v>1</v>
      </c>
      <c r="AH31">
        <v>1</v>
      </c>
      <c r="AI31">
        <v>1</v>
      </c>
      <c r="AJ31">
        <v>1</v>
      </c>
      <c r="AK31" s="23" t="str">
        <f>'Categories Report'!$A$6</f>
        <v>Category 1</v>
      </c>
    </row>
    <row r="32" spans="1:37">
      <c r="A32" t="s">
        <v>172</v>
      </c>
      <c r="B32" s="3" t="s">
        <v>237</v>
      </c>
      <c r="C32">
        <v>7.6</v>
      </c>
      <c r="D32">
        <v>49</v>
      </c>
      <c r="E32">
        <v>10</v>
      </c>
      <c r="F32">
        <v>10</v>
      </c>
      <c r="G32">
        <v>1</v>
      </c>
      <c r="H32">
        <v>1</v>
      </c>
      <c r="I32">
        <v>1</v>
      </c>
      <c r="J32" s="6">
        <v>1</v>
      </c>
      <c r="K32">
        <v>1</v>
      </c>
      <c r="L32">
        <v>0</v>
      </c>
      <c r="M32">
        <v>1</v>
      </c>
      <c r="N32">
        <v>1</v>
      </c>
      <c r="O32" s="6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 s="6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 s="6">
        <v>1</v>
      </c>
      <c r="AE32">
        <v>1</v>
      </c>
      <c r="AF32" s="13">
        <v>1</v>
      </c>
      <c r="AG32">
        <v>1</v>
      </c>
      <c r="AH32">
        <v>1</v>
      </c>
      <c r="AI32">
        <v>1</v>
      </c>
      <c r="AJ32">
        <v>1</v>
      </c>
      <c r="AK32" s="23" t="str">
        <f>'Categories Report'!$A$6</f>
        <v>Category 1</v>
      </c>
    </row>
    <row r="33" spans="1:37">
      <c r="A33" t="s">
        <v>167</v>
      </c>
      <c r="B33" s="3" t="s">
        <v>236</v>
      </c>
      <c r="C33">
        <v>8.11</v>
      </c>
      <c r="D33">
        <v>50</v>
      </c>
      <c r="E33">
        <v>10</v>
      </c>
      <c r="F33">
        <v>10</v>
      </c>
      <c r="G33">
        <v>1</v>
      </c>
      <c r="H33">
        <v>1</v>
      </c>
      <c r="I33">
        <v>1</v>
      </c>
      <c r="J33" s="6">
        <v>1</v>
      </c>
      <c r="K33">
        <v>1</v>
      </c>
      <c r="L33">
        <v>1</v>
      </c>
      <c r="M33">
        <v>1</v>
      </c>
      <c r="N33">
        <v>1</v>
      </c>
      <c r="O33" s="6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 s="6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 s="6">
        <v>1</v>
      </c>
      <c r="AE33">
        <v>1</v>
      </c>
      <c r="AF33" s="13">
        <v>1</v>
      </c>
      <c r="AG33">
        <v>1</v>
      </c>
      <c r="AH33">
        <v>1</v>
      </c>
      <c r="AI33">
        <v>1</v>
      </c>
      <c r="AJ33">
        <v>1</v>
      </c>
      <c r="AK33" s="23" t="str">
        <f>'Categories Report'!$A$6</f>
        <v>Category 1</v>
      </c>
    </row>
    <row r="34" spans="1:37">
      <c r="A34" t="s">
        <v>93</v>
      </c>
      <c r="B34" s="3" t="s">
        <v>237</v>
      </c>
      <c r="C34">
        <v>8.16</v>
      </c>
      <c r="D34">
        <v>38</v>
      </c>
      <c r="E34">
        <v>0</v>
      </c>
      <c r="F34">
        <v>10</v>
      </c>
      <c r="G34">
        <v>1</v>
      </c>
      <c r="H34">
        <v>1</v>
      </c>
      <c r="I34">
        <v>0</v>
      </c>
      <c r="J34" s="6">
        <v>1</v>
      </c>
      <c r="K34">
        <v>1</v>
      </c>
      <c r="L34">
        <v>1</v>
      </c>
      <c r="M34">
        <v>1</v>
      </c>
      <c r="N34">
        <v>1</v>
      </c>
      <c r="O34" s="6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 s="6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 s="6">
        <v>0</v>
      </c>
      <c r="AE34">
        <v>1</v>
      </c>
      <c r="AF34" s="13">
        <v>1</v>
      </c>
      <c r="AG34">
        <v>1</v>
      </c>
      <c r="AH34">
        <v>1</v>
      </c>
      <c r="AI34">
        <v>1</v>
      </c>
      <c r="AJ34">
        <v>1</v>
      </c>
      <c r="AK34" s="23" t="str">
        <f>'Categories Report'!$A$8</f>
        <v>Category 3</v>
      </c>
    </row>
    <row r="35" spans="1:37">
      <c r="A35" t="s">
        <v>119</v>
      </c>
      <c r="B35" s="3" t="s">
        <v>237</v>
      </c>
      <c r="C35">
        <v>8.27</v>
      </c>
      <c r="D35">
        <v>50</v>
      </c>
      <c r="E35">
        <v>10</v>
      </c>
      <c r="F35">
        <v>10</v>
      </c>
      <c r="G35">
        <v>1</v>
      </c>
      <c r="H35">
        <v>1</v>
      </c>
      <c r="I35">
        <v>1</v>
      </c>
      <c r="J35" s="6">
        <v>1</v>
      </c>
      <c r="K35">
        <v>1</v>
      </c>
      <c r="L35">
        <v>1</v>
      </c>
      <c r="M35">
        <v>1</v>
      </c>
      <c r="N35">
        <v>1</v>
      </c>
      <c r="O35" s="6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 s="6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 s="6">
        <v>1</v>
      </c>
      <c r="AE35">
        <v>1</v>
      </c>
      <c r="AF35" s="13">
        <v>1</v>
      </c>
      <c r="AG35">
        <v>1</v>
      </c>
      <c r="AH35">
        <v>1</v>
      </c>
      <c r="AI35">
        <v>1</v>
      </c>
      <c r="AJ35">
        <v>1</v>
      </c>
      <c r="AK35" s="23" t="str">
        <f>'Categories Report'!$A$6</f>
        <v>Category 1</v>
      </c>
    </row>
    <row r="36" spans="1:37">
      <c r="A36" t="s">
        <v>92</v>
      </c>
      <c r="B36" s="3" t="s">
        <v>236</v>
      </c>
      <c r="C36">
        <v>8.32</v>
      </c>
      <c r="D36">
        <v>47</v>
      </c>
      <c r="E36">
        <v>10</v>
      </c>
      <c r="F36">
        <v>10</v>
      </c>
      <c r="G36">
        <v>1</v>
      </c>
      <c r="H36">
        <v>1</v>
      </c>
      <c r="I36">
        <v>1</v>
      </c>
      <c r="J36" s="6">
        <v>1</v>
      </c>
      <c r="K36">
        <v>1</v>
      </c>
      <c r="L36">
        <v>1</v>
      </c>
      <c r="M36">
        <v>1</v>
      </c>
      <c r="N36">
        <v>1</v>
      </c>
      <c r="O36" s="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 s="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 s="6">
        <v>1</v>
      </c>
      <c r="AE36">
        <v>1</v>
      </c>
      <c r="AF36" s="13">
        <v>0</v>
      </c>
      <c r="AG36">
        <v>1</v>
      </c>
      <c r="AH36">
        <v>1</v>
      </c>
      <c r="AI36">
        <v>1</v>
      </c>
      <c r="AJ36">
        <v>1</v>
      </c>
      <c r="AK36" s="23" t="str">
        <f>'Categories Report'!$A$8</f>
        <v>Category 3</v>
      </c>
    </row>
    <row r="37" spans="1:37">
      <c r="A37" t="s">
        <v>113</v>
      </c>
      <c r="B37" s="3" t="s">
        <v>236</v>
      </c>
      <c r="C37">
        <v>8.33</v>
      </c>
      <c r="D37">
        <v>20.75</v>
      </c>
      <c r="E37">
        <v>6</v>
      </c>
      <c r="F37">
        <v>3.75</v>
      </c>
      <c r="G37">
        <v>1</v>
      </c>
      <c r="H37">
        <v>0</v>
      </c>
      <c r="I37">
        <v>0</v>
      </c>
      <c r="J37" s="6">
        <v>0</v>
      </c>
      <c r="K37">
        <v>1</v>
      </c>
      <c r="L37">
        <v>0</v>
      </c>
      <c r="M37">
        <v>0</v>
      </c>
      <c r="N37">
        <v>0</v>
      </c>
      <c r="O37" s="6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 s="6">
        <v>0</v>
      </c>
      <c r="Y37">
        <v>1</v>
      </c>
      <c r="Z37">
        <v>0</v>
      </c>
      <c r="AA37">
        <v>0</v>
      </c>
      <c r="AB37">
        <v>1</v>
      </c>
      <c r="AC37">
        <v>0</v>
      </c>
      <c r="AD37" s="6">
        <v>0</v>
      </c>
      <c r="AE37">
        <v>1</v>
      </c>
      <c r="AF37" s="13">
        <v>0</v>
      </c>
      <c r="AG37">
        <v>1</v>
      </c>
      <c r="AH37">
        <v>1</v>
      </c>
      <c r="AI37">
        <v>1</v>
      </c>
      <c r="AJ37">
        <v>0</v>
      </c>
      <c r="AK37" s="23" t="str">
        <f>'Categories Report'!$A$7</f>
        <v>Category 2</v>
      </c>
    </row>
    <row r="38" spans="1:37">
      <c r="A38" t="s">
        <v>78</v>
      </c>
      <c r="B38" s="3" t="s">
        <v>237</v>
      </c>
      <c r="C38">
        <v>8.36</v>
      </c>
      <c r="D38">
        <v>50</v>
      </c>
      <c r="E38">
        <v>10</v>
      </c>
      <c r="F38">
        <v>10</v>
      </c>
      <c r="G38">
        <v>1</v>
      </c>
      <c r="H38">
        <v>1</v>
      </c>
      <c r="I38">
        <v>1</v>
      </c>
      <c r="J38" s="6">
        <v>1</v>
      </c>
      <c r="K38">
        <v>1</v>
      </c>
      <c r="L38">
        <v>1</v>
      </c>
      <c r="M38">
        <v>1</v>
      </c>
      <c r="N38">
        <v>1</v>
      </c>
      <c r="O38" s="6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 s="6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 s="6">
        <v>1</v>
      </c>
      <c r="AE38">
        <v>1</v>
      </c>
      <c r="AF38" s="13">
        <v>1</v>
      </c>
      <c r="AG38">
        <v>1</v>
      </c>
      <c r="AH38">
        <v>1</v>
      </c>
      <c r="AI38">
        <v>1</v>
      </c>
      <c r="AJ38">
        <v>1</v>
      </c>
      <c r="AK38" s="23" t="str">
        <f>'Categories Report'!$A$6</f>
        <v>Category 1</v>
      </c>
    </row>
    <row r="39" spans="1:37">
      <c r="A39" t="s">
        <v>147</v>
      </c>
      <c r="B39" s="3" t="s">
        <v>236</v>
      </c>
      <c r="C39">
        <v>8.3800000000000008</v>
      </c>
      <c r="D39">
        <v>49</v>
      </c>
      <c r="E39">
        <v>10</v>
      </c>
      <c r="F39">
        <v>10</v>
      </c>
      <c r="G39">
        <v>1</v>
      </c>
      <c r="H39">
        <v>1</v>
      </c>
      <c r="I39">
        <v>1</v>
      </c>
      <c r="J39" s="6">
        <v>1</v>
      </c>
      <c r="K39">
        <v>1</v>
      </c>
      <c r="L39">
        <v>1</v>
      </c>
      <c r="M39">
        <v>1</v>
      </c>
      <c r="N39">
        <v>0</v>
      </c>
      <c r="O39" s="6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 s="6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 s="6">
        <v>1</v>
      </c>
      <c r="AE39">
        <v>1</v>
      </c>
      <c r="AF39" s="13">
        <v>1</v>
      </c>
      <c r="AG39">
        <v>1</v>
      </c>
      <c r="AH39">
        <v>1</v>
      </c>
      <c r="AI39">
        <v>1</v>
      </c>
      <c r="AJ39">
        <v>1</v>
      </c>
      <c r="AK39" s="23" t="str">
        <f>'Categories Report'!$A$6</f>
        <v>Category 1</v>
      </c>
    </row>
    <row r="40" spans="1:37">
      <c r="A40" t="s">
        <v>58</v>
      </c>
      <c r="B40" s="3" t="s">
        <v>237</v>
      </c>
      <c r="C40">
        <v>8.4</v>
      </c>
      <c r="D40">
        <v>50</v>
      </c>
      <c r="E40">
        <v>10</v>
      </c>
      <c r="F40">
        <v>10</v>
      </c>
      <c r="G40">
        <v>1</v>
      </c>
      <c r="H40">
        <v>1</v>
      </c>
      <c r="I40">
        <v>1</v>
      </c>
      <c r="J40" s="6">
        <v>1</v>
      </c>
      <c r="K40">
        <v>1</v>
      </c>
      <c r="L40">
        <v>1</v>
      </c>
      <c r="M40">
        <v>1</v>
      </c>
      <c r="N40">
        <v>1</v>
      </c>
      <c r="O40" s="6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 s="6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 s="6">
        <v>1</v>
      </c>
      <c r="AE40">
        <v>1</v>
      </c>
      <c r="AF40" s="13">
        <v>1</v>
      </c>
      <c r="AG40">
        <v>1</v>
      </c>
      <c r="AH40">
        <v>1</v>
      </c>
      <c r="AI40">
        <v>1</v>
      </c>
      <c r="AJ40">
        <v>1</v>
      </c>
      <c r="AK40" s="23" t="str">
        <f>'Categories Report'!$A$6</f>
        <v>Category 1</v>
      </c>
    </row>
    <row r="41" spans="1:37">
      <c r="A41" t="s">
        <v>187</v>
      </c>
      <c r="B41" s="3" t="s">
        <v>236</v>
      </c>
      <c r="C41">
        <v>8.6999999999999993</v>
      </c>
      <c r="D41">
        <v>50</v>
      </c>
      <c r="E41">
        <v>10</v>
      </c>
      <c r="F41">
        <v>10</v>
      </c>
      <c r="G41">
        <v>1</v>
      </c>
      <c r="H41">
        <v>1</v>
      </c>
      <c r="I41">
        <v>1</v>
      </c>
      <c r="J41" s="6">
        <v>1</v>
      </c>
      <c r="K41">
        <v>1</v>
      </c>
      <c r="L41">
        <v>1</v>
      </c>
      <c r="M41">
        <v>1</v>
      </c>
      <c r="N41">
        <v>1</v>
      </c>
      <c r="O41" s="6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 s="6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 s="6">
        <v>1</v>
      </c>
      <c r="AE41">
        <v>1</v>
      </c>
      <c r="AF41" s="13">
        <v>1</v>
      </c>
      <c r="AG41">
        <v>1</v>
      </c>
      <c r="AH41">
        <v>1</v>
      </c>
      <c r="AI41">
        <v>1</v>
      </c>
      <c r="AJ41">
        <v>1</v>
      </c>
      <c r="AK41" s="23" t="str">
        <f>'Categories Report'!$A$6</f>
        <v>Category 1</v>
      </c>
    </row>
    <row r="42" spans="1:37">
      <c r="A42" t="s">
        <v>190</v>
      </c>
      <c r="B42" s="3" t="s">
        <v>237</v>
      </c>
      <c r="C42">
        <v>8.6999999999999993</v>
      </c>
      <c r="D42">
        <v>43.75</v>
      </c>
      <c r="E42">
        <v>8</v>
      </c>
      <c r="F42">
        <v>8.75</v>
      </c>
      <c r="G42">
        <v>1</v>
      </c>
      <c r="H42">
        <v>1</v>
      </c>
      <c r="I42">
        <v>0</v>
      </c>
      <c r="J42" s="6">
        <v>1</v>
      </c>
      <c r="K42">
        <v>0</v>
      </c>
      <c r="L42">
        <v>0</v>
      </c>
      <c r="M42">
        <v>1</v>
      </c>
      <c r="N42">
        <v>1</v>
      </c>
      <c r="O42" s="6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 s="6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 s="6">
        <v>1</v>
      </c>
      <c r="AE42">
        <v>1</v>
      </c>
      <c r="AF42" s="13">
        <v>1</v>
      </c>
      <c r="AG42">
        <v>1</v>
      </c>
      <c r="AH42">
        <v>1</v>
      </c>
      <c r="AI42">
        <v>1</v>
      </c>
      <c r="AJ42">
        <v>1</v>
      </c>
      <c r="AK42" s="23" t="str">
        <f>'Categories Report'!$A$8</f>
        <v>Category 3</v>
      </c>
    </row>
    <row r="43" spans="1:37">
      <c r="A43" t="s">
        <v>79</v>
      </c>
      <c r="B43" s="3" t="s">
        <v>237</v>
      </c>
      <c r="C43">
        <v>9.31</v>
      </c>
      <c r="D43">
        <v>50</v>
      </c>
      <c r="E43">
        <v>10</v>
      </c>
      <c r="F43">
        <v>10</v>
      </c>
      <c r="G43">
        <v>1</v>
      </c>
      <c r="H43">
        <v>1</v>
      </c>
      <c r="I43">
        <v>1</v>
      </c>
      <c r="J43" s="6">
        <v>1</v>
      </c>
      <c r="K43">
        <v>1</v>
      </c>
      <c r="L43">
        <v>1</v>
      </c>
      <c r="M43">
        <v>1</v>
      </c>
      <c r="N43">
        <v>1</v>
      </c>
      <c r="O43" s="6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 s="6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 s="6">
        <v>1</v>
      </c>
      <c r="AE43">
        <v>1</v>
      </c>
      <c r="AF43" s="13">
        <v>1</v>
      </c>
      <c r="AG43">
        <v>1</v>
      </c>
      <c r="AH43">
        <v>1</v>
      </c>
      <c r="AI43">
        <v>1</v>
      </c>
      <c r="AJ43">
        <v>1</v>
      </c>
      <c r="AK43" s="23" t="str">
        <f>'Categories Report'!$A$6</f>
        <v>Category 1</v>
      </c>
    </row>
    <row r="44" spans="1:37">
      <c r="A44" t="s">
        <v>162</v>
      </c>
      <c r="B44" s="3" t="s">
        <v>237</v>
      </c>
      <c r="C44">
        <v>9.32</v>
      </c>
      <c r="D44">
        <v>50</v>
      </c>
      <c r="E44">
        <v>10</v>
      </c>
      <c r="F44">
        <v>10</v>
      </c>
      <c r="G44">
        <v>1</v>
      </c>
      <c r="H44">
        <v>1</v>
      </c>
      <c r="I44">
        <v>1</v>
      </c>
      <c r="J44" s="6">
        <v>1</v>
      </c>
      <c r="K44">
        <v>1</v>
      </c>
      <c r="L44">
        <v>1</v>
      </c>
      <c r="M44">
        <v>1</v>
      </c>
      <c r="N44">
        <v>1</v>
      </c>
      <c r="O44" s="6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 s="6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 s="6">
        <v>1</v>
      </c>
      <c r="AE44">
        <v>1</v>
      </c>
      <c r="AF44" s="13">
        <v>1</v>
      </c>
      <c r="AG44">
        <v>1</v>
      </c>
      <c r="AH44">
        <v>1</v>
      </c>
      <c r="AI44">
        <v>1</v>
      </c>
      <c r="AJ44">
        <v>1</v>
      </c>
      <c r="AK44" s="23" t="str">
        <f>'Categories Report'!$A$6</f>
        <v>Category 1</v>
      </c>
    </row>
    <row r="45" spans="1:37">
      <c r="A45" t="s">
        <v>96</v>
      </c>
      <c r="B45" s="3" t="s">
        <v>237</v>
      </c>
      <c r="C45">
        <v>9.4</v>
      </c>
      <c r="D45">
        <v>50</v>
      </c>
      <c r="E45">
        <v>10</v>
      </c>
      <c r="F45">
        <v>10</v>
      </c>
      <c r="G45">
        <v>1</v>
      </c>
      <c r="H45">
        <v>1</v>
      </c>
      <c r="I45">
        <v>1</v>
      </c>
      <c r="J45" s="6">
        <v>1</v>
      </c>
      <c r="K45">
        <v>1</v>
      </c>
      <c r="L45">
        <v>1</v>
      </c>
      <c r="M45">
        <v>1</v>
      </c>
      <c r="N45">
        <v>1</v>
      </c>
      <c r="O45" s="6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 s="6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 s="6">
        <v>1</v>
      </c>
      <c r="AE45">
        <v>1</v>
      </c>
      <c r="AF45" s="13">
        <v>1</v>
      </c>
      <c r="AG45">
        <v>1</v>
      </c>
      <c r="AH45">
        <v>1</v>
      </c>
      <c r="AI45">
        <v>1</v>
      </c>
      <c r="AJ45">
        <v>1</v>
      </c>
      <c r="AK45" s="23" t="str">
        <f>'Categories Report'!$A$6</f>
        <v>Category 1</v>
      </c>
    </row>
    <row r="46" spans="1:37">
      <c r="A46" t="s">
        <v>106</v>
      </c>
      <c r="B46" s="3" t="s">
        <v>237</v>
      </c>
      <c r="C46">
        <v>9.51</v>
      </c>
      <c r="D46">
        <v>50</v>
      </c>
      <c r="E46">
        <v>10</v>
      </c>
      <c r="F46">
        <v>10</v>
      </c>
      <c r="G46">
        <v>1</v>
      </c>
      <c r="H46">
        <v>1</v>
      </c>
      <c r="I46">
        <v>1</v>
      </c>
      <c r="J46" s="6">
        <v>1</v>
      </c>
      <c r="K46">
        <v>1</v>
      </c>
      <c r="L46">
        <v>1</v>
      </c>
      <c r="M46">
        <v>1</v>
      </c>
      <c r="N46">
        <v>1</v>
      </c>
      <c r="O46" s="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 s="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 s="6">
        <v>1</v>
      </c>
      <c r="AE46">
        <v>1</v>
      </c>
      <c r="AF46" s="13">
        <v>1</v>
      </c>
      <c r="AG46">
        <v>1</v>
      </c>
      <c r="AH46">
        <v>1</v>
      </c>
      <c r="AI46">
        <v>1</v>
      </c>
      <c r="AJ46">
        <v>1</v>
      </c>
      <c r="AK46" s="23" t="str">
        <f>'Categories Report'!$A$6</f>
        <v>Category 1</v>
      </c>
    </row>
    <row r="47" spans="1:37">
      <c r="A47" t="s">
        <v>143</v>
      </c>
      <c r="B47" s="3" t="s">
        <v>237</v>
      </c>
      <c r="C47">
        <v>10.1</v>
      </c>
      <c r="D47">
        <v>50</v>
      </c>
      <c r="E47">
        <v>10</v>
      </c>
      <c r="F47">
        <v>10</v>
      </c>
      <c r="G47">
        <v>1</v>
      </c>
      <c r="H47">
        <v>1</v>
      </c>
      <c r="I47">
        <v>1</v>
      </c>
      <c r="J47" s="6">
        <v>1</v>
      </c>
      <c r="K47">
        <v>1</v>
      </c>
      <c r="L47">
        <v>1</v>
      </c>
      <c r="M47">
        <v>1</v>
      </c>
      <c r="N47">
        <v>1</v>
      </c>
      <c r="O47" s="6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 s="6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 s="6">
        <v>1</v>
      </c>
      <c r="AE47">
        <v>1</v>
      </c>
      <c r="AF47" s="13">
        <v>1</v>
      </c>
      <c r="AG47">
        <v>1</v>
      </c>
      <c r="AH47">
        <v>1</v>
      </c>
      <c r="AI47">
        <v>1</v>
      </c>
      <c r="AJ47">
        <v>1</v>
      </c>
      <c r="AK47" s="23" t="str">
        <f>'Categories Report'!$A$6</f>
        <v>Category 1</v>
      </c>
    </row>
    <row r="48" spans="1:37">
      <c r="A48" t="s">
        <v>43</v>
      </c>
      <c r="B48" s="3" t="s">
        <v>236</v>
      </c>
      <c r="C48">
        <v>10.27</v>
      </c>
      <c r="D48">
        <v>48.75</v>
      </c>
      <c r="E48">
        <v>10</v>
      </c>
      <c r="F48">
        <v>8.75</v>
      </c>
      <c r="G48">
        <v>1</v>
      </c>
      <c r="H48">
        <v>1</v>
      </c>
      <c r="I48">
        <v>1</v>
      </c>
      <c r="J48" s="6">
        <v>1</v>
      </c>
      <c r="K48">
        <v>1</v>
      </c>
      <c r="L48">
        <v>1</v>
      </c>
      <c r="M48">
        <v>1</v>
      </c>
      <c r="N48">
        <v>1</v>
      </c>
      <c r="O48" s="6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 s="6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 s="6">
        <v>1</v>
      </c>
      <c r="AE48">
        <v>1</v>
      </c>
      <c r="AF48" s="13">
        <v>1</v>
      </c>
      <c r="AG48">
        <v>1</v>
      </c>
      <c r="AH48">
        <v>1</v>
      </c>
      <c r="AI48">
        <v>1</v>
      </c>
      <c r="AJ48">
        <v>1</v>
      </c>
      <c r="AK48" s="23" t="str">
        <f>'Categories Report'!$A$6</f>
        <v>Category 1</v>
      </c>
    </row>
    <row r="49" spans="1:37">
      <c r="A49" t="s">
        <v>81</v>
      </c>
      <c r="B49" s="3" t="s">
        <v>237</v>
      </c>
      <c r="C49">
        <v>10.44</v>
      </c>
      <c r="D49">
        <v>50</v>
      </c>
      <c r="E49">
        <v>10</v>
      </c>
      <c r="F49">
        <v>10</v>
      </c>
      <c r="G49">
        <v>1</v>
      </c>
      <c r="H49">
        <v>1</v>
      </c>
      <c r="I49">
        <v>1</v>
      </c>
      <c r="J49" s="6">
        <v>1</v>
      </c>
      <c r="K49">
        <v>1</v>
      </c>
      <c r="L49">
        <v>1</v>
      </c>
      <c r="M49">
        <v>1</v>
      </c>
      <c r="N49">
        <v>1</v>
      </c>
      <c r="O49" s="6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 s="6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 s="6">
        <v>1</v>
      </c>
      <c r="AE49">
        <v>1</v>
      </c>
      <c r="AF49" s="13">
        <v>1</v>
      </c>
      <c r="AG49">
        <v>1</v>
      </c>
      <c r="AH49">
        <v>1</v>
      </c>
      <c r="AI49">
        <v>1</v>
      </c>
      <c r="AJ49">
        <v>1</v>
      </c>
      <c r="AK49" s="23" t="str">
        <f>'Categories Report'!$A$6</f>
        <v>Category 1</v>
      </c>
    </row>
    <row r="50" spans="1:37">
      <c r="A50" t="s">
        <v>49</v>
      </c>
      <c r="B50" s="3" t="s">
        <v>237</v>
      </c>
      <c r="C50">
        <v>10.49</v>
      </c>
      <c r="D50">
        <v>41</v>
      </c>
      <c r="E50">
        <v>8</v>
      </c>
      <c r="F50">
        <v>10</v>
      </c>
      <c r="G50">
        <v>0</v>
      </c>
      <c r="H50">
        <v>1</v>
      </c>
      <c r="I50">
        <v>1</v>
      </c>
      <c r="J50" s="6">
        <v>1</v>
      </c>
      <c r="K50">
        <v>1</v>
      </c>
      <c r="L50">
        <v>0</v>
      </c>
      <c r="M50">
        <v>1</v>
      </c>
      <c r="N50">
        <v>0</v>
      </c>
      <c r="O50" s="6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 s="6">
        <v>1</v>
      </c>
      <c r="Y50">
        <v>1</v>
      </c>
      <c r="Z50">
        <v>1</v>
      </c>
      <c r="AA50">
        <v>0</v>
      </c>
      <c r="AB50">
        <v>1</v>
      </c>
      <c r="AC50">
        <v>0</v>
      </c>
      <c r="AD50" s="6">
        <v>0</v>
      </c>
      <c r="AE50">
        <v>1</v>
      </c>
      <c r="AF50" s="13">
        <v>1</v>
      </c>
      <c r="AG50">
        <v>1</v>
      </c>
      <c r="AH50">
        <v>1</v>
      </c>
      <c r="AI50">
        <v>1</v>
      </c>
      <c r="AJ50">
        <v>1</v>
      </c>
      <c r="AK50" s="23" t="str">
        <f>'Categories Report'!$A$8</f>
        <v>Category 3</v>
      </c>
    </row>
    <row r="51" spans="1:37">
      <c r="A51" t="s">
        <v>170</v>
      </c>
      <c r="B51" s="3" t="s">
        <v>236</v>
      </c>
      <c r="C51">
        <v>10.5</v>
      </c>
      <c r="D51">
        <v>50</v>
      </c>
      <c r="E51">
        <v>10</v>
      </c>
      <c r="F51">
        <v>10</v>
      </c>
      <c r="G51">
        <v>1</v>
      </c>
      <c r="H51">
        <v>1</v>
      </c>
      <c r="I51">
        <v>1</v>
      </c>
      <c r="J51" s="6">
        <v>1</v>
      </c>
      <c r="K51">
        <v>1</v>
      </c>
      <c r="L51">
        <v>1</v>
      </c>
      <c r="M51">
        <v>1</v>
      </c>
      <c r="N51">
        <v>1</v>
      </c>
      <c r="O51" s="6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 s="6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 s="6">
        <v>1</v>
      </c>
      <c r="AE51">
        <v>1</v>
      </c>
      <c r="AF51" s="13">
        <v>1</v>
      </c>
      <c r="AG51">
        <v>1</v>
      </c>
      <c r="AH51">
        <v>1</v>
      </c>
      <c r="AI51">
        <v>1</v>
      </c>
      <c r="AJ51">
        <v>1</v>
      </c>
      <c r="AK51" s="23" t="str">
        <f>'Categories Report'!$A$6</f>
        <v>Category 1</v>
      </c>
    </row>
    <row r="52" spans="1:37">
      <c r="A52" t="s">
        <v>175</v>
      </c>
      <c r="B52" s="3" t="s">
        <v>237</v>
      </c>
      <c r="C52">
        <v>10.5</v>
      </c>
      <c r="D52">
        <v>50</v>
      </c>
      <c r="E52">
        <v>10</v>
      </c>
      <c r="F52">
        <v>10</v>
      </c>
      <c r="G52">
        <v>1</v>
      </c>
      <c r="H52">
        <v>1</v>
      </c>
      <c r="I52">
        <v>1</v>
      </c>
      <c r="J52" s="6">
        <v>1</v>
      </c>
      <c r="K52">
        <v>1</v>
      </c>
      <c r="L52">
        <v>1</v>
      </c>
      <c r="M52">
        <v>1</v>
      </c>
      <c r="N52">
        <v>1</v>
      </c>
      <c r="O52" s="6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 s="6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 s="6">
        <v>1</v>
      </c>
      <c r="AE52">
        <v>1</v>
      </c>
      <c r="AF52" s="13">
        <v>1</v>
      </c>
      <c r="AG52">
        <v>1</v>
      </c>
      <c r="AH52">
        <v>1</v>
      </c>
      <c r="AI52">
        <v>1</v>
      </c>
      <c r="AJ52">
        <v>1</v>
      </c>
      <c r="AK52" s="23" t="str">
        <f>'Categories Report'!$A$6</f>
        <v>Category 1</v>
      </c>
    </row>
    <row r="53" spans="1:37">
      <c r="A53" t="s">
        <v>127</v>
      </c>
      <c r="B53" s="3" t="s">
        <v>237</v>
      </c>
      <c r="C53">
        <v>10.53</v>
      </c>
      <c r="D53">
        <v>49</v>
      </c>
      <c r="E53">
        <v>10</v>
      </c>
      <c r="F53">
        <v>10</v>
      </c>
      <c r="G53">
        <v>1</v>
      </c>
      <c r="H53">
        <v>1</v>
      </c>
      <c r="I53">
        <v>1</v>
      </c>
      <c r="J53" s="6">
        <v>1</v>
      </c>
      <c r="K53">
        <v>1</v>
      </c>
      <c r="L53">
        <v>1</v>
      </c>
      <c r="M53">
        <v>1</v>
      </c>
      <c r="N53">
        <v>0</v>
      </c>
      <c r="O53" s="6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 s="6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 s="6">
        <v>1</v>
      </c>
      <c r="AE53">
        <v>1</v>
      </c>
      <c r="AF53" s="13">
        <v>1</v>
      </c>
      <c r="AG53">
        <v>1</v>
      </c>
      <c r="AH53">
        <v>1</v>
      </c>
      <c r="AI53">
        <v>1</v>
      </c>
      <c r="AJ53">
        <v>1</v>
      </c>
      <c r="AK53" s="23" t="str">
        <f>'Categories Report'!$A$6</f>
        <v>Category 1</v>
      </c>
    </row>
    <row r="54" spans="1:37">
      <c r="A54" t="s">
        <v>112</v>
      </c>
      <c r="B54" s="3" t="s">
        <v>236</v>
      </c>
      <c r="C54">
        <v>10.54</v>
      </c>
      <c r="D54">
        <v>50</v>
      </c>
      <c r="E54">
        <v>10</v>
      </c>
      <c r="F54">
        <v>10</v>
      </c>
      <c r="G54">
        <v>1</v>
      </c>
      <c r="H54">
        <v>1</v>
      </c>
      <c r="I54">
        <v>1</v>
      </c>
      <c r="J54" s="6">
        <v>1</v>
      </c>
      <c r="K54">
        <v>1</v>
      </c>
      <c r="L54">
        <v>1</v>
      </c>
      <c r="M54">
        <v>1</v>
      </c>
      <c r="N54">
        <v>1</v>
      </c>
      <c r="O54" s="6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 s="6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 s="6">
        <v>1</v>
      </c>
      <c r="AE54">
        <v>1</v>
      </c>
      <c r="AF54" s="13">
        <v>1</v>
      </c>
      <c r="AG54">
        <v>1</v>
      </c>
      <c r="AH54">
        <v>1</v>
      </c>
      <c r="AI54">
        <v>1</v>
      </c>
      <c r="AJ54">
        <v>1</v>
      </c>
      <c r="AK54" s="23" t="str">
        <f>'Categories Report'!$A$6</f>
        <v>Category 1</v>
      </c>
    </row>
    <row r="55" spans="1:37">
      <c r="A55" t="s">
        <v>60</v>
      </c>
      <c r="B55" s="3" t="s">
        <v>237</v>
      </c>
      <c r="C55">
        <v>11</v>
      </c>
      <c r="D55">
        <v>49</v>
      </c>
      <c r="E55">
        <v>10</v>
      </c>
      <c r="F55">
        <v>10</v>
      </c>
      <c r="G55">
        <v>1</v>
      </c>
      <c r="H55">
        <v>1</v>
      </c>
      <c r="I55">
        <v>1</v>
      </c>
      <c r="J55" s="6">
        <v>1</v>
      </c>
      <c r="K55">
        <v>1</v>
      </c>
      <c r="L55">
        <v>1</v>
      </c>
      <c r="M55">
        <v>1</v>
      </c>
      <c r="N55">
        <v>1</v>
      </c>
      <c r="O55" s="6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1</v>
      </c>
      <c r="V55">
        <v>1</v>
      </c>
      <c r="W55">
        <v>1</v>
      </c>
      <c r="X55" s="6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 s="6">
        <v>1</v>
      </c>
      <c r="AE55">
        <v>1</v>
      </c>
      <c r="AF55" s="13">
        <v>1</v>
      </c>
      <c r="AG55">
        <v>1</v>
      </c>
      <c r="AH55">
        <v>1</v>
      </c>
      <c r="AI55">
        <v>1</v>
      </c>
      <c r="AJ55">
        <v>1</v>
      </c>
      <c r="AK55" s="23" t="str">
        <f>'Categories Report'!$A$6</f>
        <v>Category 1</v>
      </c>
    </row>
    <row r="56" spans="1:37">
      <c r="A56" t="s">
        <v>75</v>
      </c>
      <c r="B56" s="3" t="s">
        <v>237</v>
      </c>
      <c r="C56">
        <v>11.11</v>
      </c>
      <c r="D56">
        <v>50</v>
      </c>
      <c r="E56">
        <v>10</v>
      </c>
      <c r="F56">
        <v>10</v>
      </c>
      <c r="G56">
        <v>1</v>
      </c>
      <c r="H56">
        <v>1</v>
      </c>
      <c r="I56">
        <v>1</v>
      </c>
      <c r="J56" s="6">
        <v>1</v>
      </c>
      <c r="K56">
        <v>1</v>
      </c>
      <c r="L56">
        <v>1</v>
      </c>
      <c r="M56">
        <v>1</v>
      </c>
      <c r="N56">
        <v>1</v>
      </c>
      <c r="O56" s="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 s="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 s="6">
        <v>1</v>
      </c>
      <c r="AE56">
        <v>1</v>
      </c>
      <c r="AF56" s="13">
        <v>1</v>
      </c>
      <c r="AG56">
        <v>1</v>
      </c>
      <c r="AH56">
        <v>1</v>
      </c>
      <c r="AI56">
        <v>1</v>
      </c>
      <c r="AJ56">
        <v>1</v>
      </c>
      <c r="AK56" s="23" t="str">
        <f>'Categories Report'!$A$6</f>
        <v>Category 1</v>
      </c>
    </row>
    <row r="57" spans="1:37">
      <c r="A57" t="s">
        <v>111</v>
      </c>
      <c r="B57" s="3" t="s">
        <v>237</v>
      </c>
      <c r="C57">
        <v>11.27</v>
      </c>
      <c r="D57">
        <v>50</v>
      </c>
      <c r="E57">
        <v>10</v>
      </c>
      <c r="F57">
        <v>10</v>
      </c>
      <c r="G57">
        <v>1</v>
      </c>
      <c r="H57">
        <v>1</v>
      </c>
      <c r="I57">
        <v>1</v>
      </c>
      <c r="J57" s="6">
        <v>1</v>
      </c>
      <c r="K57">
        <v>1</v>
      </c>
      <c r="L57">
        <v>1</v>
      </c>
      <c r="M57">
        <v>1</v>
      </c>
      <c r="N57">
        <v>1</v>
      </c>
      <c r="O57" s="6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 s="6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 s="6">
        <v>1</v>
      </c>
      <c r="AE57">
        <v>1</v>
      </c>
      <c r="AF57" s="13">
        <v>1</v>
      </c>
      <c r="AG57">
        <v>1</v>
      </c>
      <c r="AH57">
        <v>1</v>
      </c>
      <c r="AI57">
        <v>1</v>
      </c>
      <c r="AJ57">
        <v>1</v>
      </c>
      <c r="AK57" s="23" t="str">
        <f>'Categories Report'!$A$6</f>
        <v>Category 1</v>
      </c>
    </row>
    <row r="58" spans="1:37">
      <c r="A58" t="s">
        <v>77</v>
      </c>
      <c r="B58" s="3" t="s">
        <v>237</v>
      </c>
      <c r="C58">
        <v>11.33</v>
      </c>
      <c r="D58">
        <v>50</v>
      </c>
      <c r="E58">
        <v>10</v>
      </c>
      <c r="F58">
        <v>10</v>
      </c>
      <c r="G58">
        <v>1</v>
      </c>
      <c r="H58">
        <v>1</v>
      </c>
      <c r="I58">
        <v>1</v>
      </c>
      <c r="J58" s="6">
        <v>1</v>
      </c>
      <c r="K58">
        <v>1</v>
      </c>
      <c r="L58">
        <v>1</v>
      </c>
      <c r="M58">
        <v>1</v>
      </c>
      <c r="N58">
        <v>1</v>
      </c>
      <c r="O58" s="6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 s="6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 s="6">
        <v>1</v>
      </c>
      <c r="AE58">
        <v>1</v>
      </c>
      <c r="AF58" s="13">
        <v>1</v>
      </c>
      <c r="AG58">
        <v>1</v>
      </c>
      <c r="AH58">
        <v>1</v>
      </c>
      <c r="AI58">
        <v>1</v>
      </c>
      <c r="AJ58">
        <v>1</v>
      </c>
      <c r="AK58" s="23" t="str">
        <f>'Categories Report'!$A$6</f>
        <v>Category 1</v>
      </c>
    </row>
    <row r="59" spans="1:37">
      <c r="A59" t="s">
        <v>105</v>
      </c>
      <c r="B59" s="3" t="s">
        <v>237</v>
      </c>
      <c r="C59">
        <v>11.34</v>
      </c>
      <c r="D59">
        <v>46</v>
      </c>
      <c r="E59">
        <v>10</v>
      </c>
      <c r="F59">
        <v>10</v>
      </c>
      <c r="G59">
        <v>1</v>
      </c>
      <c r="H59">
        <v>1</v>
      </c>
      <c r="I59">
        <v>1</v>
      </c>
      <c r="J59" s="6">
        <v>1</v>
      </c>
      <c r="K59">
        <v>1</v>
      </c>
      <c r="L59">
        <v>1</v>
      </c>
      <c r="M59">
        <v>1</v>
      </c>
      <c r="N59">
        <v>0</v>
      </c>
      <c r="O59" s="6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 s="6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 s="6">
        <v>1</v>
      </c>
      <c r="AE59">
        <v>1</v>
      </c>
      <c r="AF59" s="13">
        <v>0</v>
      </c>
      <c r="AG59">
        <v>1</v>
      </c>
      <c r="AH59">
        <v>1</v>
      </c>
      <c r="AI59">
        <v>1</v>
      </c>
      <c r="AJ59">
        <v>1</v>
      </c>
      <c r="AK59" s="23" t="str">
        <f>'Categories Report'!$A$8</f>
        <v>Category 3</v>
      </c>
    </row>
    <row r="60" spans="1:37">
      <c r="A60" t="s">
        <v>156</v>
      </c>
      <c r="B60" s="3" t="s">
        <v>236</v>
      </c>
      <c r="C60">
        <v>11.41</v>
      </c>
      <c r="D60">
        <v>50</v>
      </c>
      <c r="E60">
        <v>10</v>
      </c>
      <c r="F60">
        <v>10</v>
      </c>
      <c r="G60">
        <v>1</v>
      </c>
      <c r="H60">
        <v>1</v>
      </c>
      <c r="I60">
        <v>1</v>
      </c>
      <c r="J60" s="6">
        <v>1</v>
      </c>
      <c r="K60">
        <v>1</v>
      </c>
      <c r="L60">
        <v>1</v>
      </c>
      <c r="M60">
        <v>1</v>
      </c>
      <c r="N60">
        <v>1</v>
      </c>
      <c r="O60" s="6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 s="6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 s="6">
        <v>1</v>
      </c>
      <c r="AE60">
        <v>1</v>
      </c>
      <c r="AF60" s="13">
        <v>1</v>
      </c>
      <c r="AG60">
        <v>1</v>
      </c>
      <c r="AH60">
        <v>1</v>
      </c>
      <c r="AI60">
        <v>1</v>
      </c>
      <c r="AJ60">
        <v>1</v>
      </c>
      <c r="AK60" s="23" t="str">
        <f>'Categories Report'!$A$6</f>
        <v>Category 1</v>
      </c>
    </row>
    <row r="61" spans="1:37">
      <c r="A61" t="s">
        <v>68</v>
      </c>
      <c r="B61" s="3" t="s">
        <v>237</v>
      </c>
      <c r="C61">
        <v>11.51</v>
      </c>
      <c r="D61">
        <v>50</v>
      </c>
      <c r="E61">
        <v>10</v>
      </c>
      <c r="F61">
        <v>10</v>
      </c>
      <c r="G61">
        <v>1</v>
      </c>
      <c r="H61">
        <v>1</v>
      </c>
      <c r="I61">
        <v>1</v>
      </c>
      <c r="J61" s="6">
        <v>1</v>
      </c>
      <c r="K61">
        <v>1</v>
      </c>
      <c r="L61">
        <v>1</v>
      </c>
      <c r="M61">
        <v>1</v>
      </c>
      <c r="N61">
        <v>1</v>
      </c>
      <c r="O61" s="6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 s="6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 s="6">
        <v>1</v>
      </c>
      <c r="AE61">
        <v>1</v>
      </c>
      <c r="AF61" s="13">
        <v>1</v>
      </c>
      <c r="AG61">
        <v>1</v>
      </c>
      <c r="AH61">
        <v>1</v>
      </c>
      <c r="AI61">
        <v>1</v>
      </c>
      <c r="AJ61">
        <v>1</v>
      </c>
      <c r="AK61" s="23" t="str">
        <f>'Categories Report'!$A$6</f>
        <v>Category 1</v>
      </c>
    </row>
    <row r="62" spans="1:37">
      <c r="A62" t="s">
        <v>63</v>
      </c>
      <c r="B62" s="3" t="s">
        <v>237</v>
      </c>
      <c r="C62">
        <v>11.54</v>
      </c>
      <c r="D62">
        <v>36</v>
      </c>
      <c r="E62">
        <v>10</v>
      </c>
      <c r="F62">
        <v>10</v>
      </c>
      <c r="G62">
        <v>0</v>
      </c>
      <c r="H62">
        <v>0</v>
      </c>
      <c r="I62">
        <v>0</v>
      </c>
      <c r="J62" s="6">
        <v>0</v>
      </c>
      <c r="K62">
        <v>1</v>
      </c>
      <c r="L62">
        <v>1</v>
      </c>
      <c r="M62">
        <v>1</v>
      </c>
      <c r="N62">
        <v>1</v>
      </c>
      <c r="O62" s="6">
        <v>1</v>
      </c>
      <c r="P62">
        <v>0</v>
      </c>
      <c r="Q62">
        <v>0</v>
      </c>
      <c r="R62">
        <v>1</v>
      </c>
      <c r="S62">
        <v>0</v>
      </c>
      <c r="T62">
        <v>1</v>
      </c>
      <c r="U62">
        <v>0</v>
      </c>
      <c r="V62">
        <v>1</v>
      </c>
      <c r="W62">
        <v>0</v>
      </c>
      <c r="X62" s="6">
        <v>0</v>
      </c>
      <c r="Y62">
        <v>1</v>
      </c>
      <c r="Z62">
        <v>0</v>
      </c>
      <c r="AA62">
        <v>1</v>
      </c>
      <c r="AB62">
        <v>1</v>
      </c>
      <c r="AC62">
        <v>1</v>
      </c>
      <c r="AD62" s="6">
        <v>1</v>
      </c>
      <c r="AE62">
        <v>1</v>
      </c>
      <c r="AF62" s="13">
        <v>0</v>
      </c>
      <c r="AG62">
        <v>0</v>
      </c>
      <c r="AH62">
        <v>0</v>
      </c>
      <c r="AI62">
        <v>1</v>
      </c>
      <c r="AJ62">
        <v>1</v>
      </c>
      <c r="AK62" s="23" t="str">
        <f>'Categories Report'!$A$7</f>
        <v>Category 2</v>
      </c>
    </row>
    <row r="63" spans="1:37">
      <c r="A63" t="s">
        <v>133</v>
      </c>
      <c r="B63" s="3" t="s">
        <v>236</v>
      </c>
      <c r="C63">
        <v>12.2</v>
      </c>
      <c r="D63">
        <v>49</v>
      </c>
      <c r="E63">
        <v>10</v>
      </c>
      <c r="F63">
        <v>10</v>
      </c>
      <c r="G63">
        <v>1</v>
      </c>
      <c r="H63">
        <v>1</v>
      </c>
      <c r="I63">
        <v>1</v>
      </c>
      <c r="J63" s="6">
        <v>1</v>
      </c>
      <c r="K63">
        <v>1</v>
      </c>
      <c r="L63">
        <v>1</v>
      </c>
      <c r="M63">
        <v>1</v>
      </c>
      <c r="N63">
        <v>1</v>
      </c>
      <c r="O63" s="6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 s="6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 s="6">
        <v>1</v>
      </c>
      <c r="AE63">
        <v>1</v>
      </c>
      <c r="AF63" s="13">
        <v>1</v>
      </c>
      <c r="AG63">
        <v>1</v>
      </c>
      <c r="AH63">
        <v>1</v>
      </c>
      <c r="AI63">
        <v>1</v>
      </c>
      <c r="AJ63">
        <v>1</v>
      </c>
      <c r="AK63" s="23" t="str">
        <f>'Categories Report'!$A$6</f>
        <v>Category 1</v>
      </c>
    </row>
    <row r="64" spans="1:37">
      <c r="A64" t="s">
        <v>186</v>
      </c>
      <c r="B64" s="3" t="s">
        <v>236</v>
      </c>
      <c r="C64">
        <v>12.22</v>
      </c>
      <c r="D64">
        <v>50</v>
      </c>
      <c r="E64">
        <v>10</v>
      </c>
      <c r="F64">
        <v>10</v>
      </c>
      <c r="G64">
        <v>1</v>
      </c>
      <c r="H64">
        <v>1</v>
      </c>
      <c r="I64">
        <v>1</v>
      </c>
      <c r="J64" s="6">
        <v>1</v>
      </c>
      <c r="K64">
        <v>1</v>
      </c>
      <c r="L64">
        <v>1</v>
      </c>
      <c r="M64">
        <v>1</v>
      </c>
      <c r="N64">
        <v>1</v>
      </c>
      <c r="O64" s="6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 s="6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 s="6">
        <v>1</v>
      </c>
      <c r="AE64">
        <v>1</v>
      </c>
      <c r="AF64" s="13">
        <v>1</v>
      </c>
      <c r="AG64">
        <v>1</v>
      </c>
      <c r="AH64">
        <v>1</v>
      </c>
      <c r="AI64">
        <v>1</v>
      </c>
      <c r="AJ64">
        <v>1</v>
      </c>
      <c r="AK64" s="23" t="str">
        <f>'Categories Report'!$A$6</f>
        <v>Category 1</v>
      </c>
    </row>
    <row r="65" spans="1:37">
      <c r="A65" t="s">
        <v>64</v>
      </c>
      <c r="B65" s="3" t="s">
        <v>236</v>
      </c>
      <c r="C65">
        <v>12.23</v>
      </c>
      <c r="D65">
        <v>50</v>
      </c>
      <c r="E65">
        <v>10</v>
      </c>
      <c r="F65">
        <v>10</v>
      </c>
      <c r="G65">
        <v>1</v>
      </c>
      <c r="H65">
        <v>1</v>
      </c>
      <c r="I65">
        <v>1</v>
      </c>
      <c r="J65" s="6">
        <v>1</v>
      </c>
      <c r="K65">
        <v>1</v>
      </c>
      <c r="L65">
        <v>1</v>
      </c>
      <c r="M65">
        <v>1</v>
      </c>
      <c r="N65">
        <v>1</v>
      </c>
      <c r="O65" s="6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 s="6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 s="6">
        <v>1</v>
      </c>
      <c r="AE65">
        <v>1</v>
      </c>
      <c r="AF65" s="13">
        <v>1</v>
      </c>
      <c r="AG65">
        <v>1</v>
      </c>
      <c r="AH65">
        <v>1</v>
      </c>
      <c r="AI65">
        <v>1</v>
      </c>
      <c r="AJ65">
        <v>1</v>
      </c>
      <c r="AK65" s="23" t="str">
        <f>'Categories Report'!$A$6</f>
        <v>Category 1</v>
      </c>
    </row>
    <row r="66" spans="1:37">
      <c r="A66" t="s">
        <v>173</v>
      </c>
      <c r="B66" s="3" t="s">
        <v>237</v>
      </c>
      <c r="C66">
        <v>12.25</v>
      </c>
      <c r="D66">
        <v>22</v>
      </c>
      <c r="E66">
        <v>6</v>
      </c>
      <c r="F66">
        <v>5</v>
      </c>
      <c r="G66">
        <v>0</v>
      </c>
      <c r="H66">
        <v>0</v>
      </c>
      <c r="I66">
        <v>0</v>
      </c>
      <c r="J66" s="6">
        <v>0</v>
      </c>
      <c r="K66">
        <v>1</v>
      </c>
      <c r="L66">
        <v>0</v>
      </c>
      <c r="M66">
        <v>1</v>
      </c>
      <c r="N66">
        <v>0</v>
      </c>
      <c r="O66" s="6">
        <v>1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 s="6">
        <v>0</v>
      </c>
      <c r="Y66">
        <v>1</v>
      </c>
      <c r="Z66">
        <v>0</v>
      </c>
      <c r="AA66">
        <v>0</v>
      </c>
      <c r="AB66">
        <v>0</v>
      </c>
      <c r="AC66">
        <v>1</v>
      </c>
      <c r="AD66" s="6">
        <v>0</v>
      </c>
      <c r="AE66">
        <v>1</v>
      </c>
      <c r="AF66" s="13">
        <v>0</v>
      </c>
      <c r="AG66">
        <v>1</v>
      </c>
      <c r="AH66">
        <v>0</v>
      </c>
      <c r="AI66">
        <v>1</v>
      </c>
      <c r="AJ66">
        <v>1</v>
      </c>
      <c r="AK66" s="23" t="str">
        <f>'Categories Report'!$A$7</f>
        <v>Category 2</v>
      </c>
    </row>
    <row r="67" spans="1:37">
      <c r="A67" t="s">
        <v>100</v>
      </c>
      <c r="B67" s="3" t="s">
        <v>236</v>
      </c>
      <c r="C67">
        <v>12.29</v>
      </c>
      <c r="D67">
        <v>17</v>
      </c>
      <c r="E67">
        <v>0</v>
      </c>
      <c r="F67">
        <v>5</v>
      </c>
      <c r="G67">
        <v>0</v>
      </c>
      <c r="H67">
        <v>0</v>
      </c>
      <c r="I67">
        <v>0</v>
      </c>
      <c r="J67" s="6">
        <v>1</v>
      </c>
      <c r="K67">
        <v>1</v>
      </c>
      <c r="L67">
        <v>0</v>
      </c>
      <c r="M67">
        <v>0</v>
      </c>
      <c r="N67">
        <v>0</v>
      </c>
      <c r="O67" s="6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 s="6">
        <v>0</v>
      </c>
      <c r="Y67">
        <v>1</v>
      </c>
      <c r="Z67">
        <v>1</v>
      </c>
      <c r="AA67">
        <v>0</v>
      </c>
      <c r="AB67">
        <v>1</v>
      </c>
      <c r="AC67">
        <v>1</v>
      </c>
      <c r="AD67" s="6">
        <v>0</v>
      </c>
      <c r="AE67">
        <v>1</v>
      </c>
      <c r="AF67" s="13">
        <v>0</v>
      </c>
      <c r="AG67">
        <v>1</v>
      </c>
      <c r="AH67">
        <v>0</v>
      </c>
      <c r="AI67">
        <v>0</v>
      </c>
      <c r="AJ67">
        <v>0</v>
      </c>
      <c r="AK67" s="23" t="str">
        <f>'Categories Report'!$A$7</f>
        <v>Category 2</v>
      </c>
    </row>
    <row r="68" spans="1:37">
      <c r="A68" t="s">
        <v>152</v>
      </c>
      <c r="B68" s="3" t="s">
        <v>236</v>
      </c>
      <c r="C68">
        <v>12.3</v>
      </c>
      <c r="D68">
        <v>50</v>
      </c>
      <c r="E68">
        <v>10</v>
      </c>
      <c r="F68">
        <v>10</v>
      </c>
      <c r="G68">
        <v>1</v>
      </c>
      <c r="H68">
        <v>1</v>
      </c>
      <c r="I68">
        <v>1</v>
      </c>
      <c r="J68" s="6">
        <v>1</v>
      </c>
      <c r="K68">
        <v>1</v>
      </c>
      <c r="L68">
        <v>1</v>
      </c>
      <c r="M68">
        <v>1</v>
      </c>
      <c r="N68">
        <v>1</v>
      </c>
      <c r="O68" s="6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 s="6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 s="6">
        <v>1</v>
      </c>
      <c r="AE68">
        <v>1</v>
      </c>
      <c r="AF68" s="13">
        <v>1</v>
      </c>
      <c r="AG68">
        <v>1</v>
      </c>
      <c r="AH68">
        <v>1</v>
      </c>
      <c r="AI68">
        <v>1</v>
      </c>
      <c r="AJ68">
        <v>1</v>
      </c>
      <c r="AK68" s="23" t="str">
        <f>'Categories Report'!$A$6</f>
        <v>Category 1</v>
      </c>
    </row>
    <row r="69" spans="1:37">
      <c r="A69" t="s">
        <v>149</v>
      </c>
      <c r="B69" s="3" t="s">
        <v>236</v>
      </c>
      <c r="C69">
        <v>12.48</v>
      </c>
      <c r="D69">
        <v>47.5</v>
      </c>
      <c r="E69">
        <v>10</v>
      </c>
      <c r="F69">
        <v>7.5</v>
      </c>
      <c r="G69">
        <v>1</v>
      </c>
      <c r="H69">
        <v>1</v>
      </c>
      <c r="I69">
        <v>1</v>
      </c>
      <c r="J69" s="6">
        <v>1</v>
      </c>
      <c r="K69">
        <v>1</v>
      </c>
      <c r="L69">
        <v>1</v>
      </c>
      <c r="M69">
        <v>1</v>
      </c>
      <c r="N69">
        <v>1</v>
      </c>
      <c r="O69" s="6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 s="6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 s="6">
        <v>1</v>
      </c>
      <c r="AE69">
        <v>1</v>
      </c>
      <c r="AF69" s="13">
        <v>1</v>
      </c>
      <c r="AG69">
        <v>1</v>
      </c>
      <c r="AH69">
        <v>1</v>
      </c>
      <c r="AI69">
        <v>1</v>
      </c>
      <c r="AJ69">
        <v>1</v>
      </c>
      <c r="AK69" s="23" t="str">
        <f>'Categories Report'!$A$8</f>
        <v>Category 3</v>
      </c>
    </row>
    <row r="70" spans="1:37">
      <c r="A70" t="s">
        <v>36</v>
      </c>
      <c r="B70" s="3" t="s">
        <v>236</v>
      </c>
      <c r="C70">
        <v>13.1</v>
      </c>
      <c r="D70">
        <v>47</v>
      </c>
      <c r="E70">
        <v>10</v>
      </c>
      <c r="F70">
        <v>10</v>
      </c>
      <c r="G70">
        <v>1</v>
      </c>
      <c r="H70">
        <v>1</v>
      </c>
      <c r="I70">
        <v>1</v>
      </c>
      <c r="J70" s="6">
        <v>1</v>
      </c>
      <c r="K70">
        <v>1</v>
      </c>
      <c r="L70">
        <v>0</v>
      </c>
      <c r="M70">
        <v>0</v>
      </c>
      <c r="N70">
        <v>1</v>
      </c>
      <c r="O70" s="6">
        <v>1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1</v>
      </c>
      <c r="W70">
        <v>1</v>
      </c>
      <c r="X70" s="6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 s="6">
        <v>1</v>
      </c>
      <c r="AE70">
        <v>1</v>
      </c>
      <c r="AF70" s="13">
        <v>1</v>
      </c>
      <c r="AG70">
        <v>1</v>
      </c>
      <c r="AH70">
        <v>1</v>
      </c>
      <c r="AI70">
        <v>1</v>
      </c>
      <c r="AJ70">
        <v>1</v>
      </c>
      <c r="AK70" s="23" t="str">
        <f>'Categories Report'!$A$8</f>
        <v>Category 3</v>
      </c>
    </row>
    <row r="71" spans="1:37">
      <c r="A71" t="s">
        <v>84</v>
      </c>
      <c r="B71" s="3" t="s">
        <v>237</v>
      </c>
      <c r="C71">
        <v>13.12</v>
      </c>
      <c r="D71">
        <v>49</v>
      </c>
      <c r="E71">
        <v>10</v>
      </c>
      <c r="F71">
        <v>10</v>
      </c>
      <c r="G71">
        <v>1</v>
      </c>
      <c r="H71">
        <v>1</v>
      </c>
      <c r="I71">
        <v>1</v>
      </c>
      <c r="J71" s="6">
        <v>1</v>
      </c>
      <c r="K71">
        <v>1</v>
      </c>
      <c r="L71">
        <v>1</v>
      </c>
      <c r="M71">
        <v>1</v>
      </c>
      <c r="N71">
        <v>1</v>
      </c>
      <c r="O71" s="6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 s="6">
        <v>1</v>
      </c>
      <c r="Y71">
        <v>1</v>
      </c>
      <c r="Z71">
        <v>1</v>
      </c>
      <c r="AA71">
        <v>1</v>
      </c>
      <c r="AB71">
        <v>1</v>
      </c>
      <c r="AC71">
        <v>0</v>
      </c>
      <c r="AD71" s="6">
        <v>1</v>
      </c>
      <c r="AE71">
        <v>1</v>
      </c>
      <c r="AF71" s="13">
        <v>1</v>
      </c>
      <c r="AG71">
        <v>1</v>
      </c>
      <c r="AH71">
        <v>1</v>
      </c>
      <c r="AI71">
        <v>1</v>
      </c>
      <c r="AJ71">
        <v>1</v>
      </c>
      <c r="AK71" s="23" t="str">
        <f>'Categories Report'!$A$6</f>
        <v>Category 1</v>
      </c>
    </row>
    <row r="72" spans="1:37">
      <c r="A72" t="s">
        <v>191</v>
      </c>
      <c r="B72" s="3" t="s">
        <v>237</v>
      </c>
      <c r="C72">
        <v>13.18</v>
      </c>
      <c r="D72">
        <v>49</v>
      </c>
      <c r="E72">
        <v>10</v>
      </c>
      <c r="F72">
        <v>10</v>
      </c>
      <c r="G72">
        <v>1</v>
      </c>
      <c r="H72">
        <v>0</v>
      </c>
      <c r="I72">
        <v>1</v>
      </c>
      <c r="J72" s="6">
        <v>1</v>
      </c>
      <c r="K72">
        <v>1</v>
      </c>
      <c r="L72">
        <v>1</v>
      </c>
      <c r="M72">
        <v>1</v>
      </c>
      <c r="N72">
        <v>1</v>
      </c>
      <c r="O72" s="6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 s="6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 s="6">
        <v>1</v>
      </c>
      <c r="AE72">
        <v>1</v>
      </c>
      <c r="AF72" s="13">
        <v>1</v>
      </c>
      <c r="AG72">
        <v>1</v>
      </c>
      <c r="AH72">
        <v>1</v>
      </c>
      <c r="AI72">
        <v>1</v>
      </c>
      <c r="AJ72">
        <v>1</v>
      </c>
      <c r="AK72" s="23" t="str">
        <f>'Categories Report'!$A$6</f>
        <v>Category 1</v>
      </c>
    </row>
    <row r="73" spans="1:37">
      <c r="A73" t="s">
        <v>168</v>
      </c>
      <c r="B73" s="3" t="s">
        <v>236</v>
      </c>
      <c r="C73">
        <v>13.2</v>
      </c>
      <c r="D73">
        <v>50</v>
      </c>
      <c r="E73">
        <v>10</v>
      </c>
      <c r="F73">
        <v>10</v>
      </c>
      <c r="G73">
        <v>1</v>
      </c>
      <c r="H73">
        <v>1</v>
      </c>
      <c r="I73">
        <v>1</v>
      </c>
      <c r="J73" s="6">
        <v>1</v>
      </c>
      <c r="K73">
        <v>1</v>
      </c>
      <c r="L73">
        <v>1</v>
      </c>
      <c r="M73">
        <v>1</v>
      </c>
      <c r="N73">
        <v>1</v>
      </c>
      <c r="O73" s="6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 s="6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 s="6">
        <v>1</v>
      </c>
      <c r="AE73">
        <v>1</v>
      </c>
      <c r="AF73" s="13">
        <v>1</v>
      </c>
      <c r="AG73">
        <v>1</v>
      </c>
      <c r="AH73">
        <v>1</v>
      </c>
      <c r="AI73">
        <v>1</v>
      </c>
      <c r="AJ73">
        <v>1</v>
      </c>
      <c r="AK73" s="23" t="str">
        <f>'Categories Report'!$A$6</f>
        <v>Category 1</v>
      </c>
    </row>
    <row r="74" spans="1:37">
      <c r="A74" t="s">
        <v>83</v>
      </c>
      <c r="B74" s="3" t="s">
        <v>236</v>
      </c>
      <c r="C74">
        <v>13.37</v>
      </c>
      <c r="D74">
        <v>48</v>
      </c>
      <c r="E74">
        <v>10</v>
      </c>
      <c r="F74">
        <v>10</v>
      </c>
      <c r="G74">
        <v>1</v>
      </c>
      <c r="H74">
        <v>1</v>
      </c>
      <c r="I74">
        <v>1</v>
      </c>
      <c r="J74" s="6">
        <v>1</v>
      </c>
      <c r="K74">
        <v>1</v>
      </c>
      <c r="L74">
        <v>1</v>
      </c>
      <c r="M74">
        <v>1</v>
      </c>
      <c r="N74">
        <v>1</v>
      </c>
      <c r="O74" s="6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 s="6">
        <v>1</v>
      </c>
      <c r="Y74">
        <v>1</v>
      </c>
      <c r="Z74">
        <v>1</v>
      </c>
      <c r="AA74">
        <v>1</v>
      </c>
      <c r="AB74">
        <v>0</v>
      </c>
      <c r="AC74">
        <v>1</v>
      </c>
      <c r="AD74" s="6">
        <v>1</v>
      </c>
      <c r="AE74">
        <v>1</v>
      </c>
      <c r="AF74" s="13">
        <v>1</v>
      </c>
      <c r="AG74">
        <v>1</v>
      </c>
      <c r="AH74">
        <v>1</v>
      </c>
      <c r="AI74">
        <v>1</v>
      </c>
      <c r="AJ74">
        <v>0</v>
      </c>
      <c r="AK74" s="23" t="str">
        <f>'Categories Report'!$A$8</f>
        <v>Category 3</v>
      </c>
    </row>
    <row r="75" spans="1:37">
      <c r="A75" t="s">
        <v>128</v>
      </c>
      <c r="B75" s="3" t="s">
        <v>236</v>
      </c>
      <c r="C75">
        <v>13.4</v>
      </c>
      <c r="D75">
        <v>48</v>
      </c>
      <c r="E75">
        <v>10</v>
      </c>
      <c r="F75">
        <v>10</v>
      </c>
      <c r="G75">
        <v>1</v>
      </c>
      <c r="H75">
        <v>0</v>
      </c>
      <c r="I75">
        <v>1</v>
      </c>
      <c r="J75" s="6">
        <v>1</v>
      </c>
      <c r="K75">
        <v>1</v>
      </c>
      <c r="L75">
        <v>1</v>
      </c>
      <c r="M75">
        <v>1</v>
      </c>
      <c r="N75">
        <v>1</v>
      </c>
      <c r="O75" s="6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0</v>
      </c>
      <c r="V75">
        <v>1</v>
      </c>
      <c r="W75">
        <v>1</v>
      </c>
      <c r="X75" s="6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 s="6">
        <v>1</v>
      </c>
      <c r="AE75">
        <v>1</v>
      </c>
      <c r="AF75" s="13">
        <v>1</v>
      </c>
      <c r="AG75">
        <v>1</v>
      </c>
      <c r="AH75">
        <v>1</v>
      </c>
      <c r="AI75">
        <v>1</v>
      </c>
      <c r="AJ75">
        <v>1</v>
      </c>
      <c r="AK75" s="23" t="str">
        <f>'Categories Report'!$A$8</f>
        <v>Category 3</v>
      </c>
    </row>
    <row r="76" spans="1:37">
      <c r="A76" t="s">
        <v>62</v>
      </c>
      <c r="B76" s="3" t="s">
        <v>237</v>
      </c>
      <c r="C76">
        <v>13.43</v>
      </c>
      <c r="D76">
        <v>49</v>
      </c>
      <c r="E76">
        <v>10</v>
      </c>
      <c r="F76">
        <v>10</v>
      </c>
      <c r="G76">
        <v>1</v>
      </c>
      <c r="H76">
        <v>1</v>
      </c>
      <c r="I76">
        <v>1</v>
      </c>
      <c r="J76" s="6">
        <v>1</v>
      </c>
      <c r="K76">
        <v>1</v>
      </c>
      <c r="L76">
        <v>1</v>
      </c>
      <c r="M76">
        <v>1</v>
      </c>
      <c r="N76">
        <v>0</v>
      </c>
      <c r="O76" s="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 s="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 s="6">
        <v>1</v>
      </c>
      <c r="AE76">
        <v>1</v>
      </c>
      <c r="AF76" s="13">
        <v>1</v>
      </c>
      <c r="AG76">
        <v>1</v>
      </c>
      <c r="AH76">
        <v>1</v>
      </c>
      <c r="AI76">
        <v>1</v>
      </c>
      <c r="AJ76">
        <v>1</v>
      </c>
      <c r="AK76" s="23" t="str">
        <f>'Categories Report'!$A$6</f>
        <v>Category 1</v>
      </c>
    </row>
    <row r="77" spans="1:37">
      <c r="A77" t="s">
        <v>177</v>
      </c>
      <c r="B77" s="3" t="s">
        <v>236</v>
      </c>
      <c r="C77">
        <v>13.53</v>
      </c>
      <c r="D77">
        <v>50</v>
      </c>
      <c r="E77">
        <v>10</v>
      </c>
      <c r="F77">
        <v>10</v>
      </c>
      <c r="G77">
        <v>1</v>
      </c>
      <c r="H77">
        <v>1</v>
      </c>
      <c r="I77">
        <v>1</v>
      </c>
      <c r="J77" s="6">
        <v>1</v>
      </c>
      <c r="K77">
        <v>1</v>
      </c>
      <c r="L77">
        <v>1</v>
      </c>
      <c r="M77">
        <v>1</v>
      </c>
      <c r="N77">
        <v>1</v>
      </c>
      <c r="O77" s="6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 s="6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 s="6">
        <v>1</v>
      </c>
      <c r="AE77">
        <v>1</v>
      </c>
      <c r="AF77" s="13">
        <v>1</v>
      </c>
      <c r="AG77">
        <v>1</v>
      </c>
      <c r="AH77">
        <v>1</v>
      </c>
      <c r="AI77">
        <v>1</v>
      </c>
      <c r="AJ77">
        <v>1</v>
      </c>
      <c r="AK77" s="23" t="str">
        <f>'Categories Report'!$A$6</f>
        <v>Category 1</v>
      </c>
    </row>
    <row r="78" spans="1:37">
      <c r="A78" t="s">
        <v>108</v>
      </c>
      <c r="B78" s="3" t="s">
        <v>237</v>
      </c>
      <c r="C78">
        <v>13.56</v>
      </c>
      <c r="D78">
        <v>40</v>
      </c>
      <c r="E78">
        <v>0</v>
      </c>
      <c r="F78">
        <v>10</v>
      </c>
      <c r="G78">
        <v>1</v>
      </c>
      <c r="H78">
        <v>1</v>
      </c>
      <c r="I78">
        <v>1</v>
      </c>
      <c r="J78" s="6">
        <v>1</v>
      </c>
      <c r="K78">
        <v>1</v>
      </c>
      <c r="L78">
        <v>1</v>
      </c>
      <c r="M78">
        <v>1</v>
      </c>
      <c r="N78">
        <v>1</v>
      </c>
      <c r="O78" s="6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 s="6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 s="6">
        <v>1</v>
      </c>
      <c r="AE78">
        <v>1</v>
      </c>
      <c r="AF78" s="13">
        <v>1</v>
      </c>
      <c r="AG78">
        <v>1</v>
      </c>
      <c r="AH78">
        <v>1</v>
      </c>
      <c r="AI78">
        <v>1</v>
      </c>
      <c r="AJ78">
        <v>1</v>
      </c>
      <c r="AK78" s="23" t="str">
        <f>'Categories Report'!$A$8</f>
        <v>Category 3</v>
      </c>
    </row>
    <row r="79" spans="1:37">
      <c r="A79" t="s">
        <v>132</v>
      </c>
      <c r="B79" s="3" t="s">
        <v>236</v>
      </c>
      <c r="C79">
        <v>13.8</v>
      </c>
      <c r="D79">
        <v>50</v>
      </c>
      <c r="E79">
        <v>10</v>
      </c>
      <c r="F79">
        <v>10</v>
      </c>
      <c r="G79">
        <v>1</v>
      </c>
      <c r="H79">
        <v>1</v>
      </c>
      <c r="I79">
        <v>1</v>
      </c>
      <c r="J79" s="6">
        <v>1</v>
      </c>
      <c r="K79">
        <v>1</v>
      </c>
      <c r="L79">
        <v>1</v>
      </c>
      <c r="M79">
        <v>1</v>
      </c>
      <c r="N79">
        <v>1</v>
      </c>
      <c r="O79" s="6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 s="6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 s="6">
        <v>1</v>
      </c>
      <c r="AE79">
        <v>1</v>
      </c>
      <c r="AF79" s="13">
        <v>1</v>
      </c>
      <c r="AG79">
        <v>1</v>
      </c>
      <c r="AH79">
        <v>1</v>
      </c>
      <c r="AI79">
        <v>1</v>
      </c>
      <c r="AJ79">
        <v>1</v>
      </c>
      <c r="AK79" s="23" t="str">
        <f>'Categories Report'!$A$6</f>
        <v>Category 1</v>
      </c>
    </row>
    <row r="80" spans="1:37">
      <c r="A80" t="s">
        <v>90</v>
      </c>
      <c r="B80" s="3" t="s">
        <v>236</v>
      </c>
      <c r="C80">
        <v>14.15</v>
      </c>
      <c r="D80">
        <v>50</v>
      </c>
      <c r="E80">
        <v>10</v>
      </c>
      <c r="F80">
        <v>10</v>
      </c>
      <c r="G80">
        <v>1</v>
      </c>
      <c r="H80">
        <v>1</v>
      </c>
      <c r="I80">
        <v>1</v>
      </c>
      <c r="J80" s="6">
        <v>1</v>
      </c>
      <c r="K80">
        <v>1</v>
      </c>
      <c r="L80">
        <v>1</v>
      </c>
      <c r="M80">
        <v>1</v>
      </c>
      <c r="N80">
        <v>1</v>
      </c>
      <c r="O80" s="6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 s="6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 s="6">
        <v>1</v>
      </c>
      <c r="AE80">
        <v>1</v>
      </c>
      <c r="AF80" s="13">
        <v>1</v>
      </c>
      <c r="AG80">
        <v>1</v>
      </c>
      <c r="AH80">
        <v>1</v>
      </c>
      <c r="AI80">
        <v>1</v>
      </c>
      <c r="AJ80">
        <v>1</v>
      </c>
      <c r="AK80" s="23" t="str">
        <f>'Categories Report'!$A$6</f>
        <v>Category 1</v>
      </c>
    </row>
    <row r="81" spans="1:37">
      <c r="A81" t="s">
        <v>150</v>
      </c>
      <c r="B81" s="3" t="s">
        <v>236</v>
      </c>
      <c r="C81">
        <v>14.22</v>
      </c>
      <c r="D81">
        <v>50</v>
      </c>
      <c r="E81">
        <v>10</v>
      </c>
      <c r="F81">
        <v>10</v>
      </c>
      <c r="G81">
        <v>1</v>
      </c>
      <c r="H81">
        <v>1</v>
      </c>
      <c r="I81">
        <v>1</v>
      </c>
      <c r="J81" s="6">
        <v>1</v>
      </c>
      <c r="K81">
        <v>1</v>
      </c>
      <c r="L81">
        <v>1</v>
      </c>
      <c r="M81">
        <v>1</v>
      </c>
      <c r="N81">
        <v>1</v>
      </c>
      <c r="O81" s="6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 s="6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 s="6">
        <v>1</v>
      </c>
      <c r="AE81">
        <v>1</v>
      </c>
      <c r="AF81" s="13">
        <v>1</v>
      </c>
      <c r="AG81">
        <v>1</v>
      </c>
      <c r="AH81">
        <v>1</v>
      </c>
      <c r="AI81">
        <v>1</v>
      </c>
      <c r="AJ81">
        <v>1</v>
      </c>
      <c r="AK81" s="23" t="str">
        <f>'Categories Report'!$A$6</f>
        <v>Category 1</v>
      </c>
    </row>
    <row r="82" spans="1:37">
      <c r="A82" t="s">
        <v>139</v>
      </c>
      <c r="B82" s="3" t="s">
        <v>237</v>
      </c>
      <c r="C82">
        <v>14.3</v>
      </c>
      <c r="D82">
        <v>48</v>
      </c>
      <c r="E82">
        <v>10</v>
      </c>
      <c r="F82">
        <v>10</v>
      </c>
      <c r="G82">
        <v>1</v>
      </c>
      <c r="H82">
        <v>1</v>
      </c>
      <c r="I82">
        <v>1</v>
      </c>
      <c r="J82" s="6">
        <v>1</v>
      </c>
      <c r="K82">
        <v>1</v>
      </c>
      <c r="L82">
        <v>1</v>
      </c>
      <c r="M82">
        <v>0</v>
      </c>
      <c r="N82">
        <v>1</v>
      </c>
      <c r="O82" s="6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 s="6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 s="6">
        <v>1</v>
      </c>
      <c r="AE82">
        <v>1</v>
      </c>
      <c r="AF82" s="13">
        <v>1</v>
      </c>
      <c r="AG82">
        <v>1</v>
      </c>
      <c r="AH82">
        <v>1</v>
      </c>
      <c r="AI82">
        <v>1</v>
      </c>
      <c r="AJ82">
        <v>0</v>
      </c>
      <c r="AK82" s="23" t="str">
        <f>'Categories Report'!$A$8</f>
        <v>Category 3</v>
      </c>
    </row>
    <row r="83" spans="1:37">
      <c r="A83" t="s">
        <v>163</v>
      </c>
      <c r="B83" s="3" t="s">
        <v>237</v>
      </c>
      <c r="C83">
        <v>14.39</v>
      </c>
      <c r="D83">
        <v>50</v>
      </c>
      <c r="E83">
        <v>10</v>
      </c>
      <c r="F83">
        <v>10</v>
      </c>
      <c r="G83">
        <v>1</v>
      </c>
      <c r="H83">
        <v>1</v>
      </c>
      <c r="I83">
        <v>1</v>
      </c>
      <c r="J83" s="6">
        <v>1</v>
      </c>
      <c r="K83">
        <v>1</v>
      </c>
      <c r="L83">
        <v>1</v>
      </c>
      <c r="M83">
        <v>1</v>
      </c>
      <c r="N83">
        <v>1</v>
      </c>
      <c r="O83" s="6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 s="6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 s="6">
        <v>1</v>
      </c>
      <c r="AE83">
        <v>1</v>
      </c>
      <c r="AF83" s="13">
        <v>1</v>
      </c>
      <c r="AG83">
        <v>1</v>
      </c>
      <c r="AH83">
        <v>1</v>
      </c>
      <c r="AI83">
        <v>1</v>
      </c>
      <c r="AJ83">
        <v>1</v>
      </c>
      <c r="AK83" s="23" t="str">
        <f>'Categories Report'!$A$6</f>
        <v>Category 1</v>
      </c>
    </row>
    <row r="84" spans="1:37">
      <c r="A84" t="s">
        <v>166</v>
      </c>
      <c r="B84" s="3" t="s">
        <v>236</v>
      </c>
      <c r="C84">
        <v>14.44</v>
      </c>
      <c r="D84">
        <v>49</v>
      </c>
      <c r="E84">
        <v>10</v>
      </c>
      <c r="F84">
        <v>10</v>
      </c>
      <c r="G84">
        <v>1</v>
      </c>
      <c r="H84">
        <v>0</v>
      </c>
      <c r="I84">
        <v>1</v>
      </c>
      <c r="J84" s="6">
        <v>1</v>
      </c>
      <c r="K84">
        <v>1</v>
      </c>
      <c r="L84">
        <v>1</v>
      </c>
      <c r="M84">
        <v>1</v>
      </c>
      <c r="N84">
        <v>1</v>
      </c>
      <c r="O84" s="6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 s="6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 s="6">
        <v>1</v>
      </c>
      <c r="AE84">
        <v>1</v>
      </c>
      <c r="AF84" s="13">
        <v>1</v>
      </c>
      <c r="AG84">
        <v>1</v>
      </c>
      <c r="AH84">
        <v>1</v>
      </c>
      <c r="AI84">
        <v>1</v>
      </c>
      <c r="AJ84">
        <v>1</v>
      </c>
      <c r="AK84" s="23" t="str">
        <f>'Categories Report'!$A$6</f>
        <v>Category 1</v>
      </c>
    </row>
    <row r="85" spans="1:37">
      <c r="A85" t="s">
        <v>160</v>
      </c>
      <c r="B85" s="3" t="s">
        <v>237</v>
      </c>
      <c r="C85">
        <v>14.45</v>
      </c>
      <c r="D85">
        <v>50</v>
      </c>
      <c r="E85">
        <v>10</v>
      </c>
      <c r="F85">
        <v>10</v>
      </c>
      <c r="G85">
        <v>1</v>
      </c>
      <c r="H85">
        <v>1</v>
      </c>
      <c r="I85">
        <v>1</v>
      </c>
      <c r="J85" s="6">
        <v>1</v>
      </c>
      <c r="K85">
        <v>1</v>
      </c>
      <c r="L85">
        <v>1</v>
      </c>
      <c r="M85">
        <v>1</v>
      </c>
      <c r="N85">
        <v>1</v>
      </c>
      <c r="O85" s="6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 s="6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 s="6">
        <v>1</v>
      </c>
      <c r="AE85">
        <v>1</v>
      </c>
      <c r="AF85" s="13">
        <v>1</v>
      </c>
      <c r="AG85">
        <v>1</v>
      </c>
      <c r="AH85">
        <v>1</v>
      </c>
      <c r="AI85">
        <v>1</v>
      </c>
      <c r="AJ85">
        <v>1</v>
      </c>
      <c r="AK85" s="23" t="str">
        <f>'Categories Report'!$A$6</f>
        <v>Category 1</v>
      </c>
    </row>
    <row r="86" spans="1:37">
      <c r="A86" t="s">
        <v>97</v>
      </c>
      <c r="B86" s="3" t="s">
        <v>237</v>
      </c>
      <c r="C86">
        <v>15.15</v>
      </c>
      <c r="D86">
        <v>48.75</v>
      </c>
      <c r="E86">
        <v>10</v>
      </c>
      <c r="F86">
        <v>8.75</v>
      </c>
      <c r="G86">
        <v>1</v>
      </c>
      <c r="H86">
        <v>1</v>
      </c>
      <c r="I86">
        <v>1</v>
      </c>
      <c r="J86" s="6">
        <v>1</v>
      </c>
      <c r="K86">
        <v>1</v>
      </c>
      <c r="L86">
        <v>1</v>
      </c>
      <c r="M86">
        <v>1</v>
      </c>
      <c r="N86">
        <v>1</v>
      </c>
      <c r="O86" s="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 s="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 s="6">
        <v>1</v>
      </c>
      <c r="AE86">
        <v>1</v>
      </c>
      <c r="AF86" s="13">
        <v>1</v>
      </c>
      <c r="AG86">
        <v>1</v>
      </c>
      <c r="AH86">
        <v>1</v>
      </c>
      <c r="AI86">
        <v>1</v>
      </c>
      <c r="AJ86">
        <v>1</v>
      </c>
      <c r="AK86" s="23" t="str">
        <f>'Categories Report'!$A$6</f>
        <v>Category 1</v>
      </c>
    </row>
    <row r="87" spans="1:37">
      <c r="A87" t="s">
        <v>179</v>
      </c>
      <c r="B87" s="3" t="s">
        <v>237</v>
      </c>
      <c r="C87">
        <v>15.32</v>
      </c>
      <c r="D87">
        <v>50</v>
      </c>
      <c r="E87">
        <v>10</v>
      </c>
      <c r="F87">
        <v>10</v>
      </c>
      <c r="G87">
        <v>1</v>
      </c>
      <c r="H87">
        <v>1</v>
      </c>
      <c r="I87">
        <v>1</v>
      </c>
      <c r="J87" s="6">
        <v>1</v>
      </c>
      <c r="K87">
        <v>1</v>
      </c>
      <c r="L87">
        <v>1</v>
      </c>
      <c r="M87">
        <v>1</v>
      </c>
      <c r="N87">
        <v>1</v>
      </c>
      <c r="O87" s="6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 s="6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 s="6">
        <v>1</v>
      </c>
      <c r="AE87">
        <v>1</v>
      </c>
      <c r="AF87" s="13">
        <v>1</v>
      </c>
      <c r="AG87">
        <v>1</v>
      </c>
      <c r="AH87">
        <v>1</v>
      </c>
      <c r="AI87">
        <v>1</v>
      </c>
      <c r="AJ87">
        <v>1</v>
      </c>
      <c r="AK87" s="23" t="str">
        <f>'Categories Report'!$A$6</f>
        <v>Category 1</v>
      </c>
    </row>
    <row r="88" spans="1:37">
      <c r="A88" t="s">
        <v>54</v>
      </c>
      <c r="B88" s="3" t="s">
        <v>237</v>
      </c>
      <c r="C88">
        <v>15.35</v>
      </c>
      <c r="D88">
        <v>49</v>
      </c>
      <c r="E88">
        <v>10</v>
      </c>
      <c r="F88">
        <v>10</v>
      </c>
      <c r="G88">
        <v>1</v>
      </c>
      <c r="H88">
        <v>1</v>
      </c>
      <c r="I88">
        <v>1</v>
      </c>
      <c r="J88" s="6">
        <v>1</v>
      </c>
      <c r="K88">
        <v>1</v>
      </c>
      <c r="L88">
        <v>1</v>
      </c>
      <c r="M88">
        <v>1</v>
      </c>
      <c r="N88">
        <v>1</v>
      </c>
      <c r="O88" s="6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 s="6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 s="6">
        <v>1</v>
      </c>
      <c r="AE88">
        <v>1</v>
      </c>
      <c r="AF88" s="13">
        <v>1</v>
      </c>
      <c r="AG88">
        <v>1</v>
      </c>
      <c r="AH88">
        <v>1</v>
      </c>
      <c r="AI88">
        <v>1</v>
      </c>
      <c r="AJ88">
        <v>0</v>
      </c>
      <c r="AK88" s="23" t="str">
        <f>'Categories Report'!$A$6</f>
        <v>Category 1</v>
      </c>
    </row>
    <row r="89" spans="1:37">
      <c r="A89" t="s">
        <v>95</v>
      </c>
      <c r="B89" s="3" t="s">
        <v>236</v>
      </c>
      <c r="C89">
        <v>15.41</v>
      </c>
      <c r="D89">
        <v>50</v>
      </c>
      <c r="E89">
        <v>10</v>
      </c>
      <c r="F89">
        <v>10</v>
      </c>
      <c r="G89">
        <v>1</v>
      </c>
      <c r="H89">
        <v>1</v>
      </c>
      <c r="I89">
        <v>1</v>
      </c>
      <c r="J89" s="6">
        <v>1</v>
      </c>
      <c r="K89">
        <v>1</v>
      </c>
      <c r="L89">
        <v>1</v>
      </c>
      <c r="M89">
        <v>1</v>
      </c>
      <c r="N89">
        <v>1</v>
      </c>
      <c r="O89" s="6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 s="6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 s="6">
        <v>1</v>
      </c>
      <c r="AE89">
        <v>1</v>
      </c>
      <c r="AF89" s="13">
        <v>1</v>
      </c>
      <c r="AG89">
        <v>1</v>
      </c>
      <c r="AH89">
        <v>1</v>
      </c>
      <c r="AI89">
        <v>1</v>
      </c>
      <c r="AJ89">
        <v>1</v>
      </c>
      <c r="AK89" s="23" t="str">
        <f>'Categories Report'!$A$6</f>
        <v>Category 1</v>
      </c>
    </row>
    <row r="90" spans="1:37">
      <c r="A90" t="s">
        <v>176</v>
      </c>
      <c r="B90" s="3" t="s">
        <v>237</v>
      </c>
      <c r="C90">
        <v>16.100000000000001</v>
      </c>
      <c r="D90">
        <v>50</v>
      </c>
      <c r="E90">
        <v>10</v>
      </c>
      <c r="F90">
        <v>10</v>
      </c>
      <c r="G90">
        <v>1</v>
      </c>
      <c r="H90">
        <v>1</v>
      </c>
      <c r="I90">
        <v>1</v>
      </c>
      <c r="J90" s="6">
        <v>1</v>
      </c>
      <c r="K90">
        <v>1</v>
      </c>
      <c r="L90">
        <v>1</v>
      </c>
      <c r="M90">
        <v>1</v>
      </c>
      <c r="N90">
        <v>1</v>
      </c>
      <c r="O90" s="6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 s="6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 s="6">
        <v>1</v>
      </c>
      <c r="AE90">
        <v>1</v>
      </c>
      <c r="AF90" s="13">
        <v>1</v>
      </c>
      <c r="AG90">
        <v>1</v>
      </c>
      <c r="AH90">
        <v>1</v>
      </c>
      <c r="AI90">
        <v>1</v>
      </c>
      <c r="AJ90">
        <v>1</v>
      </c>
      <c r="AK90" s="23" t="str">
        <f>'Categories Report'!$A$6</f>
        <v>Category 1</v>
      </c>
    </row>
    <row r="91" spans="1:37">
      <c r="A91" t="s">
        <v>94</v>
      </c>
      <c r="B91" s="3" t="s">
        <v>236</v>
      </c>
      <c r="C91">
        <v>16.11</v>
      </c>
      <c r="D91">
        <v>48</v>
      </c>
      <c r="E91">
        <v>10</v>
      </c>
      <c r="F91">
        <v>10</v>
      </c>
      <c r="G91">
        <v>1</v>
      </c>
      <c r="H91">
        <v>1</v>
      </c>
      <c r="I91">
        <v>1</v>
      </c>
      <c r="J91" s="6">
        <v>1</v>
      </c>
      <c r="K91">
        <v>0</v>
      </c>
      <c r="L91">
        <v>0</v>
      </c>
      <c r="M91">
        <v>1</v>
      </c>
      <c r="N91">
        <v>1</v>
      </c>
      <c r="O91" s="6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 s="6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 s="6">
        <v>1</v>
      </c>
      <c r="AE91">
        <v>1</v>
      </c>
      <c r="AF91" s="13">
        <v>1</v>
      </c>
      <c r="AG91">
        <v>1</v>
      </c>
      <c r="AH91">
        <v>1</v>
      </c>
      <c r="AI91">
        <v>1</v>
      </c>
      <c r="AJ91">
        <v>1</v>
      </c>
      <c r="AK91" s="23" t="str">
        <f>'Categories Report'!$A$8</f>
        <v>Category 3</v>
      </c>
    </row>
    <row r="92" spans="1:37">
      <c r="A92" t="s">
        <v>126</v>
      </c>
      <c r="B92" s="3" t="s">
        <v>236</v>
      </c>
      <c r="C92">
        <v>16.12</v>
      </c>
      <c r="D92">
        <v>50</v>
      </c>
      <c r="E92">
        <v>10</v>
      </c>
      <c r="F92">
        <v>10</v>
      </c>
      <c r="G92">
        <v>1</v>
      </c>
      <c r="H92">
        <v>1</v>
      </c>
      <c r="I92">
        <v>1</v>
      </c>
      <c r="J92" s="6">
        <v>1</v>
      </c>
      <c r="K92">
        <v>1</v>
      </c>
      <c r="L92">
        <v>1</v>
      </c>
      <c r="M92">
        <v>1</v>
      </c>
      <c r="N92">
        <v>1</v>
      </c>
      <c r="O92" s="6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 s="6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 s="6">
        <v>1</v>
      </c>
      <c r="AE92">
        <v>1</v>
      </c>
      <c r="AF92" s="13">
        <v>1</v>
      </c>
      <c r="AG92">
        <v>1</v>
      </c>
      <c r="AH92">
        <v>1</v>
      </c>
      <c r="AI92">
        <v>1</v>
      </c>
      <c r="AJ92">
        <v>1</v>
      </c>
      <c r="AK92" s="23" t="str">
        <f>'Categories Report'!$A$6</f>
        <v>Category 1</v>
      </c>
    </row>
    <row r="93" spans="1:37">
      <c r="A93" t="s">
        <v>71</v>
      </c>
      <c r="B93" s="3" t="s">
        <v>237</v>
      </c>
      <c r="C93">
        <v>16.18</v>
      </c>
      <c r="D93">
        <v>45</v>
      </c>
      <c r="E93">
        <v>10</v>
      </c>
      <c r="F93">
        <v>10</v>
      </c>
      <c r="G93">
        <v>0</v>
      </c>
      <c r="H93">
        <v>0</v>
      </c>
      <c r="I93">
        <v>1</v>
      </c>
      <c r="J93" s="6">
        <v>0</v>
      </c>
      <c r="K93">
        <v>1</v>
      </c>
      <c r="L93">
        <v>1</v>
      </c>
      <c r="M93">
        <v>1</v>
      </c>
      <c r="N93">
        <v>1</v>
      </c>
      <c r="O93" s="6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 s="6">
        <v>1</v>
      </c>
      <c r="Y93">
        <v>0</v>
      </c>
      <c r="Z93">
        <v>1</v>
      </c>
      <c r="AA93">
        <v>0</v>
      </c>
      <c r="AB93">
        <v>1</v>
      </c>
      <c r="AC93">
        <v>1</v>
      </c>
      <c r="AD93" s="6">
        <v>1</v>
      </c>
      <c r="AE93">
        <v>1</v>
      </c>
      <c r="AF93" s="13">
        <v>1</v>
      </c>
      <c r="AG93">
        <v>1</v>
      </c>
      <c r="AH93">
        <v>1</v>
      </c>
      <c r="AI93">
        <v>1</v>
      </c>
      <c r="AJ93">
        <v>1</v>
      </c>
      <c r="AK93" s="23" t="str">
        <f>'Categories Report'!$A$8</f>
        <v>Category 3</v>
      </c>
    </row>
    <row r="94" spans="1:37">
      <c r="A94" t="s">
        <v>178</v>
      </c>
      <c r="B94" s="3" t="s">
        <v>236</v>
      </c>
      <c r="C94">
        <v>16.34</v>
      </c>
      <c r="D94">
        <v>50</v>
      </c>
      <c r="E94">
        <v>10</v>
      </c>
      <c r="F94">
        <v>10</v>
      </c>
      <c r="G94">
        <v>1</v>
      </c>
      <c r="H94">
        <v>1</v>
      </c>
      <c r="I94">
        <v>1</v>
      </c>
      <c r="J94" s="6">
        <v>1</v>
      </c>
      <c r="K94">
        <v>1</v>
      </c>
      <c r="L94">
        <v>1</v>
      </c>
      <c r="M94">
        <v>1</v>
      </c>
      <c r="N94">
        <v>1</v>
      </c>
      <c r="O94" s="6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 s="6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 s="6">
        <v>1</v>
      </c>
      <c r="AE94">
        <v>1</v>
      </c>
      <c r="AF94" s="13">
        <v>1</v>
      </c>
      <c r="AG94">
        <v>1</v>
      </c>
      <c r="AH94">
        <v>1</v>
      </c>
      <c r="AI94">
        <v>1</v>
      </c>
      <c r="AJ94">
        <v>1</v>
      </c>
      <c r="AK94" s="23" t="str">
        <f>'Categories Report'!$A$6</f>
        <v>Category 1</v>
      </c>
    </row>
    <row r="95" spans="1:37">
      <c r="A95" t="s">
        <v>146</v>
      </c>
      <c r="B95" s="3" t="s">
        <v>236</v>
      </c>
      <c r="C95">
        <v>16.37</v>
      </c>
      <c r="D95">
        <v>25</v>
      </c>
      <c r="E95">
        <v>6</v>
      </c>
      <c r="F95">
        <v>10</v>
      </c>
      <c r="G95">
        <v>0</v>
      </c>
      <c r="H95">
        <v>0</v>
      </c>
      <c r="I95">
        <v>0</v>
      </c>
      <c r="J95" s="6">
        <v>1</v>
      </c>
      <c r="K95">
        <v>0</v>
      </c>
      <c r="L95">
        <v>0</v>
      </c>
      <c r="M95">
        <v>0</v>
      </c>
      <c r="N95">
        <v>0</v>
      </c>
      <c r="O95" s="6">
        <v>0</v>
      </c>
      <c r="P95">
        <v>1</v>
      </c>
      <c r="Q95">
        <v>1</v>
      </c>
      <c r="R95">
        <v>1</v>
      </c>
      <c r="S95">
        <v>1</v>
      </c>
      <c r="T95">
        <v>0</v>
      </c>
      <c r="U95">
        <v>1</v>
      </c>
      <c r="V95">
        <v>1</v>
      </c>
      <c r="W95">
        <v>0</v>
      </c>
      <c r="X95" s="6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 s="6">
        <v>0</v>
      </c>
      <c r="AE95">
        <v>1</v>
      </c>
      <c r="AF95" s="13">
        <v>0</v>
      </c>
      <c r="AG95">
        <v>0</v>
      </c>
      <c r="AH95">
        <v>0</v>
      </c>
      <c r="AI95">
        <v>0</v>
      </c>
      <c r="AJ95">
        <v>0</v>
      </c>
      <c r="AK95" s="23" t="str">
        <f>'Categories Report'!$A$7</f>
        <v>Category 2</v>
      </c>
    </row>
    <row r="96" spans="1:37">
      <c r="A96" t="s">
        <v>57</v>
      </c>
      <c r="B96" s="3" t="s">
        <v>236</v>
      </c>
      <c r="C96">
        <v>16.39</v>
      </c>
      <c r="D96">
        <v>49</v>
      </c>
      <c r="E96">
        <v>10</v>
      </c>
      <c r="F96">
        <v>10</v>
      </c>
      <c r="G96">
        <v>1</v>
      </c>
      <c r="H96">
        <v>1</v>
      </c>
      <c r="I96">
        <v>1</v>
      </c>
      <c r="J96" s="6">
        <v>1</v>
      </c>
      <c r="K96">
        <v>1</v>
      </c>
      <c r="L96">
        <v>1</v>
      </c>
      <c r="M96">
        <v>1</v>
      </c>
      <c r="N96">
        <v>1</v>
      </c>
      <c r="O96" s="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 s="6">
        <v>1</v>
      </c>
      <c r="Y96">
        <v>1</v>
      </c>
      <c r="Z96">
        <v>1</v>
      </c>
      <c r="AA96">
        <v>1</v>
      </c>
      <c r="AB96">
        <v>0</v>
      </c>
      <c r="AC96">
        <v>1</v>
      </c>
      <c r="AD96" s="6">
        <v>1</v>
      </c>
      <c r="AE96">
        <v>1</v>
      </c>
      <c r="AF96" s="13">
        <v>1</v>
      </c>
      <c r="AG96">
        <v>1</v>
      </c>
      <c r="AH96">
        <v>1</v>
      </c>
      <c r="AI96">
        <v>1</v>
      </c>
      <c r="AJ96">
        <v>1</v>
      </c>
      <c r="AK96" s="23" t="str">
        <f>'Categories Report'!$A$6</f>
        <v>Category 1</v>
      </c>
    </row>
    <row r="97" spans="1:37">
      <c r="A97" t="s">
        <v>192</v>
      </c>
      <c r="B97" s="3" t="s">
        <v>236</v>
      </c>
      <c r="C97">
        <v>16.399999999999999</v>
      </c>
      <c r="D97">
        <v>44.75</v>
      </c>
      <c r="E97">
        <v>8</v>
      </c>
      <c r="F97">
        <v>8.75</v>
      </c>
      <c r="G97">
        <v>1</v>
      </c>
      <c r="H97">
        <v>1</v>
      </c>
      <c r="I97">
        <v>1</v>
      </c>
      <c r="J97" s="6">
        <v>1</v>
      </c>
      <c r="K97">
        <v>1</v>
      </c>
      <c r="L97">
        <v>1</v>
      </c>
      <c r="M97">
        <v>1</v>
      </c>
      <c r="N97">
        <v>1</v>
      </c>
      <c r="O97" s="6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1</v>
      </c>
      <c r="W97">
        <v>1</v>
      </c>
      <c r="X97" s="6">
        <v>1</v>
      </c>
      <c r="Y97">
        <v>1</v>
      </c>
      <c r="Z97">
        <v>0</v>
      </c>
      <c r="AA97">
        <v>1</v>
      </c>
      <c r="AB97">
        <v>1</v>
      </c>
      <c r="AC97">
        <v>1</v>
      </c>
      <c r="AD97" s="6">
        <v>1</v>
      </c>
      <c r="AE97">
        <v>1</v>
      </c>
      <c r="AF97" s="13">
        <v>1</v>
      </c>
      <c r="AG97">
        <v>1</v>
      </c>
      <c r="AH97">
        <v>1</v>
      </c>
      <c r="AI97">
        <v>1</v>
      </c>
      <c r="AJ97">
        <v>1</v>
      </c>
      <c r="AK97" s="23" t="str">
        <f>'Categories Report'!$A$8</f>
        <v>Category 3</v>
      </c>
    </row>
    <row r="98" spans="1:37">
      <c r="A98" t="s">
        <v>56</v>
      </c>
      <c r="B98" s="3" t="s">
        <v>237</v>
      </c>
      <c r="C98">
        <v>16.5</v>
      </c>
      <c r="D98">
        <v>50</v>
      </c>
      <c r="E98">
        <v>10</v>
      </c>
      <c r="F98">
        <v>10</v>
      </c>
      <c r="G98">
        <v>1</v>
      </c>
      <c r="H98">
        <v>1</v>
      </c>
      <c r="I98">
        <v>1</v>
      </c>
      <c r="J98" s="6">
        <v>1</v>
      </c>
      <c r="K98">
        <v>1</v>
      </c>
      <c r="L98">
        <v>1</v>
      </c>
      <c r="M98">
        <v>1</v>
      </c>
      <c r="N98">
        <v>1</v>
      </c>
      <c r="O98" s="6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 s="6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 s="6">
        <v>1</v>
      </c>
      <c r="AE98">
        <v>1</v>
      </c>
      <c r="AF98" s="13">
        <v>1</v>
      </c>
      <c r="AG98">
        <v>1</v>
      </c>
      <c r="AH98">
        <v>1</v>
      </c>
      <c r="AI98">
        <v>1</v>
      </c>
      <c r="AJ98">
        <v>1</v>
      </c>
      <c r="AK98" s="23" t="str">
        <f>'Categories Report'!$A$6</f>
        <v>Category 1</v>
      </c>
    </row>
    <row r="99" spans="1:37">
      <c r="A99" t="s">
        <v>103</v>
      </c>
      <c r="B99" s="3" t="s">
        <v>237</v>
      </c>
      <c r="C99">
        <v>16.5</v>
      </c>
      <c r="D99">
        <v>48</v>
      </c>
      <c r="E99">
        <v>8</v>
      </c>
      <c r="F99">
        <v>10</v>
      </c>
      <c r="G99">
        <v>1</v>
      </c>
      <c r="H99">
        <v>1</v>
      </c>
      <c r="I99">
        <v>1</v>
      </c>
      <c r="J99" s="6">
        <v>1</v>
      </c>
      <c r="K99">
        <v>1</v>
      </c>
      <c r="L99">
        <v>1</v>
      </c>
      <c r="M99">
        <v>1</v>
      </c>
      <c r="N99">
        <v>1</v>
      </c>
      <c r="O99" s="6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 s="6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 s="6">
        <v>1</v>
      </c>
      <c r="AE99">
        <v>1</v>
      </c>
      <c r="AF99" s="13">
        <v>1</v>
      </c>
      <c r="AG99">
        <v>1</v>
      </c>
      <c r="AH99">
        <v>1</v>
      </c>
      <c r="AI99">
        <v>1</v>
      </c>
      <c r="AJ99">
        <v>1</v>
      </c>
      <c r="AK99" s="23" t="str">
        <f>'Categories Report'!$A$8</f>
        <v>Category 3</v>
      </c>
    </row>
    <row r="100" spans="1:37">
      <c r="A100" t="s">
        <v>184</v>
      </c>
      <c r="B100" s="3" t="s">
        <v>236</v>
      </c>
      <c r="C100">
        <v>16.57</v>
      </c>
      <c r="D100">
        <v>50</v>
      </c>
      <c r="E100">
        <v>10</v>
      </c>
      <c r="F100">
        <v>10</v>
      </c>
      <c r="G100">
        <v>1</v>
      </c>
      <c r="H100">
        <v>1</v>
      </c>
      <c r="I100">
        <v>1</v>
      </c>
      <c r="J100" s="6">
        <v>1</v>
      </c>
      <c r="K100">
        <v>1</v>
      </c>
      <c r="L100">
        <v>1</v>
      </c>
      <c r="M100">
        <v>1</v>
      </c>
      <c r="N100">
        <v>1</v>
      </c>
      <c r="O100" s="6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 s="6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 s="6">
        <v>1</v>
      </c>
      <c r="AE100">
        <v>1</v>
      </c>
      <c r="AF100" s="13">
        <v>1</v>
      </c>
      <c r="AG100">
        <v>1</v>
      </c>
      <c r="AH100">
        <v>1</v>
      </c>
      <c r="AI100">
        <v>1</v>
      </c>
      <c r="AJ100">
        <v>1</v>
      </c>
      <c r="AK100" s="23" t="str">
        <f>'Categories Report'!$A$6</f>
        <v>Category 1</v>
      </c>
    </row>
    <row r="101" spans="1:37">
      <c r="A101" t="s">
        <v>51</v>
      </c>
      <c r="B101" s="3" t="s">
        <v>236</v>
      </c>
      <c r="C101">
        <v>16.8</v>
      </c>
      <c r="D101">
        <v>47</v>
      </c>
      <c r="E101">
        <v>10</v>
      </c>
      <c r="F101">
        <v>10</v>
      </c>
      <c r="G101">
        <v>1</v>
      </c>
      <c r="H101">
        <v>1</v>
      </c>
      <c r="I101">
        <v>1</v>
      </c>
      <c r="J101" s="6">
        <v>1</v>
      </c>
      <c r="K101">
        <v>1</v>
      </c>
      <c r="L101">
        <v>1</v>
      </c>
      <c r="M101">
        <v>1</v>
      </c>
      <c r="N101">
        <v>1</v>
      </c>
      <c r="O101" s="6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 s="6">
        <v>1</v>
      </c>
      <c r="Y101">
        <v>1</v>
      </c>
      <c r="Z101">
        <v>1</v>
      </c>
      <c r="AA101">
        <v>1</v>
      </c>
      <c r="AB101">
        <v>0</v>
      </c>
      <c r="AC101">
        <v>1</v>
      </c>
      <c r="AD101" s="6">
        <v>1</v>
      </c>
      <c r="AE101">
        <v>1</v>
      </c>
      <c r="AF101" s="13">
        <v>0</v>
      </c>
      <c r="AG101">
        <v>1</v>
      </c>
      <c r="AH101">
        <v>1</v>
      </c>
      <c r="AI101">
        <v>1</v>
      </c>
      <c r="AJ101">
        <v>1</v>
      </c>
      <c r="AK101" s="23" t="str">
        <f>'Categories Report'!$A$8</f>
        <v>Category 3</v>
      </c>
    </row>
    <row r="102" spans="1:37">
      <c r="A102" t="s">
        <v>171</v>
      </c>
      <c r="B102" s="3" t="s">
        <v>236</v>
      </c>
      <c r="C102">
        <v>17.13</v>
      </c>
      <c r="D102">
        <v>45</v>
      </c>
      <c r="E102">
        <v>6</v>
      </c>
      <c r="F102">
        <v>10</v>
      </c>
      <c r="G102">
        <v>1</v>
      </c>
      <c r="H102">
        <v>1</v>
      </c>
      <c r="I102">
        <v>1</v>
      </c>
      <c r="J102" s="6">
        <v>1</v>
      </c>
      <c r="K102">
        <v>1</v>
      </c>
      <c r="L102">
        <v>1</v>
      </c>
      <c r="M102">
        <v>1</v>
      </c>
      <c r="N102">
        <v>0</v>
      </c>
      <c r="O102" s="6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 s="6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 s="6">
        <v>1</v>
      </c>
      <c r="AE102">
        <v>1</v>
      </c>
      <c r="AF102" s="13">
        <v>1</v>
      </c>
      <c r="AG102">
        <v>1</v>
      </c>
      <c r="AH102">
        <v>1</v>
      </c>
      <c r="AI102">
        <v>1</v>
      </c>
      <c r="AJ102">
        <v>1</v>
      </c>
      <c r="AK102" s="23" t="str">
        <f>'Categories Report'!$A$8</f>
        <v>Category 3</v>
      </c>
    </row>
    <row r="103" spans="1:37">
      <c r="A103" t="s">
        <v>85</v>
      </c>
      <c r="B103" s="3" t="s">
        <v>237</v>
      </c>
      <c r="C103">
        <v>17.2</v>
      </c>
      <c r="D103">
        <v>50</v>
      </c>
      <c r="E103">
        <v>10</v>
      </c>
      <c r="F103">
        <v>10</v>
      </c>
      <c r="G103">
        <v>1</v>
      </c>
      <c r="H103">
        <v>1</v>
      </c>
      <c r="I103">
        <v>1</v>
      </c>
      <c r="J103" s="6">
        <v>1</v>
      </c>
      <c r="K103">
        <v>1</v>
      </c>
      <c r="L103">
        <v>1</v>
      </c>
      <c r="M103">
        <v>1</v>
      </c>
      <c r="N103">
        <v>1</v>
      </c>
      <c r="O103" s="6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 s="6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 s="6">
        <v>1</v>
      </c>
      <c r="AE103">
        <v>1</v>
      </c>
      <c r="AF103" s="13">
        <v>1</v>
      </c>
      <c r="AG103">
        <v>1</v>
      </c>
      <c r="AH103">
        <v>1</v>
      </c>
      <c r="AI103">
        <v>1</v>
      </c>
      <c r="AJ103">
        <v>1</v>
      </c>
      <c r="AK103" s="23" t="str">
        <f>'Categories Report'!$A$6</f>
        <v>Category 1</v>
      </c>
    </row>
    <row r="104" spans="1:37">
      <c r="A104" t="s">
        <v>129</v>
      </c>
      <c r="B104" s="3" t="s">
        <v>236</v>
      </c>
      <c r="C104">
        <v>17.32</v>
      </c>
      <c r="D104">
        <v>50</v>
      </c>
      <c r="E104">
        <v>10</v>
      </c>
      <c r="F104">
        <v>10</v>
      </c>
      <c r="G104">
        <v>1</v>
      </c>
      <c r="H104">
        <v>1</v>
      </c>
      <c r="I104">
        <v>1</v>
      </c>
      <c r="J104" s="6">
        <v>1</v>
      </c>
      <c r="K104">
        <v>1</v>
      </c>
      <c r="L104">
        <v>1</v>
      </c>
      <c r="M104">
        <v>1</v>
      </c>
      <c r="N104">
        <v>1</v>
      </c>
      <c r="O104" s="6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 s="6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 s="6">
        <v>1</v>
      </c>
      <c r="AE104">
        <v>1</v>
      </c>
      <c r="AF104" s="13">
        <v>1</v>
      </c>
      <c r="AG104">
        <v>1</v>
      </c>
      <c r="AH104">
        <v>1</v>
      </c>
      <c r="AI104">
        <v>1</v>
      </c>
      <c r="AJ104">
        <v>1</v>
      </c>
      <c r="AK104" s="23" t="str">
        <f>'Categories Report'!$A$6</f>
        <v>Category 1</v>
      </c>
    </row>
    <row r="105" spans="1:37">
      <c r="A105" t="s">
        <v>76</v>
      </c>
      <c r="B105" s="3" t="s">
        <v>236</v>
      </c>
      <c r="C105">
        <v>17.37</v>
      </c>
      <c r="D105">
        <v>50</v>
      </c>
      <c r="E105">
        <v>10</v>
      </c>
      <c r="F105">
        <v>10</v>
      </c>
      <c r="G105">
        <v>1</v>
      </c>
      <c r="H105">
        <v>1</v>
      </c>
      <c r="I105">
        <v>1</v>
      </c>
      <c r="J105" s="6">
        <v>1</v>
      </c>
      <c r="K105">
        <v>1</v>
      </c>
      <c r="L105">
        <v>1</v>
      </c>
      <c r="M105">
        <v>1</v>
      </c>
      <c r="N105">
        <v>1</v>
      </c>
      <c r="O105" s="6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 s="6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 s="6">
        <v>1</v>
      </c>
      <c r="AE105">
        <v>1</v>
      </c>
      <c r="AF105" s="13">
        <v>1</v>
      </c>
      <c r="AG105">
        <v>1</v>
      </c>
      <c r="AH105">
        <v>1</v>
      </c>
      <c r="AI105">
        <v>1</v>
      </c>
      <c r="AJ105">
        <v>1</v>
      </c>
      <c r="AK105" s="23" t="str">
        <f>'Categories Report'!$A$6</f>
        <v>Category 1</v>
      </c>
    </row>
    <row r="106" spans="1:37">
      <c r="A106" t="s">
        <v>153</v>
      </c>
      <c r="B106" s="3" t="s">
        <v>237</v>
      </c>
      <c r="C106">
        <v>17.489999999999998</v>
      </c>
      <c r="D106">
        <v>48</v>
      </c>
      <c r="E106">
        <v>8</v>
      </c>
      <c r="F106">
        <v>10</v>
      </c>
      <c r="G106">
        <v>1</v>
      </c>
      <c r="H106">
        <v>1</v>
      </c>
      <c r="I106">
        <v>1</v>
      </c>
      <c r="J106" s="6">
        <v>1</v>
      </c>
      <c r="K106">
        <v>1</v>
      </c>
      <c r="L106">
        <v>1</v>
      </c>
      <c r="M106">
        <v>1</v>
      </c>
      <c r="N106">
        <v>1</v>
      </c>
      <c r="O106" s="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 s="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 s="6">
        <v>1</v>
      </c>
      <c r="AE106">
        <v>1</v>
      </c>
      <c r="AF106" s="13">
        <v>1</v>
      </c>
      <c r="AG106">
        <v>1</v>
      </c>
      <c r="AH106">
        <v>1</v>
      </c>
      <c r="AI106">
        <v>1</v>
      </c>
      <c r="AJ106">
        <v>1</v>
      </c>
      <c r="AK106" s="23" t="str">
        <f>'Categories Report'!$A$8</f>
        <v>Category 3</v>
      </c>
    </row>
    <row r="107" spans="1:37">
      <c r="A107" t="s">
        <v>102</v>
      </c>
      <c r="B107" s="3" t="s">
        <v>236</v>
      </c>
      <c r="C107">
        <v>17.52</v>
      </c>
      <c r="D107">
        <v>29.5</v>
      </c>
      <c r="E107">
        <v>6</v>
      </c>
      <c r="F107">
        <v>2.5</v>
      </c>
      <c r="G107">
        <v>1</v>
      </c>
      <c r="H107">
        <v>1</v>
      </c>
      <c r="I107">
        <v>1</v>
      </c>
      <c r="J107" s="6">
        <v>0</v>
      </c>
      <c r="K107">
        <v>1</v>
      </c>
      <c r="L107">
        <v>1</v>
      </c>
      <c r="M107">
        <v>1</v>
      </c>
      <c r="N107">
        <v>1</v>
      </c>
      <c r="O107" s="6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1</v>
      </c>
      <c r="W107">
        <v>1</v>
      </c>
      <c r="X107" s="6">
        <v>0</v>
      </c>
      <c r="Y107">
        <v>0</v>
      </c>
      <c r="Z107">
        <v>1</v>
      </c>
      <c r="AA107">
        <v>0</v>
      </c>
      <c r="AB107">
        <v>1</v>
      </c>
      <c r="AC107">
        <v>0</v>
      </c>
      <c r="AD107" s="6">
        <v>1</v>
      </c>
      <c r="AE107">
        <v>1</v>
      </c>
      <c r="AF107" s="13">
        <v>1</v>
      </c>
      <c r="AG107">
        <v>0</v>
      </c>
      <c r="AH107">
        <v>0</v>
      </c>
      <c r="AI107">
        <v>1</v>
      </c>
      <c r="AJ107">
        <v>1</v>
      </c>
      <c r="AK107" s="23" t="str">
        <f>'Categories Report'!$A$7</f>
        <v>Category 2</v>
      </c>
    </row>
    <row r="108" spans="1:37">
      <c r="A108" t="s">
        <v>65</v>
      </c>
      <c r="B108" s="3" t="s">
        <v>236</v>
      </c>
      <c r="C108">
        <v>17.600000000000001</v>
      </c>
      <c r="D108">
        <v>39</v>
      </c>
      <c r="E108">
        <v>10</v>
      </c>
      <c r="F108">
        <v>0</v>
      </c>
      <c r="G108">
        <v>1</v>
      </c>
      <c r="H108">
        <v>1</v>
      </c>
      <c r="I108">
        <v>1</v>
      </c>
      <c r="J108" s="6">
        <v>1</v>
      </c>
      <c r="K108">
        <v>1</v>
      </c>
      <c r="L108">
        <v>1</v>
      </c>
      <c r="M108">
        <v>1</v>
      </c>
      <c r="N108">
        <v>1</v>
      </c>
      <c r="O108" s="6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 s="6">
        <v>1</v>
      </c>
      <c r="Y108">
        <v>1</v>
      </c>
      <c r="Z108">
        <v>0</v>
      </c>
      <c r="AA108">
        <v>1</v>
      </c>
      <c r="AB108">
        <v>1</v>
      </c>
      <c r="AC108">
        <v>1</v>
      </c>
      <c r="AD108" s="6">
        <v>1</v>
      </c>
      <c r="AE108">
        <v>1</v>
      </c>
      <c r="AF108" s="13">
        <v>1</v>
      </c>
      <c r="AG108">
        <v>1</v>
      </c>
      <c r="AH108">
        <v>1</v>
      </c>
      <c r="AI108">
        <v>1</v>
      </c>
      <c r="AJ108">
        <v>1</v>
      </c>
      <c r="AK108" s="23" t="str">
        <f>'Categories Report'!$A$8</f>
        <v>Category 3</v>
      </c>
    </row>
    <row r="109" spans="1:37">
      <c r="A109" t="s">
        <v>59</v>
      </c>
      <c r="B109" s="3" t="s">
        <v>236</v>
      </c>
      <c r="C109">
        <v>18.100000000000001</v>
      </c>
      <c r="D109">
        <v>50</v>
      </c>
      <c r="E109">
        <v>10</v>
      </c>
      <c r="F109">
        <v>10</v>
      </c>
      <c r="G109">
        <v>1</v>
      </c>
      <c r="H109">
        <v>1</v>
      </c>
      <c r="I109">
        <v>1</v>
      </c>
      <c r="J109" s="6">
        <v>1</v>
      </c>
      <c r="K109">
        <v>1</v>
      </c>
      <c r="L109">
        <v>1</v>
      </c>
      <c r="M109">
        <v>1</v>
      </c>
      <c r="N109">
        <v>1</v>
      </c>
      <c r="O109" s="6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 s="6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 s="6">
        <v>1</v>
      </c>
      <c r="AE109">
        <v>1</v>
      </c>
      <c r="AF109" s="13">
        <v>1</v>
      </c>
      <c r="AG109">
        <v>1</v>
      </c>
      <c r="AH109">
        <v>1</v>
      </c>
      <c r="AI109">
        <v>1</v>
      </c>
      <c r="AJ109">
        <v>1</v>
      </c>
      <c r="AK109" s="23" t="str">
        <f>'Categories Report'!$A$6</f>
        <v>Category 1</v>
      </c>
    </row>
    <row r="110" spans="1:37">
      <c r="A110" t="s">
        <v>114</v>
      </c>
      <c r="B110" s="3" t="s">
        <v>237</v>
      </c>
      <c r="C110">
        <v>18.12</v>
      </c>
      <c r="D110">
        <v>50</v>
      </c>
      <c r="E110">
        <v>10</v>
      </c>
      <c r="F110">
        <v>10</v>
      </c>
      <c r="G110">
        <v>1</v>
      </c>
      <c r="H110">
        <v>1</v>
      </c>
      <c r="I110">
        <v>1</v>
      </c>
      <c r="J110" s="6">
        <v>1</v>
      </c>
      <c r="K110">
        <v>1</v>
      </c>
      <c r="L110">
        <v>1</v>
      </c>
      <c r="M110">
        <v>1</v>
      </c>
      <c r="N110">
        <v>1</v>
      </c>
      <c r="O110" s="6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 s="6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 s="6">
        <v>1</v>
      </c>
      <c r="AE110">
        <v>1</v>
      </c>
      <c r="AF110" s="13">
        <v>1</v>
      </c>
      <c r="AG110">
        <v>1</v>
      </c>
      <c r="AH110">
        <v>1</v>
      </c>
      <c r="AI110">
        <v>1</v>
      </c>
      <c r="AJ110">
        <v>1</v>
      </c>
      <c r="AK110" s="23" t="str">
        <f>'Categories Report'!$A$6</f>
        <v>Category 1</v>
      </c>
    </row>
    <row r="111" spans="1:37">
      <c r="A111" t="s">
        <v>86</v>
      </c>
      <c r="B111" s="3" t="s">
        <v>236</v>
      </c>
      <c r="C111">
        <v>18.55</v>
      </c>
      <c r="D111">
        <v>50</v>
      </c>
      <c r="E111">
        <v>10</v>
      </c>
      <c r="F111">
        <v>10</v>
      </c>
      <c r="G111">
        <v>1</v>
      </c>
      <c r="H111">
        <v>1</v>
      </c>
      <c r="I111">
        <v>1</v>
      </c>
      <c r="J111" s="6">
        <v>1</v>
      </c>
      <c r="K111">
        <v>1</v>
      </c>
      <c r="L111">
        <v>1</v>
      </c>
      <c r="M111">
        <v>1</v>
      </c>
      <c r="N111">
        <v>1</v>
      </c>
      <c r="O111" s="6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 s="6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 s="6">
        <v>1</v>
      </c>
      <c r="AE111">
        <v>1</v>
      </c>
      <c r="AF111" s="13">
        <v>1</v>
      </c>
      <c r="AG111">
        <v>1</v>
      </c>
      <c r="AH111">
        <v>1</v>
      </c>
      <c r="AI111">
        <v>1</v>
      </c>
      <c r="AJ111">
        <v>1</v>
      </c>
      <c r="AK111" s="23" t="str">
        <f>'Categories Report'!$A$6</f>
        <v>Category 1</v>
      </c>
    </row>
    <row r="112" spans="1:37">
      <c r="A112" t="s">
        <v>157</v>
      </c>
      <c r="B112" s="3" t="s">
        <v>237</v>
      </c>
      <c r="C112">
        <v>19.39</v>
      </c>
      <c r="D112">
        <v>50</v>
      </c>
      <c r="E112">
        <v>10</v>
      </c>
      <c r="F112">
        <v>10</v>
      </c>
      <c r="G112">
        <v>1</v>
      </c>
      <c r="H112">
        <v>1</v>
      </c>
      <c r="I112">
        <v>1</v>
      </c>
      <c r="J112" s="6">
        <v>1</v>
      </c>
      <c r="K112">
        <v>1</v>
      </c>
      <c r="L112">
        <v>1</v>
      </c>
      <c r="M112">
        <v>1</v>
      </c>
      <c r="N112">
        <v>1</v>
      </c>
      <c r="O112" s="6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 s="6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 s="6">
        <v>1</v>
      </c>
      <c r="AE112">
        <v>1</v>
      </c>
      <c r="AF112" s="13">
        <v>1</v>
      </c>
      <c r="AG112">
        <v>1</v>
      </c>
      <c r="AH112">
        <v>1</v>
      </c>
      <c r="AI112">
        <v>1</v>
      </c>
      <c r="AJ112">
        <v>1</v>
      </c>
      <c r="AK112" s="23" t="str">
        <f>'Categories Report'!$A$6</f>
        <v>Category 1</v>
      </c>
    </row>
    <row r="113" spans="1:37">
      <c r="A113" t="s">
        <v>74</v>
      </c>
      <c r="B113" s="3" t="s">
        <v>237</v>
      </c>
      <c r="C113">
        <v>20.11</v>
      </c>
      <c r="D113">
        <v>50</v>
      </c>
      <c r="E113">
        <v>10</v>
      </c>
      <c r="F113">
        <v>10</v>
      </c>
      <c r="G113">
        <v>1</v>
      </c>
      <c r="H113">
        <v>1</v>
      </c>
      <c r="I113">
        <v>1</v>
      </c>
      <c r="J113" s="6">
        <v>1</v>
      </c>
      <c r="K113">
        <v>1</v>
      </c>
      <c r="L113">
        <v>1</v>
      </c>
      <c r="M113">
        <v>1</v>
      </c>
      <c r="N113">
        <v>1</v>
      </c>
      <c r="O113" s="6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 s="6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 s="6">
        <v>1</v>
      </c>
      <c r="AE113">
        <v>1</v>
      </c>
      <c r="AF113" s="13">
        <v>1</v>
      </c>
      <c r="AG113">
        <v>1</v>
      </c>
      <c r="AH113">
        <v>1</v>
      </c>
      <c r="AI113">
        <v>1</v>
      </c>
      <c r="AJ113">
        <v>1</v>
      </c>
      <c r="AK113" s="23" t="str">
        <f>'Categories Report'!$A$6</f>
        <v>Category 1</v>
      </c>
    </row>
    <row r="114" spans="1:37">
      <c r="A114" t="s">
        <v>164</v>
      </c>
      <c r="B114" s="3" t="s">
        <v>236</v>
      </c>
      <c r="C114">
        <v>20.25</v>
      </c>
      <c r="D114">
        <v>50</v>
      </c>
      <c r="E114">
        <v>10</v>
      </c>
      <c r="F114">
        <v>10</v>
      </c>
      <c r="G114">
        <v>1</v>
      </c>
      <c r="H114">
        <v>1</v>
      </c>
      <c r="I114">
        <v>1</v>
      </c>
      <c r="J114" s="6">
        <v>1</v>
      </c>
      <c r="K114">
        <v>1</v>
      </c>
      <c r="L114">
        <v>1</v>
      </c>
      <c r="M114">
        <v>1</v>
      </c>
      <c r="N114">
        <v>1</v>
      </c>
      <c r="O114" s="6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 s="6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 s="6">
        <v>1</v>
      </c>
      <c r="AE114">
        <v>1</v>
      </c>
      <c r="AF114" s="13">
        <v>1</v>
      </c>
      <c r="AG114">
        <v>1</v>
      </c>
      <c r="AH114">
        <v>1</v>
      </c>
      <c r="AI114">
        <v>1</v>
      </c>
      <c r="AJ114">
        <v>1</v>
      </c>
      <c r="AK114" s="23" t="str">
        <f>'Categories Report'!$A$6</f>
        <v>Category 1</v>
      </c>
    </row>
    <row r="115" spans="1:37">
      <c r="A115" t="s">
        <v>135</v>
      </c>
      <c r="B115" s="3" t="s">
        <v>237</v>
      </c>
      <c r="C115">
        <v>20.54</v>
      </c>
      <c r="D115">
        <v>49</v>
      </c>
      <c r="E115">
        <v>10</v>
      </c>
      <c r="F115">
        <v>10</v>
      </c>
      <c r="G115">
        <v>1</v>
      </c>
      <c r="H115">
        <v>1</v>
      </c>
      <c r="I115">
        <v>1</v>
      </c>
      <c r="J115" s="6">
        <v>1</v>
      </c>
      <c r="K115">
        <v>1</v>
      </c>
      <c r="L115">
        <v>1</v>
      </c>
      <c r="M115">
        <v>1</v>
      </c>
      <c r="N115">
        <v>1</v>
      </c>
      <c r="O115" s="6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0</v>
      </c>
      <c r="X115" s="6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 s="6">
        <v>1</v>
      </c>
      <c r="AE115">
        <v>1</v>
      </c>
      <c r="AF115" s="13">
        <v>1</v>
      </c>
      <c r="AG115">
        <v>1</v>
      </c>
      <c r="AH115">
        <v>1</v>
      </c>
      <c r="AI115">
        <v>1</v>
      </c>
      <c r="AJ115">
        <v>1</v>
      </c>
      <c r="AK115" s="23" t="str">
        <f>'Categories Report'!$A$6</f>
        <v>Category 1</v>
      </c>
    </row>
    <row r="116" spans="1:37">
      <c r="A116" t="s">
        <v>80</v>
      </c>
      <c r="B116" s="3" t="s">
        <v>236</v>
      </c>
      <c r="C116">
        <v>21.53</v>
      </c>
      <c r="D116">
        <v>50</v>
      </c>
      <c r="E116">
        <v>10</v>
      </c>
      <c r="F116">
        <v>10</v>
      </c>
      <c r="G116">
        <v>1</v>
      </c>
      <c r="H116">
        <v>1</v>
      </c>
      <c r="I116">
        <v>1</v>
      </c>
      <c r="J116" s="6">
        <v>1</v>
      </c>
      <c r="K116">
        <v>1</v>
      </c>
      <c r="L116">
        <v>1</v>
      </c>
      <c r="M116">
        <v>1</v>
      </c>
      <c r="N116">
        <v>1</v>
      </c>
      <c r="O116" s="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 s="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 s="6">
        <v>1</v>
      </c>
      <c r="AE116">
        <v>1</v>
      </c>
      <c r="AF116" s="13">
        <v>1</v>
      </c>
      <c r="AG116">
        <v>1</v>
      </c>
      <c r="AH116">
        <v>1</v>
      </c>
      <c r="AI116">
        <v>1</v>
      </c>
      <c r="AJ116">
        <v>1</v>
      </c>
      <c r="AK116" s="23" t="str">
        <f>'Categories Report'!$A$6</f>
        <v>Category 1</v>
      </c>
    </row>
    <row r="117" spans="1:37">
      <c r="A117" t="s">
        <v>104</v>
      </c>
      <c r="B117" s="3" t="s">
        <v>237</v>
      </c>
      <c r="C117">
        <v>22.25</v>
      </c>
      <c r="D117">
        <v>50</v>
      </c>
      <c r="E117">
        <v>10</v>
      </c>
      <c r="F117">
        <v>10</v>
      </c>
      <c r="G117">
        <v>1</v>
      </c>
      <c r="H117">
        <v>1</v>
      </c>
      <c r="I117">
        <v>1</v>
      </c>
      <c r="J117" s="6">
        <v>1</v>
      </c>
      <c r="K117">
        <v>1</v>
      </c>
      <c r="L117">
        <v>1</v>
      </c>
      <c r="M117">
        <v>1</v>
      </c>
      <c r="N117">
        <v>1</v>
      </c>
      <c r="O117" s="6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 s="6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 s="6">
        <v>1</v>
      </c>
      <c r="AE117">
        <v>1</v>
      </c>
      <c r="AF117" s="13">
        <v>1</v>
      </c>
      <c r="AG117">
        <v>1</v>
      </c>
      <c r="AH117">
        <v>1</v>
      </c>
      <c r="AI117">
        <v>1</v>
      </c>
      <c r="AJ117">
        <v>1</v>
      </c>
      <c r="AK117" s="23" t="str">
        <f>'Categories Report'!$A$6</f>
        <v>Category 1</v>
      </c>
    </row>
    <row r="118" spans="1:37">
      <c r="A118" t="s">
        <v>120</v>
      </c>
      <c r="B118" s="3" t="s">
        <v>236</v>
      </c>
      <c r="C118">
        <v>23.3</v>
      </c>
      <c r="D118">
        <v>49</v>
      </c>
      <c r="E118">
        <v>10</v>
      </c>
      <c r="F118">
        <v>10</v>
      </c>
      <c r="G118">
        <v>1</v>
      </c>
      <c r="H118">
        <v>1</v>
      </c>
      <c r="I118">
        <v>1</v>
      </c>
      <c r="J118" s="6">
        <v>1</v>
      </c>
      <c r="K118">
        <v>1</v>
      </c>
      <c r="L118">
        <v>1</v>
      </c>
      <c r="M118">
        <v>1</v>
      </c>
      <c r="N118">
        <v>1</v>
      </c>
      <c r="O118" s="6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 s="6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 s="6">
        <v>0</v>
      </c>
      <c r="AE118">
        <v>1</v>
      </c>
      <c r="AF118" s="13">
        <v>1</v>
      </c>
      <c r="AG118">
        <v>1</v>
      </c>
      <c r="AH118">
        <v>1</v>
      </c>
      <c r="AI118">
        <v>1</v>
      </c>
      <c r="AJ118">
        <v>1</v>
      </c>
      <c r="AK118" s="23" t="str">
        <f>'Categories Report'!$A$6</f>
        <v>Category 1</v>
      </c>
    </row>
    <row r="119" spans="1:37">
      <c r="A119" t="s">
        <v>148</v>
      </c>
      <c r="B119" s="3" t="s">
        <v>236</v>
      </c>
      <c r="C119">
        <v>23.34</v>
      </c>
      <c r="D119">
        <v>48</v>
      </c>
      <c r="E119">
        <v>10</v>
      </c>
      <c r="F119">
        <v>10</v>
      </c>
      <c r="G119">
        <v>1</v>
      </c>
      <c r="H119">
        <v>1</v>
      </c>
      <c r="I119">
        <v>1</v>
      </c>
      <c r="J119" s="6">
        <v>1</v>
      </c>
      <c r="K119">
        <v>1</v>
      </c>
      <c r="L119">
        <v>1</v>
      </c>
      <c r="M119">
        <v>1</v>
      </c>
      <c r="N119">
        <v>0</v>
      </c>
      <c r="O119" s="6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 s="6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 s="6">
        <v>1</v>
      </c>
      <c r="AE119">
        <v>1</v>
      </c>
      <c r="AF119" s="13">
        <v>1</v>
      </c>
      <c r="AG119">
        <v>0</v>
      </c>
      <c r="AH119">
        <v>1</v>
      </c>
      <c r="AI119">
        <v>1</v>
      </c>
      <c r="AJ119">
        <v>1</v>
      </c>
      <c r="AK119" s="23" t="str">
        <f>'Categories Report'!$A$8</f>
        <v>Category 3</v>
      </c>
    </row>
    <row r="120" spans="1:37">
      <c r="A120" t="s">
        <v>124</v>
      </c>
      <c r="B120" s="3" t="s">
        <v>236</v>
      </c>
      <c r="C120">
        <v>23.36</v>
      </c>
      <c r="D120">
        <v>32</v>
      </c>
      <c r="E120">
        <v>10</v>
      </c>
      <c r="F120">
        <v>5</v>
      </c>
      <c r="G120">
        <v>0</v>
      </c>
      <c r="H120">
        <v>1</v>
      </c>
      <c r="I120">
        <v>1</v>
      </c>
      <c r="J120" s="6">
        <v>1</v>
      </c>
      <c r="K120">
        <v>1</v>
      </c>
      <c r="L120">
        <v>1</v>
      </c>
      <c r="M120">
        <v>0</v>
      </c>
      <c r="N120">
        <v>0</v>
      </c>
      <c r="O120" s="6">
        <v>1</v>
      </c>
      <c r="P120">
        <v>1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 s="6">
        <v>0</v>
      </c>
      <c r="Y120">
        <v>0</v>
      </c>
      <c r="Z120">
        <v>0</v>
      </c>
      <c r="AA120">
        <v>1</v>
      </c>
      <c r="AB120">
        <v>1</v>
      </c>
      <c r="AC120">
        <v>1</v>
      </c>
      <c r="AD120" s="6">
        <v>0</v>
      </c>
      <c r="AE120">
        <v>1</v>
      </c>
      <c r="AF120" s="13">
        <v>0</v>
      </c>
      <c r="AG120">
        <v>0</v>
      </c>
      <c r="AH120">
        <v>0</v>
      </c>
      <c r="AI120">
        <v>1</v>
      </c>
      <c r="AJ120">
        <v>1</v>
      </c>
      <c r="AK120" s="23" t="str">
        <f>'Categories Report'!$A$7</f>
        <v>Category 2</v>
      </c>
    </row>
    <row r="121" spans="1:37">
      <c r="A121" t="s">
        <v>34</v>
      </c>
      <c r="B121" s="3" t="s">
        <v>237</v>
      </c>
      <c r="C121">
        <v>23.4</v>
      </c>
      <c r="D121">
        <v>50</v>
      </c>
      <c r="E121">
        <v>10</v>
      </c>
      <c r="F121">
        <v>10</v>
      </c>
      <c r="G121">
        <v>1</v>
      </c>
      <c r="H121">
        <v>1</v>
      </c>
      <c r="I121">
        <v>1</v>
      </c>
      <c r="J121" s="6">
        <v>1</v>
      </c>
      <c r="K121">
        <v>1</v>
      </c>
      <c r="L121">
        <v>1</v>
      </c>
      <c r="M121">
        <v>1</v>
      </c>
      <c r="N121">
        <v>1</v>
      </c>
      <c r="O121" s="6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 s="6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 s="6">
        <v>1</v>
      </c>
      <c r="AE121">
        <v>1</v>
      </c>
      <c r="AF121" s="13">
        <v>1</v>
      </c>
      <c r="AG121">
        <v>1</v>
      </c>
      <c r="AH121">
        <v>1</v>
      </c>
      <c r="AI121">
        <v>1</v>
      </c>
      <c r="AJ121">
        <v>1</v>
      </c>
      <c r="AK121" s="23" t="str">
        <f>'Categories Report'!$A$6</f>
        <v>Category 1</v>
      </c>
    </row>
    <row r="122" spans="1:37">
      <c r="A122" t="s">
        <v>67</v>
      </c>
      <c r="B122" s="3" t="s">
        <v>237</v>
      </c>
      <c r="C122">
        <v>24</v>
      </c>
      <c r="D122">
        <v>50</v>
      </c>
      <c r="E122">
        <v>10</v>
      </c>
      <c r="F122">
        <v>10</v>
      </c>
      <c r="G122">
        <v>1</v>
      </c>
      <c r="H122">
        <v>1</v>
      </c>
      <c r="I122">
        <v>1</v>
      </c>
      <c r="J122" s="6">
        <v>1</v>
      </c>
      <c r="K122">
        <v>1</v>
      </c>
      <c r="L122">
        <v>1</v>
      </c>
      <c r="M122">
        <v>1</v>
      </c>
      <c r="N122">
        <v>1</v>
      </c>
      <c r="O122" s="6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 s="6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 s="6">
        <v>1</v>
      </c>
      <c r="AE122">
        <v>1</v>
      </c>
      <c r="AF122" s="13">
        <v>1</v>
      </c>
      <c r="AG122">
        <v>1</v>
      </c>
      <c r="AH122">
        <v>1</v>
      </c>
      <c r="AI122">
        <v>1</v>
      </c>
      <c r="AJ122">
        <v>1</v>
      </c>
      <c r="AK122" s="23" t="str">
        <f>'Categories Report'!$A$6</f>
        <v>Category 1</v>
      </c>
    </row>
    <row r="123" spans="1:37">
      <c r="A123" t="s">
        <v>185</v>
      </c>
      <c r="B123" s="3" t="s">
        <v>236</v>
      </c>
      <c r="C123">
        <v>24.3</v>
      </c>
      <c r="D123">
        <v>49</v>
      </c>
      <c r="E123">
        <v>10</v>
      </c>
      <c r="F123">
        <v>10</v>
      </c>
      <c r="G123">
        <v>1</v>
      </c>
      <c r="H123">
        <v>1</v>
      </c>
      <c r="I123">
        <v>1</v>
      </c>
      <c r="J123" s="6">
        <v>1</v>
      </c>
      <c r="K123">
        <v>1</v>
      </c>
      <c r="L123">
        <v>1</v>
      </c>
      <c r="M123">
        <v>1</v>
      </c>
      <c r="N123">
        <v>1</v>
      </c>
      <c r="O123" s="6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 s="6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 s="6">
        <v>1</v>
      </c>
      <c r="AE123">
        <v>1</v>
      </c>
      <c r="AF123" s="13">
        <v>0</v>
      </c>
      <c r="AG123">
        <v>1</v>
      </c>
      <c r="AH123">
        <v>1</v>
      </c>
      <c r="AI123">
        <v>1</v>
      </c>
      <c r="AJ123">
        <v>1</v>
      </c>
      <c r="AK123" s="23" t="str">
        <f>'Categories Report'!$A$6</f>
        <v>Category 1</v>
      </c>
    </row>
    <row r="124" spans="1:37">
      <c r="A124" t="s">
        <v>130</v>
      </c>
      <c r="B124" s="3" t="s">
        <v>236</v>
      </c>
      <c r="C124">
        <v>26.34</v>
      </c>
      <c r="D124">
        <v>23</v>
      </c>
      <c r="E124">
        <v>6</v>
      </c>
      <c r="F124">
        <v>5</v>
      </c>
      <c r="G124">
        <v>0</v>
      </c>
      <c r="H124">
        <v>0</v>
      </c>
      <c r="I124">
        <v>1</v>
      </c>
      <c r="J124" s="6">
        <v>0</v>
      </c>
      <c r="K124">
        <v>1</v>
      </c>
      <c r="L124">
        <v>0</v>
      </c>
      <c r="M124">
        <v>1</v>
      </c>
      <c r="N124">
        <v>0</v>
      </c>
      <c r="O124" s="6">
        <v>0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0</v>
      </c>
      <c r="X124" s="6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 s="6">
        <v>0</v>
      </c>
      <c r="AE124">
        <v>1</v>
      </c>
      <c r="AF124" s="13">
        <v>0</v>
      </c>
      <c r="AG124">
        <v>0</v>
      </c>
      <c r="AH124">
        <v>1</v>
      </c>
      <c r="AI124">
        <v>1</v>
      </c>
      <c r="AJ124">
        <v>1</v>
      </c>
      <c r="AK124" s="23" t="str">
        <f>'Categories Report'!$A$7</f>
        <v>Category 2</v>
      </c>
    </row>
    <row r="125" spans="1:37">
      <c r="A125" t="s">
        <v>182</v>
      </c>
      <c r="B125" s="3" t="s">
        <v>237</v>
      </c>
      <c r="C125">
        <v>27.4</v>
      </c>
      <c r="D125">
        <v>39.25</v>
      </c>
      <c r="E125">
        <v>6</v>
      </c>
      <c r="F125">
        <v>6.25</v>
      </c>
      <c r="G125">
        <v>1</v>
      </c>
      <c r="H125">
        <v>1</v>
      </c>
      <c r="I125">
        <v>1</v>
      </c>
      <c r="J125" s="6">
        <v>1</v>
      </c>
      <c r="K125">
        <v>1</v>
      </c>
      <c r="L125">
        <v>1</v>
      </c>
      <c r="M125">
        <v>1</v>
      </c>
      <c r="N125">
        <v>1</v>
      </c>
      <c r="O125" s="6">
        <v>1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1</v>
      </c>
      <c r="V125">
        <v>1</v>
      </c>
      <c r="W125">
        <v>1</v>
      </c>
      <c r="X125" s="6">
        <v>0</v>
      </c>
      <c r="Y125">
        <v>1</v>
      </c>
      <c r="Z125">
        <v>1</v>
      </c>
      <c r="AA125">
        <v>1</v>
      </c>
      <c r="AB125">
        <v>1</v>
      </c>
      <c r="AC125">
        <v>1</v>
      </c>
      <c r="AD125" s="6">
        <v>1</v>
      </c>
      <c r="AE125">
        <v>1</v>
      </c>
      <c r="AF125" s="13">
        <v>1</v>
      </c>
      <c r="AG125">
        <v>1</v>
      </c>
      <c r="AH125">
        <v>1</v>
      </c>
      <c r="AI125">
        <v>0</v>
      </c>
      <c r="AJ125">
        <v>1</v>
      </c>
      <c r="AK125" s="23" t="str">
        <f>'Categories Report'!$A$8</f>
        <v>Category 3</v>
      </c>
    </row>
    <row r="126" spans="1:37">
      <c r="A126" t="s">
        <v>52</v>
      </c>
      <c r="B126" s="3" t="s">
        <v>236</v>
      </c>
      <c r="C126">
        <v>28</v>
      </c>
      <c r="D126">
        <v>31.5</v>
      </c>
      <c r="E126">
        <v>10</v>
      </c>
      <c r="F126">
        <v>7.5</v>
      </c>
      <c r="G126">
        <v>0</v>
      </c>
      <c r="H126">
        <v>0</v>
      </c>
      <c r="I126">
        <v>0</v>
      </c>
      <c r="J126" s="6">
        <v>0</v>
      </c>
      <c r="K126">
        <v>1</v>
      </c>
      <c r="L126">
        <v>0</v>
      </c>
      <c r="M126">
        <v>1</v>
      </c>
      <c r="N126">
        <v>0</v>
      </c>
      <c r="O126" s="6">
        <v>0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1</v>
      </c>
      <c r="W126">
        <v>0</v>
      </c>
      <c r="X126" s="6">
        <v>1</v>
      </c>
      <c r="Y126">
        <v>0</v>
      </c>
      <c r="Z126">
        <v>0</v>
      </c>
      <c r="AA126">
        <v>0</v>
      </c>
      <c r="AB126">
        <v>1</v>
      </c>
      <c r="AC126">
        <v>1</v>
      </c>
      <c r="AD126" s="6">
        <v>0</v>
      </c>
      <c r="AE126">
        <v>1</v>
      </c>
      <c r="AF126" s="13">
        <v>0</v>
      </c>
      <c r="AG126">
        <v>0</v>
      </c>
      <c r="AH126">
        <v>1</v>
      </c>
      <c r="AI126">
        <v>1</v>
      </c>
      <c r="AJ126">
        <v>1</v>
      </c>
      <c r="AK126" s="23" t="str">
        <f>'Categories Report'!$A$7</f>
        <v>Category 2</v>
      </c>
    </row>
    <row r="127" spans="1:37">
      <c r="A127" t="s">
        <v>89</v>
      </c>
      <c r="B127" s="3" t="s">
        <v>236</v>
      </c>
      <c r="C127">
        <v>28.15</v>
      </c>
      <c r="D127">
        <v>50</v>
      </c>
      <c r="E127">
        <v>10</v>
      </c>
      <c r="F127">
        <v>10</v>
      </c>
      <c r="G127">
        <v>1</v>
      </c>
      <c r="H127">
        <v>1</v>
      </c>
      <c r="I127">
        <v>1</v>
      </c>
      <c r="J127" s="6">
        <v>1</v>
      </c>
      <c r="K127">
        <v>1</v>
      </c>
      <c r="L127">
        <v>1</v>
      </c>
      <c r="M127">
        <v>1</v>
      </c>
      <c r="N127">
        <v>1</v>
      </c>
      <c r="O127" s="6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 s="6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 s="6">
        <v>1</v>
      </c>
      <c r="AE127">
        <v>1</v>
      </c>
      <c r="AF127" s="13">
        <v>1</v>
      </c>
      <c r="AG127">
        <v>1</v>
      </c>
      <c r="AH127">
        <v>1</v>
      </c>
      <c r="AI127">
        <v>1</v>
      </c>
      <c r="AJ127">
        <v>1</v>
      </c>
      <c r="AK127" s="23" t="str">
        <f>'Categories Report'!$A$6</f>
        <v>Category 1</v>
      </c>
    </row>
    <row r="128" spans="1:37">
      <c r="A128" t="s">
        <v>138</v>
      </c>
      <c r="B128" s="3" t="s">
        <v>236</v>
      </c>
      <c r="C128">
        <v>29.4</v>
      </c>
      <c r="D128">
        <v>49</v>
      </c>
      <c r="E128">
        <v>10</v>
      </c>
      <c r="F128">
        <v>10</v>
      </c>
      <c r="G128">
        <v>1</v>
      </c>
      <c r="H128">
        <v>1</v>
      </c>
      <c r="I128">
        <v>1</v>
      </c>
      <c r="J128" s="6">
        <v>1</v>
      </c>
      <c r="K128">
        <v>1</v>
      </c>
      <c r="L128">
        <v>1</v>
      </c>
      <c r="M128">
        <v>1</v>
      </c>
      <c r="N128">
        <v>1</v>
      </c>
      <c r="O128" s="6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1</v>
      </c>
      <c r="W128">
        <v>1</v>
      </c>
      <c r="X128" s="6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 s="6">
        <v>1</v>
      </c>
      <c r="AE128">
        <v>1</v>
      </c>
      <c r="AF128" s="13">
        <v>1</v>
      </c>
      <c r="AG128">
        <v>1</v>
      </c>
      <c r="AH128">
        <v>1</v>
      </c>
      <c r="AI128">
        <v>1</v>
      </c>
      <c r="AJ128">
        <v>1</v>
      </c>
      <c r="AK128" s="23" t="str">
        <f>'Categories Report'!$A$6</f>
        <v>Category 1</v>
      </c>
    </row>
    <row r="129" spans="1:37">
      <c r="A129" t="s">
        <v>144</v>
      </c>
      <c r="B129" s="3" t="s">
        <v>236</v>
      </c>
      <c r="C129">
        <v>29.42</v>
      </c>
      <c r="D129">
        <v>50</v>
      </c>
      <c r="E129">
        <v>10</v>
      </c>
      <c r="F129">
        <v>10</v>
      </c>
      <c r="G129">
        <v>1</v>
      </c>
      <c r="H129">
        <v>1</v>
      </c>
      <c r="I129">
        <v>1</v>
      </c>
      <c r="J129" s="6">
        <v>1</v>
      </c>
      <c r="K129">
        <v>1</v>
      </c>
      <c r="L129">
        <v>1</v>
      </c>
      <c r="M129">
        <v>1</v>
      </c>
      <c r="N129">
        <v>1</v>
      </c>
      <c r="O129" s="6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 s="6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 s="6">
        <v>1</v>
      </c>
      <c r="AE129">
        <v>1</v>
      </c>
      <c r="AF129" s="13">
        <v>1</v>
      </c>
      <c r="AG129">
        <v>1</v>
      </c>
      <c r="AH129">
        <v>1</v>
      </c>
      <c r="AI129">
        <v>1</v>
      </c>
      <c r="AJ129">
        <v>1</v>
      </c>
      <c r="AK129" s="23" t="str">
        <f>'Categories Report'!$A$6</f>
        <v>Category 1</v>
      </c>
    </row>
    <row r="130" spans="1:37">
      <c r="A130" t="s">
        <v>55</v>
      </c>
      <c r="B130" s="3" t="s">
        <v>237</v>
      </c>
      <c r="C130">
        <v>30.16</v>
      </c>
      <c r="D130">
        <v>50</v>
      </c>
      <c r="E130">
        <v>10</v>
      </c>
      <c r="F130">
        <v>10</v>
      </c>
      <c r="G130">
        <v>1</v>
      </c>
      <c r="H130">
        <v>1</v>
      </c>
      <c r="I130">
        <v>1</v>
      </c>
      <c r="J130" s="6">
        <v>1</v>
      </c>
      <c r="K130">
        <v>1</v>
      </c>
      <c r="L130">
        <v>1</v>
      </c>
      <c r="M130">
        <v>1</v>
      </c>
      <c r="N130">
        <v>1</v>
      </c>
      <c r="O130" s="6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 s="6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 s="6">
        <v>1</v>
      </c>
      <c r="AE130">
        <v>1</v>
      </c>
      <c r="AF130" s="13">
        <v>1</v>
      </c>
      <c r="AG130">
        <v>1</v>
      </c>
      <c r="AH130">
        <v>1</v>
      </c>
      <c r="AI130">
        <v>1</v>
      </c>
      <c r="AJ130">
        <v>1</v>
      </c>
      <c r="AK130" s="23" t="str">
        <f>'Categories Report'!$A$6</f>
        <v>Category 1</v>
      </c>
    </row>
    <row r="131" spans="1:37">
      <c r="A131" t="s">
        <v>154</v>
      </c>
      <c r="B131" s="3" t="s">
        <v>236</v>
      </c>
      <c r="C131">
        <v>30.2</v>
      </c>
      <c r="D131">
        <v>49</v>
      </c>
      <c r="E131">
        <v>10</v>
      </c>
      <c r="F131">
        <v>10</v>
      </c>
      <c r="G131">
        <v>1</v>
      </c>
      <c r="H131">
        <v>1</v>
      </c>
      <c r="I131">
        <v>1</v>
      </c>
      <c r="J131" s="6">
        <v>1</v>
      </c>
      <c r="K131">
        <v>0</v>
      </c>
      <c r="L131">
        <v>1</v>
      </c>
      <c r="M131">
        <v>1</v>
      </c>
      <c r="N131">
        <v>1</v>
      </c>
      <c r="O131" s="6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 s="6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 s="6">
        <v>1</v>
      </c>
      <c r="AE131">
        <v>1</v>
      </c>
      <c r="AF131" s="13">
        <v>1</v>
      </c>
      <c r="AG131">
        <v>1</v>
      </c>
      <c r="AH131">
        <v>1</v>
      </c>
      <c r="AI131">
        <v>1</v>
      </c>
      <c r="AJ131">
        <v>1</v>
      </c>
      <c r="AK131" s="23" t="str">
        <f>'Categories Report'!$A$6</f>
        <v>Category 1</v>
      </c>
    </row>
    <row r="132" spans="1:37">
      <c r="A132" t="s">
        <v>155</v>
      </c>
      <c r="B132" s="3" t="s">
        <v>237</v>
      </c>
      <c r="C132">
        <v>31.1</v>
      </c>
      <c r="D132">
        <v>50</v>
      </c>
      <c r="E132">
        <v>10</v>
      </c>
      <c r="F132">
        <v>10</v>
      </c>
      <c r="G132">
        <v>1</v>
      </c>
      <c r="H132">
        <v>1</v>
      </c>
      <c r="I132">
        <v>1</v>
      </c>
      <c r="J132" s="6">
        <v>1</v>
      </c>
      <c r="K132">
        <v>1</v>
      </c>
      <c r="L132">
        <v>1</v>
      </c>
      <c r="M132">
        <v>1</v>
      </c>
      <c r="N132">
        <v>1</v>
      </c>
      <c r="O132" s="6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 s="6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 s="6">
        <v>1</v>
      </c>
      <c r="AE132">
        <v>1</v>
      </c>
      <c r="AF132" s="13">
        <v>1</v>
      </c>
      <c r="AG132">
        <v>1</v>
      </c>
      <c r="AH132">
        <v>1</v>
      </c>
      <c r="AI132">
        <v>1</v>
      </c>
      <c r="AJ132">
        <v>1</v>
      </c>
      <c r="AK132" s="23" t="str">
        <f>'Categories Report'!$A$6</f>
        <v>Category 1</v>
      </c>
    </row>
    <row r="133" spans="1:37">
      <c r="A133" t="s">
        <v>117</v>
      </c>
      <c r="B133" s="3" t="s">
        <v>236</v>
      </c>
      <c r="C133">
        <v>32.44</v>
      </c>
      <c r="D133">
        <v>48</v>
      </c>
      <c r="E133">
        <v>10</v>
      </c>
      <c r="F133">
        <v>10</v>
      </c>
      <c r="G133">
        <v>1</v>
      </c>
      <c r="H133">
        <v>0</v>
      </c>
      <c r="I133">
        <v>1</v>
      </c>
      <c r="J133" s="6">
        <v>1</v>
      </c>
      <c r="K133">
        <v>1</v>
      </c>
      <c r="L133">
        <v>1</v>
      </c>
      <c r="M133">
        <v>1</v>
      </c>
      <c r="N133">
        <v>1</v>
      </c>
      <c r="O133" s="6">
        <v>1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 s="6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 s="6">
        <v>1</v>
      </c>
      <c r="AE133">
        <v>1</v>
      </c>
      <c r="AF133" s="13">
        <v>1</v>
      </c>
      <c r="AG133">
        <v>1</v>
      </c>
      <c r="AH133">
        <v>1</v>
      </c>
      <c r="AI133">
        <v>1</v>
      </c>
      <c r="AJ133">
        <v>1</v>
      </c>
      <c r="AK133" s="23" t="str">
        <f>'Categories Report'!$A$8</f>
        <v>Category 3</v>
      </c>
    </row>
    <row r="134" spans="1:37">
      <c r="A134" t="s">
        <v>107</v>
      </c>
      <c r="B134" s="3" t="s">
        <v>237</v>
      </c>
      <c r="C134">
        <v>33.200000000000003</v>
      </c>
      <c r="D134">
        <v>9.25</v>
      </c>
      <c r="E134">
        <v>0</v>
      </c>
      <c r="F134">
        <v>1.25</v>
      </c>
      <c r="G134">
        <v>0</v>
      </c>
      <c r="H134">
        <v>0</v>
      </c>
      <c r="I134">
        <v>0</v>
      </c>
      <c r="J134" s="6">
        <v>0</v>
      </c>
      <c r="K134">
        <v>0</v>
      </c>
      <c r="L134">
        <v>0</v>
      </c>
      <c r="M134">
        <v>0</v>
      </c>
      <c r="N134">
        <v>0</v>
      </c>
      <c r="O134" s="6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1</v>
      </c>
      <c r="W134">
        <v>0</v>
      </c>
      <c r="X134" s="6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 s="6">
        <v>1</v>
      </c>
      <c r="AE134">
        <v>0</v>
      </c>
      <c r="AF134" s="13">
        <v>1</v>
      </c>
      <c r="AG134">
        <v>1</v>
      </c>
      <c r="AH134">
        <v>0</v>
      </c>
      <c r="AI134">
        <v>0</v>
      </c>
      <c r="AJ134">
        <v>1</v>
      </c>
      <c r="AK134" s="23" t="str">
        <f>'Categories Report'!$A$7</f>
        <v>Category 2</v>
      </c>
    </row>
    <row r="135" spans="1:37">
      <c r="A135" t="s">
        <v>72</v>
      </c>
      <c r="B135" s="3" t="s">
        <v>236</v>
      </c>
      <c r="C135">
        <v>35</v>
      </c>
      <c r="D135">
        <v>27.75</v>
      </c>
      <c r="E135">
        <v>6</v>
      </c>
      <c r="F135">
        <v>3.75</v>
      </c>
      <c r="G135">
        <v>0</v>
      </c>
      <c r="H135">
        <v>0</v>
      </c>
      <c r="I135">
        <v>1</v>
      </c>
      <c r="J135" s="6">
        <v>0</v>
      </c>
      <c r="K135">
        <v>1</v>
      </c>
      <c r="L135">
        <v>0</v>
      </c>
      <c r="M135">
        <v>0</v>
      </c>
      <c r="N135">
        <v>0</v>
      </c>
      <c r="O135" s="6">
        <v>1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 s="6">
        <v>0</v>
      </c>
      <c r="Y135">
        <v>0</v>
      </c>
      <c r="Z135">
        <v>0</v>
      </c>
      <c r="AA135">
        <v>1</v>
      </c>
      <c r="AB135">
        <v>1</v>
      </c>
      <c r="AC135">
        <v>1</v>
      </c>
      <c r="AD135" s="6">
        <v>1</v>
      </c>
      <c r="AE135">
        <v>1</v>
      </c>
      <c r="AF135" s="13">
        <v>1</v>
      </c>
      <c r="AG135">
        <v>0</v>
      </c>
      <c r="AH135">
        <v>0</v>
      </c>
      <c r="AI135">
        <v>1</v>
      </c>
      <c r="AJ135">
        <v>1</v>
      </c>
      <c r="AK135" s="23" t="str">
        <f>'Categories Report'!$A$7</f>
        <v>Category 2</v>
      </c>
    </row>
    <row r="136" spans="1:37">
      <c r="A136" t="s">
        <v>165</v>
      </c>
      <c r="B136" s="3" t="s">
        <v>236</v>
      </c>
      <c r="C136">
        <v>36.11</v>
      </c>
      <c r="D136">
        <v>22</v>
      </c>
      <c r="E136">
        <v>6</v>
      </c>
      <c r="F136">
        <v>5</v>
      </c>
      <c r="G136">
        <v>0</v>
      </c>
      <c r="H136">
        <v>0</v>
      </c>
      <c r="I136">
        <v>0</v>
      </c>
      <c r="J136" s="6">
        <v>0</v>
      </c>
      <c r="K136">
        <v>0</v>
      </c>
      <c r="L136">
        <v>0</v>
      </c>
      <c r="M136">
        <v>0</v>
      </c>
      <c r="N136">
        <v>0</v>
      </c>
      <c r="O136" s="6">
        <v>1</v>
      </c>
      <c r="P136">
        <v>0</v>
      </c>
      <c r="Q136">
        <v>1</v>
      </c>
      <c r="R136">
        <v>0</v>
      </c>
      <c r="S136">
        <v>1</v>
      </c>
      <c r="T136">
        <v>1</v>
      </c>
      <c r="U136">
        <v>0</v>
      </c>
      <c r="V136">
        <v>1</v>
      </c>
      <c r="W136">
        <v>1</v>
      </c>
      <c r="X136" s="6">
        <v>0</v>
      </c>
      <c r="Y136">
        <v>1</v>
      </c>
      <c r="Z136">
        <v>0</v>
      </c>
      <c r="AA136">
        <v>1</v>
      </c>
      <c r="AB136">
        <v>1</v>
      </c>
      <c r="AC136">
        <v>0</v>
      </c>
      <c r="AD136" s="6">
        <v>1</v>
      </c>
      <c r="AE136">
        <v>0</v>
      </c>
      <c r="AF136" s="13">
        <v>1</v>
      </c>
      <c r="AG136">
        <v>0</v>
      </c>
      <c r="AH136">
        <v>0</v>
      </c>
      <c r="AI136">
        <v>0</v>
      </c>
      <c r="AJ136">
        <v>0</v>
      </c>
      <c r="AK136" s="23" t="str">
        <f>'Categories Report'!$A$7</f>
        <v>Category 2</v>
      </c>
    </row>
    <row r="137" spans="1:37">
      <c r="A137" t="s">
        <v>121</v>
      </c>
      <c r="B137" s="3" t="s">
        <v>236</v>
      </c>
      <c r="C137">
        <v>38.479999999999997</v>
      </c>
      <c r="D137">
        <v>19.5</v>
      </c>
      <c r="E137">
        <v>4</v>
      </c>
      <c r="F137">
        <v>2.5</v>
      </c>
      <c r="G137">
        <v>1</v>
      </c>
      <c r="H137">
        <v>1</v>
      </c>
      <c r="I137">
        <v>0</v>
      </c>
      <c r="J137" s="6">
        <v>0</v>
      </c>
      <c r="K137">
        <v>1</v>
      </c>
      <c r="L137">
        <v>0</v>
      </c>
      <c r="M137">
        <v>0</v>
      </c>
      <c r="N137">
        <v>0</v>
      </c>
      <c r="O137" s="6">
        <v>0</v>
      </c>
      <c r="P137">
        <v>0</v>
      </c>
      <c r="Q137">
        <v>1</v>
      </c>
      <c r="R137">
        <v>0</v>
      </c>
      <c r="S137">
        <v>1</v>
      </c>
      <c r="T137">
        <v>1</v>
      </c>
      <c r="U137">
        <v>0</v>
      </c>
      <c r="V137">
        <v>1</v>
      </c>
      <c r="W137">
        <v>1</v>
      </c>
      <c r="X137" s="6">
        <v>1</v>
      </c>
      <c r="Y137">
        <v>0</v>
      </c>
      <c r="Z137">
        <v>0</v>
      </c>
      <c r="AA137">
        <v>1</v>
      </c>
      <c r="AB137">
        <v>1</v>
      </c>
      <c r="AC137">
        <v>0</v>
      </c>
      <c r="AD137" s="6">
        <v>0</v>
      </c>
      <c r="AE137">
        <v>1</v>
      </c>
      <c r="AF137" s="13">
        <v>0</v>
      </c>
      <c r="AG137">
        <v>0</v>
      </c>
      <c r="AH137">
        <v>0</v>
      </c>
      <c r="AI137">
        <v>0</v>
      </c>
      <c r="AJ137">
        <v>1</v>
      </c>
      <c r="AK137" s="23" t="str">
        <f>'Categories Report'!$A$7</f>
        <v>Category 2</v>
      </c>
    </row>
    <row r="138" spans="1:37">
      <c r="A138" t="s">
        <v>180</v>
      </c>
      <c r="B138" s="3" t="s">
        <v>237</v>
      </c>
      <c r="C138">
        <v>46.17</v>
      </c>
      <c r="D138">
        <v>48</v>
      </c>
      <c r="E138">
        <v>10</v>
      </c>
      <c r="F138">
        <v>10</v>
      </c>
      <c r="G138">
        <v>1</v>
      </c>
      <c r="H138">
        <v>1</v>
      </c>
      <c r="I138">
        <v>1</v>
      </c>
      <c r="J138" s="6">
        <v>1</v>
      </c>
      <c r="K138">
        <v>1</v>
      </c>
      <c r="L138">
        <v>1</v>
      </c>
      <c r="M138">
        <v>1</v>
      </c>
      <c r="N138">
        <v>1</v>
      </c>
      <c r="O138" s="6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0</v>
      </c>
      <c r="W138">
        <v>1</v>
      </c>
      <c r="X138" s="6">
        <v>1</v>
      </c>
      <c r="Y138">
        <v>1</v>
      </c>
      <c r="Z138">
        <v>1</v>
      </c>
      <c r="AA138">
        <v>1</v>
      </c>
      <c r="AB138">
        <v>1</v>
      </c>
      <c r="AC138">
        <v>0</v>
      </c>
      <c r="AD138" s="6">
        <v>1</v>
      </c>
      <c r="AE138">
        <v>1</v>
      </c>
      <c r="AF138" s="13">
        <v>1</v>
      </c>
      <c r="AG138">
        <v>1</v>
      </c>
      <c r="AH138">
        <v>1</v>
      </c>
      <c r="AI138">
        <v>1</v>
      </c>
      <c r="AJ138">
        <v>1</v>
      </c>
      <c r="AK138" s="23" t="str">
        <f>'Categories Report'!$A$8</f>
        <v>Category 3</v>
      </c>
    </row>
    <row r="139" spans="1:37">
      <c r="A139" t="s">
        <v>158</v>
      </c>
      <c r="B139" s="3" t="s">
        <v>237</v>
      </c>
      <c r="C139">
        <v>46.41</v>
      </c>
      <c r="D139">
        <v>50</v>
      </c>
      <c r="E139">
        <v>10</v>
      </c>
      <c r="F139">
        <v>10</v>
      </c>
      <c r="G139">
        <v>1</v>
      </c>
      <c r="H139">
        <v>1</v>
      </c>
      <c r="I139">
        <v>1</v>
      </c>
      <c r="J139" s="6">
        <v>1</v>
      </c>
      <c r="K139">
        <v>1</v>
      </c>
      <c r="L139">
        <v>1</v>
      </c>
      <c r="M139">
        <v>1</v>
      </c>
      <c r="N139">
        <v>1</v>
      </c>
      <c r="O139" s="6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 s="6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 s="6">
        <v>1</v>
      </c>
      <c r="AE139">
        <v>1</v>
      </c>
      <c r="AF139" s="13">
        <v>1</v>
      </c>
      <c r="AG139">
        <v>1</v>
      </c>
      <c r="AH139">
        <v>1</v>
      </c>
      <c r="AI139">
        <v>1</v>
      </c>
      <c r="AJ139">
        <v>1</v>
      </c>
      <c r="AK139" s="23" t="str">
        <f>'Categories Report'!$A$6</f>
        <v>Category 1</v>
      </c>
    </row>
    <row r="140" spans="1:37">
      <c r="A140" t="s">
        <v>123</v>
      </c>
      <c r="B140" s="3" t="s">
        <v>236</v>
      </c>
      <c r="C140">
        <v>47.31</v>
      </c>
      <c r="D140">
        <v>49</v>
      </c>
      <c r="E140">
        <v>10</v>
      </c>
      <c r="F140">
        <v>10</v>
      </c>
      <c r="G140">
        <v>1</v>
      </c>
      <c r="H140">
        <v>1</v>
      </c>
      <c r="I140">
        <v>1</v>
      </c>
      <c r="J140" s="6">
        <v>1</v>
      </c>
      <c r="K140">
        <v>1</v>
      </c>
      <c r="L140">
        <v>1</v>
      </c>
      <c r="M140">
        <v>0</v>
      </c>
      <c r="N140">
        <v>1</v>
      </c>
      <c r="O140" s="6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 s="6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 s="6">
        <v>1</v>
      </c>
      <c r="AE140">
        <v>1</v>
      </c>
      <c r="AF140" s="13">
        <v>1</v>
      </c>
      <c r="AG140">
        <v>1</v>
      </c>
      <c r="AH140">
        <v>1</v>
      </c>
      <c r="AI140">
        <v>1</v>
      </c>
      <c r="AJ140">
        <v>1</v>
      </c>
      <c r="AK140" s="23" t="str">
        <f>'Categories Report'!$A$6</f>
        <v>Category 1</v>
      </c>
    </row>
    <row r="141" spans="1:37">
      <c r="A141" t="s">
        <v>98</v>
      </c>
      <c r="B141" s="3" t="s">
        <v>236</v>
      </c>
      <c r="C141">
        <v>52.16</v>
      </c>
      <c r="D141">
        <v>20.5</v>
      </c>
      <c r="E141">
        <v>4</v>
      </c>
      <c r="F141">
        <v>2.5</v>
      </c>
      <c r="G141">
        <v>0</v>
      </c>
      <c r="H141">
        <v>0</v>
      </c>
      <c r="I141">
        <v>0</v>
      </c>
      <c r="J141" s="6">
        <v>1</v>
      </c>
      <c r="K141">
        <v>1</v>
      </c>
      <c r="L141">
        <v>1</v>
      </c>
      <c r="M141">
        <v>1</v>
      </c>
      <c r="N141">
        <v>0</v>
      </c>
      <c r="O141" s="6">
        <v>0</v>
      </c>
      <c r="P141">
        <v>0</v>
      </c>
      <c r="Q141">
        <v>1</v>
      </c>
      <c r="R141">
        <v>0</v>
      </c>
      <c r="S141">
        <v>1</v>
      </c>
      <c r="T141">
        <v>1</v>
      </c>
      <c r="U141">
        <v>0</v>
      </c>
      <c r="V141">
        <v>1</v>
      </c>
      <c r="W141">
        <v>0</v>
      </c>
      <c r="X141" s="6">
        <v>1</v>
      </c>
      <c r="Y141">
        <v>0</v>
      </c>
      <c r="Z141">
        <v>0</v>
      </c>
      <c r="AA141">
        <v>1</v>
      </c>
      <c r="AB141">
        <v>0</v>
      </c>
      <c r="AC141">
        <v>1</v>
      </c>
      <c r="AD141" s="6">
        <v>0</v>
      </c>
      <c r="AE141">
        <v>1</v>
      </c>
      <c r="AF141" s="13">
        <v>0</v>
      </c>
      <c r="AG141">
        <v>0</v>
      </c>
      <c r="AH141">
        <v>1</v>
      </c>
      <c r="AI141">
        <v>0</v>
      </c>
      <c r="AJ141">
        <v>1</v>
      </c>
      <c r="AK141" s="23" t="str">
        <f>'Categories Report'!$A$7</f>
        <v>Category 2</v>
      </c>
    </row>
    <row r="142" spans="1:37">
      <c r="A142" t="s">
        <v>69</v>
      </c>
      <c r="B142" s="3" t="s">
        <v>237</v>
      </c>
      <c r="C142">
        <v>57.24</v>
      </c>
      <c r="D142">
        <v>34.25</v>
      </c>
      <c r="E142">
        <v>10</v>
      </c>
      <c r="F142">
        <v>1.25</v>
      </c>
      <c r="G142">
        <v>1</v>
      </c>
      <c r="H142">
        <v>1</v>
      </c>
      <c r="I142">
        <v>1</v>
      </c>
      <c r="J142" s="6">
        <v>1</v>
      </c>
      <c r="K142">
        <v>0</v>
      </c>
      <c r="L142">
        <v>1</v>
      </c>
      <c r="M142">
        <v>1</v>
      </c>
      <c r="N142">
        <v>1</v>
      </c>
      <c r="O142" s="6">
        <v>1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0</v>
      </c>
      <c r="X142" s="6">
        <v>1</v>
      </c>
      <c r="Y142">
        <v>1</v>
      </c>
      <c r="Z142">
        <v>0</v>
      </c>
      <c r="AA142">
        <v>1</v>
      </c>
      <c r="AB142">
        <v>0</v>
      </c>
      <c r="AC142">
        <v>0</v>
      </c>
      <c r="AD142" s="6">
        <v>1</v>
      </c>
      <c r="AE142">
        <v>1</v>
      </c>
      <c r="AF142" s="13">
        <v>1</v>
      </c>
      <c r="AG142">
        <v>1</v>
      </c>
      <c r="AH142">
        <v>0</v>
      </c>
      <c r="AI142">
        <v>1</v>
      </c>
      <c r="AJ142">
        <v>1</v>
      </c>
      <c r="AK142" s="23" t="str">
        <f>'Categories Report'!$A$7</f>
        <v>Category 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554"/>
  <sheetViews>
    <sheetView tabSelected="1" topLeftCell="A98" workbookViewId="0">
      <selection activeCell="J117" sqref="J117"/>
    </sheetView>
  </sheetViews>
  <sheetFormatPr defaultRowHeight="12.75" outlineLevelRow="1"/>
  <cols>
    <col min="1" max="1" width="18.85546875" style="22" bestFit="1" customWidth="1"/>
    <col min="2" max="2" width="16.7109375" style="22" bestFit="1" customWidth="1"/>
    <col min="3" max="3" width="12" style="22" customWidth="1"/>
    <col min="4" max="4" width="12.42578125" style="22" customWidth="1"/>
    <col min="5" max="13" width="12" customWidth="1"/>
    <col min="14" max="14" width="12.42578125" customWidth="1"/>
    <col min="15" max="20" width="12" customWidth="1"/>
    <col min="21" max="23" width="12" bestFit="1" customWidth="1"/>
  </cols>
  <sheetData>
    <row r="1" spans="1:7" ht="20.25" thickBot="1">
      <c r="A1" s="17" t="s">
        <v>239</v>
      </c>
      <c r="B1" s="17"/>
      <c r="C1" s="17"/>
      <c r="D1" s="17"/>
      <c r="E1" s="17"/>
      <c r="F1" s="17"/>
      <c r="G1" s="17"/>
    </row>
    <row r="2" spans="1:7" ht="13.5" thickTop="1"/>
    <row r="3" spans="1:7">
      <c r="A3" s="18" t="s">
        <v>240</v>
      </c>
      <c r="B3" s="19"/>
      <c r="C3" s="19"/>
      <c r="D3" s="19"/>
      <c r="E3" s="19"/>
      <c r="F3" s="19"/>
      <c r="G3" s="20"/>
    </row>
    <row r="4" spans="1:7">
      <c r="A4" s="18" t="s">
        <v>241</v>
      </c>
      <c r="B4" s="19"/>
      <c r="C4" s="19"/>
      <c r="D4" s="19"/>
      <c r="E4" s="19"/>
      <c r="F4" s="19"/>
      <c r="G4" s="20"/>
    </row>
    <row r="5" spans="1:7" ht="15.75" thickBot="1">
      <c r="A5" s="30" t="s">
        <v>242</v>
      </c>
      <c r="B5" s="30" t="s">
        <v>243</v>
      </c>
    </row>
    <row r="6" spans="1:7" ht="15">
      <c r="A6" s="21" t="s">
        <v>244</v>
      </c>
      <c r="B6" s="22">
        <v>84</v>
      </c>
    </row>
    <row r="7" spans="1:7" ht="15">
      <c r="A7" s="21" t="s">
        <v>245</v>
      </c>
      <c r="B7" s="22">
        <v>32</v>
      </c>
    </row>
    <row r="8" spans="1:7" ht="15">
      <c r="A8" s="21" t="s">
        <v>246</v>
      </c>
      <c r="B8" s="22">
        <v>24</v>
      </c>
    </row>
    <row r="11" spans="1:7" ht="15.75" thickBot="1">
      <c r="A11" s="24" t="s">
        <v>297</v>
      </c>
      <c r="B11" s="24"/>
      <c r="C11" s="24"/>
      <c r="D11" s="24"/>
      <c r="E11" s="24"/>
      <c r="F11" s="24"/>
      <c r="G11" s="24"/>
    </row>
    <row r="12" spans="1:7">
      <c r="A12" s="28" t="s">
        <v>298</v>
      </c>
      <c r="B12" s="29"/>
      <c r="C12" s="29"/>
      <c r="D12" s="29"/>
      <c r="E12" s="26"/>
      <c r="F12" s="26"/>
      <c r="G12" s="27"/>
    </row>
    <row r="13" spans="1:7">
      <c r="A13" s="22" t="s">
        <v>238</v>
      </c>
      <c r="B13" s="22" t="s">
        <v>299</v>
      </c>
      <c r="C13" s="22" t="s">
        <v>300</v>
      </c>
      <c r="D13" s="22" t="s">
        <v>301</v>
      </c>
    </row>
    <row r="14" spans="1:7">
      <c r="A14" s="22" t="str">
        <f>'Categories Report'!$A$6</f>
        <v>Category 1</v>
      </c>
      <c r="B14" s="31" t="s">
        <v>247</v>
      </c>
      <c r="C14" s="31" t="s">
        <v>248</v>
      </c>
      <c r="D14" s="22">
        <v>100</v>
      </c>
    </row>
    <row r="15" spans="1:7">
      <c r="A15" s="22" t="str">
        <f>'Categories Report'!$A$6</f>
        <v>Category 1</v>
      </c>
      <c r="B15" s="31" t="s">
        <v>249</v>
      </c>
      <c r="C15" s="31" t="s">
        <v>250</v>
      </c>
      <c r="D15" s="22">
        <v>41</v>
      </c>
    </row>
    <row r="16" spans="1:7">
      <c r="A16" s="22" t="str">
        <f>'Categories Report'!$A$6</f>
        <v>Category 1</v>
      </c>
      <c r="B16" s="31" t="s">
        <v>251</v>
      </c>
      <c r="C16" s="31" t="s">
        <v>250</v>
      </c>
      <c r="D16" s="22">
        <v>31</v>
      </c>
    </row>
    <row r="17" spans="1:4">
      <c r="A17" s="22" t="str">
        <f>'Categories Report'!$A$6</f>
        <v>Category 1</v>
      </c>
      <c r="B17" s="31" t="s">
        <v>252</v>
      </c>
      <c r="C17" s="31" t="s">
        <v>253</v>
      </c>
      <c r="D17" s="22">
        <v>30</v>
      </c>
    </row>
    <row r="18" spans="1:4">
      <c r="A18" s="22" t="str">
        <f>'Categories Report'!$A$6</f>
        <v>Category 1</v>
      </c>
      <c r="B18" s="31" t="s">
        <v>254</v>
      </c>
      <c r="C18" s="31" t="s">
        <v>253</v>
      </c>
      <c r="D18" s="22">
        <v>30</v>
      </c>
    </row>
    <row r="19" spans="1:4">
      <c r="A19" s="22" t="str">
        <f>'Categories Report'!$A$6</f>
        <v>Category 1</v>
      </c>
      <c r="B19" s="31" t="s">
        <v>255</v>
      </c>
      <c r="C19" s="31" t="s">
        <v>253</v>
      </c>
      <c r="D19" s="22">
        <v>28</v>
      </c>
    </row>
    <row r="20" spans="1:4">
      <c r="A20" s="22" t="str">
        <f>'Categories Report'!$A$6</f>
        <v>Category 1</v>
      </c>
      <c r="B20" s="31" t="s">
        <v>256</v>
      </c>
      <c r="C20" s="31" t="s">
        <v>253</v>
      </c>
      <c r="D20" s="22">
        <v>27</v>
      </c>
    </row>
    <row r="21" spans="1:4">
      <c r="A21" s="22" t="str">
        <f>'Categories Report'!$A$6</f>
        <v>Category 1</v>
      </c>
      <c r="B21" s="31" t="s">
        <v>257</v>
      </c>
      <c r="C21" s="31" t="s">
        <v>253</v>
      </c>
      <c r="D21" s="22">
        <v>26</v>
      </c>
    </row>
    <row r="22" spans="1:4">
      <c r="A22" s="22" t="str">
        <f>'Categories Report'!$A$6</f>
        <v>Category 1</v>
      </c>
      <c r="B22" s="31" t="s">
        <v>258</v>
      </c>
      <c r="C22" s="31" t="s">
        <v>253</v>
      </c>
      <c r="D22" s="22">
        <v>24</v>
      </c>
    </row>
    <row r="23" spans="1:4">
      <c r="A23" s="22" t="str">
        <f>'Categories Report'!$A$6</f>
        <v>Category 1</v>
      </c>
      <c r="B23" s="31" t="s">
        <v>259</v>
      </c>
      <c r="C23" s="31" t="s">
        <v>253</v>
      </c>
      <c r="D23" s="22">
        <v>23</v>
      </c>
    </row>
    <row r="24" spans="1:4">
      <c r="A24" s="22" t="str">
        <f>'Categories Report'!$A$6</f>
        <v>Category 1</v>
      </c>
      <c r="B24" s="31" t="s">
        <v>260</v>
      </c>
      <c r="C24" s="31" t="s">
        <v>253</v>
      </c>
      <c r="D24" s="22">
        <v>22</v>
      </c>
    </row>
    <row r="25" spans="1:4">
      <c r="A25" s="22" t="str">
        <f>'Categories Report'!$A$6</f>
        <v>Category 1</v>
      </c>
      <c r="B25" s="31" t="s">
        <v>261</v>
      </c>
      <c r="C25" s="31" t="s">
        <v>253</v>
      </c>
      <c r="D25" s="22">
        <v>22</v>
      </c>
    </row>
    <row r="26" spans="1:4">
      <c r="A26" s="22" t="str">
        <f>'Categories Report'!$A$6</f>
        <v>Category 1</v>
      </c>
      <c r="B26" s="31" t="s">
        <v>262</v>
      </c>
      <c r="C26" s="31" t="s">
        <v>253</v>
      </c>
      <c r="D26" s="22">
        <v>22</v>
      </c>
    </row>
    <row r="27" spans="1:4">
      <c r="A27" s="22" t="str">
        <f>'Categories Report'!$A$6</f>
        <v>Category 1</v>
      </c>
      <c r="B27" s="31" t="s">
        <v>263</v>
      </c>
      <c r="C27" s="31" t="s">
        <v>253</v>
      </c>
      <c r="D27" s="22">
        <v>22</v>
      </c>
    </row>
    <row r="28" spans="1:4">
      <c r="A28" s="22" t="str">
        <f>'Categories Report'!$A$6</f>
        <v>Category 1</v>
      </c>
      <c r="B28" s="31" t="s">
        <v>264</v>
      </c>
      <c r="C28" s="31" t="s">
        <v>253</v>
      </c>
      <c r="D28" s="22">
        <v>22</v>
      </c>
    </row>
    <row r="29" spans="1:4">
      <c r="A29" s="22" t="str">
        <f>'Categories Report'!$A$6</f>
        <v>Category 1</v>
      </c>
      <c r="B29" s="31" t="s">
        <v>265</v>
      </c>
      <c r="C29" s="31" t="s">
        <v>253</v>
      </c>
      <c r="D29" s="22">
        <v>21</v>
      </c>
    </row>
    <row r="30" spans="1:4">
      <c r="A30" s="22" t="str">
        <f>'Categories Report'!$A$6</f>
        <v>Category 1</v>
      </c>
      <c r="B30" s="31" t="s">
        <v>266</v>
      </c>
      <c r="C30" s="31" t="s">
        <v>253</v>
      </c>
      <c r="D30" s="22">
        <v>21</v>
      </c>
    </row>
    <row r="31" spans="1:4">
      <c r="A31" s="22" t="str">
        <f>'Categories Report'!$A$6</f>
        <v>Category 1</v>
      </c>
      <c r="B31" s="31" t="s">
        <v>267</v>
      </c>
      <c r="C31" s="31" t="s">
        <v>253</v>
      </c>
      <c r="D31" s="22">
        <v>21</v>
      </c>
    </row>
    <row r="32" spans="1:4">
      <c r="A32" s="22" t="str">
        <f>'Categories Report'!$A$6</f>
        <v>Category 1</v>
      </c>
      <c r="B32" s="31" t="s">
        <v>268</v>
      </c>
      <c r="C32" s="31" t="s">
        <v>253</v>
      </c>
      <c r="D32" s="22">
        <v>21</v>
      </c>
    </row>
    <row r="33" spans="1:4">
      <c r="A33" s="22" t="str">
        <f>'Categories Report'!$A$6</f>
        <v>Category 1</v>
      </c>
      <c r="B33" s="31" t="s">
        <v>269</v>
      </c>
      <c r="C33" s="31" t="s">
        <v>253</v>
      </c>
      <c r="D33" s="22">
        <v>18</v>
      </c>
    </row>
    <row r="34" spans="1:4">
      <c r="A34" s="22" t="str">
        <f>'Categories Report'!$A$6</f>
        <v>Category 1</v>
      </c>
      <c r="B34" s="31" t="s">
        <v>270</v>
      </c>
      <c r="C34" s="31" t="s">
        <v>253</v>
      </c>
      <c r="D34" s="22">
        <v>17</v>
      </c>
    </row>
    <row r="35" spans="1:4">
      <c r="A35" s="22" t="str">
        <f>'Categories Report'!$A$6</f>
        <v>Category 1</v>
      </c>
      <c r="B35" s="31" t="s">
        <v>271</v>
      </c>
      <c r="C35" s="31" t="s">
        <v>253</v>
      </c>
      <c r="D35" s="22">
        <v>17</v>
      </c>
    </row>
    <row r="36" spans="1:4">
      <c r="A36" s="22" t="str">
        <f>'Categories Report'!$A$6</f>
        <v>Category 1</v>
      </c>
      <c r="B36" s="31" t="s">
        <v>272</v>
      </c>
      <c r="C36" s="31" t="s">
        <v>253</v>
      </c>
      <c r="D36" s="22">
        <v>15</v>
      </c>
    </row>
    <row r="37" spans="1:4">
      <c r="A37" s="22" t="str">
        <f>'Categories Report'!$A$6</f>
        <v>Category 1</v>
      </c>
      <c r="B37" s="31" t="s">
        <v>273</v>
      </c>
      <c r="C37" s="31" t="s">
        <v>253</v>
      </c>
      <c r="D37" s="22">
        <v>15</v>
      </c>
    </row>
    <row r="38" spans="1:4">
      <c r="A38" s="22" t="str">
        <f>'Categories Report'!$A$6</f>
        <v>Category 1</v>
      </c>
      <c r="B38" s="31" t="s">
        <v>274</v>
      </c>
      <c r="C38" s="31" t="s">
        <v>253</v>
      </c>
      <c r="D38" s="22">
        <v>14</v>
      </c>
    </row>
    <row r="39" spans="1:4">
      <c r="A39" s="22" t="str">
        <f>'Categories Report'!$A$6</f>
        <v>Category 1</v>
      </c>
      <c r="B39" s="31" t="s">
        <v>275</v>
      </c>
      <c r="C39" s="31" t="s">
        <v>253</v>
      </c>
      <c r="D39" s="22">
        <v>12</v>
      </c>
    </row>
    <row r="40" spans="1:4">
      <c r="A40" s="22" t="str">
        <f>'Categories Report'!$A$6</f>
        <v>Category 1</v>
      </c>
      <c r="B40" s="31" t="s">
        <v>276</v>
      </c>
      <c r="C40" s="31" t="s">
        <v>253</v>
      </c>
      <c r="D40" s="22">
        <v>10</v>
      </c>
    </row>
    <row r="41" spans="1:4">
      <c r="A41" s="22" t="str">
        <f>'Categories Report'!$A$6</f>
        <v>Category 1</v>
      </c>
      <c r="B41" s="31" t="s">
        <v>277</v>
      </c>
      <c r="C41" s="31" t="s">
        <v>253</v>
      </c>
      <c r="D41" s="22">
        <v>9</v>
      </c>
    </row>
    <row r="42" spans="1:4">
      <c r="A42" s="22" t="str">
        <f>'Categories Report'!$A$6</f>
        <v>Category 1</v>
      </c>
      <c r="B42" s="31" t="s">
        <v>278</v>
      </c>
      <c r="C42" s="31" t="s">
        <v>253</v>
      </c>
      <c r="D42" s="22">
        <v>9</v>
      </c>
    </row>
    <row r="43" spans="1:4">
      <c r="A43" s="22" t="str">
        <f>'Categories Report'!$A$6</f>
        <v>Category 1</v>
      </c>
      <c r="B43" s="31" t="s">
        <v>279</v>
      </c>
      <c r="C43" s="31" t="s">
        <v>253</v>
      </c>
      <c r="D43" s="22">
        <v>8</v>
      </c>
    </row>
    <row r="44" spans="1:4">
      <c r="A44" s="22" t="str">
        <f>'Categories Report'!$A$6</f>
        <v>Category 1</v>
      </c>
      <c r="B44" s="31" t="s">
        <v>280</v>
      </c>
      <c r="C44" s="31" t="s">
        <v>253</v>
      </c>
      <c r="D44" s="22">
        <v>7</v>
      </c>
    </row>
    <row r="45" spans="1:4">
      <c r="A45" s="22" t="str">
        <f>'Categories Report'!$A$6</f>
        <v>Category 1</v>
      </c>
      <c r="B45" s="31" t="s">
        <v>281</v>
      </c>
      <c r="C45" s="31" t="s">
        <v>253</v>
      </c>
      <c r="D45" s="22">
        <v>6</v>
      </c>
    </row>
    <row r="46" spans="1:4">
      <c r="A46" s="22" t="str">
        <f>'Categories Report'!$A$6</f>
        <v>Category 1</v>
      </c>
      <c r="B46" s="31" t="s">
        <v>282</v>
      </c>
      <c r="C46" s="31" t="s">
        <v>253</v>
      </c>
      <c r="D46" s="22">
        <v>1</v>
      </c>
    </row>
    <row r="47" spans="1:4" hidden="1">
      <c r="A47" s="22" t="str">
        <f>'Categories Report'!$A$7</f>
        <v>Category 2</v>
      </c>
      <c r="B47" s="31" t="s">
        <v>254</v>
      </c>
      <c r="C47" s="31" t="s">
        <v>283</v>
      </c>
      <c r="D47" s="22">
        <v>99</v>
      </c>
    </row>
    <row r="48" spans="1:4" hidden="1">
      <c r="A48" s="22" t="str">
        <f>'Categories Report'!$A$7</f>
        <v>Category 2</v>
      </c>
      <c r="B48" s="31" t="s">
        <v>256</v>
      </c>
      <c r="C48" s="31" t="s">
        <v>283</v>
      </c>
      <c r="D48" s="22">
        <v>99</v>
      </c>
    </row>
    <row r="49" spans="1:4" hidden="1">
      <c r="A49" s="22" t="str">
        <f>'Categories Report'!$A$7</f>
        <v>Category 2</v>
      </c>
      <c r="B49" s="31" t="s">
        <v>259</v>
      </c>
      <c r="C49" s="31" t="s">
        <v>283</v>
      </c>
      <c r="D49" s="22">
        <v>92</v>
      </c>
    </row>
    <row r="50" spans="1:4" hidden="1">
      <c r="A50" s="22" t="str">
        <f>'Categories Report'!$A$7</f>
        <v>Category 2</v>
      </c>
      <c r="B50" s="31" t="s">
        <v>255</v>
      </c>
      <c r="C50" s="31" t="s">
        <v>283</v>
      </c>
      <c r="D50" s="22">
        <v>81</v>
      </c>
    </row>
    <row r="51" spans="1:4" hidden="1">
      <c r="A51" s="22" t="str">
        <f>'Categories Report'!$A$7</f>
        <v>Category 2</v>
      </c>
      <c r="B51" s="31" t="s">
        <v>268</v>
      </c>
      <c r="C51" s="31" t="s">
        <v>283</v>
      </c>
      <c r="D51" s="22">
        <v>80</v>
      </c>
    </row>
    <row r="52" spans="1:4" hidden="1">
      <c r="A52" s="22" t="str">
        <f>'Categories Report'!$A$7</f>
        <v>Category 2</v>
      </c>
      <c r="B52" s="31" t="s">
        <v>252</v>
      </c>
      <c r="C52" s="31" t="s">
        <v>283</v>
      </c>
      <c r="D52" s="22">
        <v>78</v>
      </c>
    </row>
    <row r="53" spans="1:4" hidden="1">
      <c r="A53" s="22" t="str">
        <f>'Categories Report'!$A$7</f>
        <v>Category 2</v>
      </c>
      <c r="B53" s="31" t="s">
        <v>269</v>
      </c>
      <c r="C53" s="31" t="s">
        <v>283</v>
      </c>
      <c r="D53" s="22">
        <v>77</v>
      </c>
    </row>
    <row r="54" spans="1:4" hidden="1">
      <c r="A54" s="22" t="str">
        <f>'Categories Report'!$A$7</f>
        <v>Category 2</v>
      </c>
      <c r="B54" s="31" t="s">
        <v>265</v>
      </c>
      <c r="C54" s="31" t="s">
        <v>283</v>
      </c>
      <c r="D54" s="22">
        <v>75</v>
      </c>
    </row>
    <row r="55" spans="1:4" hidden="1">
      <c r="A55" s="22" t="str">
        <f>'Categories Report'!$A$7</f>
        <v>Category 2</v>
      </c>
      <c r="B55" s="31" t="s">
        <v>258</v>
      </c>
      <c r="C55" s="31" t="s">
        <v>283</v>
      </c>
      <c r="D55" s="22">
        <v>75</v>
      </c>
    </row>
    <row r="56" spans="1:4" hidden="1">
      <c r="A56" s="22" t="str">
        <f>'Categories Report'!$A$7</f>
        <v>Category 2</v>
      </c>
      <c r="B56" s="31" t="s">
        <v>264</v>
      </c>
      <c r="C56" s="31" t="s">
        <v>283</v>
      </c>
      <c r="D56" s="22">
        <v>73</v>
      </c>
    </row>
    <row r="57" spans="1:4" hidden="1">
      <c r="A57" s="22" t="str">
        <f>'Categories Report'!$A$7</f>
        <v>Category 2</v>
      </c>
      <c r="B57" s="31" t="s">
        <v>257</v>
      </c>
      <c r="C57" s="31" t="s">
        <v>283</v>
      </c>
      <c r="D57" s="22">
        <v>72</v>
      </c>
    </row>
    <row r="58" spans="1:4" hidden="1">
      <c r="A58" s="22" t="str">
        <f>'Categories Report'!$A$7</f>
        <v>Category 2</v>
      </c>
      <c r="B58" s="31" t="s">
        <v>262</v>
      </c>
      <c r="C58" s="31" t="s">
        <v>283</v>
      </c>
      <c r="D58" s="22">
        <v>69</v>
      </c>
    </row>
    <row r="59" spans="1:4" hidden="1">
      <c r="A59" s="22" t="str">
        <f>'Categories Report'!$A$7</f>
        <v>Category 2</v>
      </c>
      <c r="B59" s="31" t="s">
        <v>261</v>
      </c>
      <c r="C59" s="31" t="s">
        <v>283</v>
      </c>
      <c r="D59" s="22">
        <v>69</v>
      </c>
    </row>
    <row r="60" spans="1:4" hidden="1">
      <c r="A60" s="22" t="str">
        <f>'Categories Report'!$A$7</f>
        <v>Category 2</v>
      </c>
      <c r="B60" s="31" t="s">
        <v>266</v>
      </c>
      <c r="C60" s="31" t="s">
        <v>283</v>
      </c>
      <c r="D60" s="22">
        <v>67</v>
      </c>
    </row>
    <row r="61" spans="1:4" hidden="1">
      <c r="A61" s="22" t="str">
        <f>'Categories Report'!$A$7</f>
        <v>Category 2</v>
      </c>
      <c r="B61" s="31" t="s">
        <v>263</v>
      </c>
      <c r="C61" s="31" t="s">
        <v>283</v>
      </c>
      <c r="D61" s="22">
        <v>65</v>
      </c>
    </row>
    <row r="62" spans="1:4" hidden="1">
      <c r="A62" s="22" t="str">
        <f>'Categories Report'!$A$7</f>
        <v>Category 2</v>
      </c>
      <c r="B62" s="31" t="s">
        <v>272</v>
      </c>
      <c r="C62" s="31" t="s">
        <v>283</v>
      </c>
      <c r="D62" s="22">
        <v>64</v>
      </c>
    </row>
    <row r="63" spans="1:4" hidden="1">
      <c r="A63" s="22" t="str">
        <f>'Categories Report'!$A$7</f>
        <v>Category 2</v>
      </c>
      <c r="B63" s="31" t="s">
        <v>267</v>
      </c>
      <c r="C63" s="31" t="s">
        <v>283</v>
      </c>
      <c r="D63" s="22">
        <v>60</v>
      </c>
    </row>
    <row r="64" spans="1:4" hidden="1">
      <c r="A64" s="22" t="str">
        <f>'Categories Report'!$A$7</f>
        <v>Category 2</v>
      </c>
      <c r="B64" s="31" t="s">
        <v>270</v>
      </c>
      <c r="C64" s="31" t="s">
        <v>283</v>
      </c>
      <c r="D64" s="22">
        <v>60</v>
      </c>
    </row>
    <row r="65" spans="1:4" hidden="1">
      <c r="A65" s="22" t="str">
        <f>'Categories Report'!$A$7</f>
        <v>Category 2</v>
      </c>
      <c r="B65" s="31" t="s">
        <v>260</v>
      </c>
      <c r="C65" s="31" t="s">
        <v>283</v>
      </c>
      <c r="D65" s="22">
        <v>59</v>
      </c>
    </row>
    <row r="66" spans="1:4" hidden="1">
      <c r="A66" s="22" t="str">
        <f>'Categories Report'!$A$7</f>
        <v>Category 2</v>
      </c>
      <c r="B66" s="31" t="s">
        <v>247</v>
      </c>
      <c r="C66" s="31" t="s">
        <v>284</v>
      </c>
      <c r="D66" s="22">
        <v>56</v>
      </c>
    </row>
    <row r="67" spans="1:4" hidden="1">
      <c r="A67" s="22" t="str">
        <f>'Categories Report'!$A$7</f>
        <v>Category 2</v>
      </c>
      <c r="B67" s="31" t="s">
        <v>271</v>
      </c>
      <c r="C67" s="31" t="s">
        <v>283</v>
      </c>
      <c r="D67" s="22">
        <v>54</v>
      </c>
    </row>
    <row r="68" spans="1:4" hidden="1">
      <c r="A68" s="22" t="str">
        <f>'Categories Report'!$A$7</f>
        <v>Category 2</v>
      </c>
      <c r="B68" s="31" t="s">
        <v>275</v>
      </c>
      <c r="C68" s="31" t="s">
        <v>283</v>
      </c>
      <c r="D68" s="22">
        <v>52</v>
      </c>
    </row>
    <row r="69" spans="1:4" hidden="1">
      <c r="A69" s="22" t="str">
        <f>'Categories Report'!$A$7</f>
        <v>Category 2</v>
      </c>
      <c r="B69" s="31" t="s">
        <v>274</v>
      </c>
      <c r="C69" s="31" t="s">
        <v>283</v>
      </c>
      <c r="D69" s="22">
        <v>41</v>
      </c>
    </row>
    <row r="70" spans="1:4" hidden="1">
      <c r="A70" s="22" t="str">
        <f>'Categories Report'!$A$7</f>
        <v>Category 2</v>
      </c>
      <c r="B70" s="31" t="s">
        <v>273</v>
      </c>
      <c r="C70" s="31" t="s">
        <v>283</v>
      </c>
      <c r="D70" s="22">
        <v>40</v>
      </c>
    </row>
    <row r="71" spans="1:4" hidden="1">
      <c r="A71" s="22" t="str">
        <f>'Categories Report'!$A$7</f>
        <v>Category 2</v>
      </c>
      <c r="B71" s="31" t="s">
        <v>279</v>
      </c>
      <c r="C71" s="31" t="s">
        <v>283</v>
      </c>
      <c r="D71" s="22">
        <v>34</v>
      </c>
    </row>
    <row r="72" spans="1:4" hidden="1">
      <c r="A72" s="22" t="str">
        <f>'Categories Report'!$A$7</f>
        <v>Category 2</v>
      </c>
      <c r="B72" s="31" t="s">
        <v>251</v>
      </c>
      <c r="C72" s="31" t="s">
        <v>285</v>
      </c>
      <c r="D72" s="22">
        <v>30</v>
      </c>
    </row>
    <row r="73" spans="1:4" hidden="1">
      <c r="A73" s="22" t="str">
        <f>'Categories Report'!$A$7</f>
        <v>Category 2</v>
      </c>
      <c r="B73" s="31" t="s">
        <v>249</v>
      </c>
      <c r="C73" s="31" t="s">
        <v>286</v>
      </c>
      <c r="D73" s="22">
        <v>28</v>
      </c>
    </row>
    <row r="74" spans="1:4" hidden="1">
      <c r="A74" s="22" t="str">
        <f>'Categories Report'!$A$7</f>
        <v>Category 2</v>
      </c>
      <c r="B74" s="31" t="s">
        <v>247</v>
      </c>
      <c r="C74" s="31" t="s">
        <v>287</v>
      </c>
      <c r="D74" s="22">
        <v>27</v>
      </c>
    </row>
    <row r="75" spans="1:4" hidden="1">
      <c r="A75" s="22" t="str">
        <f>'Categories Report'!$A$7</f>
        <v>Category 2</v>
      </c>
      <c r="B75" s="31" t="s">
        <v>276</v>
      </c>
      <c r="C75" s="31" t="s">
        <v>283</v>
      </c>
      <c r="D75" s="22">
        <v>24</v>
      </c>
    </row>
    <row r="76" spans="1:4" hidden="1">
      <c r="A76" s="22" t="str">
        <f>'Categories Report'!$A$7</f>
        <v>Category 2</v>
      </c>
      <c r="B76" s="31" t="s">
        <v>247</v>
      </c>
      <c r="C76" s="31" t="s">
        <v>288</v>
      </c>
      <c r="D76" s="22">
        <v>24</v>
      </c>
    </row>
    <row r="77" spans="1:4" hidden="1">
      <c r="A77" s="22" t="str">
        <f>'Categories Report'!$A$7</f>
        <v>Category 2</v>
      </c>
      <c r="B77" s="31" t="s">
        <v>251</v>
      </c>
      <c r="C77" s="31" t="s">
        <v>289</v>
      </c>
      <c r="D77" s="22">
        <v>18</v>
      </c>
    </row>
    <row r="78" spans="1:4" hidden="1">
      <c r="A78" s="22" t="str">
        <f>'Categories Report'!$A$7</f>
        <v>Category 2</v>
      </c>
      <c r="B78" s="31" t="s">
        <v>278</v>
      </c>
      <c r="C78" s="31" t="s">
        <v>283</v>
      </c>
      <c r="D78" s="22">
        <v>18</v>
      </c>
    </row>
    <row r="79" spans="1:4" hidden="1">
      <c r="A79" s="22" t="str">
        <f>'Categories Report'!$A$7</f>
        <v>Category 2</v>
      </c>
      <c r="B79" s="31" t="s">
        <v>280</v>
      </c>
      <c r="C79" s="31" t="s">
        <v>283</v>
      </c>
      <c r="D79" s="22">
        <v>17</v>
      </c>
    </row>
    <row r="80" spans="1:4" hidden="1">
      <c r="A80" s="22" t="str">
        <f>'Categories Report'!$A$7</f>
        <v>Category 2</v>
      </c>
      <c r="B80" s="31" t="s">
        <v>281</v>
      </c>
      <c r="C80" s="31" t="s">
        <v>283</v>
      </c>
      <c r="D80" s="22">
        <v>17</v>
      </c>
    </row>
    <row r="81" spans="1:4" hidden="1">
      <c r="A81" s="22" t="str">
        <f>'Categories Report'!$A$7</f>
        <v>Category 2</v>
      </c>
      <c r="B81" s="31" t="s">
        <v>277</v>
      </c>
      <c r="C81" s="31" t="s">
        <v>283</v>
      </c>
      <c r="D81" s="22">
        <v>15</v>
      </c>
    </row>
    <row r="82" spans="1:4" hidden="1">
      <c r="A82" s="22" t="str">
        <f>'Categories Report'!$A$7</f>
        <v>Category 2</v>
      </c>
      <c r="B82" s="31" t="s">
        <v>251</v>
      </c>
      <c r="C82" s="31" t="s">
        <v>290</v>
      </c>
      <c r="D82" s="22">
        <v>15</v>
      </c>
    </row>
    <row r="83" spans="1:4" hidden="1">
      <c r="A83" s="22" t="str">
        <f>'Categories Report'!$A$7</f>
        <v>Category 2</v>
      </c>
      <c r="B83" s="31" t="s">
        <v>249</v>
      </c>
      <c r="C83" s="31" t="s">
        <v>291</v>
      </c>
      <c r="D83" s="22">
        <v>15</v>
      </c>
    </row>
    <row r="84" spans="1:4" hidden="1">
      <c r="A84" s="22" t="str">
        <f>'Categories Report'!$A$7</f>
        <v>Category 2</v>
      </c>
      <c r="B84" s="31" t="s">
        <v>249</v>
      </c>
      <c r="C84" s="31" t="s">
        <v>292</v>
      </c>
      <c r="D84" s="22">
        <v>11</v>
      </c>
    </row>
    <row r="85" spans="1:4" hidden="1">
      <c r="A85" s="22" t="str">
        <f>'Categories Report'!$A$7</f>
        <v>Category 2</v>
      </c>
      <c r="B85" s="31" t="s">
        <v>251</v>
      </c>
      <c r="C85" s="31" t="s">
        <v>293</v>
      </c>
      <c r="D85" s="22">
        <v>11</v>
      </c>
    </row>
    <row r="86" spans="1:4" hidden="1">
      <c r="A86" s="22" t="str">
        <f>'Categories Report'!$A$7</f>
        <v>Category 2</v>
      </c>
      <c r="B86" s="31" t="s">
        <v>249</v>
      </c>
      <c r="C86" s="31" t="s">
        <v>283</v>
      </c>
      <c r="D86" s="22">
        <v>7</v>
      </c>
    </row>
    <row r="87" spans="1:4" hidden="1">
      <c r="A87" s="22" t="str">
        <f>'Categories Report'!$A$7</f>
        <v>Category 2</v>
      </c>
      <c r="B87" s="31" t="s">
        <v>251</v>
      </c>
      <c r="C87" s="31" t="s">
        <v>294</v>
      </c>
      <c r="D87" s="22">
        <v>4</v>
      </c>
    </row>
    <row r="88" spans="1:4" hidden="1">
      <c r="A88" s="22" t="str">
        <f>'Categories Report'!$A$7</f>
        <v>Category 2</v>
      </c>
      <c r="B88" s="31" t="s">
        <v>235</v>
      </c>
      <c r="C88" s="31" t="s">
        <v>236</v>
      </c>
      <c r="D88" s="22">
        <v>2</v>
      </c>
    </row>
    <row r="89" spans="1:4" hidden="1">
      <c r="A89" s="22" t="str">
        <f>'Categories Report'!$A$7</f>
        <v>Category 2</v>
      </c>
      <c r="B89" s="31" t="s">
        <v>282</v>
      </c>
      <c r="C89" s="31" t="s">
        <v>283</v>
      </c>
      <c r="D89" s="22">
        <v>2</v>
      </c>
    </row>
    <row r="90" spans="1:4" hidden="1">
      <c r="A90" s="22" t="str">
        <f>'Categories Report'!$A$8</f>
        <v>Category 3</v>
      </c>
      <c r="B90" s="31" t="s">
        <v>247</v>
      </c>
      <c r="C90" s="31" t="s">
        <v>295</v>
      </c>
      <c r="D90" s="22">
        <v>100</v>
      </c>
    </row>
    <row r="91" spans="1:4" hidden="1">
      <c r="A91" s="22" t="str">
        <f>'Categories Report'!$A$8</f>
        <v>Category 3</v>
      </c>
      <c r="B91" s="31" t="s">
        <v>249</v>
      </c>
      <c r="C91" s="31" t="s">
        <v>296</v>
      </c>
      <c r="D91" s="22">
        <v>13</v>
      </c>
    </row>
    <row r="92" spans="1:4" hidden="1">
      <c r="A92" s="22" t="str">
        <f>'Categories Report'!$A$8</f>
        <v>Category 3</v>
      </c>
      <c r="B92" s="31" t="s">
        <v>269</v>
      </c>
      <c r="C92" s="31" t="s">
        <v>253</v>
      </c>
      <c r="D92" s="22">
        <v>3</v>
      </c>
    </row>
    <row r="93" spans="1:4" hidden="1">
      <c r="A93" s="22" t="str">
        <f>'Categories Report'!$A$8</f>
        <v>Category 3</v>
      </c>
      <c r="B93" s="31" t="s">
        <v>259</v>
      </c>
      <c r="C93" s="31" t="s">
        <v>253</v>
      </c>
      <c r="D93" s="22">
        <v>2</v>
      </c>
    </row>
    <row r="94" spans="1:4" hidden="1">
      <c r="A94" s="22" t="str">
        <f>'Categories Report'!$A$8</f>
        <v>Category 3</v>
      </c>
      <c r="B94" s="31" t="s">
        <v>256</v>
      </c>
      <c r="C94" s="31" t="s">
        <v>253</v>
      </c>
      <c r="D94" s="22">
        <v>1</v>
      </c>
    </row>
    <row r="95" spans="1:4" hidden="1">
      <c r="A95" s="22" t="str">
        <f>'Categories Report'!$A$8</f>
        <v>Category 3</v>
      </c>
      <c r="B95" s="31" t="s">
        <v>275</v>
      </c>
      <c r="C95" s="31" t="s">
        <v>253</v>
      </c>
      <c r="D95" s="22">
        <v>1</v>
      </c>
    </row>
    <row r="96" spans="1:4" hidden="1">
      <c r="A96" s="22" t="str">
        <f>'Categories Report'!$A$8</f>
        <v>Category 3</v>
      </c>
      <c r="B96" s="31" t="s">
        <v>268</v>
      </c>
      <c r="C96" s="31" t="s">
        <v>253</v>
      </c>
      <c r="D96" s="22">
        <v>1</v>
      </c>
    </row>
    <row r="97" spans="1:7" hidden="1">
      <c r="A97" s="22" t="str">
        <f>'Categories Report'!$A$8</f>
        <v>Category 3</v>
      </c>
      <c r="B97" s="31" t="s">
        <v>272</v>
      </c>
      <c r="C97" s="31" t="s">
        <v>253</v>
      </c>
      <c r="D97" s="22">
        <v>1</v>
      </c>
    </row>
    <row r="101" spans="1:7" ht="15.75" thickBot="1">
      <c r="A101" s="24" t="s">
        <v>302</v>
      </c>
      <c r="B101" s="24"/>
      <c r="C101" s="24"/>
      <c r="D101" s="24"/>
      <c r="E101" s="24"/>
      <c r="F101" s="24"/>
      <c r="G101" s="24"/>
    </row>
    <row r="102" spans="1:7">
      <c r="A102" s="25" t="s">
        <v>303</v>
      </c>
      <c r="B102" s="26"/>
      <c r="C102" s="26"/>
      <c r="D102" s="26"/>
      <c r="E102" s="26"/>
      <c r="F102" s="26"/>
      <c r="G102" s="27"/>
    </row>
    <row r="132" spans="1:4" hidden="1" outlineLevel="1">
      <c r="A132" s="22" t="s">
        <v>238</v>
      </c>
      <c r="B132" s="22" t="s">
        <v>299</v>
      </c>
      <c r="C132" s="22" t="s">
        <v>300</v>
      </c>
      <c r="D132" s="22" t="s">
        <v>310</v>
      </c>
    </row>
    <row r="133" spans="1:4" hidden="1" outlineLevel="1">
      <c r="A133" s="22" t="s">
        <v>304</v>
      </c>
      <c r="B133" s="22" t="s">
        <v>235</v>
      </c>
      <c r="C133" s="22" t="s">
        <v>236</v>
      </c>
      <c r="D133" s="22">
        <v>76</v>
      </c>
    </row>
    <row r="134" spans="1:4" hidden="1" outlineLevel="1">
      <c r="A134" s="22" t="s">
        <v>304</v>
      </c>
      <c r="B134" s="22" t="s">
        <v>235</v>
      </c>
      <c r="C134" s="22" t="s">
        <v>237</v>
      </c>
      <c r="D134" s="22">
        <v>64</v>
      </c>
    </row>
    <row r="135" spans="1:4" hidden="1" outlineLevel="1">
      <c r="A135" s="22" t="s">
        <v>304</v>
      </c>
      <c r="B135" s="22" t="s">
        <v>1</v>
      </c>
      <c r="C135" s="22" t="s">
        <v>305</v>
      </c>
      <c r="D135" s="22">
        <v>38.108826986130801</v>
      </c>
    </row>
    <row r="136" spans="1:4" hidden="1" outlineLevel="1">
      <c r="A136" s="22" t="s">
        <v>304</v>
      </c>
      <c r="B136" s="22" t="s">
        <v>1</v>
      </c>
      <c r="C136" s="22" t="s">
        <v>306</v>
      </c>
      <c r="D136" s="22">
        <v>48.103078657040903</v>
      </c>
    </row>
    <row r="137" spans="1:4" hidden="1" outlineLevel="1">
      <c r="A137" s="22" t="s">
        <v>304</v>
      </c>
      <c r="B137" s="22" t="s">
        <v>1</v>
      </c>
      <c r="C137" s="22" t="s">
        <v>307</v>
      </c>
      <c r="D137" s="22">
        <v>37.282073202269601</v>
      </c>
    </row>
    <row r="138" spans="1:4" hidden="1" outlineLevel="1">
      <c r="A138" s="22" t="s">
        <v>304</v>
      </c>
      <c r="B138" s="22" t="s">
        <v>1</v>
      </c>
      <c r="C138" s="22" t="s">
        <v>308</v>
      </c>
      <c r="D138" s="22">
        <v>13.559196701243399</v>
      </c>
    </row>
    <row r="139" spans="1:4" hidden="1" outlineLevel="1">
      <c r="A139" s="22" t="s">
        <v>304</v>
      </c>
      <c r="B139" s="22" t="s">
        <v>1</v>
      </c>
      <c r="C139" s="22" t="s">
        <v>309</v>
      </c>
      <c r="D139" s="22">
        <v>2.9468244533153598</v>
      </c>
    </row>
    <row r="140" spans="1:4" hidden="1" outlineLevel="1">
      <c r="A140" s="22" t="s">
        <v>304</v>
      </c>
      <c r="B140" s="22" t="s">
        <v>247</v>
      </c>
      <c r="C140" s="22" t="s">
        <v>305</v>
      </c>
      <c r="D140" s="22">
        <v>8.1863265673149499</v>
      </c>
    </row>
    <row r="141" spans="1:4" hidden="1" outlineLevel="1">
      <c r="A141" s="22" t="s">
        <v>304</v>
      </c>
      <c r="B141" s="22" t="s">
        <v>247</v>
      </c>
      <c r="C141" s="22" t="s">
        <v>306</v>
      </c>
      <c r="D141" s="22">
        <v>14.8129877692805</v>
      </c>
    </row>
    <row r="142" spans="1:4" hidden="1" outlineLevel="1">
      <c r="A142" s="22" t="s">
        <v>304</v>
      </c>
      <c r="B142" s="22" t="s">
        <v>247</v>
      </c>
      <c r="C142" s="22" t="s">
        <v>307</v>
      </c>
      <c r="D142" s="22">
        <v>8.1173301548440193</v>
      </c>
    </row>
    <row r="143" spans="1:4" hidden="1" outlineLevel="1">
      <c r="A143" s="22" t="s">
        <v>304</v>
      </c>
      <c r="B143" s="22" t="s">
        <v>247</v>
      </c>
      <c r="C143" s="22" t="s">
        <v>308</v>
      </c>
      <c r="D143" s="22">
        <v>25.5298412930733</v>
      </c>
    </row>
    <row r="144" spans="1:4" hidden="1" outlineLevel="1">
      <c r="A144" s="22" t="s">
        <v>304</v>
      </c>
      <c r="B144" s="22" t="s">
        <v>247</v>
      </c>
      <c r="C144" s="22" t="s">
        <v>309</v>
      </c>
      <c r="D144" s="22">
        <v>83.353514215487294</v>
      </c>
    </row>
    <row r="145" spans="1:4" hidden="1" outlineLevel="1">
      <c r="A145" s="22" t="s">
        <v>304</v>
      </c>
      <c r="B145" s="22" t="s">
        <v>249</v>
      </c>
      <c r="C145" s="22">
        <v>0</v>
      </c>
      <c r="D145" s="22">
        <v>7</v>
      </c>
    </row>
    <row r="146" spans="1:4" hidden="1" outlineLevel="1">
      <c r="A146" s="22" t="s">
        <v>304</v>
      </c>
      <c r="B146" s="22" t="s">
        <v>249</v>
      </c>
      <c r="C146" s="22">
        <v>10</v>
      </c>
      <c r="D146" s="22">
        <v>106</v>
      </c>
    </row>
    <row r="147" spans="1:4" hidden="1" outlineLevel="1">
      <c r="A147" s="22" t="s">
        <v>304</v>
      </c>
      <c r="B147" s="22" t="s">
        <v>249</v>
      </c>
      <c r="C147" s="22">
        <v>2</v>
      </c>
      <c r="D147" s="22">
        <v>5</v>
      </c>
    </row>
    <row r="148" spans="1:4" hidden="1" outlineLevel="1">
      <c r="A148" s="22" t="s">
        <v>304</v>
      </c>
      <c r="B148" s="22" t="s">
        <v>249</v>
      </c>
      <c r="C148" s="22">
        <v>6</v>
      </c>
      <c r="D148" s="22">
        <v>13</v>
      </c>
    </row>
    <row r="149" spans="1:4" hidden="1" outlineLevel="1">
      <c r="A149" s="22" t="s">
        <v>304</v>
      </c>
      <c r="B149" s="22" t="s">
        <v>249</v>
      </c>
      <c r="C149" s="22">
        <v>4</v>
      </c>
      <c r="D149" s="22">
        <v>4</v>
      </c>
    </row>
    <row r="150" spans="1:4" hidden="1" outlineLevel="1">
      <c r="A150" s="22" t="s">
        <v>304</v>
      </c>
      <c r="B150" s="22" t="s">
        <v>249</v>
      </c>
      <c r="C150" s="22">
        <v>8</v>
      </c>
      <c r="D150" s="22">
        <v>5</v>
      </c>
    </row>
    <row r="151" spans="1:4" hidden="1" outlineLevel="1">
      <c r="A151" s="22" t="s">
        <v>304</v>
      </c>
      <c r="B151" s="22" t="s">
        <v>251</v>
      </c>
      <c r="C151" s="22">
        <v>1.25</v>
      </c>
      <c r="D151" s="22">
        <v>5</v>
      </c>
    </row>
    <row r="152" spans="1:4" hidden="1" outlineLevel="1">
      <c r="A152" s="22" t="s">
        <v>304</v>
      </c>
      <c r="B152" s="22" t="s">
        <v>251</v>
      </c>
      <c r="C152" s="22">
        <v>2.5</v>
      </c>
      <c r="D152" s="22">
        <v>9</v>
      </c>
    </row>
    <row r="153" spans="1:4" hidden="1" outlineLevel="1">
      <c r="A153" s="22" t="s">
        <v>304</v>
      </c>
      <c r="B153" s="22" t="s">
        <v>251</v>
      </c>
      <c r="C153" s="22">
        <v>0</v>
      </c>
      <c r="D153" s="22">
        <v>2</v>
      </c>
    </row>
    <row r="154" spans="1:4" hidden="1" outlineLevel="1">
      <c r="A154" s="22" t="s">
        <v>304</v>
      </c>
      <c r="B154" s="22" t="s">
        <v>251</v>
      </c>
      <c r="C154" s="22">
        <v>10</v>
      </c>
      <c r="D154" s="22">
        <v>103</v>
      </c>
    </row>
    <row r="155" spans="1:4" hidden="1" outlineLevel="1">
      <c r="A155" s="22" t="s">
        <v>304</v>
      </c>
      <c r="B155" s="22" t="s">
        <v>251</v>
      </c>
      <c r="C155" s="22">
        <v>5</v>
      </c>
      <c r="D155" s="22">
        <v>6</v>
      </c>
    </row>
    <row r="156" spans="1:4" hidden="1" outlineLevel="1">
      <c r="A156" s="22" t="s">
        <v>304</v>
      </c>
      <c r="B156" s="22" t="s">
        <v>251</v>
      </c>
      <c r="C156" s="22">
        <v>6.25</v>
      </c>
      <c r="D156" s="22">
        <v>4</v>
      </c>
    </row>
    <row r="157" spans="1:4" hidden="1" outlineLevel="1">
      <c r="A157" s="22" t="s">
        <v>304</v>
      </c>
      <c r="B157" s="22" t="s">
        <v>251</v>
      </c>
      <c r="C157" s="22">
        <v>3.75</v>
      </c>
      <c r="D157" s="22">
        <v>4</v>
      </c>
    </row>
    <row r="158" spans="1:4" hidden="1" outlineLevel="1">
      <c r="A158" s="22" t="s">
        <v>304</v>
      </c>
      <c r="B158" s="22" t="s">
        <v>251</v>
      </c>
      <c r="C158" s="22">
        <v>8.75</v>
      </c>
      <c r="D158" s="22">
        <v>5</v>
      </c>
    </row>
    <row r="159" spans="1:4" hidden="1" outlineLevel="1">
      <c r="A159" s="22" t="s">
        <v>304</v>
      </c>
      <c r="B159" s="22" t="s">
        <v>251</v>
      </c>
      <c r="C159" s="22">
        <v>7.5</v>
      </c>
      <c r="D159" s="22">
        <v>2</v>
      </c>
    </row>
    <row r="160" spans="1:4" hidden="1" outlineLevel="1">
      <c r="A160" s="22" t="s">
        <v>304</v>
      </c>
      <c r="B160" s="22" t="s">
        <v>262</v>
      </c>
      <c r="C160" s="22">
        <v>1</v>
      </c>
      <c r="D160" s="22">
        <v>118</v>
      </c>
    </row>
    <row r="161" spans="1:4" hidden="1" outlineLevel="1">
      <c r="A161" s="22" t="s">
        <v>304</v>
      </c>
      <c r="B161" s="22" t="s">
        <v>262</v>
      </c>
      <c r="C161" s="22">
        <v>0</v>
      </c>
      <c r="D161" s="22">
        <v>22</v>
      </c>
    </row>
    <row r="162" spans="1:4" hidden="1" outlineLevel="1">
      <c r="A162" s="22" t="s">
        <v>304</v>
      </c>
      <c r="B162" s="22" t="s">
        <v>266</v>
      </c>
      <c r="C162" s="22">
        <v>0</v>
      </c>
      <c r="D162" s="22">
        <v>27</v>
      </c>
    </row>
    <row r="163" spans="1:4" hidden="1" outlineLevel="1">
      <c r="A163" s="22" t="s">
        <v>304</v>
      </c>
      <c r="B163" s="22" t="s">
        <v>266</v>
      </c>
      <c r="C163" s="22">
        <v>1</v>
      </c>
      <c r="D163" s="22">
        <v>113</v>
      </c>
    </row>
    <row r="164" spans="1:4" hidden="1" outlineLevel="1">
      <c r="A164" s="22" t="s">
        <v>304</v>
      </c>
      <c r="B164" s="22" t="s">
        <v>258</v>
      </c>
      <c r="C164" s="22">
        <v>0</v>
      </c>
      <c r="D164" s="22">
        <v>23</v>
      </c>
    </row>
    <row r="165" spans="1:4" hidden="1" outlineLevel="1">
      <c r="A165" s="22" t="s">
        <v>304</v>
      </c>
      <c r="B165" s="22" t="s">
        <v>258</v>
      </c>
      <c r="C165" s="22">
        <v>1</v>
      </c>
      <c r="D165" s="22">
        <v>117</v>
      </c>
    </row>
    <row r="166" spans="1:4" hidden="1" outlineLevel="1">
      <c r="A166" s="22" t="s">
        <v>304</v>
      </c>
      <c r="B166" s="22" t="s">
        <v>259</v>
      </c>
      <c r="C166" s="22">
        <v>0</v>
      </c>
      <c r="D166" s="22">
        <v>26</v>
      </c>
    </row>
    <row r="167" spans="1:4" hidden="1" outlineLevel="1">
      <c r="A167" s="22" t="s">
        <v>304</v>
      </c>
      <c r="B167" s="22" t="s">
        <v>259</v>
      </c>
      <c r="C167" s="22">
        <v>1</v>
      </c>
      <c r="D167" s="22">
        <v>114</v>
      </c>
    </row>
    <row r="168" spans="1:4" hidden="1" outlineLevel="1">
      <c r="A168" s="22" t="s">
        <v>304</v>
      </c>
      <c r="B168" s="22" t="s">
        <v>277</v>
      </c>
      <c r="C168" s="22">
        <v>1</v>
      </c>
      <c r="D168" s="22">
        <v>127</v>
      </c>
    </row>
    <row r="169" spans="1:4" hidden="1" outlineLevel="1">
      <c r="A169" s="22" t="s">
        <v>304</v>
      </c>
      <c r="B169" s="22" t="s">
        <v>277</v>
      </c>
      <c r="C169" s="22">
        <v>0</v>
      </c>
      <c r="D169" s="22">
        <v>13</v>
      </c>
    </row>
    <row r="170" spans="1:4" hidden="1" outlineLevel="1">
      <c r="A170" s="22" t="s">
        <v>304</v>
      </c>
      <c r="B170" s="22" t="s">
        <v>257</v>
      </c>
      <c r="C170" s="22">
        <v>0</v>
      </c>
      <c r="D170" s="22">
        <v>28</v>
      </c>
    </row>
    <row r="171" spans="1:4" hidden="1" outlineLevel="1">
      <c r="A171" s="22" t="s">
        <v>304</v>
      </c>
      <c r="B171" s="22" t="s">
        <v>257</v>
      </c>
      <c r="C171" s="22">
        <v>1</v>
      </c>
      <c r="D171" s="22">
        <v>112</v>
      </c>
    </row>
    <row r="172" spans="1:4" hidden="1" outlineLevel="1">
      <c r="A172" s="22" t="s">
        <v>304</v>
      </c>
      <c r="B172" s="22" t="s">
        <v>274</v>
      </c>
      <c r="C172" s="22">
        <v>1</v>
      </c>
      <c r="D172" s="22">
        <v>122</v>
      </c>
    </row>
    <row r="173" spans="1:4" hidden="1" outlineLevel="1">
      <c r="A173" s="22" t="s">
        <v>304</v>
      </c>
      <c r="B173" s="22" t="s">
        <v>274</v>
      </c>
      <c r="C173" s="22">
        <v>0</v>
      </c>
      <c r="D173" s="22">
        <v>18</v>
      </c>
    </row>
    <row r="174" spans="1:4" hidden="1" outlineLevel="1">
      <c r="A174" s="22" t="s">
        <v>304</v>
      </c>
      <c r="B174" s="22" t="s">
        <v>264</v>
      </c>
      <c r="C174" s="22">
        <v>0</v>
      </c>
      <c r="D174" s="22">
        <v>33</v>
      </c>
    </row>
    <row r="175" spans="1:4" hidden="1" outlineLevel="1">
      <c r="A175" s="22" t="s">
        <v>304</v>
      </c>
      <c r="B175" s="22" t="s">
        <v>264</v>
      </c>
      <c r="C175" s="22">
        <v>1</v>
      </c>
      <c r="D175" s="22">
        <v>107</v>
      </c>
    </row>
    <row r="176" spans="1:4" hidden="1" outlineLevel="1">
      <c r="A176" s="22" t="s">
        <v>304</v>
      </c>
      <c r="B176" s="22" t="s">
        <v>275</v>
      </c>
      <c r="C176" s="22">
        <v>0</v>
      </c>
      <c r="D176" s="22">
        <v>14</v>
      </c>
    </row>
    <row r="177" spans="1:4" hidden="1" outlineLevel="1">
      <c r="A177" s="22" t="s">
        <v>304</v>
      </c>
      <c r="B177" s="22" t="s">
        <v>275</v>
      </c>
      <c r="C177" s="22">
        <v>1</v>
      </c>
      <c r="D177" s="22">
        <v>126</v>
      </c>
    </row>
    <row r="178" spans="1:4" hidden="1" outlineLevel="1">
      <c r="A178" s="22" t="s">
        <v>304</v>
      </c>
      <c r="B178" s="22" t="s">
        <v>256</v>
      </c>
      <c r="C178" s="22">
        <v>1</v>
      </c>
      <c r="D178" s="22">
        <v>115</v>
      </c>
    </row>
    <row r="179" spans="1:4" hidden="1" outlineLevel="1">
      <c r="A179" s="22" t="s">
        <v>304</v>
      </c>
      <c r="B179" s="22" t="s">
        <v>256</v>
      </c>
      <c r="C179" s="22">
        <v>0</v>
      </c>
      <c r="D179" s="22">
        <v>25</v>
      </c>
    </row>
    <row r="180" spans="1:4" hidden="1" outlineLevel="1">
      <c r="A180" s="22" t="s">
        <v>304</v>
      </c>
      <c r="B180" s="22" t="s">
        <v>273</v>
      </c>
      <c r="C180" s="22">
        <v>1</v>
      </c>
      <c r="D180" s="22">
        <v>124</v>
      </c>
    </row>
    <row r="181" spans="1:4" hidden="1" outlineLevel="1">
      <c r="A181" s="22" t="s">
        <v>304</v>
      </c>
      <c r="B181" s="22" t="s">
        <v>273</v>
      </c>
      <c r="C181" s="22">
        <v>0</v>
      </c>
      <c r="D181" s="22">
        <v>16</v>
      </c>
    </row>
    <row r="182" spans="1:4" hidden="1" outlineLevel="1">
      <c r="A182" s="22" t="s">
        <v>304</v>
      </c>
      <c r="B182" s="22" t="s">
        <v>272</v>
      </c>
      <c r="C182" s="22">
        <v>0</v>
      </c>
      <c r="D182" s="22">
        <v>23</v>
      </c>
    </row>
    <row r="183" spans="1:4" hidden="1" outlineLevel="1">
      <c r="A183" s="22" t="s">
        <v>304</v>
      </c>
      <c r="B183" s="22" t="s">
        <v>272</v>
      </c>
      <c r="C183" s="22">
        <v>1</v>
      </c>
      <c r="D183" s="22">
        <v>117</v>
      </c>
    </row>
    <row r="184" spans="1:4" hidden="1" outlineLevel="1">
      <c r="A184" s="22" t="s">
        <v>304</v>
      </c>
      <c r="B184" s="22" t="s">
        <v>281</v>
      </c>
      <c r="C184" s="22">
        <v>1</v>
      </c>
      <c r="D184" s="22">
        <v>132</v>
      </c>
    </row>
    <row r="185" spans="1:4" hidden="1" outlineLevel="1">
      <c r="A185" s="22" t="s">
        <v>304</v>
      </c>
      <c r="B185" s="22" t="s">
        <v>281</v>
      </c>
      <c r="C185" s="22">
        <v>0</v>
      </c>
      <c r="D185" s="22">
        <v>8</v>
      </c>
    </row>
    <row r="186" spans="1:4" hidden="1" outlineLevel="1">
      <c r="A186" s="22" t="s">
        <v>304</v>
      </c>
      <c r="B186" s="22" t="s">
        <v>276</v>
      </c>
      <c r="C186" s="22">
        <v>1</v>
      </c>
      <c r="D186" s="22">
        <v>128</v>
      </c>
    </row>
    <row r="187" spans="1:4" hidden="1" outlineLevel="1">
      <c r="A187" s="22" t="s">
        <v>304</v>
      </c>
      <c r="B187" s="22" t="s">
        <v>276</v>
      </c>
      <c r="C187" s="22">
        <v>0</v>
      </c>
      <c r="D187" s="22">
        <v>12</v>
      </c>
    </row>
    <row r="188" spans="1:4" hidden="1" outlineLevel="1">
      <c r="A188" s="22" t="s">
        <v>304</v>
      </c>
      <c r="B188" s="22" t="s">
        <v>252</v>
      </c>
      <c r="C188" s="22">
        <v>0</v>
      </c>
      <c r="D188" s="22">
        <v>29</v>
      </c>
    </row>
    <row r="189" spans="1:4" hidden="1" outlineLevel="1">
      <c r="A189" s="22" t="s">
        <v>304</v>
      </c>
      <c r="B189" s="22" t="s">
        <v>252</v>
      </c>
      <c r="C189" s="22">
        <v>1</v>
      </c>
      <c r="D189" s="22">
        <v>111</v>
      </c>
    </row>
    <row r="190" spans="1:4" hidden="1" outlineLevel="1">
      <c r="A190" s="22" t="s">
        <v>304</v>
      </c>
      <c r="B190" s="22" t="s">
        <v>282</v>
      </c>
      <c r="C190" s="22">
        <v>1</v>
      </c>
      <c r="D190" s="22">
        <v>137</v>
      </c>
    </row>
    <row r="191" spans="1:4" hidden="1" outlineLevel="1">
      <c r="A191" s="22" t="s">
        <v>304</v>
      </c>
      <c r="B191" s="22" t="s">
        <v>282</v>
      </c>
      <c r="C191" s="22">
        <v>0</v>
      </c>
      <c r="D191" s="22">
        <v>3</v>
      </c>
    </row>
    <row r="192" spans="1:4" hidden="1" outlineLevel="1">
      <c r="A192" s="22" t="s">
        <v>304</v>
      </c>
      <c r="B192" s="22" t="s">
        <v>268</v>
      </c>
      <c r="C192" s="22">
        <v>0</v>
      </c>
      <c r="D192" s="22">
        <v>24</v>
      </c>
    </row>
    <row r="193" spans="1:4" hidden="1" outlineLevel="1">
      <c r="A193" s="22" t="s">
        <v>304</v>
      </c>
      <c r="B193" s="22" t="s">
        <v>268</v>
      </c>
      <c r="C193" s="22">
        <v>1</v>
      </c>
      <c r="D193" s="22">
        <v>116</v>
      </c>
    </row>
    <row r="194" spans="1:4" hidden="1" outlineLevel="1">
      <c r="A194" s="22" t="s">
        <v>304</v>
      </c>
      <c r="B194" s="22" t="s">
        <v>255</v>
      </c>
      <c r="C194" s="22">
        <v>0</v>
      </c>
      <c r="D194" s="22">
        <v>26</v>
      </c>
    </row>
    <row r="195" spans="1:4" hidden="1" outlineLevel="1">
      <c r="A195" s="22" t="s">
        <v>304</v>
      </c>
      <c r="B195" s="22" t="s">
        <v>255</v>
      </c>
      <c r="C195" s="22">
        <v>1</v>
      </c>
      <c r="D195" s="22">
        <v>114</v>
      </c>
    </row>
    <row r="196" spans="1:4" hidden="1" outlineLevel="1">
      <c r="A196" s="22" t="s">
        <v>304</v>
      </c>
      <c r="B196" s="22" t="s">
        <v>265</v>
      </c>
      <c r="C196" s="22">
        <v>0</v>
      </c>
      <c r="D196" s="22">
        <v>21</v>
      </c>
    </row>
    <row r="197" spans="1:4" hidden="1" outlineLevel="1">
      <c r="A197" s="22" t="s">
        <v>304</v>
      </c>
      <c r="B197" s="22" t="s">
        <v>265</v>
      </c>
      <c r="C197" s="22">
        <v>1</v>
      </c>
      <c r="D197" s="22">
        <v>119</v>
      </c>
    </row>
    <row r="198" spans="1:4" hidden="1" outlineLevel="1">
      <c r="A198" s="22" t="s">
        <v>304</v>
      </c>
      <c r="B198" s="22" t="s">
        <v>254</v>
      </c>
      <c r="C198" s="22">
        <v>0</v>
      </c>
      <c r="D198" s="22">
        <v>27</v>
      </c>
    </row>
    <row r="199" spans="1:4" hidden="1" outlineLevel="1">
      <c r="A199" s="22" t="s">
        <v>304</v>
      </c>
      <c r="B199" s="22" t="s">
        <v>254</v>
      </c>
      <c r="C199" s="22">
        <v>1</v>
      </c>
      <c r="D199" s="22">
        <v>113</v>
      </c>
    </row>
    <row r="200" spans="1:4" hidden="1" outlineLevel="1">
      <c r="A200" s="22" t="s">
        <v>304</v>
      </c>
      <c r="B200" s="22" t="s">
        <v>260</v>
      </c>
      <c r="C200" s="22">
        <v>0</v>
      </c>
      <c r="D200" s="22">
        <v>22</v>
      </c>
    </row>
    <row r="201" spans="1:4" hidden="1" outlineLevel="1">
      <c r="A201" s="22" t="s">
        <v>304</v>
      </c>
      <c r="B201" s="22" t="s">
        <v>260</v>
      </c>
      <c r="C201" s="22">
        <v>1</v>
      </c>
      <c r="D201" s="22">
        <v>118</v>
      </c>
    </row>
    <row r="202" spans="1:4" hidden="1" outlineLevel="1">
      <c r="A202" s="22" t="s">
        <v>304</v>
      </c>
      <c r="B202" s="22" t="s">
        <v>280</v>
      </c>
      <c r="C202" s="22">
        <v>1</v>
      </c>
      <c r="D202" s="22">
        <v>128</v>
      </c>
    </row>
    <row r="203" spans="1:4" hidden="1" outlineLevel="1">
      <c r="A203" s="22" t="s">
        <v>304</v>
      </c>
      <c r="B203" s="22" t="s">
        <v>280</v>
      </c>
      <c r="C203" s="22">
        <v>0</v>
      </c>
      <c r="D203" s="22">
        <v>12</v>
      </c>
    </row>
    <row r="204" spans="1:4" hidden="1" outlineLevel="1">
      <c r="A204" s="22" t="s">
        <v>304</v>
      </c>
      <c r="B204" s="22" t="s">
        <v>271</v>
      </c>
      <c r="C204" s="22">
        <v>0</v>
      </c>
      <c r="D204" s="22">
        <v>21</v>
      </c>
    </row>
    <row r="205" spans="1:4" hidden="1" outlineLevel="1">
      <c r="A205" s="22" t="s">
        <v>304</v>
      </c>
      <c r="B205" s="22" t="s">
        <v>271</v>
      </c>
      <c r="C205" s="22">
        <v>1</v>
      </c>
      <c r="D205" s="22">
        <v>119</v>
      </c>
    </row>
    <row r="206" spans="1:4" hidden="1" outlineLevel="1">
      <c r="A206" s="22" t="s">
        <v>304</v>
      </c>
      <c r="B206" s="22" t="s">
        <v>267</v>
      </c>
      <c r="C206" s="22">
        <v>0</v>
      </c>
      <c r="D206" s="22">
        <v>24</v>
      </c>
    </row>
    <row r="207" spans="1:4" hidden="1" outlineLevel="1">
      <c r="A207" s="22" t="s">
        <v>304</v>
      </c>
      <c r="B207" s="22" t="s">
        <v>267</v>
      </c>
      <c r="C207" s="22">
        <v>1</v>
      </c>
      <c r="D207" s="22">
        <v>116</v>
      </c>
    </row>
    <row r="208" spans="1:4" hidden="1" outlineLevel="1">
      <c r="A208" s="22" t="s">
        <v>304</v>
      </c>
      <c r="B208" s="22" t="s">
        <v>279</v>
      </c>
      <c r="C208" s="22">
        <v>1</v>
      </c>
      <c r="D208" s="22">
        <v>130</v>
      </c>
    </row>
    <row r="209" spans="1:4" hidden="1" outlineLevel="1">
      <c r="A209" s="22" t="s">
        <v>304</v>
      </c>
      <c r="B209" s="22" t="s">
        <v>279</v>
      </c>
      <c r="C209" s="22">
        <v>0</v>
      </c>
      <c r="D209" s="22">
        <v>10</v>
      </c>
    </row>
    <row r="210" spans="1:4" hidden="1" outlineLevel="1">
      <c r="A210" s="22" t="s">
        <v>304</v>
      </c>
      <c r="B210" s="22" t="s">
        <v>263</v>
      </c>
      <c r="C210" s="22">
        <v>0</v>
      </c>
      <c r="D210" s="22">
        <v>25</v>
      </c>
    </row>
    <row r="211" spans="1:4" hidden="1" outlineLevel="1">
      <c r="A211" s="22" t="s">
        <v>304</v>
      </c>
      <c r="B211" s="22" t="s">
        <v>263</v>
      </c>
      <c r="C211" s="22">
        <v>1</v>
      </c>
      <c r="D211" s="22">
        <v>115</v>
      </c>
    </row>
    <row r="212" spans="1:4" hidden="1" outlineLevel="1">
      <c r="A212" s="22" t="s">
        <v>304</v>
      </c>
      <c r="B212" s="22" t="s">
        <v>261</v>
      </c>
      <c r="C212" s="22">
        <v>0</v>
      </c>
      <c r="D212" s="22">
        <v>22</v>
      </c>
    </row>
    <row r="213" spans="1:4" hidden="1" outlineLevel="1">
      <c r="A213" s="22" t="s">
        <v>304</v>
      </c>
      <c r="B213" s="22" t="s">
        <v>261</v>
      </c>
      <c r="C213" s="22">
        <v>1</v>
      </c>
      <c r="D213" s="22">
        <v>118</v>
      </c>
    </row>
    <row r="214" spans="1:4" hidden="1" outlineLevel="1">
      <c r="A214" s="22" t="s">
        <v>304</v>
      </c>
      <c r="B214" s="22" t="s">
        <v>269</v>
      </c>
      <c r="C214" s="22">
        <v>0</v>
      </c>
      <c r="D214" s="22">
        <v>19</v>
      </c>
    </row>
    <row r="215" spans="1:4" hidden="1" outlineLevel="1">
      <c r="A215" s="22" t="s">
        <v>304</v>
      </c>
      <c r="B215" s="22" t="s">
        <v>269</v>
      </c>
      <c r="C215" s="22">
        <v>1</v>
      </c>
      <c r="D215" s="22">
        <v>121</v>
      </c>
    </row>
    <row r="216" spans="1:4" hidden="1" outlineLevel="1">
      <c r="A216" s="22" t="s">
        <v>304</v>
      </c>
      <c r="B216" s="22" t="s">
        <v>270</v>
      </c>
      <c r="C216" s="22">
        <v>0</v>
      </c>
      <c r="D216" s="22">
        <v>18</v>
      </c>
    </row>
    <row r="217" spans="1:4" hidden="1" outlineLevel="1">
      <c r="A217" s="22" t="s">
        <v>304</v>
      </c>
      <c r="B217" s="22" t="s">
        <v>270</v>
      </c>
      <c r="C217" s="22">
        <v>1</v>
      </c>
      <c r="D217" s="22">
        <v>122</v>
      </c>
    </row>
    <row r="218" spans="1:4" hidden="1" outlineLevel="1">
      <c r="A218" s="22" t="s">
        <v>304</v>
      </c>
      <c r="B218" s="22" t="s">
        <v>278</v>
      </c>
      <c r="C218" s="22">
        <v>1</v>
      </c>
      <c r="D218" s="22">
        <v>126</v>
      </c>
    </row>
    <row r="219" spans="1:4" hidden="1" outlineLevel="1">
      <c r="A219" s="22" t="s">
        <v>304</v>
      </c>
      <c r="B219" s="22" t="s">
        <v>278</v>
      </c>
      <c r="C219" s="22">
        <v>0</v>
      </c>
      <c r="D219" s="22">
        <v>14</v>
      </c>
    </row>
    <row r="220" spans="1:4" hidden="1" outlineLevel="1">
      <c r="A220" s="22" t="str">
        <f>'Categories Report'!$A$6</f>
        <v>Category 1</v>
      </c>
      <c r="B220" s="22" t="s">
        <v>235</v>
      </c>
      <c r="C220" s="22" t="s">
        <v>236</v>
      </c>
      <c r="D220" s="22">
        <v>39.574962807624203</v>
      </c>
    </row>
    <row r="221" spans="1:4" hidden="1" outlineLevel="1">
      <c r="A221" s="22" t="str">
        <f>'Categories Report'!$A$6</f>
        <v>Category 1</v>
      </c>
      <c r="B221" s="22" t="s">
        <v>235</v>
      </c>
      <c r="C221" s="22" t="s">
        <v>237</v>
      </c>
      <c r="D221" s="22">
        <v>42.941273146184798</v>
      </c>
    </row>
    <row r="222" spans="1:4" hidden="1" outlineLevel="1">
      <c r="A222" s="22" t="str">
        <f>'Categories Report'!$A$6</f>
        <v>Category 1</v>
      </c>
      <c r="B222" s="22" t="s">
        <v>1</v>
      </c>
      <c r="C222" s="22" t="s">
        <v>305</v>
      </c>
      <c r="D222" s="22">
        <v>22.980009412925</v>
      </c>
    </row>
    <row r="223" spans="1:4" hidden="1" outlineLevel="1">
      <c r="A223" s="22" t="str">
        <f>'Categories Report'!$A$6</f>
        <v>Category 1</v>
      </c>
      <c r="B223" s="22" t="s">
        <v>1</v>
      </c>
      <c r="C223" s="22" t="s">
        <v>306</v>
      </c>
      <c r="D223" s="22">
        <v>30.976474744649</v>
      </c>
    </row>
    <row r="224" spans="1:4" hidden="1" outlineLevel="1">
      <c r="A224" s="22" t="str">
        <f>'Categories Report'!$A$6</f>
        <v>Category 1</v>
      </c>
      <c r="B224" s="22" t="s">
        <v>1</v>
      </c>
      <c r="C224" s="22" t="s">
        <v>307</v>
      </c>
      <c r="D224" s="22">
        <v>21.632924413372798</v>
      </c>
    </row>
    <row r="225" spans="1:4" hidden="1" outlineLevel="1">
      <c r="A225" s="22" t="str">
        <f>'Categories Report'!$A$6</f>
        <v>Category 1</v>
      </c>
      <c r="B225" s="22" t="s">
        <v>1</v>
      </c>
      <c r="C225" s="22" t="s">
        <v>308</v>
      </c>
      <c r="D225" s="22">
        <v>6.1772742664579301</v>
      </c>
    </row>
    <row r="226" spans="1:4" hidden="1" outlineLevel="1">
      <c r="A226" s="22" t="str">
        <f>'Categories Report'!$A$6</f>
        <v>Category 1</v>
      </c>
      <c r="B226" s="22" t="s">
        <v>1</v>
      </c>
      <c r="C226" s="22" t="s">
        <v>309</v>
      </c>
      <c r="D226" s="22">
        <v>0.74955311640420796</v>
      </c>
    </row>
    <row r="227" spans="1:4" hidden="1" outlineLevel="1">
      <c r="A227" s="22" t="str">
        <f>'Categories Report'!$A$6</f>
        <v>Category 1</v>
      </c>
      <c r="B227" s="22" t="s">
        <v>247</v>
      </c>
      <c r="C227" s="22" t="s">
        <v>309</v>
      </c>
      <c r="D227" s="22">
        <v>82.516235953809002</v>
      </c>
    </row>
    <row r="228" spans="1:4" hidden="1" outlineLevel="1">
      <c r="A228" s="22" t="str">
        <f>'Categories Report'!$A$6</f>
        <v>Category 1</v>
      </c>
      <c r="B228" s="22" t="s">
        <v>249</v>
      </c>
      <c r="C228" s="22">
        <v>0</v>
      </c>
      <c r="D228" s="22">
        <v>3.3371294468033802E-2</v>
      </c>
    </row>
    <row r="229" spans="1:4" hidden="1" outlineLevel="1">
      <c r="A229" s="22" t="str">
        <f>'Categories Report'!$A$6</f>
        <v>Category 1</v>
      </c>
      <c r="B229" s="22" t="s">
        <v>249</v>
      </c>
      <c r="C229" s="22">
        <v>10</v>
      </c>
      <c r="D229" s="22">
        <v>82.482864659340905</v>
      </c>
    </row>
    <row r="230" spans="1:4" hidden="1" outlineLevel="1">
      <c r="A230" s="22" t="str">
        <f>'Categories Report'!$A$6</f>
        <v>Category 1</v>
      </c>
      <c r="B230" s="22" t="s">
        <v>251</v>
      </c>
      <c r="C230" s="22">
        <v>10</v>
      </c>
      <c r="D230" s="22">
        <v>79.525237100864302</v>
      </c>
    </row>
    <row r="231" spans="1:4" hidden="1" outlineLevel="1">
      <c r="A231" s="22" t="str">
        <f>'Categories Report'!$A$6</f>
        <v>Category 1</v>
      </c>
      <c r="B231" s="22" t="s">
        <v>251</v>
      </c>
      <c r="C231" s="22">
        <v>8.75</v>
      </c>
      <c r="D231" s="22">
        <v>2.9904977702089801</v>
      </c>
    </row>
    <row r="232" spans="1:4" hidden="1" outlineLevel="1">
      <c r="A232" s="22" t="str">
        <f>'Categories Report'!$A$6</f>
        <v>Category 1</v>
      </c>
      <c r="B232" s="22" t="s">
        <v>251</v>
      </c>
      <c r="C232" s="22">
        <v>7.5</v>
      </c>
      <c r="D232" s="22">
        <v>5.0108273571383298E-4</v>
      </c>
    </row>
    <row r="233" spans="1:4" hidden="1" outlineLevel="1">
      <c r="A233" s="22" t="str">
        <f>'Categories Report'!$A$6</f>
        <v>Category 1</v>
      </c>
      <c r="B233" s="22" t="s">
        <v>262</v>
      </c>
      <c r="C233" s="22">
        <v>1</v>
      </c>
      <c r="D233" s="22">
        <v>82.516235953809002</v>
      </c>
    </row>
    <row r="234" spans="1:4" hidden="1" outlineLevel="1">
      <c r="A234" s="22" t="str">
        <f>'Categories Report'!$A$6</f>
        <v>Category 1</v>
      </c>
      <c r="B234" s="22" t="s">
        <v>266</v>
      </c>
      <c r="C234" s="22">
        <v>0</v>
      </c>
      <c r="D234" s="22">
        <v>1.9751748637909401</v>
      </c>
    </row>
    <row r="235" spans="1:4" hidden="1" outlineLevel="1">
      <c r="A235" s="22" t="str">
        <f>'Categories Report'!$A$6</f>
        <v>Category 1</v>
      </c>
      <c r="B235" s="22" t="s">
        <v>266</v>
      </c>
      <c r="C235" s="22">
        <v>1</v>
      </c>
      <c r="D235" s="22">
        <v>80.541061090018005</v>
      </c>
    </row>
    <row r="236" spans="1:4" hidden="1" outlineLevel="1">
      <c r="A236" s="22" t="str">
        <f>'Categories Report'!$A$6</f>
        <v>Category 1</v>
      </c>
      <c r="B236" s="22" t="s">
        <v>258</v>
      </c>
      <c r="C236" s="22">
        <v>0</v>
      </c>
      <c r="D236" s="22">
        <v>3.6637073002110101E-3</v>
      </c>
    </row>
    <row r="237" spans="1:4" hidden="1" outlineLevel="1">
      <c r="A237" s="22" t="str">
        <f>'Categories Report'!$A$6</f>
        <v>Category 1</v>
      </c>
      <c r="B237" s="22" t="s">
        <v>258</v>
      </c>
      <c r="C237" s="22">
        <v>1</v>
      </c>
      <c r="D237" s="22">
        <v>82.512572246508796</v>
      </c>
    </row>
    <row r="238" spans="1:4" hidden="1" outlineLevel="1">
      <c r="A238" s="22" t="str">
        <f>'Categories Report'!$A$6</f>
        <v>Category 1</v>
      </c>
      <c r="B238" s="22" t="s">
        <v>259</v>
      </c>
      <c r="C238" s="22">
        <v>0</v>
      </c>
      <c r="D238" s="22">
        <v>0.99117735288437503</v>
      </c>
    </row>
    <row r="239" spans="1:4" hidden="1" outlineLevel="1">
      <c r="A239" s="22" t="str">
        <f>'Categories Report'!$A$6</f>
        <v>Category 1</v>
      </c>
      <c r="B239" s="22" t="s">
        <v>259</v>
      </c>
      <c r="C239" s="22">
        <v>1</v>
      </c>
      <c r="D239" s="22">
        <v>81.525058600924595</v>
      </c>
    </row>
    <row r="240" spans="1:4" hidden="1" outlineLevel="1">
      <c r="A240" s="22" t="str">
        <f>'Categories Report'!$A$6</f>
        <v>Category 1</v>
      </c>
      <c r="B240" s="22" t="s">
        <v>277</v>
      </c>
      <c r="C240" s="22">
        <v>1</v>
      </c>
      <c r="D240" s="22">
        <v>82.000331505409207</v>
      </c>
    </row>
    <row r="241" spans="1:4" hidden="1" outlineLevel="1">
      <c r="A241" s="22" t="str">
        <f>'Categories Report'!$A$6</f>
        <v>Category 1</v>
      </c>
      <c r="B241" s="22" t="s">
        <v>277</v>
      </c>
      <c r="C241" s="22">
        <v>0</v>
      </c>
      <c r="D241" s="22">
        <v>0.51590444839974703</v>
      </c>
    </row>
    <row r="242" spans="1:4" hidden="1" outlineLevel="1">
      <c r="A242" s="22" t="str">
        <f>'Categories Report'!$A$6</f>
        <v>Category 1</v>
      </c>
      <c r="B242" s="22" t="s">
        <v>257</v>
      </c>
      <c r="C242" s="22">
        <v>0</v>
      </c>
      <c r="D242" s="22">
        <v>0.98273421224327595</v>
      </c>
    </row>
    <row r="243" spans="1:4" hidden="1" outlineLevel="1">
      <c r="A243" s="22" t="str">
        <f>'Categories Report'!$A$6</f>
        <v>Category 1</v>
      </c>
      <c r="B243" s="22" t="s">
        <v>257</v>
      </c>
      <c r="C243" s="22">
        <v>1</v>
      </c>
      <c r="D243" s="22">
        <v>81.533501741565701</v>
      </c>
    </row>
    <row r="244" spans="1:4" hidden="1" outlineLevel="1">
      <c r="A244" s="22" t="str">
        <f>'Categories Report'!$A$6</f>
        <v>Category 1</v>
      </c>
      <c r="B244" s="22" t="s">
        <v>274</v>
      </c>
      <c r="C244" s="22">
        <v>1</v>
      </c>
      <c r="D244" s="22">
        <v>81.803831466363803</v>
      </c>
    </row>
    <row r="245" spans="1:4" hidden="1" outlineLevel="1">
      <c r="A245" s="22" t="str">
        <f>'Categories Report'!$A$6</f>
        <v>Category 1</v>
      </c>
      <c r="B245" s="22" t="s">
        <v>274</v>
      </c>
      <c r="C245" s="22">
        <v>0</v>
      </c>
      <c r="D245" s="22">
        <v>0.71240448744517104</v>
      </c>
    </row>
    <row r="246" spans="1:4" hidden="1" outlineLevel="1">
      <c r="A246" s="22" t="str">
        <f>'Categories Report'!$A$6</f>
        <v>Category 1</v>
      </c>
      <c r="B246" s="22" t="s">
        <v>264</v>
      </c>
      <c r="C246" s="22">
        <v>0</v>
      </c>
      <c r="D246" s="22">
        <v>3.99157217885563</v>
      </c>
    </row>
    <row r="247" spans="1:4" hidden="1" outlineLevel="1">
      <c r="A247" s="22" t="str">
        <f>'Categories Report'!$A$6</f>
        <v>Category 1</v>
      </c>
      <c r="B247" s="22" t="s">
        <v>264</v>
      </c>
      <c r="C247" s="22">
        <v>1</v>
      </c>
      <c r="D247" s="22">
        <v>78.524663774953396</v>
      </c>
    </row>
    <row r="248" spans="1:4" hidden="1" outlineLevel="1">
      <c r="A248" s="22" t="str">
        <f>'Categories Report'!$A$6</f>
        <v>Category 1</v>
      </c>
      <c r="B248" s="22" t="s">
        <v>275</v>
      </c>
      <c r="C248" s="22">
        <v>1</v>
      </c>
      <c r="D248" s="22">
        <v>82.516235953809002</v>
      </c>
    </row>
    <row r="249" spans="1:4" hidden="1" outlineLevel="1">
      <c r="A249" s="22" t="str">
        <f>'Categories Report'!$A$6</f>
        <v>Category 1</v>
      </c>
      <c r="B249" s="22" t="s">
        <v>256</v>
      </c>
      <c r="C249" s="22">
        <v>1</v>
      </c>
      <c r="D249" s="22">
        <v>82.516235953809002</v>
      </c>
    </row>
    <row r="250" spans="1:4" hidden="1" outlineLevel="1">
      <c r="A250" s="22" t="str">
        <f>'Categories Report'!$A$6</f>
        <v>Category 1</v>
      </c>
      <c r="B250" s="22" t="s">
        <v>273</v>
      </c>
      <c r="C250" s="22">
        <v>1</v>
      </c>
      <c r="D250" s="22">
        <v>82.516235953809002</v>
      </c>
    </row>
    <row r="251" spans="1:4" hidden="1" outlineLevel="1">
      <c r="A251" s="22" t="str">
        <f>'Categories Report'!$A$6</f>
        <v>Category 1</v>
      </c>
      <c r="B251" s="22" t="s">
        <v>272</v>
      </c>
      <c r="C251" s="22">
        <v>0</v>
      </c>
      <c r="D251" s="22">
        <v>1.9928938109344401</v>
      </c>
    </row>
    <row r="252" spans="1:4" hidden="1" outlineLevel="1">
      <c r="A252" s="22" t="str">
        <f>'Categories Report'!$A$6</f>
        <v>Category 1</v>
      </c>
      <c r="B252" s="22" t="s">
        <v>272</v>
      </c>
      <c r="C252" s="22">
        <v>1</v>
      </c>
      <c r="D252" s="22">
        <v>80.523342142874597</v>
      </c>
    </row>
    <row r="253" spans="1:4" hidden="1" outlineLevel="1">
      <c r="A253" s="22" t="str">
        <f>'Categories Report'!$A$6</f>
        <v>Category 1</v>
      </c>
      <c r="B253" s="22" t="s">
        <v>281</v>
      </c>
      <c r="C253" s="22">
        <v>1</v>
      </c>
      <c r="D253" s="22">
        <v>82.516235953809002</v>
      </c>
    </row>
    <row r="254" spans="1:4" hidden="1" outlineLevel="1">
      <c r="A254" s="22" t="str">
        <f>'Categories Report'!$A$6</f>
        <v>Category 1</v>
      </c>
      <c r="B254" s="22" t="s">
        <v>276</v>
      </c>
      <c r="C254" s="22">
        <v>1</v>
      </c>
      <c r="D254" s="22">
        <v>82.516235953809002</v>
      </c>
    </row>
    <row r="255" spans="1:4" hidden="1" outlineLevel="1">
      <c r="A255" s="22" t="str">
        <f>'Categories Report'!$A$6</f>
        <v>Category 1</v>
      </c>
      <c r="B255" s="22" t="s">
        <v>252</v>
      </c>
      <c r="C255" s="22">
        <v>0</v>
      </c>
      <c r="D255" s="22">
        <v>0.55662456449554698</v>
      </c>
    </row>
    <row r="256" spans="1:4" hidden="1" outlineLevel="1">
      <c r="A256" s="22" t="str">
        <f>'Categories Report'!$A$6</f>
        <v>Category 1</v>
      </c>
      <c r="B256" s="22" t="s">
        <v>252</v>
      </c>
      <c r="C256" s="22">
        <v>1</v>
      </c>
      <c r="D256" s="22">
        <v>81.959611389313395</v>
      </c>
    </row>
    <row r="257" spans="1:4" hidden="1" outlineLevel="1">
      <c r="A257" s="22" t="str">
        <f>'Categories Report'!$A$6</f>
        <v>Category 1</v>
      </c>
      <c r="B257" s="22" t="s">
        <v>282</v>
      </c>
      <c r="C257" s="22">
        <v>1</v>
      </c>
      <c r="D257" s="22">
        <v>82.516235953809002</v>
      </c>
    </row>
    <row r="258" spans="1:4" hidden="1" outlineLevel="1">
      <c r="A258" s="22" t="str">
        <f>'Categories Report'!$A$6</f>
        <v>Category 1</v>
      </c>
      <c r="B258" s="22" t="s">
        <v>268</v>
      </c>
      <c r="C258" s="22">
        <v>0</v>
      </c>
      <c r="D258" s="22">
        <v>0.98110863068949195</v>
      </c>
    </row>
    <row r="259" spans="1:4" hidden="1" outlineLevel="1">
      <c r="A259" s="22" t="str">
        <f>'Categories Report'!$A$6</f>
        <v>Category 1</v>
      </c>
      <c r="B259" s="22" t="s">
        <v>268</v>
      </c>
      <c r="C259" s="22">
        <v>1</v>
      </c>
      <c r="D259" s="22">
        <v>81.535127323119497</v>
      </c>
    </row>
    <row r="260" spans="1:4" hidden="1" outlineLevel="1">
      <c r="A260" s="22" t="str">
        <f>'Categories Report'!$A$6</f>
        <v>Category 1</v>
      </c>
      <c r="B260" s="22" t="s">
        <v>255</v>
      </c>
      <c r="C260" s="22">
        <v>1</v>
      </c>
      <c r="D260" s="22">
        <v>82.516235953809002</v>
      </c>
    </row>
    <row r="261" spans="1:4" hidden="1" outlineLevel="1">
      <c r="A261" s="22" t="str">
        <f>'Categories Report'!$A$6</f>
        <v>Category 1</v>
      </c>
      <c r="B261" s="22" t="s">
        <v>265</v>
      </c>
      <c r="C261" s="22">
        <v>1</v>
      </c>
      <c r="D261" s="22">
        <v>82.516235953809002</v>
      </c>
    </row>
    <row r="262" spans="1:4" hidden="1" outlineLevel="1">
      <c r="A262" s="22" t="str">
        <f>'Categories Report'!$A$6</f>
        <v>Category 1</v>
      </c>
      <c r="B262" s="22" t="s">
        <v>254</v>
      </c>
      <c r="C262" s="22">
        <v>1</v>
      </c>
      <c r="D262" s="22">
        <v>82.516235953809002</v>
      </c>
    </row>
    <row r="263" spans="1:4" hidden="1" outlineLevel="1">
      <c r="A263" s="22" t="str">
        <f>'Categories Report'!$A$6</f>
        <v>Category 1</v>
      </c>
      <c r="B263" s="22" t="s">
        <v>260</v>
      </c>
      <c r="C263" s="22">
        <v>1</v>
      </c>
      <c r="D263" s="22">
        <v>82.516235953809002</v>
      </c>
    </row>
    <row r="264" spans="1:4" hidden="1" outlineLevel="1">
      <c r="A264" s="22" t="str">
        <f>'Categories Report'!$A$6</f>
        <v>Category 1</v>
      </c>
      <c r="B264" s="22" t="s">
        <v>280</v>
      </c>
      <c r="C264" s="22">
        <v>1</v>
      </c>
      <c r="D264" s="22">
        <v>81.574519191128005</v>
      </c>
    </row>
    <row r="265" spans="1:4" hidden="1" outlineLevel="1">
      <c r="A265" s="22" t="str">
        <f>'Categories Report'!$A$6</f>
        <v>Category 1</v>
      </c>
      <c r="B265" s="22" t="s">
        <v>280</v>
      </c>
      <c r="C265" s="22">
        <v>0</v>
      </c>
      <c r="D265" s="22">
        <v>0.941716762681028</v>
      </c>
    </row>
    <row r="266" spans="1:4" hidden="1" outlineLevel="1">
      <c r="A266" s="22" t="str">
        <f>'Categories Report'!$A$6</f>
        <v>Category 1</v>
      </c>
      <c r="B266" s="22" t="s">
        <v>271</v>
      </c>
      <c r="C266" s="22">
        <v>0</v>
      </c>
      <c r="D266" s="22">
        <v>0.98364403871197403</v>
      </c>
    </row>
    <row r="267" spans="1:4" hidden="1" outlineLevel="1">
      <c r="A267" s="22" t="str">
        <f>'Categories Report'!$A$6</f>
        <v>Category 1</v>
      </c>
      <c r="B267" s="22" t="s">
        <v>271</v>
      </c>
      <c r="C267" s="22">
        <v>1</v>
      </c>
      <c r="D267" s="22">
        <v>81.532591915097001</v>
      </c>
    </row>
    <row r="268" spans="1:4" hidden="1" outlineLevel="1">
      <c r="A268" s="22" t="str">
        <f>'Categories Report'!$A$6</f>
        <v>Category 1</v>
      </c>
      <c r="B268" s="22" t="s">
        <v>267</v>
      </c>
      <c r="C268" s="22">
        <v>0</v>
      </c>
      <c r="D268" s="22">
        <v>0.974469222461816</v>
      </c>
    </row>
    <row r="269" spans="1:4" hidden="1" outlineLevel="1">
      <c r="A269" s="22" t="str">
        <f>'Categories Report'!$A$6</f>
        <v>Category 1</v>
      </c>
      <c r="B269" s="22" t="s">
        <v>267</v>
      </c>
      <c r="C269" s="22">
        <v>1</v>
      </c>
      <c r="D269" s="22">
        <v>81.541766731347195</v>
      </c>
    </row>
    <row r="270" spans="1:4" hidden="1" outlineLevel="1">
      <c r="A270" s="22" t="str">
        <f>'Categories Report'!$A$6</f>
        <v>Category 1</v>
      </c>
      <c r="B270" s="22" t="s">
        <v>279</v>
      </c>
      <c r="C270" s="22">
        <v>1</v>
      </c>
      <c r="D270" s="22">
        <v>82.516235953809002</v>
      </c>
    </row>
    <row r="271" spans="1:4" hidden="1" outlineLevel="1">
      <c r="A271" s="22" t="str">
        <f>'Categories Report'!$A$6</f>
        <v>Category 1</v>
      </c>
      <c r="B271" s="22" t="s">
        <v>263</v>
      </c>
      <c r="C271" s="22">
        <v>0</v>
      </c>
      <c r="D271" s="22">
        <v>0.93319484417544896</v>
      </c>
    </row>
    <row r="272" spans="1:4" hidden="1" outlineLevel="1">
      <c r="A272" s="22" t="str">
        <f>'Categories Report'!$A$6</f>
        <v>Category 1</v>
      </c>
      <c r="B272" s="22" t="s">
        <v>263</v>
      </c>
      <c r="C272" s="22">
        <v>1</v>
      </c>
      <c r="D272" s="22">
        <v>81.583041109633498</v>
      </c>
    </row>
    <row r="273" spans="1:4" hidden="1" outlineLevel="1">
      <c r="A273" s="22" t="str">
        <f>'Categories Report'!$A$6</f>
        <v>Category 1</v>
      </c>
      <c r="B273" s="22" t="s">
        <v>261</v>
      </c>
      <c r="C273" s="22">
        <v>1</v>
      </c>
      <c r="D273" s="22">
        <v>82.516235953809002</v>
      </c>
    </row>
    <row r="274" spans="1:4" hidden="1" outlineLevel="1">
      <c r="A274" s="22" t="str">
        <f>'Categories Report'!$A$6</f>
        <v>Category 1</v>
      </c>
      <c r="B274" s="22" t="s">
        <v>269</v>
      </c>
      <c r="C274" s="22">
        <v>1</v>
      </c>
      <c r="D274" s="22">
        <v>82.516235953809002</v>
      </c>
    </row>
    <row r="275" spans="1:4" hidden="1" outlineLevel="1">
      <c r="A275" s="22" t="str">
        <f>'Categories Report'!$A$6</f>
        <v>Category 1</v>
      </c>
      <c r="B275" s="22" t="s">
        <v>270</v>
      </c>
      <c r="C275" s="22">
        <v>1</v>
      </c>
      <c r="D275" s="22">
        <v>82.516235953809002</v>
      </c>
    </row>
    <row r="276" spans="1:4" hidden="1" outlineLevel="1">
      <c r="A276" s="22" t="str">
        <f>'Categories Report'!$A$6</f>
        <v>Category 1</v>
      </c>
      <c r="B276" s="22" t="s">
        <v>278</v>
      </c>
      <c r="C276" s="22">
        <v>1</v>
      </c>
      <c r="D276" s="22">
        <v>81.515206213779805</v>
      </c>
    </row>
    <row r="277" spans="1:4" hidden="1" outlineLevel="1">
      <c r="A277" s="22" t="str">
        <f>'Categories Report'!$A$6</f>
        <v>Category 1</v>
      </c>
      <c r="B277" s="22" t="s">
        <v>278</v>
      </c>
      <c r="C277" s="22">
        <v>0</v>
      </c>
      <c r="D277" s="22">
        <v>1.0010297400292001</v>
      </c>
    </row>
    <row r="278" spans="1:4" hidden="1" outlineLevel="1">
      <c r="A278" s="22" t="str">
        <f>'Categories Report'!$A$7</f>
        <v>Category 2</v>
      </c>
      <c r="B278" s="22" t="s">
        <v>235</v>
      </c>
      <c r="C278" s="22" t="s">
        <v>236</v>
      </c>
      <c r="D278" s="22">
        <v>23</v>
      </c>
    </row>
    <row r="279" spans="1:4" hidden="1" outlineLevel="1">
      <c r="A279" s="22" t="str">
        <f>'Categories Report'!$A$7</f>
        <v>Category 2</v>
      </c>
      <c r="B279" s="22" t="s">
        <v>235</v>
      </c>
      <c r="C279" s="22" t="s">
        <v>237</v>
      </c>
      <c r="D279" s="22">
        <v>9</v>
      </c>
    </row>
    <row r="280" spans="1:4" hidden="1" outlineLevel="1">
      <c r="A280" s="22" t="str">
        <f>'Categories Report'!$A$7</f>
        <v>Category 2</v>
      </c>
      <c r="B280" s="22" t="s">
        <v>1</v>
      </c>
      <c r="C280" s="22" t="s">
        <v>305</v>
      </c>
      <c r="D280" s="22">
        <v>10.8209236885771</v>
      </c>
    </row>
    <row r="281" spans="1:4" hidden="1" outlineLevel="1">
      <c r="A281" s="22" t="str">
        <f>'Categories Report'!$A$7</f>
        <v>Category 2</v>
      </c>
      <c r="B281" s="22" t="s">
        <v>1</v>
      </c>
      <c r="C281" s="22" t="s">
        <v>306</v>
      </c>
      <c r="D281" s="22">
        <v>8.7768903477784797</v>
      </c>
    </row>
    <row r="282" spans="1:4" hidden="1" outlineLevel="1">
      <c r="A282" s="22" t="str">
        <f>'Categories Report'!$A$7</f>
        <v>Category 2</v>
      </c>
      <c r="B282" s="22" t="s">
        <v>1</v>
      </c>
      <c r="C282" s="22" t="s">
        <v>307</v>
      </c>
      <c r="D282" s="22">
        <v>7.2382593608257597</v>
      </c>
    </row>
    <row r="283" spans="1:4" hidden="1" outlineLevel="1">
      <c r="A283" s="22" t="str">
        <f>'Categories Report'!$A$7</f>
        <v>Category 2</v>
      </c>
      <c r="B283" s="22" t="s">
        <v>1</v>
      </c>
      <c r="C283" s="22" t="s">
        <v>308</v>
      </c>
      <c r="D283" s="22">
        <v>3.7135948525165299</v>
      </c>
    </row>
    <row r="284" spans="1:4" hidden="1" outlineLevel="1">
      <c r="A284" s="22" t="str">
        <f>'Categories Report'!$A$7</f>
        <v>Category 2</v>
      </c>
      <c r="B284" s="22" t="s">
        <v>1</v>
      </c>
      <c r="C284" s="22" t="s">
        <v>309</v>
      </c>
      <c r="D284" s="22">
        <v>1.45033175030217</v>
      </c>
    </row>
    <row r="285" spans="1:4" hidden="1" outlineLevel="1">
      <c r="A285" s="22" t="str">
        <f>'Categories Report'!$A$7</f>
        <v>Category 2</v>
      </c>
      <c r="B285" s="22" t="s">
        <v>247</v>
      </c>
      <c r="C285" s="22" t="s">
        <v>305</v>
      </c>
      <c r="D285" s="22">
        <v>8.1863265673149499</v>
      </c>
    </row>
    <row r="286" spans="1:4" hidden="1" outlineLevel="1">
      <c r="A286" s="22" t="str">
        <f>'Categories Report'!$A$7</f>
        <v>Category 2</v>
      </c>
      <c r="B286" s="22" t="s">
        <v>247</v>
      </c>
      <c r="C286" s="22" t="s">
        <v>306</v>
      </c>
      <c r="D286" s="22">
        <v>14.8129877687125</v>
      </c>
    </row>
    <row r="287" spans="1:4" hidden="1" outlineLevel="1">
      <c r="A287" s="22" t="str">
        <f>'Categories Report'!$A$7</f>
        <v>Category 2</v>
      </c>
      <c r="B287" s="22" t="s">
        <v>247</v>
      </c>
      <c r="C287" s="22" t="s">
        <v>307</v>
      </c>
      <c r="D287" s="22">
        <v>7.8868637031969104</v>
      </c>
    </row>
    <row r="288" spans="1:4" hidden="1" outlineLevel="1">
      <c r="A288" s="22" t="str">
        <f>'Categories Report'!$A$7</f>
        <v>Category 2</v>
      </c>
      <c r="B288" s="22" t="s">
        <v>247</v>
      </c>
      <c r="C288" s="22" t="s">
        <v>308</v>
      </c>
      <c r="D288" s="22">
        <v>1.0771782143320501</v>
      </c>
    </row>
    <row r="289" spans="1:4" hidden="1" outlineLevel="1">
      <c r="A289" s="22" t="str">
        <f>'Categories Report'!$A$7</f>
        <v>Category 2</v>
      </c>
      <c r="B289" s="22" t="s">
        <v>247</v>
      </c>
      <c r="C289" s="22" t="s">
        <v>309</v>
      </c>
      <c r="D289" s="22">
        <v>3.66437464435855E-2</v>
      </c>
    </row>
    <row r="290" spans="1:4" hidden="1" outlineLevel="1">
      <c r="A290" s="22" t="str">
        <f>'Categories Report'!$A$7</f>
        <v>Category 2</v>
      </c>
      <c r="B290" s="22" t="s">
        <v>249</v>
      </c>
      <c r="C290" s="22">
        <v>0</v>
      </c>
      <c r="D290" s="22">
        <v>5</v>
      </c>
    </row>
    <row r="291" spans="1:4" hidden="1" outlineLevel="1">
      <c r="A291" s="22" t="str">
        <f>'Categories Report'!$A$7</f>
        <v>Category 2</v>
      </c>
      <c r="B291" s="22" t="s">
        <v>249</v>
      </c>
      <c r="C291" s="22">
        <v>10</v>
      </c>
      <c r="D291" s="22">
        <v>7</v>
      </c>
    </row>
    <row r="292" spans="1:4" hidden="1" outlineLevel="1">
      <c r="A292" s="22" t="str">
        <f>'Categories Report'!$A$7</f>
        <v>Category 2</v>
      </c>
      <c r="B292" s="22" t="s">
        <v>249</v>
      </c>
      <c r="C292" s="22">
        <v>2</v>
      </c>
      <c r="D292" s="22">
        <v>5</v>
      </c>
    </row>
    <row r="293" spans="1:4" hidden="1" outlineLevel="1">
      <c r="A293" s="22" t="str">
        <f>'Categories Report'!$A$7</f>
        <v>Category 2</v>
      </c>
      <c r="B293" s="22" t="s">
        <v>249</v>
      </c>
      <c r="C293" s="22">
        <v>6</v>
      </c>
      <c r="D293" s="22">
        <v>11</v>
      </c>
    </row>
    <row r="294" spans="1:4" hidden="1" outlineLevel="1">
      <c r="A294" s="22" t="str">
        <f>'Categories Report'!$A$7</f>
        <v>Category 2</v>
      </c>
      <c r="B294" s="22" t="s">
        <v>249</v>
      </c>
      <c r="C294" s="22">
        <v>4</v>
      </c>
      <c r="D294" s="22">
        <v>4</v>
      </c>
    </row>
    <row r="295" spans="1:4" hidden="1" outlineLevel="1">
      <c r="A295" s="22" t="str">
        <f>'Categories Report'!$A$7</f>
        <v>Category 2</v>
      </c>
      <c r="B295" s="22" t="s">
        <v>251</v>
      </c>
      <c r="C295" s="22">
        <v>1.25</v>
      </c>
      <c r="D295" s="22">
        <v>5</v>
      </c>
    </row>
    <row r="296" spans="1:4" hidden="1" outlineLevel="1">
      <c r="A296" s="22" t="str">
        <f>'Categories Report'!$A$7</f>
        <v>Category 2</v>
      </c>
      <c r="B296" s="22" t="s">
        <v>251</v>
      </c>
      <c r="C296" s="22">
        <v>2.5</v>
      </c>
      <c r="D296" s="22">
        <v>9</v>
      </c>
    </row>
    <row r="297" spans="1:4" hidden="1" outlineLevel="1">
      <c r="A297" s="22" t="str">
        <f>'Categories Report'!$A$7</f>
        <v>Category 2</v>
      </c>
      <c r="B297" s="22" t="s">
        <v>251</v>
      </c>
      <c r="C297" s="22">
        <v>0</v>
      </c>
      <c r="D297" s="22">
        <v>1</v>
      </c>
    </row>
    <row r="298" spans="1:4" hidden="1" outlineLevel="1">
      <c r="A298" s="22" t="str">
        <f>'Categories Report'!$A$7</f>
        <v>Category 2</v>
      </c>
      <c r="B298" s="22" t="s">
        <v>251</v>
      </c>
      <c r="C298" s="22">
        <v>10</v>
      </c>
      <c r="D298" s="22">
        <v>3</v>
      </c>
    </row>
    <row r="299" spans="1:4" hidden="1" outlineLevel="1">
      <c r="A299" s="22" t="str">
        <f>'Categories Report'!$A$7</f>
        <v>Category 2</v>
      </c>
      <c r="B299" s="22" t="s">
        <v>251</v>
      </c>
      <c r="C299" s="22">
        <v>5</v>
      </c>
      <c r="D299" s="22">
        <v>6</v>
      </c>
    </row>
    <row r="300" spans="1:4" hidden="1" outlineLevel="1">
      <c r="A300" s="22" t="str">
        <f>'Categories Report'!$A$7</f>
        <v>Category 2</v>
      </c>
      <c r="B300" s="22" t="s">
        <v>251</v>
      </c>
      <c r="C300" s="22">
        <v>6.25</v>
      </c>
      <c r="D300" s="22">
        <v>3</v>
      </c>
    </row>
    <row r="301" spans="1:4" hidden="1" outlineLevel="1">
      <c r="A301" s="22" t="str">
        <f>'Categories Report'!$A$7</f>
        <v>Category 2</v>
      </c>
      <c r="B301" s="22" t="s">
        <v>251</v>
      </c>
      <c r="C301" s="22">
        <v>3.75</v>
      </c>
      <c r="D301" s="22">
        <v>4</v>
      </c>
    </row>
    <row r="302" spans="1:4" hidden="1" outlineLevel="1">
      <c r="A302" s="22" t="str">
        <f>'Categories Report'!$A$7</f>
        <v>Category 2</v>
      </c>
      <c r="B302" s="22" t="s">
        <v>251</v>
      </c>
      <c r="C302" s="22">
        <v>7.5</v>
      </c>
      <c r="D302" s="22">
        <v>1</v>
      </c>
    </row>
    <row r="303" spans="1:4" hidden="1" outlineLevel="1">
      <c r="A303" s="22" t="str">
        <f>'Categories Report'!$A$7</f>
        <v>Category 2</v>
      </c>
      <c r="B303" s="22" t="s">
        <v>262</v>
      </c>
      <c r="C303" s="22">
        <v>1</v>
      </c>
      <c r="D303" s="22">
        <v>12</v>
      </c>
    </row>
    <row r="304" spans="1:4" hidden="1" outlineLevel="1">
      <c r="A304" s="22" t="str">
        <f>'Categories Report'!$A$7</f>
        <v>Category 2</v>
      </c>
      <c r="B304" s="22" t="s">
        <v>262</v>
      </c>
      <c r="C304" s="22">
        <v>0</v>
      </c>
      <c r="D304" s="22">
        <v>20</v>
      </c>
    </row>
    <row r="305" spans="1:4" hidden="1" outlineLevel="1">
      <c r="A305" s="22" t="str">
        <f>'Categories Report'!$A$7</f>
        <v>Category 2</v>
      </c>
      <c r="B305" s="22" t="s">
        <v>266</v>
      </c>
      <c r="C305" s="22">
        <v>0</v>
      </c>
      <c r="D305" s="22">
        <v>22</v>
      </c>
    </row>
    <row r="306" spans="1:4" hidden="1" outlineLevel="1">
      <c r="A306" s="22" t="str">
        <f>'Categories Report'!$A$7</f>
        <v>Category 2</v>
      </c>
      <c r="B306" s="22" t="s">
        <v>266</v>
      </c>
      <c r="C306" s="22">
        <v>1</v>
      </c>
      <c r="D306" s="22">
        <v>10</v>
      </c>
    </row>
    <row r="307" spans="1:4" hidden="1" outlineLevel="1">
      <c r="A307" s="22" t="str">
        <f>'Categories Report'!$A$7</f>
        <v>Category 2</v>
      </c>
      <c r="B307" s="22" t="s">
        <v>258</v>
      </c>
      <c r="C307" s="22">
        <v>0</v>
      </c>
      <c r="D307" s="22">
        <v>21</v>
      </c>
    </row>
    <row r="308" spans="1:4" hidden="1" outlineLevel="1">
      <c r="A308" s="22" t="str">
        <f>'Categories Report'!$A$7</f>
        <v>Category 2</v>
      </c>
      <c r="B308" s="22" t="s">
        <v>258</v>
      </c>
      <c r="C308" s="22">
        <v>1</v>
      </c>
      <c r="D308" s="22">
        <v>11</v>
      </c>
    </row>
    <row r="309" spans="1:4" hidden="1" outlineLevel="1">
      <c r="A309" s="22" t="str">
        <f>'Categories Report'!$A$7</f>
        <v>Category 2</v>
      </c>
      <c r="B309" s="22" t="s">
        <v>259</v>
      </c>
      <c r="C309" s="22">
        <v>0</v>
      </c>
      <c r="D309" s="22">
        <v>24</v>
      </c>
    </row>
    <row r="310" spans="1:4" hidden="1" outlineLevel="1">
      <c r="A310" s="22" t="str">
        <f>'Categories Report'!$A$7</f>
        <v>Category 2</v>
      </c>
      <c r="B310" s="22" t="s">
        <v>259</v>
      </c>
      <c r="C310" s="22">
        <v>1</v>
      </c>
      <c r="D310" s="22">
        <v>8</v>
      </c>
    </row>
    <row r="311" spans="1:4" hidden="1" outlineLevel="1">
      <c r="A311" s="22" t="str">
        <f>'Categories Report'!$A$7</f>
        <v>Category 2</v>
      </c>
      <c r="B311" s="22" t="s">
        <v>277</v>
      </c>
      <c r="C311" s="22">
        <v>1</v>
      </c>
      <c r="D311" s="22">
        <v>23</v>
      </c>
    </row>
    <row r="312" spans="1:4" hidden="1" outlineLevel="1">
      <c r="A312" s="22" t="str">
        <f>'Categories Report'!$A$7</f>
        <v>Category 2</v>
      </c>
      <c r="B312" s="22" t="s">
        <v>277</v>
      </c>
      <c r="C312" s="22">
        <v>0</v>
      </c>
      <c r="D312" s="22">
        <v>9</v>
      </c>
    </row>
    <row r="313" spans="1:4" hidden="1" outlineLevel="1">
      <c r="A313" s="22" t="str">
        <f>'Categories Report'!$A$7</f>
        <v>Category 2</v>
      </c>
      <c r="B313" s="22" t="s">
        <v>257</v>
      </c>
      <c r="C313" s="22">
        <v>0</v>
      </c>
      <c r="D313" s="22">
        <v>23</v>
      </c>
    </row>
    <row r="314" spans="1:4" hidden="1" outlineLevel="1">
      <c r="A314" s="22" t="str">
        <f>'Categories Report'!$A$7</f>
        <v>Category 2</v>
      </c>
      <c r="B314" s="22" t="s">
        <v>257</v>
      </c>
      <c r="C314" s="22">
        <v>1</v>
      </c>
      <c r="D314" s="22">
        <v>9</v>
      </c>
    </row>
    <row r="315" spans="1:4" hidden="1" outlineLevel="1">
      <c r="A315" s="22" t="str">
        <f>'Categories Report'!$A$7</f>
        <v>Category 2</v>
      </c>
      <c r="B315" s="22" t="s">
        <v>274</v>
      </c>
      <c r="C315" s="22">
        <v>1</v>
      </c>
      <c r="D315" s="22">
        <v>17</v>
      </c>
    </row>
    <row r="316" spans="1:4" hidden="1" outlineLevel="1">
      <c r="A316" s="22" t="str">
        <f>'Categories Report'!$A$7</f>
        <v>Category 2</v>
      </c>
      <c r="B316" s="22" t="s">
        <v>274</v>
      </c>
      <c r="C316" s="22">
        <v>0</v>
      </c>
      <c r="D316" s="22">
        <v>15</v>
      </c>
    </row>
    <row r="317" spans="1:4" hidden="1" outlineLevel="1">
      <c r="A317" s="22" t="str">
        <f>'Categories Report'!$A$7</f>
        <v>Category 2</v>
      </c>
      <c r="B317" s="22" t="s">
        <v>264</v>
      </c>
      <c r="C317" s="22">
        <v>0</v>
      </c>
      <c r="D317" s="22">
        <v>25</v>
      </c>
    </row>
    <row r="318" spans="1:4" hidden="1" outlineLevel="1">
      <c r="A318" s="22" t="str">
        <f>'Categories Report'!$A$7</f>
        <v>Category 2</v>
      </c>
      <c r="B318" s="22" t="s">
        <v>264</v>
      </c>
      <c r="C318" s="22">
        <v>1</v>
      </c>
      <c r="D318" s="22">
        <v>7</v>
      </c>
    </row>
    <row r="319" spans="1:4" hidden="1" outlineLevel="1">
      <c r="A319" s="22" t="str">
        <f>'Categories Report'!$A$7</f>
        <v>Category 2</v>
      </c>
      <c r="B319" s="22" t="s">
        <v>275</v>
      </c>
      <c r="C319" s="22">
        <v>0</v>
      </c>
      <c r="D319" s="22">
        <v>14</v>
      </c>
    </row>
    <row r="320" spans="1:4" hidden="1" outlineLevel="1">
      <c r="A320" s="22" t="str">
        <f>'Categories Report'!$A$7</f>
        <v>Category 2</v>
      </c>
      <c r="B320" s="22" t="s">
        <v>275</v>
      </c>
      <c r="C320" s="22">
        <v>1</v>
      </c>
      <c r="D320" s="22">
        <v>18</v>
      </c>
    </row>
    <row r="321" spans="1:4" hidden="1" outlineLevel="1">
      <c r="A321" s="22" t="str">
        <f>'Categories Report'!$A$7</f>
        <v>Category 2</v>
      </c>
      <c r="B321" s="22" t="s">
        <v>256</v>
      </c>
      <c r="C321" s="22">
        <v>1</v>
      </c>
      <c r="D321" s="22">
        <v>8</v>
      </c>
    </row>
    <row r="322" spans="1:4" hidden="1" outlineLevel="1">
      <c r="A322" s="22" t="str">
        <f>'Categories Report'!$A$7</f>
        <v>Category 2</v>
      </c>
      <c r="B322" s="22" t="s">
        <v>256</v>
      </c>
      <c r="C322" s="22">
        <v>0</v>
      </c>
      <c r="D322" s="22">
        <v>24</v>
      </c>
    </row>
    <row r="323" spans="1:4" hidden="1" outlineLevel="1">
      <c r="A323" s="22" t="str">
        <f>'Categories Report'!$A$7</f>
        <v>Category 2</v>
      </c>
      <c r="B323" s="22" t="s">
        <v>273</v>
      </c>
      <c r="C323" s="22">
        <v>1</v>
      </c>
      <c r="D323" s="22">
        <v>18</v>
      </c>
    </row>
    <row r="324" spans="1:4" hidden="1" outlineLevel="1">
      <c r="A324" s="22" t="str">
        <f>'Categories Report'!$A$7</f>
        <v>Category 2</v>
      </c>
      <c r="B324" s="22" t="s">
        <v>273</v>
      </c>
      <c r="C324" s="22">
        <v>0</v>
      </c>
      <c r="D324" s="22">
        <v>14</v>
      </c>
    </row>
    <row r="325" spans="1:4" hidden="1" outlineLevel="1">
      <c r="A325" s="22" t="str">
        <f>'Categories Report'!$A$7</f>
        <v>Category 2</v>
      </c>
      <c r="B325" s="22" t="s">
        <v>272</v>
      </c>
      <c r="C325" s="22">
        <v>0</v>
      </c>
      <c r="D325" s="22">
        <v>20</v>
      </c>
    </row>
    <row r="326" spans="1:4" hidden="1" outlineLevel="1">
      <c r="A326" s="22" t="str">
        <f>'Categories Report'!$A$7</f>
        <v>Category 2</v>
      </c>
      <c r="B326" s="22" t="s">
        <v>272</v>
      </c>
      <c r="C326" s="22">
        <v>1</v>
      </c>
      <c r="D326" s="22">
        <v>12</v>
      </c>
    </row>
    <row r="327" spans="1:4" hidden="1" outlineLevel="1">
      <c r="A327" s="22" t="str">
        <f>'Categories Report'!$A$7</f>
        <v>Category 2</v>
      </c>
      <c r="B327" s="22" t="s">
        <v>281</v>
      </c>
      <c r="C327" s="22">
        <v>1</v>
      </c>
      <c r="D327" s="22">
        <v>25</v>
      </c>
    </row>
    <row r="328" spans="1:4" hidden="1" outlineLevel="1">
      <c r="A328" s="22" t="str">
        <f>'Categories Report'!$A$7</f>
        <v>Category 2</v>
      </c>
      <c r="B328" s="22" t="s">
        <v>281</v>
      </c>
      <c r="C328" s="22">
        <v>0</v>
      </c>
      <c r="D328" s="22">
        <v>7</v>
      </c>
    </row>
    <row r="329" spans="1:4" hidden="1" outlineLevel="1">
      <c r="A329" s="22" t="str">
        <f>'Categories Report'!$A$7</f>
        <v>Category 2</v>
      </c>
      <c r="B329" s="22" t="s">
        <v>276</v>
      </c>
      <c r="C329" s="22">
        <v>1</v>
      </c>
      <c r="D329" s="22">
        <v>22</v>
      </c>
    </row>
    <row r="330" spans="1:4" hidden="1" outlineLevel="1">
      <c r="A330" s="22" t="str">
        <f>'Categories Report'!$A$7</f>
        <v>Category 2</v>
      </c>
      <c r="B330" s="22" t="s">
        <v>276</v>
      </c>
      <c r="C330" s="22">
        <v>0</v>
      </c>
      <c r="D330" s="22">
        <v>10</v>
      </c>
    </row>
    <row r="331" spans="1:4" hidden="1" outlineLevel="1">
      <c r="A331" s="22" t="str">
        <f>'Categories Report'!$A$7</f>
        <v>Category 2</v>
      </c>
      <c r="B331" s="22" t="s">
        <v>252</v>
      </c>
      <c r="C331" s="22">
        <v>0</v>
      </c>
      <c r="D331" s="22">
        <v>24</v>
      </c>
    </row>
    <row r="332" spans="1:4" hidden="1" outlineLevel="1">
      <c r="A332" s="22" t="str">
        <f>'Categories Report'!$A$7</f>
        <v>Category 2</v>
      </c>
      <c r="B332" s="22" t="s">
        <v>252</v>
      </c>
      <c r="C332" s="22">
        <v>1</v>
      </c>
      <c r="D332" s="22">
        <v>8</v>
      </c>
    </row>
    <row r="333" spans="1:4" hidden="1" outlineLevel="1">
      <c r="A333" s="22" t="str">
        <f>'Categories Report'!$A$7</f>
        <v>Category 2</v>
      </c>
      <c r="B333" s="22" t="s">
        <v>282</v>
      </c>
      <c r="C333" s="22">
        <v>1</v>
      </c>
      <c r="D333" s="22">
        <v>30</v>
      </c>
    </row>
    <row r="334" spans="1:4" hidden="1" outlineLevel="1">
      <c r="A334" s="22" t="str">
        <f>'Categories Report'!$A$7</f>
        <v>Category 2</v>
      </c>
      <c r="B334" s="22" t="s">
        <v>282</v>
      </c>
      <c r="C334" s="22">
        <v>0</v>
      </c>
      <c r="D334" s="22">
        <v>2</v>
      </c>
    </row>
    <row r="335" spans="1:4" hidden="1" outlineLevel="1">
      <c r="A335" s="22" t="str">
        <f>'Categories Report'!$A$7</f>
        <v>Category 2</v>
      </c>
      <c r="B335" s="22" t="s">
        <v>268</v>
      </c>
      <c r="C335" s="22">
        <v>0</v>
      </c>
      <c r="D335" s="22">
        <v>22</v>
      </c>
    </row>
    <row r="336" spans="1:4" hidden="1" outlineLevel="1">
      <c r="A336" s="22" t="str">
        <f>'Categories Report'!$A$7</f>
        <v>Category 2</v>
      </c>
      <c r="B336" s="22" t="s">
        <v>268</v>
      </c>
      <c r="C336" s="22">
        <v>1</v>
      </c>
      <c r="D336" s="22">
        <v>10</v>
      </c>
    </row>
    <row r="337" spans="1:4" hidden="1" outlineLevel="1">
      <c r="A337" s="22" t="str">
        <f>'Categories Report'!$A$7</f>
        <v>Category 2</v>
      </c>
      <c r="B337" s="22" t="s">
        <v>255</v>
      </c>
      <c r="C337" s="22">
        <v>0</v>
      </c>
      <c r="D337" s="22">
        <v>23</v>
      </c>
    </row>
    <row r="338" spans="1:4" hidden="1" outlineLevel="1">
      <c r="A338" s="22" t="str">
        <f>'Categories Report'!$A$7</f>
        <v>Category 2</v>
      </c>
      <c r="B338" s="22" t="s">
        <v>255</v>
      </c>
      <c r="C338" s="22">
        <v>1</v>
      </c>
      <c r="D338" s="22">
        <v>9</v>
      </c>
    </row>
    <row r="339" spans="1:4" hidden="1" outlineLevel="1">
      <c r="A339" s="22" t="str">
        <f>'Categories Report'!$A$7</f>
        <v>Category 2</v>
      </c>
      <c r="B339" s="22" t="s">
        <v>265</v>
      </c>
      <c r="C339" s="22">
        <v>0</v>
      </c>
      <c r="D339" s="22">
        <v>20</v>
      </c>
    </row>
    <row r="340" spans="1:4" hidden="1" outlineLevel="1">
      <c r="A340" s="22" t="str">
        <f>'Categories Report'!$A$7</f>
        <v>Category 2</v>
      </c>
      <c r="B340" s="22" t="s">
        <v>265</v>
      </c>
      <c r="C340" s="22">
        <v>1</v>
      </c>
      <c r="D340" s="22">
        <v>12</v>
      </c>
    </row>
    <row r="341" spans="1:4" hidden="1" outlineLevel="1">
      <c r="A341" s="22" t="str">
        <f>'Categories Report'!$A$7</f>
        <v>Category 2</v>
      </c>
      <c r="B341" s="22" t="s">
        <v>254</v>
      </c>
      <c r="C341" s="22">
        <v>0</v>
      </c>
      <c r="D341" s="22">
        <v>25</v>
      </c>
    </row>
    <row r="342" spans="1:4" hidden="1" outlineLevel="1">
      <c r="A342" s="22" t="str">
        <f>'Categories Report'!$A$7</f>
        <v>Category 2</v>
      </c>
      <c r="B342" s="22" t="s">
        <v>254</v>
      </c>
      <c r="C342" s="22">
        <v>1</v>
      </c>
      <c r="D342" s="22">
        <v>7</v>
      </c>
    </row>
    <row r="343" spans="1:4" hidden="1" outlineLevel="1">
      <c r="A343" s="22" t="str">
        <f>'Categories Report'!$A$7</f>
        <v>Category 2</v>
      </c>
      <c r="B343" s="22" t="s">
        <v>260</v>
      </c>
      <c r="C343" s="22">
        <v>0</v>
      </c>
      <c r="D343" s="22">
        <v>19</v>
      </c>
    </row>
    <row r="344" spans="1:4" hidden="1" outlineLevel="1">
      <c r="A344" s="22" t="str">
        <f>'Categories Report'!$A$7</f>
        <v>Category 2</v>
      </c>
      <c r="B344" s="22" t="s">
        <v>260</v>
      </c>
      <c r="C344" s="22">
        <v>1</v>
      </c>
      <c r="D344" s="22">
        <v>13</v>
      </c>
    </row>
    <row r="345" spans="1:4" hidden="1" outlineLevel="1">
      <c r="A345" s="22" t="str">
        <f>'Categories Report'!$A$7</f>
        <v>Category 2</v>
      </c>
      <c r="B345" s="22" t="s">
        <v>280</v>
      </c>
      <c r="C345" s="22">
        <v>1</v>
      </c>
      <c r="D345" s="22">
        <v>23</v>
      </c>
    </row>
    <row r="346" spans="1:4" hidden="1" outlineLevel="1">
      <c r="A346" s="22" t="str">
        <f>'Categories Report'!$A$7</f>
        <v>Category 2</v>
      </c>
      <c r="B346" s="22" t="s">
        <v>280</v>
      </c>
      <c r="C346" s="22">
        <v>0</v>
      </c>
      <c r="D346" s="22">
        <v>9</v>
      </c>
    </row>
    <row r="347" spans="1:4" hidden="1" outlineLevel="1">
      <c r="A347" s="22" t="str">
        <f>'Categories Report'!$A$7</f>
        <v>Category 2</v>
      </c>
      <c r="B347" s="22" t="s">
        <v>271</v>
      </c>
      <c r="C347" s="22">
        <v>0</v>
      </c>
      <c r="D347" s="22">
        <v>18</v>
      </c>
    </row>
    <row r="348" spans="1:4" hidden="1" outlineLevel="1">
      <c r="A348" s="22" t="str">
        <f>'Categories Report'!$A$7</f>
        <v>Category 2</v>
      </c>
      <c r="B348" s="22" t="s">
        <v>271</v>
      </c>
      <c r="C348" s="22">
        <v>1</v>
      </c>
      <c r="D348" s="22">
        <v>14</v>
      </c>
    </row>
    <row r="349" spans="1:4" hidden="1" outlineLevel="1">
      <c r="A349" s="22" t="str">
        <f>'Categories Report'!$A$7</f>
        <v>Category 2</v>
      </c>
      <c r="B349" s="22" t="s">
        <v>267</v>
      </c>
      <c r="C349" s="22">
        <v>0</v>
      </c>
      <c r="D349" s="22">
        <v>20</v>
      </c>
    </row>
    <row r="350" spans="1:4" hidden="1" outlineLevel="1">
      <c r="A350" s="22" t="str">
        <f>'Categories Report'!$A$7</f>
        <v>Category 2</v>
      </c>
      <c r="B350" s="22" t="s">
        <v>267</v>
      </c>
      <c r="C350" s="22">
        <v>1</v>
      </c>
      <c r="D350" s="22">
        <v>12</v>
      </c>
    </row>
    <row r="351" spans="1:4" hidden="1" outlineLevel="1">
      <c r="A351" s="22" t="str">
        <f>'Categories Report'!$A$7</f>
        <v>Category 2</v>
      </c>
      <c r="B351" s="22" t="s">
        <v>279</v>
      </c>
      <c r="C351" s="22">
        <v>1</v>
      </c>
      <c r="D351" s="22">
        <v>22</v>
      </c>
    </row>
    <row r="352" spans="1:4" hidden="1" outlineLevel="1">
      <c r="A352" s="22" t="str">
        <f>'Categories Report'!$A$7</f>
        <v>Category 2</v>
      </c>
      <c r="B352" s="22" t="s">
        <v>279</v>
      </c>
      <c r="C352" s="22">
        <v>0</v>
      </c>
      <c r="D352" s="22">
        <v>10</v>
      </c>
    </row>
    <row r="353" spans="1:4" hidden="1" outlineLevel="1">
      <c r="A353" s="22" t="str">
        <f>'Categories Report'!$A$7</f>
        <v>Category 2</v>
      </c>
      <c r="B353" s="22" t="s">
        <v>263</v>
      </c>
      <c r="C353" s="22">
        <v>0</v>
      </c>
      <c r="D353" s="22">
        <v>21</v>
      </c>
    </row>
    <row r="354" spans="1:4" hidden="1" outlineLevel="1">
      <c r="A354" s="22" t="str">
        <f>'Categories Report'!$A$7</f>
        <v>Category 2</v>
      </c>
      <c r="B354" s="22" t="s">
        <v>263</v>
      </c>
      <c r="C354" s="22">
        <v>1</v>
      </c>
      <c r="D354" s="22">
        <v>11</v>
      </c>
    </row>
    <row r="355" spans="1:4" hidden="1" outlineLevel="1">
      <c r="A355" s="22" t="str">
        <f>'Categories Report'!$A$7</f>
        <v>Category 2</v>
      </c>
      <c r="B355" s="22" t="s">
        <v>261</v>
      </c>
      <c r="C355" s="22">
        <v>0</v>
      </c>
      <c r="D355" s="22">
        <v>20</v>
      </c>
    </row>
    <row r="356" spans="1:4" hidden="1" outlineLevel="1">
      <c r="A356" s="22" t="str">
        <f>'Categories Report'!$A$7</f>
        <v>Category 2</v>
      </c>
      <c r="B356" s="22" t="s">
        <v>261</v>
      </c>
      <c r="C356" s="22">
        <v>1</v>
      </c>
      <c r="D356" s="22">
        <v>12</v>
      </c>
    </row>
    <row r="357" spans="1:4" hidden="1" outlineLevel="1">
      <c r="A357" s="22" t="str">
        <f>'Categories Report'!$A$7</f>
        <v>Category 2</v>
      </c>
      <c r="B357" s="22" t="s">
        <v>269</v>
      </c>
      <c r="C357" s="22">
        <v>0</v>
      </c>
      <c r="D357" s="22">
        <v>19</v>
      </c>
    </row>
    <row r="358" spans="1:4" hidden="1" outlineLevel="1">
      <c r="A358" s="22" t="str">
        <f>'Categories Report'!$A$7</f>
        <v>Category 2</v>
      </c>
      <c r="B358" s="22" t="s">
        <v>269</v>
      </c>
      <c r="C358" s="22">
        <v>1</v>
      </c>
      <c r="D358" s="22">
        <v>13</v>
      </c>
    </row>
    <row r="359" spans="1:4" hidden="1" outlineLevel="1">
      <c r="A359" s="22" t="str">
        <f>'Categories Report'!$A$7</f>
        <v>Category 2</v>
      </c>
      <c r="B359" s="22" t="s">
        <v>270</v>
      </c>
      <c r="C359" s="22">
        <v>0</v>
      </c>
      <c r="D359" s="22">
        <v>17</v>
      </c>
    </row>
    <row r="360" spans="1:4" hidden="1" outlineLevel="1">
      <c r="A360" s="22" t="str">
        <f>'Categories Report'!$A$7</f>
        <v>Category 2</v>
      </c>
      <c r="B360" s="22" t="s">
        <v>270</v>
      </c>
      <c r="C360" s="22">
        <v>1</v>
      </c>
      <c r="D360" s="22">
        <v>15</v>
      </c>
    </row>
    <row r="361" spans="1:4" hidden="1" outlineLevel="1">
      <c r="A361" s="22" t="str">
        <f>'Categories Report'!$A$7</f>
        <v>Category 2</v>
      </c>
      <c r="B361" s="22" t="s">
        <v>278</v>
      </c>
      <c r="C361" s="22">
        <v>1</v>
      </c>
      <c r="D361" s="22">
        <v>22</v>
      </c>
    </row>
    <row r="362" spans="1:4" hidden="1" outlineLevel="1">
      <c r="A362" s="22" t="str">
        <f>'Categories Report'!$A$7</f>
        <v>Category 2</v>
      </c>
      <c r="B362" s="22" t="s">
        <v>278</v>
      </c>
      <c r="C362" s="22">
        <v>0</v>
      </c>
      <c r="D362" s="22">
        <v>10</v>
      </c>
    </row>
    <row r="363" spans="1:4" hidden="1" outlineLevel="1">
      <c r="A363" s="22" t="str">
        <f>'Categories Report'!$A$8</f>
        <v>Category 3</v>
      </c>
      <c r="B363" s="22" t="s">
        <v>235</v>
      </c>
      <c r="C363" s="22" t="s">
        <v>236</v>
      </c>
      <c r="D363" s="22">
        <v>13.4250371923758</v>
      </c>
    </row>
    <row r="364" spans="1:4" hidden="1" outlineLevel="1">
      <c r="A364" s="22" t="str">
        <f>'Categories Report'!$A$8</f>
        <v>Category 3</v>
      </c>
      <c r="B364" s="22" t="s">
        <v>235</v>
      </c>
      <c r="C364" s="22" t="s">
        <v>237</v>
      </c>
      <c r="D364" s="22">
        <v>12.0587268538152</v>
      </c>
    </row>
    <row r="365" spans="1:4" hidden="1" outlineLevel="1">
      <c r="A365" s="22" t="str">
        <f>'Categories Report'!$A$8</f>
        <v>Category 3</v>
      </c>
      <c r="B365" s="22" t="s">
        <v>1</v>
      </c>
      <c r="C365" s="22" t="s">
        <v>305</v>
      </c>
      <c r="D365" s="22">
        <v>4.3078938846287498</v>
      </c>
    </row>
    <row r="366" spans="1:4" hidden="1" outlineLevel="1">
      <c r="A366" s="22" t="str">
        <f>'Categories Report'!$A$8</f>
        <v>Category 3</v>
      </c>
      <c r="B366" s="22" t="s">
        <v>1</v>
      </c>
      <c r="C366" s="22" t="s">
        <v>306</v>
      </c>
      <c r="D366" s="22">
        <v>8.3497135646133795</v>
      </c>
    </row>
    <row r="367" spans="1:4" hidden="1" outlineLevel="1">
      <c r="A367" s="22" t="str">
        <f>'Categories Report'!$A$8</f>
        <v>Category 3</v>
      </c>
      <c r="B367" s="22" t="s">
        <v>1</v>
      </c>
      <c r="C367" s="22" t="s">
        <v>307</v>
      </c>
      <c r="D367" s="22">
        <v>8.4108894280709592</v>
      </c>
    </row>
    <row r="368" spans="1:4" hidden="1" outlineLevel="1">
      <c r="A368" s="22" t="str">
        <f>'Categories Report'!$A$8</f>
        <v>Category 3</v>
      </c>
      <c r="B368" s="22" t="s">
        <v>1</v>
      </c>
      <c r="C368" s="22" t="s">
        <v>308</v>
      </c>
      <c r="D368" s="22">
        <v>3.6683275822689398</v>
      </c>
    </row>
    <row r="369" spans="1:4" hidden="1" outlineLevel="1">
      <c r="A369" s="22" t="str">
        <f>'Categories Report'!$A$8</f>
        <v>Category 3</v>
      </c>
      <c r="B369" s="22" t="s">
        <v>1</v>
      </c>
      <c r="C369" s="22" t="s">
        <v>309</v>
      </c>
      <c r="D369" s="22">
        <v>0.74693958660898596</v>
      </c>
    </row>
    <row r="370" spans="1:4" hidden="1" outlineLevel="1">
      <c r="A370" s="22" t="str">
        <f>'Categories Report'!$A$8</f>
        <v>Category 3</v>
      </c>
      <c r="B370" s="22" t="s">
        <v>247</v>
      </c>
      <c r="C370" s="22" t="s">
        <v>306</v>
      </c>
      <c r="D370" s="32">
        <v>5.6798366938226405E-10</v>
      </c>
    </row>
    <row r="371" spans="1:4" hidden="1" outlineLevel="1">
      <c r="A371" s="22" t="str">
        <f>'Categories Report'!$A$8</f>
        <v>Category 3</v>
      </c>
      <c r="B371" s="22" t="s">
        <v>247</v>
      </c>
      <c r="C371" s="22" t="s">
        <v>307</v>
      </c>
      <c r="D371" s="22">
        <v>0.23046645164710999</v>
      </c>
    </row>
    <row r="372" spans="1:4" hidden="1" outlineLevel="1">
      <c r="A372" s="22" t="str">
        <f>'Categories Report'!$A$8</f>
        <v>Category 3</v>
      </c>
      <c r="B372" s="22" t="s">
        <v>247</v>
      </c>
      <c r="C372" s="22" t="s">
        <v>308</v>
      </c>
      <c r="D372" s="22">
        <v>24.4526630787412</v>
      </c>
    </row>
    <row r="373" spans="1:4" hidden="1" outlineLevel="1">
      <c r="A373" s="22" t="str">
        <f>'Categories Report'!$A$8</f>
        <v>Category 3</v>
      </c>
      <c r="B373" s="22" t="s">
        <v>247</v>
      </c>
      <c r="C373" s="22" t="s">
        <v>309</v>
      </c>
      <c r="D373" s="22">
        <v>0.80063451523471296</v>
      </c>
    </row>
    <row r="374" spans="1:4" hidden="1" outlineLevel="1">
      <c r="A374" s="22" t="str">
        <f>'Categories Report'!$A$8</f>
        <v>Category 3</v>
      </c>
      <c r="B374" s="22" t="s">
        <v>249</v>
      </c>
      <c r="C374" s="22">
        <v>0</v>
      </c>
      <c r="D374" s="22">
        <v>1.96662870553197</v>
      </c>
    </row>
    <row r="375" spans="1:4" hidden="1" outlineLevel="1">
      <c r="A375" s="22" t="str">
        <f>'Categories Report'!$A$8</f>
        <v>Category 3</v>
      </c>
      <c r="B375" s="22" t="s">
        <v>249</v>
      </c>
      <c r="C375" s="22">
        <v>10</v>
      </c>
      <c r="D375" s="22">
        <v>16.517135340659099</v>
      </c>
    </row>
    <row r="376" spans="1:4" hidden="1" outlineLevel="1">
      <c r="A376" s="22" t="str">
        <f>'Categories Report'!$A$8</f>
        <v>Category 3</v>
      </c>
      <c r="B376" s="22" t="s">
        <v>249</v>
      </c>
      <c r="C376" s="22">
        <v>6</v>
      </c>
      <c r="D376" s="22">
        <v>2</v>
      </c>
    </row>
    <row r="377" spans="1:4" hidden="1" outlineLevel="1">
      <c r="A377" s="22" t="str">
        <f>'Categories Report'!$A$8</f>
        <v>Category 3</v>
      </c>
      <c r="B377" s="22" t="s">
        <v>249</v>
      </c>
      <c r="C377" s="22">
        <v>8</v>
      </c>
      <c r="D377" s="22">
        <v>5</v>
      </c>
    </row>
    <row r="378" spans="1:4" hidden="1" outlineLevel="1">
      <c r="A378" s="22" t="str">
        <f>'Categories Report'!$A$8</f>
        <v>Category 3</v>
      </c>
      <c r="B378" s="22" t="s">
        <v>251</v>
      </c>
      <c r="C378" s="22">
        <v>0</v>
      </c>
      <c r="D378" s="22">
        <v>1</v>
      </c>
    </row>
    <row r="379" spans="1:4" hidden="1" outlineLevel="1">
      <c r="A379" s="22" t="str">
        <f>'Categories Report'!$A$8</f>
        <v>Category 3</v>
      </c>
      <c r="B379" s="22" t="s">
        <v>251</v>
      </c>
      <c r="C379" s="22">
        <v>10</v>
      </c>
      <c r="D379" s="22">
        <v>20.474762899135701</v>
      </c>
    </row>
    <row r="380" spans="1:4" hidden="1" outlineLevel="1">
      <c r="A380" s="22" t="str">
        <f>'Categories Report'!$A$8</f>
        <v>Category 3</v>
      </c>
      <c r="B380" s="22" t="s">
        <v>251</v>
      </c>
      <c r="C380" s="22">
        <v>6.25</v>
      </c>
      <c r="D380" s="22">
        <v>1</v>
      </c>
    </row>
    <row r="381" spans="1:4" hidden="1" outlineLevel="1">
      <c r="A381" s="22" t="str">
        <f>'Categories Report'!$A$8</f>
        <v>Category 3</v>
      </c>
      <c r="B381" s="22" t="s">
        <v>251</v>
      </c>
      <c r="C381" s="22">
        <v>8.75</v>
      </c>
      <c r="D381" s="22">
        <v>2.0095022297910199</v>
      </c>
    </row>
    <row r="382" spans="1:4" hidden="1" outlineLevel="1">
      <c r="A382" s="22" t="str">
        <f>'Categories Report'!$A$8</f>
        <v>Category 3</v>
      </c>
      <c r="B382" s="22" t="s">
        <v>251</v>
      </c>
      <c r="C382" s="22">
        <v>7.5</v>
      </c>
      <c r="D382" s="22">
        <v>0.99949891726428597</v>
      </c>
    </row>
    <row r="383" spans="1:4" hidden="1" outlineLevel="1">
      <c r="A383" s="22" t="str">
        <f>'Categories Report'!$A$8</f>
        <v>Category 3</v>
      </c>
      <c r="B383" s="22" t="s">
        <v>262</v>
      </c>
      <c r="C383" s="22">
        <v>1</v>
      </c>
      <c r="D383" s="22">
        <v>23.483764046190998</v>
      </c>
    </row>
    <row r="384" spans="1:4" hidden="1" outlineLevel="1">
      <c r="A384" s="22" t="str">
        <f>'Categories Report'!$A$8</f>
        <v>Category 3</v>
      </c>
      <c r="B384" s="22" t="s">
        <v>262</v>
      </c>
      <c r="C384" s="22">
        <v>0</v>
      </c>
      <c r="D384" s="22">
        <v>2</v>
      </c>
    </row>
    <row r="385" spans="1:4" hidden="1" outlineLevel="1">
      <c r="A385" s="22" t="str">
        <f>'Categories Report'!$A$8</f>
        <v>Category 3</v>
      </c>
      <c r="B385" s="22" t="s">
        <v>266</v>
      </c>
      <c r="C385" s="22">
        <v>0</v>
      </c>
      <c r="D385" s="22">
        <v>3.0248251362090599</v>
      </c>
    </row>
    <row r="386" spans="1:4" hidden="1" outlineLevel="1">
      <c r="A386" s="22" t="str">
        <f>'Categories Report'!$A$8</f>
        <v>Category 3</v>
      </c>
      <c r="B386" s="22" t="s">
        <v>266</v>
      </c>
      <c r="C386" s="22">
        <v>1</v>
      </c>
      <c r="D386" s="22">
        <v>22.458938909981999</v>
      </c>
    </row>
    <row r="387" spans="1:4" hidden="1" outlineLevel="1">
      <c r="A387" s="22" t="str">
        <f>'Categories Report'!$A$8</f>
        <v>Category 3</v>
      </c>
      <c r="B387" s="22" t="s">
        <v>258</v>
      </c>
      <c r="C387" s="22">
        <v>0</v>
      </c>
      <c r="D387" s="22">
        <v>1.9963362926997901</v>
      </c>
    </row>
    <row r="388" spans="1:4" hidden="1" outlineLevel="1">
      <c r="A388" s="22" t="str">
        <f>'Categories Report'!$A$8</f>
        <v>Category 3</v>
      </c>
      <c r="B388" s="22" t="s">
        <v>258</v>
      </c>
      <c r="C388" s="22">
        <v>1</v>
      </c>
      <c r="D388" s="22">
        <v>23.4874277534912</v>
      </c>
    </row>
    <row r="389" spans="1:4" hidden="1" outlineLevel="1">
      <c r="A389" s="22" t="str">
        <f>'Categories Report'!$A$8</f>
        <v>Category 3</v>
      </c>
      <c r="B389" s="22" t="s">
        <v>259</v>
      </c>
      <c r="C389" s="22">
        <v>0</v>
      </c>
      <c r="D389" s="22">
        <v>1.0088226471156201</v>
      </c>
    </row>
    <row r="390" spans="1:4" hidden="1" outlineLevel="1">
      <c r="A390" s="22" t="str">
        <f>'Categories Report'!$A$8</f>
        <v>Category 3</v>
      </c>
      <c r="B390" s="22" t="s">
        <v>259</v>
      </c>
      <c r="C390" s="22">
        <v>1</v>
      </c>
      <c r="D390" s="22">
        <v>24.474941399075401</v>
      </c>
    </row>
    <row r="391" spans="1:4" hidden="1" outlineLevel="1">
      <c r="A391" s="22" t="str">
        <f>'Categories Report'!$A$8</f>
        <v>Category 3</v>
      </c>
      <c r="B391" s="22" t="s">
        <v>277</v>
      </c>
      <c r="C391" s="22">
        <v>1</v>
      </c>
      <c r="D391" s="22">
        <v>21.9996684945908</v>
      </c>
    </row>
    <row r="392" spans="1:4" hidden="1" outlineLevel="1">
      <c r="A392" s="22" t="str">
        <f>'Categories Report'!$A$8</f>
        <v>Category 3</v>
      </c>
      <c r="B392" s="22" t="s">
        <v>277</v>
      </c>
      <c r="C392" s="22">
        <v>0</v>
      </c>
      <c r="D392" s="22">
        <v>3.4840955516002499</v>
      </c>
    </row>
    <row r="393" spans="1:4" hidden="1" outlineLevel="1">
      <c r="A393" s="22" t="str">
        <f>'Categories Report'!$A$8</f>
        <v>Category 3</v>
      </c>
      <c r="B393" s="22" t="s">
        <v>257</v>
      </c>
      <c r="C393" s="22">
        <v>0</v>
      </c>
      <c r="D393" s="22">
        <v>4.0172657877567204</v>
      </c>
    </row>
    <row r="394" spans="1:4" hidden="1" outlineLevel="1">
      <c r="A394" s="22" t="str">
        <f>'Categories Report'!$A$8</f>
        <v>Category 3</v>
      </c>
      <c r="B394" s="22" t="s">
        <v>257</v>
      </c>
      <c r="C394" s="22">
        <v>1</v>
      </c>
      <c r="D394" s="22">
        <v>21.466498258434299</v>
      </c>
    </row>
    <row r="395" spans="1:4" hidden="1" outlineLevel="1">
      <c r="A395" s="22" t="str">
        <f>'Categories Report'!$A$8</f>
        <v>Category 3</v>
      </c>
      <c r="B395" s="22" t="s">
        <v>274</v>
      </c>
      <c r="C395" s="22">
        <v>1</v>
      </c>
      <c r="D395" s="22">
        <v>23.1961685336362</v>
      </c>
    </row>
    <row r="396" spans="1:4" hidden="1" outlineLevel="1">
      <c r="A396" s="22" t="str">
        <f>'Categories Report'!$A$8</f>
        <v>Category 3</v>
      </c>
      <c r="B396" s="22" t="s">
        <v>274</v>
      </c>
      <c r="C396" s="22">
        <v>0</v>
      </c>
      <c r="D396" s="22">
        <v>2.2875955125548302</v>
      </c>
    </row>
    <row r="397" spans="1:4" hidden="1" outlineLevel="1">
      <c r="A397" s="22" t="str">
        <f>'Categories Report'!$A$8</f>
        <v>Category 3</v>
      </c>
      <c r="B397" s="22" t="s">
        <v>264</v>
      </c>
      <c r="C397" s="22">
        <v>0</v>
      </c>
      <c r="D397" s="22">
        <v>4.0084278211443696</v>
      </c>
    </row>
    <row r="398" spans="1:4" hidden="1" outlineLevel="1">
      <c r="A398" s="22" t="str">
        <f>'Categories Report'!$A$8</f>
        <v>Category 3</v>
      </c>
      <c r="B398" s="22" t="s">
        <v>264</v>
      </c>
      <c r="C398" s="22">
        <v>1</v>
      </c>
      <c r="D398" s="22">
        <v>21.4753362250466</v>
      </c>
    </row>
    <row r="399" spans="1:4" hidden="1" outlineLevel="1">
      <c r="A399" s="22" t="str">
        <f>'Categories Report'!$A$8</f>
        <v>Category 3</v>
      </c>
      <c r="B399" s="22" t="s">
        <v>275</v>
      </c>
      <c r="C399" s="22">
        <v>1</v>
      </c>
      <c r="D399" s="22">
        <v>25.483764046190998</v>
      </c>
    </row>
    <row r="400" spans="1:4" hidden="1" outlineLevel="1">
      <c r="A400" s="22" t="str">
        <f>'Categories Report'!$A$8</f>
        <v>Category 3</v>
      </c>
      <c r="B400" s="22" t="s">
        <v>256</v>
      </c>
      <c r="C400" s="22">
        <v>1</v>
      </c>
      <c r="D400" s="22">
        <v>24.483764046190998</v>
      </c>
    </row>
    <row r="401" spans="1:4" hidden="1" outlineLevel="1">
      <c r="A401" s="22" t="str">
        <f>'Categories Report'!$A$8</f>
        <v>Category 3</v>
      </c>
      <c r="B401" s="22" t="s">
        <v>256</v>
      </c>
      <c r="C401" s="22">
        <v>0</v>
      </c>
      <c r="D401" s="22">
        <v>1</v>
      </c>
    </row>
    <row r="402" spans="1:4" hidden="1" outlineLevel="1">
      <c r="A402" s="22" t="str">
        <f>'Categories Report'!$A$8</f>
        <v>Category 3</v>
      </c>
      <c r="B402" s="22" t="s">
        <v>273</v>
      </c>
      <c r="C402" s="22">
        <v>1</v>
      </c>
      <c r="D402" s="22">
        <v>23.483764046190998</v>
      </c>
    </row>
    <row r="403" spans="1:4" hidden="1" outlineLevel="1">
      <c r="A403" s="22" t="str">
        <f>'Categories Report'!$A$8</f>
        <v>Category 3</v>
      </c>
      <c r="B403" s="22" t="s">
        <v>273</v>
      </c>
      <c r="C403" s="22">
        <v>0</v>
      </c>
      <c r="D403" s="22">
        <v>2</v>
      </c>
    </row>
    <row r="404" spans="1:4" hidden="1" outlineLevel="1">
      <c r="A404" s="22" t="str">
        <f>'Categories Report'!$A$8</f>
        <v>Category 3</v>
      </c>
      <c r="B404" s="22" t="s">
        <v>272</v>
      </c>
      <c r="C404" s="22">
        <v>0</v>
      </c>
      <c r="D404" s="22">
        <v>1.0071061890655599</v>
      </c>
    </row>
    <row r="405" spans="1:4" hidden="1" outlineLevel="1">
      <c r="A405" s="22" t="str">
        <f>'Categories Report'!$A$8</f>
        <v>Category 3</v>
      </c>
      <c r="B405" s="22" t="s">
        <v>272</v>
      </c>
      <c r="C405" s="22">
        <v>1</v>
      </c>
      <c r="D405" s="22">
        <v>24.476657857125499</v>
      </c>
    </row>
    <row r="406" spans="1:4" hidden="1" outlineLevel="1">
      <c r="A406" s="22" t="str">
        <f>'Categories Report'!$A$8</f>
        <v>Category 3</v>
      </c>
      <c r="B406" s="22" t="s">
        <v>281</v>
      </c>
      <c r="C406" s="22">
        <v>1</v>
      </c>
      <c r="D406" s="22">
        <v>24.483764046190998</v>
      </c>
    </row>
    <row r="407" spans="1:4" hidden="1" outlineLevel="1">
      <c r="A407" s="22" t="str">
        <f>'Categories Report'!$A$8</f>
        <v>Category 3</v>
      </c>
      <c r="B407" s="22" t="s">
        <v>281</v>
      </c>
      <c r="C407" s="22">
        <v>0</v>
      </c>
      <c r="D407" s="22">
        <v>1</v>
      </c>
    </row>
    <row r="408" spans="1:4" hidden="1" outlineLevel="1">
      <c r="A408" s="22" t="str">
        <f>'Categories Report'!$A$8</f>
        <v>Category 3</v>
      </c>
      <c r="B408" s="22" t="s">
        <v>276</v>
      </c>
      <c r="C408" s="22">
        <v>1</v>
      </c>
      <c r="D408" s="22">
        <v>23.483764046190998</v>
      </c>
    </row>
    <row r="409" spans="1:4" hidden="1" outlineLevel="1">
      <c r="A409" s="22" t="str">
        <f>'Categories Report'!$A$8</f>
        <v>Category 3</v>
      </c>
      <c r="B409" s="22" t="s">
        <v>276</v>
      </c>
      <c r="C409" s="22">
        <v>0</v>
      </c>
      <c r="D409" s="22">
        <v>2</v>
      </c>
    </row>
    <row r="410" spans="1:4" hidden="1" outlineLevel="1">
      <c r="A410" s="22" t="str">
        <f>'Categories Report'!$A$8</f>
        <v>Category 3</v>
      </c>
      <c r="B410" s="22" t="s">
        <v>252</v>
      </c>
      <c r="C410" s="22">
        <v>0</v>
      </c>
      <c r="D410" s="22">
        <v>4.4433754355044499</v>
      </c>
    </row>
    <row r="411" spans="1:4" hidden="1" outlineLevel="1">
      <c r="A411" s="22" t="str">
        <f>'Categories Report'!$A$8</f>
        <v>Category 3</v>
      </c>
      <c r="B411" s="22" t="s">
        <v>252</v>
      </c>
      <c r="C411" s="22">
        <v>1</v>
      </c>
      <c r="D411" s="22">
        <v>21.040388610686598</v>
      </c>
    </row>
    <row r="412" spans="1:4" hidden="1" outlineLevel="1">
      <c r="A412" s="22" t="str">
        <f>'Categories Report'!$A$8</f>
        <v>Category 3</v>
      </c>
      <c r="B412" s="22" t="s">
        <v>282</v>
      </c>
      <c r="C412" s="22">
        <v>1</v>
      </c>
      <c r="D412" s="22">
        <v>24.483764046190998</v>
      </c>
    </row>
    <row r="413" spans="1:4" hidden="1" outlineLevel="1">
      <c r="A413" s="22" t="str">
        <f>'Categories Report'!$A$8</f>
        <v>Category 3</v>
      </c>
      <c r="B413" s="22" t="s">
        <v>282</v>
      </c>
      <c r="C413" s="22">
        <v>0</v>
      </c>
      <c r="D413" s="22">
        <v>1</v>
      </c>
    </row>
    <row r="414" spans="1:4" hidden="1" outlineLevel="1">
      <c r="A414" s="22" t="str">
        <f>'Categories Report'!$A$8</f>
        <v>Category 3</v>
      </c>
      <c r="B414" s="22" t="s">
        <v>268</v>
      </c>
      <c r="C414" s="22">
        <v>0</v>
      </c>
      <c r="D414" s="22">
        <v>1.0188913693105099</v>
      </c>
    </row>
    <row r="415" spans="1:4" hidden="1" outlineLevel="1">
      <c r="A415" s="22" t="str">
        <f>'Categories Report'!$A$8</f>
        <v>Category 3</v>
      </c>
      <c r="B415" s="22" t="s">
        <v>268</v>
      </c>
      <c r="C415" s="22">
        <v>1</v>
      </c>
      <c r="D415" s="22">
        <v>24.4648726768805</v>
      </c>
    </row>
    <row r="416" spans="1:4" hidden="1" outlineLevel="1">
      <c r="A416" s="22" t="str">
        <f>'Categories Report'!$A$8</f>
        <v>Category 3</v>
      </c>
      <c r="B416" s="22" t="s">
        <v>255</v>
      </c>
      <c r="C416" s="22">
        <v>0</v>
      </c>
      <c r="D416" s="22">
        <v>3</v>
      </c>
    </row>
    <row r="417" spans="1:4" hidden="1" outlineLevel="1">
      <c r="A417" s="22" t="str">
        <f>'Categories Report'!$A$8</f>
        <v>Category 3</v>
      </c>
      <c r="B417" s="22" t="s">
        <v>255</v>
      </c>
      <c r="C417" s="22">
        <v>1</v>
      </c>
      <c r="D417" s="22">
        <v>22.483764046190998</v>
      </c>
    </row>
    <row r="418" spans="1:4" hidden="1" outlineLevel="1">
      <c r="A418" s="22" t="str">
        <f>'Categories Report'!$A$8</f>
        <v>Category 3</v>
      </c>
      <c r="B418" s="22" t="s">
        <v>265</v>
      </c>
      <c r="C418" s="22">
        <v>0</v>
      </c>
      <c r="D418" s="22">
        <v>1</v>
      </c>
    </row>
    <row r="419" spans="1:4" hidden="1" outlineLevel="1">
      <c r="A419" s="22" t="str">
        <f>'Categories Report'!$A$8</f>
        <v>Category 3</v>
      </c>
      <c r="B419" s="22" t="s">
        <v>265</v>
      </c>
      <c r="C419" s="22">
        <v>1</v>
      </c>
      <c r="D419" s="22">
        <v>24.483764046190998</v>
      </c>
    </row>
    <row r="420" spans="1:4" hidden="1" outlineLevel="1">
      <c r="A420" s="22" t="str">
        <f>'Categories Report'!$A$8</f>
        <v>Category 3</v>
      </c>
      <c r="B420" s="22" t="s">
        <v>254</v>
      </c>
      <c r="C420" s="22">
        <v>0</v>
      </c>
      <c r="D420" s="22">
        <v>2</v>
      </c>
    </row>
    <row r="421" spans="1:4" hidden="1" outlineLevel="1">
      <c r="A421" s="22" t="str">
        <f>'Categories Report'!$A$8</f>
        <v>Category 3</v>
      </c>
      <c r="B421" s="22" t="s">
        <v>254</v>
      </c>
      <c r="C421" s="22">
        <v>1</v>
      </c>
      <c r="D421" s="22">
        <v>23.483764046190998</v>
      </c>
    </row>
    <row r="422" spans="1:4" hidden="1" outlineLevel="1">
      <c r="A422" s="22" t="str">
        <f>'Categories Report'!$A$8</f>
        <v>Category 3</v>
      </c>
      <c r="B422" s="22" t="s">
        <v>260</v>
      </c>
      <c r="C422" s="22">
        <v>0</v>
      </c>
      <c r="D422" s="22">
        <v>3</v>
      </c>
    </row>
    <row r="423" spans="1:4" hidden="1" outlineLevel="1">
      <c r="A423" s="22" t="str">
        <f>'Categories Report'!$A$8</f>
        <v>Category 3</v>
      </c>
      <c r="B423" s="22" t="s">
        <v>260</v>
      </c>
      <c r="C423" s="22">
        <v>1</v>
      </c>
      <c r="D423" s="22">
        <v>22.483764046190998</v>
      </c>
    </row>
    <row r="424" spans="1:4" hidden="1" outlineLevel="1">
      <c r="A424" s="22" t="str">
        <f>'Categories Report'!$A$8</f>
        <v>Category 3</v>
      </c>
      <c r="B424" s="22" t="s">
        <v>280</v>
      </c>
      <c r="C424" s="22">
        <v>1</v>
      </c>
      <c r="D424" s="22">
        <v>23.425480808871999</v>
      </c>
    </row>
    <row r="425" spans="1:4" hidden="1" outlineLevel="1">
      <c r="A425" s="22" t="str">
        <f>'Categories Report'!$A$8</f>
        <v>Category 3</v>
      </c>
      <c r="B425" s="22" t="s">
        <v>280</v>
      </c>
      <c r="C425" s="22">
        <v>0</v>
      </c>
      <c r="D425" s="22">
        <v>2.0582832373189701</v>
      </c>
    </row>
    <row r="426" spans="1:4" hidden="1" outlineLevel="1">
      <c r="A426" s="22" t="str">
        <f>'Categories Report'!$A$8</f>
        <v>Category 3</v>
      </c>
      <c r="B426" s="22" t="s">
        <v>271</v>
      </c>
      <c r="C426" s="22">
        <v>0</v>
      </c>
      <c r="D426" s="22">
        <v>2.01635596128803</v>
      </c>
    </row>
    <row r="427" spans="1:4" hidden="1" outlineLevel="1">
      <c r="A427" s="22" t="str">
        <f>'Categories Report'!$A$8</f>
        <v>Category 3</v>
      </c>
      <c r="B427" s="22" t="s">
        <v>271</v>
      </c>
      <c r="C427" s="22">
        <v>1</v>
      </c>
      <c r="D427" s="22">
        <v>23.467408084902999</v>
      </c>
    </row>
    <row r="428" spans="1:4" hidden="1" outlineLevel="1">
      <c r="A428" s="22" t="str">
        <f>'Categories Report'!$A$8</f>
        <v>Category 3</v>
      </c>
      <c r="B428" s="22" t="s">
        <v>267</v>
      </c>
      <c r="C428" s="22">
        <v>0</v>
      </c>
      <c r="D428" s="22">
        <v>3.0255307775381799</v>
      </c>
    </row>
    <row r="429" spans="1:4" hidden="1" outlineLevel="1">
      <c r="A429" s="22" t="str">
        <f>'Categories Report'!$A$8</f>
        <v>Category 3</v>
      </c>
      <c r="B429" s="22" t="s">
        <v>267</v>
      </c>
      <c r="C429" s="22">
        <v>1</v>
      </c>
      <c r="D429" s="22">
        <v>22.458233268652801</v>
      </c>
    </row>
    <row r="430" spans="1:4" hidden="1" outlineLevel="1">
      <c r="A430" s="22" t="str">
        <f>'Categories Report'!$A$8</f>
        <v>Category 3</v>
      </c>
      <c r="B430" s="22" t="s">
        <v>279</v>
      </c>
      <c r="C430" s="22">
        <v>1</v>
      </c>
      <c r="D430" s="22">
        <v>25.483764046190998</v>
      </c>
    </row>
    <row r="431" spans="1:4" hidden="1" outlineLevel="1">
      <c r="A431" s="22" t="str">
        <f>'Categories Report'!$A$8</f>
        <v>Category 3</v>
      </c>
      <c r="B431" s="22" t="s">
        <v>263</v>
      </c>
      <c r="C431" s="22">
        <v>0</v>
      </c>
      <c r="D431" s="22">
        <v>3.0668051558245502</v>
      </c>
    </row>
    <row r="432" spans="1:4" hidden="1" outlineLevel="1">
      <c r="A432" s="22" t="str">
        <f>'Categories Report'!$A$8</f>
        <v>Category 3</v>
      </c>
      <c r="B432" s="22" t="s">
        <v>263</v>
      </c>
      <c r="C432" s="22">
        <v>1</v>
      </c>
      <c r="D432" s="22">
        <v>22.416958890366502</v>
      </c>
    </row>
    <row r="433" spans="1:9" hidden="1" outlineLevel="1">
      <c r="A433" s="22" t="str">
        <f>'Categories Report'!$A$8</f>
        <v>Category 3</v>
      </c>
      <c r="B433" s="22" t="s">
        <v>261</v>
      </c>
      <c r="C433" s="22">
        <v>0</v>
      </c>
      <c r="D433" s="22">
        <v>2</v>
      </c>
    </row>
    <row r="434" spans="1:9" hidden="1" outlineLevel="1">
      <c r="A434" s="22" t="str">
        <f>'Categories Report'!$A$8</f>
        <v>Category 3</v>
      </c>
      <c r="B434" s="22" t="s">
        <v>261</v>
      </c>
      <c r="C434" s="22">
        <v>1</v>
      </c>
      <c r="D434" s="22">
        <v>23.483764046190998</v>
      </c>
    </row>
    <row r="435" spans="1:9" hidden="1" outlineLevel="1">
      <c r="A435" s="22" t="str">
        <f>'Categories Report'!$A$8</f>
        <v>Category 3</v>
      </c>
      <c r="B435" s="22" t="s">
        <v>269</v>
      </c>
      <c r="C435" s="22">
        <v>1</v>
      </c>
      <c r="D435" s="22">
        <v>25.483764046190998</v>
      </c>
    </row>
    <row r="436" spans="1:9" hidden="1" outlineLevel="1">
      <c r="A436" s="22" t="str">
        <f>'Categories Report'!$A$8</f>
        <v>Category 3</v>
      </c>
      <c r="B436" s="22" t="s">
        <v>270</v>
      </c>
      <c r="C436" s="22">
        <v>0</v>
      </c>
      <c r="D436" s="22">
        <v>1</v>
      </c>
    </row>
    <row r="437" spans="1:9" hidden="1" outlineLevel="1">
      <c r="A437" s="22" t="str">
        <f>'Categories Report'!$A$8</f>
        <v>Category 3</v>
      </c>
      <c r="B437" s="22" t="s">
        <v>270</v>
      </c>
      <c r="C437" s="22">
        <v>1</v>
      </c>
      <c r="D437" s="22">
        <v>24.483764046190998</v>
      </c>
    </row>
    <row r="438" spans="1:9" hidden="1" outlineLevel="1">
      <c r="A438" s="22" t="str">
        <f>'Categories Report'!$A$8</f>
        <v>Category 3</v>
      </c>
      <c r="B438" s="22" t="s">
        <v>278</v>
      </c>
      <c r="C438" s="22">
        <v>1</v>
      </c>
      <c r="D438" s="22">
        <v>22.484793786220202</v>
      </c>
    </row>
    <row r="439" spans="1:9" hidden="1" outlineLevel="1">
      <c r="A439" s="22" t="str">
        <f>'Categories Report'!$A$8</f>
        <v>Category 3</v>
      </c>
      <c r="B439" s="22" t="s">
        <v>278</v>
      </c>
      <c r="C439" s="22">
        <v>0</v>
      </c>
      <c r="D439" s="22">
        <v>2.9989702599707999</v>
      </c>
    </row>
    <row r="440" spans="1:9" hidden="1" outlineLevel="1"/>
    <row r="441" spans="1:9" hidden="1" outlineLevel="1">
      <c r="A441" s="37" t="s">
        <v>314</v>
      </c>
      <c r="B441" s="33" t="s">
        <v>313</v>
      </c>
      <c r="C441"/>
      <c r="D441"/>
    </row>
    <row r="442" spans="1:9" hidden="1" outlineLevel="1">
      <c r="A442" s="37" t="s">
        <v>311</v>
      </c>
      <c r="B442" t="s">
        <v>237</v>
      </c>
      <c r="C442" t="s">
        <v>308</v>
      </c>
      <c r="D442" t="s">
        <v>306</v>
      </c>
      <c r="E442" t="s">
        <v>236</v>
      </c>
      <c r="F442" t="s">
        <v>307</v>
      </c>
      <c r="G442" t="s">
        <v>309</v>
      </c>
      <c r="H442" t="s">
        <v>305</v>
      </c>
      <c r="I442" t="s">
        <v>312</v>
      </c>
    </row>
    <row r="443" spans="1:9" hidden="1" outlineLevel="1">
      <c r="A443" s="34" t="s">
        <v>304</v>
      </c>
      <c r="B443" s="36">
        <v>64</v>
      </c>
      <c r="C443" s="36">
        <v>39.089037994316698</v>
      </c>
      <c r="D443" s="36">
        <v>62.916066426321407</v>
      </c>
      <c r="E443" s="36">
        <v>76</v>
      </c>
      <c r="F443" s="36">
        <v>45.39940335711362</v>
      </c>
      <c r="G443" s="36">
        <v>86.300338668802652</v>
      </c>
      <c r="H443" s="36">
        <v>46.295153553445751</v>
      </c>
      <c r="I443" s="36">
        <v>420.00000000000011</v>
      </c>
    </row>
    <row r="444" spans="1:9" hidden="1" outlineLevel="1">
      <c r="A444" s="34" t="s">
        <v>235</v>
      </c>
      <c r="B444" s="36">
        <v>64</v>
      </c>
      <c r="C444" s="36"/>
      <c r="D444" s="36"/>
      <c r="E444" s="36">
        <v>76</v>
      </c>
      <c r="F444" s="36"/>
      <c r="G444" s="36"/>
      <c r="H444" s="36"/>
      <c r="I444" s="36">
        <v>140</v>
      </c>
    </row>
    <row r="445" spans="1:9" hidden="1" outlineLevel="1">
      <c r="A445" s="34" t="s">
        <v>247</v>
      </c>
      <c r="B445" s="36"/>
      <c r="C445" s="36">
        <v>25.5298412930733</v>
      </c>
      <c r="D445" s="36">
        <v>14.8129877692805</v>
      </c>
      <c r="E445" s="36"/>
      <c r="F445" s="36">
        <v>8.1173301548440193</v>
      </c>
      <c r="G445" s="36">
        <v>83.353514215487294</v>
      </c>
      <c r="H445" s="36">
        <v>8.1863265673149499</v>
      </c>
      <c r="I445" s="36">
        <v>140.00000000000006</v>
      </c>
    </row>
    <row r="446" spans="1:9" hidden="1" outlineLevel="1">
      <c r="A446" s="34" t="s">
        <v>1</v>
      </c>
      <c r="B446" s="36"/>
      <c r="C446" s="36">
        <v>13.559196701243399</v>
      </c>
      <c r="D446" s="36">
        <v>48.103078657040903</v>
      </c>
      <c r="E446" s="36"/>
      <c r="F446" s="36">
        <v>37.282073202269601</v>
      </c>
      <c r="G446" s="36">
        <v>2.9468244533153598</v>
      </c>
      <c r="H446" s="36">
        <v>38.108826986130801</v>
      </c>
      <c r="I446" s="36">
        <v>140.00000000000006</v>
      </c>
    </row>
    <row r="447" spans="1:9" hidden="1" outlineLevel="1">
      <c r="A447" s="34" t="s">
        <v>244</v>
      </c>
      <c r="B447" s="36">
        <v>42.941273146184798</v>
      </c>
      <c r="C447" s="36">
        <v>6.1772742664579301</v>
      </c>
      <c r="D447" s="36">
        <v>30.976474744649</v>
      </c>
      <c r="E447" s="36">
        <v>39.574962807624203</v>
      </c>
      <c r="F447" s="36">
        <v>21.632924413372798</v>
      </c>
      <c r="G447" s="36">
        <v>83.265789070213216</v>
      </c>
      <c r="H447" s="36">
        <v>22.980009412925</v>
      </c>
      <c r="I447" s="36">
        <v>247.54870786142695</v>
      </c>
    </row>
    <row r="448" spans="1:9" hidden="1" outlineLevel="1">
      <c r="A448" s="35" t="s">
        <v>235</v>
      </c>
      <c r="B448" s="36">
        <v>42.941273146184798</v>
      </c>
      <c r="C448" s="36"/>
      <c r="D448" s="36"/>
      <c r="E448" s="36">
        <v>39.574962807624203</v>
      </c>
      <c r="F448" s="36"/>
      <c r="G448" s="36"/>
      <c r="H448" s="36"/>
      <c r="I448" s="36">
        <v>82.516235953809002</v>
      </c>
    </row>
    <row r="449" spans="1:9" hidden="1" outlineLevel="1">
      <c r="A449" s="35" t="s">
        <v>247</v>
      </c>
      <c r="B449" s="36"/>
      <c r="C449" s="36"/>
      <c r="D449" s="36"/>
      <c r="E449" s="36"/>
      <c r="F449" s="36"/>
      <c r="G449" s="36">
        <v>82.516235953809002</v>
      </c>
      <c r="H449" s="36"/>
      <c r="I449" s="36">
        <v>82.516235953809002</v>
      </c>
    </row>
    <row r="450" spans="1:9" hidden="1" outlineLevel="1">
      <c r="A450" s="35" t="s">
        <v>1</v>
      </c>
      <c r="B450" s="36"/>
      <c r="C450" s="36">
        <v>6.1772742664579301</v>
      </c>
      <c r="D450" s="36">
        <v>30.976474744649</v>
      </c>
      <c r="E450" s="36"/>
      <c r="F450" s="36">
        <v>21.632924413372798</v>
      </c>
      <c r="G450" s="36">
        <v>0.74955311640420796</v>
      </c>
      <c r="H450" s="36">
        <v>22.980009412925</v>
      </c>
      <c r="I450" s="36">
        <v>82.516235953808945</v>
      </c>
    </row>
    <row r="451" spans="1:9" hidden="1" outlineLevel="1">
      <c r="A451" s="34" t="s">
        <v>245</v>
      </c>
      <c r="B451" s="36">
        <v>9</v>
      </c>
      <c r="C451" s="36">
        <v>4.7907730668485797</v>
      </c>
      <c r="D451" s="36">
        <v>23.589878116490979</v>
      </c>
      <c r="E451" s="36">
        <v>23</v>
      </c>
      <c r="F451" s="36">
        <v>15.12512306402267</v>
      </c>
      <c r="G451" s="36">
        <v>1.4869754967457556</v>
      </c>
      <c r="H451" s="36">
        <v>19.00725025589205</v>
      </c>
      <c r="I451" s="36">
        <v>96.000000000000043</v>
      </c>
    </row>
    <row r="452" spans="1:9" hidden="1" outlineLevel="1">
      <c r="A452" s="35" t="s">
        <v>235</v>
      </c>
      <c r="B452" s="36">
        <v>9</v>
      </c>
      <c r="C452" s="36"/>
      <c r="D452" s="36"/>
      <c r="E452" s="36">
        <v>23</v>
      </c>
      <c r="F452" s="36"/>
      <c r="G452" s="36"/>
      <c r="H452" s="36"/>
      <c r="I452" s="36">
        <v>32</v>
      </c>
    </row>
    <row r="453" spans="1:9" hidden="1" outlineLevel="1">
      <c r="A453" s="35" t="s">
        <v>247</v>
      </c>
      <c r="B453" s="36"/>
      <c r="C453" s="36">
        <v>1.0771782143320501</v>
      </c>
      <c r="D453" s="36">
        <v>14.8129877687125</v>
      </c>
      <c r="E453" s="36"/>
      <c r="F453" s="36">
        <v>7.8868637031969104</v>
      </c>
      <c r="G453" s="36">
        <v>3.66437464435855E-2</v>
      </c>
      <c r="H453" s="36">
        <v>8.1863265673149499</v>
      </c>
      <c r="I453" s="36">
        <v>31.999999999999996</v>
      </c>
    </row>
    <row r="454" spans="1:9" hidden="1" outlineLevel="1">
      <c r="A454" s="35" t="s">
        <v>1</v>
      </c>
      <c r="B454" s="36"/>
      <c r="C454" s="36">
        <v>3.7135948525165299</v>
      </c>
      <c r="D454" s="36">
        <v>8.7768903477784797</v>
      </c>
      <c r="E454" s="36"/>
      <c r="F454" s="36">
        <v>7.2382593608257597</v>
      </c>
      <c r="G454" s="36">
        <v>1.45033175030217</v>
      </c>
      <c r="H454" s="36">
        <v>10.8209236885771</v>
      </c>
      <c r="I454" s="36">
        <v>32.000000000000043</v>
      </c>
    </row>
    <row r="455" spans="1:9" hidden="1" outlineLevel="1">
      <c r="A455" s="34" t="s">
        <v>246</v>
      </c>
      <c r="B455" s="36">
        <v>12.0587268538152</v>
      </c>
      <c r="C455" s="36">
        <v>28.12099066101014</v>
      </c>
      <c r="D455" s="36">
        <v>8.3497135651813625</v>
      </c>
      <c r="E455" s="36">
        <v>13.4250371923758</v>
      </c>
      <c r="F455" s="36">
        <v>8.6413558797180698</v>
      </c>
      <c r="G455" s="36">
        <v>1.5475741018436988</v>
      </c>
      <c r="H455" s="36">
        <v>4.3078938846287498</v>
      </c>
      <c r="I455" s="36">
        <v>76.451292138573024</v>
      </c>
    </row>
    <row r="456" spans="1:9" hidden="1" outlineLevel="1">
      <c r="A456" s="35" t="s">
        <v>235</v>
      </c>
      <c r="B456" s="36">
        <v>12.0587268538152</v>
      </c>
      <c r="C456" s="36"/>
      <c r="D456" s="36"/>
      <c r="E456" s="36">
        <v>13.4250371923758</v>
      </c>
      <c r="F456" s="36"/>
      <c r="G456" s="36"/>
      <c r="H456" s="36"/>
      <c r="I456" s="36">
        <v>25.483764046190998</v>
      </c>
    </row>
    <row r="457" spans="1:9" hidden="1" outlineLevel="1">
      <c r="A457" s="35" t="s">
        <v>247</v>
      </c>
      <c r="B457" s="36"/>
      <c r="C457" s="36">
        <v>24.4526630787412</v>
      </c>
      <c r="D457" s="36">
        <v>5.6798366938226405E-10</v>
      </c>
      <c r="E457" s="36"/>
      <c r="F457" s="36">
        <v>0.23046645164710999</v>
      </c>
      <c r="G457" s="36">
        <v>0.80063451523471296</v>
      </c>
      <c r="H457" s="36"/>
      <c r="I457" s="36">
        <v>25.483764046191006</v>
      </c>
    </row>
    <row r="458" spans="1:9" hidden="1" outlineLevel="1">
      <c r="A458" s="35" t="s">
        <v>1</v>
      </c>
      <c r="B458" s="36"/>
      <c r="C458" s="36">
        <v>3.6683275822689398</v>
      </c>
      <c r="D458" s="36">
        <v>8.3497135646133795</v>
      </c>
      <c r="E458" s="36"/>
      <c r="F458" s="36">
        <v>8.4108894280709592</v>
      </c>
      <c r="G458" s="36">
        <v>0.74693958660898596</v>
      </c>
      <c r="H458" s="36">
        <v>4.3078938846287498</v>
      </c>
      <c r="I458" s="36">
        <v>25.483764046191013</v>
      </c>
    </row>
    <row r="459" spans="1:9" hidden="1" outlineLevel="1">
      <c r="A459" s="34" t="s">
        <v>312</v>
      </c>
      <c r="B459" s="36">
        <v>128</v>
      </c>
      <c r="C459" s="36">
        <v>78.178075988633353</v>
      </c>
      <c r="D459" s="36">
        <v>125.83213285264274</v>
      </c>
      <c r="E459" s="36">
        <v>152.00000000000003</v>
      </c>
      <c r="F459" s="36">
        <v>90.798806714227155</v>
      </c>
      <c r="G459" s="36">
        <v>172.60067733760533</v>
      </c>
      <c r="H459" s="36">
        <v>92.590307106891544</v>
      </c>
      <c r="I459" s="36">
        <v>840.00000000000011</v>
      </c>
    </row>
    <row r="460" spans="1:9" hidden="1" outlineLevel="1"/>
    <row r="461" spans="1:9" hidden="1" outlineLevel="1"/>
    <row r="462" spans="1:9" hidden="1" outlineLevel="1"/>
    <row r="463" spans="1:9" hidden="1" outlineLevel="1"/>
    <row r="464" spans="1:9" hidden="1" outlineLevel="1"/>
    <row r="465" hidden="1" outlineLevel="1"/>
    <row r="466" hidden="1" outlineLevel="1"/>
    <row r="467" hidden="1" outlineLevel="1"/>
    <row r="468" hidden="1" outlineLevel="1"/>
    <row r="469" hidden="1" outlineLevel="1"/>
    <row r="470" hidden="1" outlineLevel="1"/>
    <row r="471" hidden="1" outlineLevel="1"/>
    <row r="472" hidden="1" outlineLevel="1"/>
    <row r="473" hidden="1" outlineLevel="1"/>
    <row r="474" hidden="1" outlineLevel="1"/>
    <row r="475" hidden="1" outlineLevel="1"/>
    <row r="476" hidden="1" outlineLevel="1"/>
    <row r="477" hidden="1" outlineLevel="1"/>
    <row r="478" hidden="1" outlineLevel="1"/>
    <row r="479" hidden="1" outlineLevel="1"/>
    <row r="480" hidden="1" outlineLevel="1"/>
    <row r="481" hidden="1" outlineLevel="1"/>
    <row r="482" hidden="1" outlineLevel="1"/>
    <row r="483" hidden="1" outlineLevel="1"/>
    <row r="484" hidden="1" outlineLevel="1"/>
    <row r="485" hidden="1" outlineLevel="1"/>
    <row r="486" hidden="1" outlineLevel="1"/>
    <row r="487" hidden="1" outlineLevel="1"/>
    <row r="488" hidden="1" outlineLevel="1"/>
    <row r="489" hidden="1" outlineLevel="1"/>
    <row r="490" hidden="1" outlineLevel="1"/>
    <row r="491" hidden="1" outlineLevel="1"/>
    <row r="492" hidden="1" outlineLevel="1"/>
    <row r="493" hidden="1" outlineLevel="1"/>
    <row r="494" hidden="1" outlineLevel="1"/>
    <row r="495" hidden="1" outlineLevel="1"/>
    <row r="496" hidden="1" outlineLevel="1"/>
    <row r="497" hidden="1" outlineLevel="1"/>
    <row r="498" hidden="1" outlineLevel="1"/>
    <row r="499" hidden="1" outlineLevel="1"/>
    <row r="500" hidden="1" outlineLevel="1"/>
    <row r="501" hidden="1" outlineLevel="1"/>
    <row r="502" hidden="1" outlineLevel="1"/>
    <row r="503" hidden="1" outlineLevel="1"/>
    <row r="504" hidden="1" outlineLevel="1"/>
    <row r="505" hidden="1" outlineLevel="1"/>
    <row r="506" hidden="1" outlineLevel="1"/>
    <row r="507" hidden="1" outlineLevel="1"/>
    <row r="508" hidden="1" outlineLevel="1"/>
    <row r="509" hidden="1" outlineLevel="1"/>
    <row r="510" hidden="1" outlineLevel="1"/>
    <row r="511" hidden="1" outlineLevel="1"/>
    <row r="512" hidden="1" outlineLevel="1"/>
    <row r="513" hidden="1" outlineLevel="1"/>
    <row r="514" hidden="1" outlineLevel="1"/>
    <row r="515" hidden="1" outlineLevel="1"/>
    <row r="516" hidden="1" outlineLevel="1"/>
    <row r="517" hidden="1" outlineLevel="1"/>
    <row r="518" hidden="1" outlineLevel="1"/>
    <row r="519" hidden="1" outlineLevel="1"/>
    <row r="520" hidden="1" outlineLevel="1"/>
    <row r="521" hidden="1" outlineLevel="1"/>
    <row r="522" hidden="1" outlineLevel="1"/>
    <row r="523" hidden="1" outlineLevel="1"/>
    <row r="524" hidden="1" outlineLevel="1"/>
    <row r="525" hidden="1" outlineLevel="1"/>
    <row r="526" hidden="1" outlineLevel="1"/>
    <row r="527" hidden="1" outlineLevel="1"/>
    <row r="528" hidden="1" outlineLevel="1"/>
    <row r="529" hidden="1" outlineLevel="1"/>
    <row r="530" hidden="1" outlineLevel="1"/>
    <row r="531" hidden="1" outlineLevel="1"/>
    <row r="532" hidden="1" outlineLevel="1"/>
    <row r="533" hidden="1" outlineLevel="1"/>
    <row r="534" hidden="1" outlineLevel="1"/>
    <row r="535" hidden="1" outlineLevel="1"/>
    <row r="536" hidden="1" outlineLevel="1"/>
    <row r="537" hidden="1" outlineLevel="1"/>
    <row r="538" hidden="1" outlineLevel="1"/>
    <row r="539" hidden="1" outlineLevel="1"/>
    <row r="540" hidden="1" outlineLevel="1"/>
    <row r="541" hidden="1" outlineLevel="1"/>
    <row r="542" hidden="1" outlineLevel="1"/>
    <row r="543" hidden="1" outlineLevel="1"/>
    <row r="544" hidden="1" outlineLevel="1"/>
    <row r="545" hidden="1" outlineLevel="1"/>
    <row r="546" hidden="1" outlineLevel="1"/>
    <row r="547" hidden="1" outlineLevel="1"/>
    <row r="548" hidden="1" outlineLevel="1"/>
    <row r="549" hidden="1" outlineLevel="1"/>
    <row r="550" hidden="1" outlineLevel="1"/>
    <row r="551" hidden="1" outlineLevel="1"/>
    <row r="552" hidden="1" outlineLevel="1"/>
    <row r="553" hidden="1" outlineLevel="1"/>
    <row r="554" collapsed="1"/>
  </sheetData>
  <mergeCells count="7">
    <mergeCell ref="A102:G102"/>
    <mergeCell ref="A1:G1"/>
    <mergeCell ref="A3:G3"/>
    <mergeCell ref="A4:G4"/>
    <mergeCell ref="A11:G11"/>
    <mergeCell ref="A12:G12"/>
    <mergeCell ref="A101:G101"/>
  </mergeCells>
  <conditionalFormatting sqref="B6">
    <cfRule type="dataBar" priority="1">
      <dataBar>
        <cfvo type="num" val="0"/>
        <cfvo type="num" val="84"/>
        <color theme="4"/>
      </dataBar>
    </cfRule>
  </conditionalFormatting>
  <conditionalFormatting sqref="B7">
    <cfRule type="dataBar" priority="2">
      <dataBar>
        <cfvo type="num" val="0"/>
        <cfvo type="num" val="84"/>
        <color theme="5"/>
      </dataBar>
    </cfRule>
  </conditionalFormatting>
  <conditionalFormatting sqref="B8">
    <cfRule type="dataBar" priority="3">
      <dataBar>
        <cfvo type="num" val="0"/>
        <cfvo type="num" val="84"/>
        <color theme="6"/>
      </dataBar>
    </cfRule>
  </conditionalFormatting>
  <conditionalFormatting sqref="D14:D46">
    <cfRule type="dataBar" priority="4">
      <dataBar showValue="0">
        <cfvo type="num" val="0"/>
        <cfvo type="num" val="100"/>
        <color theme="4"/>
      </dataBar>
    </cfRule>
  </conditionalFormatting>
  <conditionalFormatting sqref="D47:D89">
    <cfRule type="dataBar" priority="5">
      <dataBar showValue="0">
        <cfvo type="num" val="0"/>
        <cfvo type="num" val="100"/>
        <color theme="5"/>
      </dataBar>
    </cfRule>
  </conditionalFormatting>
  <conditionalFormatting sqref="D90:D97">
    <cfRule type="dataBar" priority="6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Sheet1</vt:lpstr>
      <vt:lpstr>Sheet2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2010-06-01T17:31:08Z</dcterms:created>
  <dcterms:modified xsi:type="dcterms:W3CDTF">2010-06-07T15:59:10Z</dcterms:modified>
</cp:coreProperties>
</file>