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017"/>
  <workbookPr defaultThemeVersion="124226"/>
  <bookViews>
    <workbookView xWindow="0" yWindow="0" windowWidth="9660" windowHeight="5490"/>
  </bookViews>
  <sheets>
    <sheet name="Overview" sheetId="1" r:id="rId1"/>
  </sheets>
  <calcPr calcId="144315"/>
</workbook>
</file>

<file path=xl/calcChain.xml><?xml version="1.0" encoding="utf-8"?>
<calcChain xmlns="http://schemas.openxmlformats.org/spreadsheetml/2006/main">
  <c r="F313" i="1" l="1"/>
  <c r="F312" i="1"/>
  <c r="F311" i="1"/>
  <c r="F310" i="1"/>
  <c r="F309" i="1"/>
  <c r="I306" i="1"/>
  <c r="H306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H292" i="1"/>
  <c r="F296" i="1" s="1"/>
  <c r="F291" i="1"/>
  <c r="F290" i="1"/>
  <c r="F289" i="1"/>
  <c r="F302" i="1"/>
  <c r="F301" i="1"/>
  <c r="F300" i="1"/>
  <c r="F297" i="1"/>
  <c r="F295" i="1"/>
  <c r="H302" i="1"/>
  <c r="F282" i="1"/>
  <c r="F281" i="1"/>
  <c r="F280" i="1"/>
  <c r="F279" i="1"/>
  <c r="F278" i="1"/>
  <c r="I275" i="1"/>
  <c r="H275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F269" i="1" s="1"/>
  <c r="AF261" i="1"/>
  <c r="AG261" i="1"/>
  <c r="F271" i="1" s="1"/>
  <c r="AH261" i="1"/>
  <c r="AI261" i="1"/>
  <c r="AJ261" i="1"/>
  <c r="AK261" i="1"/>
  <c r="H261" i="1"/>
  <c r="F260" i="1"/>
  <c r="F259" i="1"/>
  <c r="F258" i="1"/>
  <c r="F270" i="1"/>
  <c r="F266" i="1"/>
  <c r="F264" i="1"/>
  <c r="H271" i="1"/>
  <c r="F250" i="1"/>
  <c r="F249" i="1"/>
  <c r="F248" i="1"/>
  <c r="F247" i="1"/>
  <c r="F246" i="1"/>
  <c r="I243" i="1"/>
  <c r="H243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F239" i="1" s="1"/>
  <c r="AH229" i="1"/>
  <c r="AI229" i="1"/>
  <c r="AJ229" i="1"/>
  <c r="AK229" i="1"/>
  <c r="H229" i="1"/>
  <c r="F228" i="1"/>
  <c r="F227" i="1"/>
  <c r="F226" i="1"/>
  <c r="H239" i="1" s="1"/>
  <c r="F237" i="1"/>
  <c r="F234" i="1"/>
  <c r="F232" i="1"/>
  <c r="F213" i="1"/>
  <c r="F212" i="1"/>
  <c r="F211" i="1"/>
  <c r="F210" i="1"/>
  <c r="F209" i="1"/>
  <c r="I206" i="1"/>
  <c r="H206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F200" i="1" s="1"/>
  <c r="AF192" i="1"/>
  <c r="AG192" i="1"/>
  <c r="F202" i="1" s="1"/>
  <c r="AH192" i="1"/>
  <c r="AI192" i="1"/>
  <c r="AJ192" i="1"/>
  <c r="AK192" i="1"/>
  <c r="H192" i="1"/>
  <c r="F191" i="1"/>
  <c r="F190" i="1"/>
  <c r="F189" i="1"/>
  <c r="H202" i="1" s="1"/>
  <c r="F197" i="1"/>
  <c r="F167" i="1"/>
  <c r="F166" i="1"/>
  <c r="F165" i="1"/>
  <c r="F164" i="1"/>
  <c r="F163" i="1"/>
  <c r="I160" i="1"/>
  <c r="H160" i="1"/>
  <c r="I146" i="1"/>
  <c r="J146" i="1"/>
  <c r="K146" i="1"/>
  <c r="F195" i="1" s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F156" i="1" s="1"/>
  <c r="AH146" i="1"/>
  <c r="AI146" i="1"/>
  <c r="AJ146" i="1"/>
  <c r="AK146" i="1"/>
  <c r="H146" i="1"/>
  <c r="F145" i="1"/>
  <c r="F144" i="1"/>
  <c r="F143" i="1"/>
  <c r="F154" i="1"/>
  <c r="F151" i="1"/>
  <c r="H156" i="1"/>
  <c r="F72" i="1"/>
  <c r="F71" i="1"/>
  <c r="F70" i="1"/>
  <c r="F69" i="1"/>
  <c r="F68" i="1"/>
  <c r="I65" i="1"/>
  <c r="H65" i="1"/>
  <c r="F56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F59" i="1" s="1"/>
  <c r="AF51" i="1"/>
  <c r="AG51" i="1"/>
  <c r="F61" i="1" s="1"/>
  <c r="AH51" i="1"/>
  <c r="AI51" i="1"/>
  <c r="AJ51" i="1"/>
  <c r="AK51" i="1"/>
  <c r="H51" i="1"/>
  <c r="F50" i="1"/>
  <c r="F49" i="1"/>
  <c r="F48" i="1"/>
  <c r="H59" i="1" s="1"/>
  <c r="H311" i="1" l="1"/>
  <c r="F201" i="1"/>
  <c r="F238" i="1"/>
  <c r="H295" i="1"/>
  <c r="H296" i="1"/>
  <c r="H297" i="1"/>
  <c r="H300" i="1"/>
  <c r="H301" i="1"/>
  <c r="H280" i="1"/>
  <c r="H61" i="1"/>
  <c r="F55" i="1"/>
  <c r="H264" i="1"/>
  <c r="H265" i="1"/>
  <c r="H266" i="1"/>
  <c r="H269" i="1"/>
  <c r="H270" i="1"/>
  <c r="H248" i="1"/>
  <c r="F265" i="1" s="1"/>
  <c r="F149" i="1"/>
  <c r="H232" i="1"/>
  <c r="H233" i="1"/>
  <c r="H234" i="1"/>
  <c r="H237" i="1"/>
  <c r="H238" i="1"/>
  <c r="F60" i="1"/>
  <c r="F54" i="1"/>
  <c r="H56" i="1"/>
  <c r="F155" i="1"/>
  <c r="H211" i="1"/>
  <c r="F233" i="1" s="1"/>
  <c r="H195" i="1"/>
  <c r="H196" i="1"/>
  <c r="H197" i="1"/>
  <c r="H200" i="1"/>
  <c r="H201" i="1"/>
  <c r="H165" i="1"/>
  <c r="H54" i="1"/>
  <c r="F150" i="1"/>
  <c r="H149" i="1"/>
  <c r="F196" i="1" s="1"/>
  <c r="H150" i="1"/>
  <c r="H151" i="1"/>
  <c r="H154" i="1"/>
  <c r="H155" i="1"/>
  <c r="H70" i="1"/>
  <c r="H55" i="1"/>
  <c r="H60" i="1"/>
</calcChain>
</file>

<file path=xl/sharedStrings.xml><?xml version="1.0" encoding="utf-8"?>
<sst xmlns="http://schemas.openxmlformats.org/spreadsheetml/2006/main" count="882" uniqueCount="228">
  <si>
    <t>Name</t>
  </si>
  <si>
    <t>Time taken</t>
  </si>
  <si>
    <t>Grade/50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</si>
  <si>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</si>
  <si>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</si>
  <si>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</si>
  <si>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</si>
  <si>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</si>
  <si>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</si>
  <si>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</si>
  <si>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</si>
  <si>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</si>
  <si>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</si>
  <si>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</si>
  <si>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</si>
  <si>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</si>
  <si>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</si>
  <si>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</si>
  <si>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</si>
  <si>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</si>
  <si>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</si>
  <si>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</si>
  <si>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</si>
  <si>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</si>
  <si>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</si>
  <si>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</si>
  <si>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</si>
  <si>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</si>
  <si>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</si>
  <si>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</si>
  <si>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</si>
  <si>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</si>
  <si>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</si>
  <si>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Feedback</t>
  </si>
  <si>
    <t xml:space="preserve">Rana Adel </t>
  </si>
  <si>
    <t>&lt;p&gt;Excellent&lt;/p&gt;</t>
  </si>
  <si>
    <t>ماجد عبدالرحمن ابراهيم</t>
  </si>
  <si>
    <t>samyemadmostafa samy</t>
  </si>
  <si>
    <t>-</t>
  </si>
  <si>
    <t>open</t>
  </si>
  <si>
    <t>--</t>
  </si>
  <si>
    <t>محمد ايوب  عثمان</t>
  </si>
  <si>
    <t>&lt;p&gt;Fair&lt;/p&gt;</t>
  </si>
  <si>
    <t>محمد السيد  عبدالمجيد</t>
  </si>
  <si>
    <t>عبدالمحسن محمد عبدالمحسن الكرداوى</t>
  </si>
  <si>
    <t>باسم كامل محمود عاشور</t>
  </si>
  <si>
    <t>&lt;p&gt;Please Study Little Harder&lt;/p&gt;</t>
  </si>
  <si>
    <t>محمد جمال محمد حتاته</t>
  </si>
  <si>
    <t>mohammed fouad gomaa gomaa mohammed fouad gomaa gomaa</t>
  </si>
  <si>
    <t>manar ryade</t>
  </si>
  <si>
    <t>&lt;p&gt;Very Good&lt;/p&gt;</t>
  </si>
  <si>
    <t>mahmoud sayed abd elmageed</t>
  </si>
  <si>
    <t>ahmad.samir ezat.albehwar</t>
  </si>
  <si>
    <t>&lt;p&gt;Good&lt;/p&gt;</t>
  </si>
  <si>
    <t>RanaAteya Agamy</t>
  </si>
  <si>
    <t>Nada Adel Nabeh</t>
  </si>
  <si>
    <t>Eman Ahmed Gadoo Eman Ahmed Gadoo</t>
  </si>
  <si>
    <t>alaa ali</t>
  </si>
  <si>
    <t>Samah.Samy. Mohamed gebba</t>
  </si>
  <si>
    <t>hesham elhoseny youssef</t>
  </si>
  <si>
    <t>rehan 1</t>
  </si>
  <si>
    <t>elshaymaa 1</t>
  </si>
  <si>
    <t>samar elsyed ghaly</t>
  </si>
  <si>
    <t>rawia khedr</t>
  </si>
  <si>
    <t>ayman elsayed</t>
  </si>
  <si>
    <t>eslam abdelhamed mohamed</t>
  </si>
  <si>
    <t>khaled mohammed elseidy</t>
  </si>
  <si>
    <t>حنان  السيد عبد الحميد</t>
  </si>
  <si>
    <t>lamees ahmed attallah</t>
  </si>
  <si>
    <t>samar abd_elrazek</t>
  </si>
  <si>
    <t>osama emad shreif</t>
  </si>
  <si>
    <t>marwa farag</t>
  </si>
  <si>
    <t>ahmed heggy</t>
  </si>
  <si>
    <t>aliaa hemdan</t>
  </si>
  <si>
    <t>afnan marzook</t>
  </si>
  <si>
    <t>amira magdy ghaly miss</t>
  </si>
  <si>
    <t>mohammed  ahmed rizk ibrahim</t>
  </si>
  <si>
    <t>منار إبراهيم محمد إبراهيم إبراهيم محمد إبراهيم</t>
  </si>
  <si>
    <t>mariam el sa3eed</t>
  </si>
  <si>
    <t>Mayada Ibrahim</t>
  </si>
  <si>
    <t>ahmed osama mohamed abd el samad</t>
  </si>
  <si>
    <t>منى  عبدالله</t>
  </si>
  <si>
    <t>sayed farahat</t>
  </si>
  <si>
    <t>Ahmed hamdi  El-Shapasy</t>
  </si>
  <si>
    <t>alaa medhat</t>
  </si>
  <si>
    <t>alaa khairet mohammed</t>
  </si>
  <si>
    <t>hamdy el-sheikh</t>
  </si>
  <si>
    <t>Amr Elsayed</t>
  </si>
  <si>
    <t>Sara rezk</t>
  </si>
  <si>
    <t>ahmad atwan</t>
  </si>
  <si>
    <t>ahmad elghoul</t>
  </si>
  <si>
    <t>ahmed mohamed mokhtar mokhtar</t>
  </si>
  <si>
    <t>ebrahim kotb elsabagh</t>
  </si>
  <si>
    <t>wesam ibrahim osman</t>
  </si>
  <si>
    <t>ahmed shaaban hassan</t>
  </si>
  <si>
    <t xml:space="preserve">محمد فؤاد جمعه جمعه </t>
  </si>
  <si>
    <t>soheir khaled</t>
  </si>
  <si>
    <t>Manal Ibrahim El-said Abo-Zeid</t>
  </si>
  <si>
    <t>Elbadry Ebrahim</t>
  </si>
  <si>
    <t>khlood awad</t>
  </si>
  <si>
    <t>Ahmed Mohsen Mohamed El-Zehery</t>
  </si>
  <si>
    <t>Ahmed Wahid</t>
  </si>
  <si>
    <t>mohammed mostafa shreef</t>
  </si>
  <si>
    <t>منى   عبدالرازق عبدالغنى</t>
  </si>
  <si>
    <t>hedaa 1</t>
  </si>
  <si>
    <t>doaa 2</t>
  </si>
  <si>
    <t>sara youssif</t>
  </si>
  <si>
    <t>marwa zaki</t>
  </si>
  <si>
    <t>shimaa hefela</t>
  </si>
  <si>
    <t>kamal ibrahim fahim</t>
  </si>
  <si>
    <t>mohammed al-said</t>
  </si>
  <si>
    <t>aliaa el.sayed zekrallah zekrallah</t>
  </si>
  <si>
    <t>Ali Esam</t>
  </si>
  <si>
    <t>Hany Mahmoud Abdo Nasef</t>
  </si>
  <si>
    <t>user 1</t>
  </si>
  <si>
    <t>mossad samir abdu elgany kadous</t>
  </si>
  <si>
    <t>Mohammad Al  Fallah</t>
  </si>
  <si>
    <t>mostafa el-baz</t>
  </si>
  <si>
    <t>eman medhat</t>
  </si>
  <si>
    <t>امل محمد صلاح</t>
  </si>
  <si>
    <t>akram khalil</t>
  </si>
  <si>
    <t>eslam ebrahim lotfy -</t>
  </si>
  <si>
    <t>faten 1</t>
  </si>
  <si>
    <t>Ahmed Wagdy Shafik Mahmoud</t>
  </si>
  <si>
    <t>ebrahim abdallah</t>
  </si>
  <si>
    <t>ali sarieh</t>
  </si>
  <si>
    <t>mahmoud ibrahim ahmed</t>
  </si>
  <si>
    <t>amal abd elrahman ali zanfal</t>
  </si>
  <si>
    <t>ayman selim</t>
  </si>
  <si>
    <t>abdelrhman elsayed eldwoudy</t>
  </si>
  <si>
    <t>Ahmed Ahmed mohammed El-Emam El-Emam</t>
  </si>
  <si>
    <t>samah 1</t>
  </si>
  <si>
    <t>محمد السيد أحمد التابعي</t>
  </si>
  <si>
    <t>AHMED OSAM ELSHARKAWY</t>
  </si>
  <si>
    <t>ايمان السيد حمدين البحرى</t>
  </si>
  <si>
    <t>Enas Helmy Wafa</t>
  </si>
  <si>
    <t>samar 2</t>
  </si>
  <si>
    <t>samar 1</t>
  </si>
  <si>
    <t>tarek sherif</t>
  </si>
  <si>
    <t>امينه محمد</t>
  </si>
  <si>
    <t>bassma elsayed elbialy</t>
  </si>
  <si>
    <t>AhmedYahia Sabaa</t>
  </si>
  <si>
    <t>merfat mahsoob</t>
  </si>
  <si>
    <t>mona adel</t>
  </si>
  <si>
    <t>mohamed magdy</t>
  </si>
  <si>
    <t>mohamed hosni</t>
  </si>
  <si>
    <t>محمود عبدالله</t>
  </si>
  <si>
    <t>ahmed nasser galal abd elqader</t>
  </si>
  <si>
    <t>ahmed elsa3ed 3bdelgalil elshobaky</t>
  </si>
  <si>
    <t>ahmed elkhotaby</t>
  </si>
  <si>
    <t>fikry elkhamessy</t>
  </si>
  <si>
    <t>abdelrhman ali bakr</t>
  </si>
  <si>
    <t>islam mohammed fathy</t>
  </si>
  <si>
    <t>sara sami mohammed mohammed  abou agwa</t>
  </si>
  <si>
    <t>hamdi ahmed abd el hamed hamed</t>
  </si>
  <si>
    <t>فاطمه  حشمت الغنيمى</t>
  </si>
  <si>
    <t>مصطفى السيد مصطفى السيد البلتاجى</t>
  </si>
  <si>
    <t>sarah shaban elsayed hefny</t>
  </si>
  <si>
    <t>سعاد السيد احمد عبدالعال</t>
  </si>
  <si>
    <t>Mona Badawi</t>
  </si>
  <si>
    <t>Samar Saleh</t>
  </si>
  <si>
    <t>Mohammad Adel Bakr</t>
  </si>
  <si>
    <t>شمس محمد كمال الجزار</t>
  </si>
  <si>
    <t>sally said mazika said</t>
  </si>
  <si>
    <t>ra2fat  hamdeen ra2fat mesalam</t>
  </si>
  <si>
    <t>ahmed abd el motelab el baz ahmed elbaz</t>
  </si>
  <si>
    <t>عمرومحيى المتولى رضوان عمرومحيى المتولى رضوان</t>
  </si>
  <si>
    <t>mohamed abdallah abonaga</t>
  </si>
  <si>
    <t>mohamed sabri al saied alkady</t>
  </si>
  <si>
    <t>Amira Elhagrasey</t>
  </si>
  <si>
    <t>alaa ragab  shehata</t>
  </si>
  <si>
    <t>عمرو  محمد حامد ابراهيم سليم</t>
  </si>
  <si>
    <t>amira mohamed mohamed elhoseiny mohamed mohamed elhoseiny hager</t>
  </si>
  <si>
    <t>dina mohammed hassan</t>
  </si>
  <si>
    <t>mohammed adel abed elslam aboalnga</t>
  </si>
  <si>
    <t>Eman Ibrahim</t>
  </si>
  <si>
    <t>ريم رفعت بدير</t>
  </si>
  <si>
    <t>medhat mohamed taha eltokhy</t>
  </si>
  <si>
    <t>ibrahim elmalah</t>
  </si>
  <si>
    <t>sara gebril</t>
  </si>
  <si>
    <t>marwa miss</t>
  </si>
  <si>
    <t>ayman fares</t>
  </si>
  <si>
    <t>شيماء عبدالنبى احمد دوما</t>
  </si>
  <si>
    <t>amal mohamed salah abo alasad</t>
  </si>
  <si>
    <t>abdallah mohamed</t>
  </si>
  <si>
    <t>ayman mohamed</t>
  </si>
  <si>
    <t>abdelfatah abdelrehim</t>
  </si>
  <si>
    <t>mohamed saad mohamed abdelsalam</t>
  </si>
  <si>
    <t>محمد حسن وهبه</t>
  </si>
  <si>
    <t>ابراهيم توفيق ابراهيم ابو المعاطي</t>
  </si>
  <si>
    <t>aya ismail abd elwaheed</t>
  </si>
  <si>
    <t>asmaa alsherbene mohammed alsherbene</t>
  </si>
  <si>
    <t>كريم أحمد الزيادي</t>
  </si>
  <si>
    <t>Group 1</t>
  </si>
  <si>
    <t>Group 2</t>
  </si>
  <si>
    <t>Group 3</t>
  </si>
  <si>
    <t>Group 4</t>
  </si>
  <si>
    <t>Group 5</t>
  </si>
  <si>
    <t>Group 6</t>
  </si>
  <si>
    <t>Total=</t>
  </si>
  <si>
    <t xml:space="preserve">Time Average = </t>
  </si>
  <si>
    <t xml:space="preserve">Marks Average = </t>
  </si>
  <si>
    <t xml:space="preserve">No. of Correct Answers = </t>
  </si>
  <si>
    <t>True / False Section (Question 1 : Question 20)</t>
  </si>
  <si>
    <t>Total Answers</t>
  </si>
  <si>
    <t xml:space="preserve">No. of Easy Correct Answers = </t>
  </si>
  <si>
    <t xml:space="preserve">No. of Medium Correct Answers = </t>
  </si>
  <si>
    <t>No. of Medium T/F Qs = 17 / 20</t>
  </si>
  <si>
    <t xml:space="preserve">No. of Hard Correct Answers = </t>
  </si>
  <si>
    <t>Multi Choice Section (Question 21 : Question 30)</t>
  </si>
  <si>
    <t>No. of Hard Multi Choice = 1 / 10</t>
  </si>
  <si>
    <t>Match Questions (31,32)</t>
  </si>
  <si>
    <t>Not Classified, each question consists of 10 Questions with 10 Marks</t>
  </si>
  <si>
    <t>Q1</t>
  </si>
  <si>
    <t>Q2</t>
  </si>
  <si>
    <t>No. of Correct Answers=</t>
  </si>
  <si>
    <t>No. of Students Score &gt; 0 &amp; &lt;= 10 =</t>
  </si>
  <si>
    <t>No. of Students Score &gt; 10 &amp; &lt;= 20 =</t>
  </si>
  <si>
    <t>Total Students (Confirmation) =</t>
  </si>
  <si>
    <t>No. of Students Score &gt; 20 &amp; &lt;= 30 =</t>
  </si>
  <si>
    <t>No. of Students Score &gt; 30 &amp; &lt;= 40 =</t>
  </si>
  <si>
    <t>No. of Students Score &gt; 40 &amp; &lt;= 50 =</t>
  </si>
  <si>
    <t>#Match-1</t>
  </si>
  <si>
    <t>#Match-2</t>
  </si>
  <si>
    <t>No. of Easy T/F Qs = 3 / 20</t>
  </si>
  <si>
    <t>No. of Hard T/F Qs = 0 / 20</t>
  </si>
  <si>
    <t>No. of Easy Multi Choice =  1 / 10</t>
  </si>
  <si>
    <t>No. of Medium Multi Choice = 8 /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</si>
</sst>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3" fillId="0" borderId="0" xfId="0" applyFont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0" applyFont="1" applyProtection="1">
      <protection locked="0"/>
    </xf>
    <xf numFmtId="0" fontId="2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4" fillId="5" borderId="0" xfId="0" applyFont="1" applyFill="1" applyAlignment="1" applyProtection="1">
      <alignment horizontal="center"/>
      <protection locked="0"/>
    </xf>
    <xf numFmtId="0" fontId="0" fillId="5" borderId="0" xfId="0" applyFill="1" applyProtection="1">
      <protection locked="0"/>
    </xf>
    <xf numFmtId="0" fontId="4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8"/>
  <sheetViews>
    <sheetView tabSelected="1" workbookViewId="0">
      <pane ySplit="1" topLeftCell="A293" activePane="bottomLeft" state="frozen"/>
      <selection pane="bottomLeft" activeCell="F314" sqref="F314"/>
    </sheetView>
  </sheetViews>
  <sheetFormatPr defaultRowHeight="12.75" x14ac:dyDescent="0.2"/>
  <cols>
    <col min="11" max="11" width="9.140625" style="6"/>
    <col min="16" max="16" width="9.140625" style="6"/>
    <col min="25" max="25" width="9.140625" style="6"/>
    <col min="31" max="31" width="9.140625" style="6"/>
    <col min="33" max="33" width="9.140625" style="13"/>
  </cols>
  <sheetData>
    <row r="1" spans="1:38" x14ac:dyDescent="0.2">
      <c r="A1" s="1" t="s">
        <v>0</v>
      </c>
      <c r="B1" s="1"/>
      <c r="C1" s="1"/>
      <c r="D1" s="1" t="s">
        <v>1</v>
      </c>
      <c r="E1" s="1" t="s">
        <v>2</v>
      </c>
      <c r="F1" s="10" t="s">
        <v>222</v>
      </c>
      <c r="G1" s="10" t="s">
        <v>223</v>
      </c>
      <c r="H1" s="10" t="s">
        <v>3</v>
      </c>
      <c r="I1" s="10" t="s">
        <v>4</v>
      </c>
      <c r="J1" s="10" t="s">
        <v>5</v>
      </c>
      <c r="K1" s="11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1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1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1" t="s">
        <v>26</v>
      </c>
      <c r="AF1" s="10" t="s">
        <v>27</v>
      </c>
      <c r="AG1" s="12" t="s">
        <v>28</v>
      </c>
      <c r="AH1" s="10" t="s">
        <v>29</v>
      </c>
      <c r="AI1" s="10" t="s">
        <v>30</v>
      </c>
      <c r="AJ1" s="10" t="s">
        <v>31</v>
      </c>
      <c r="AK1" s="10" t="s">
        <v>32</v>
      </c>
      <c r="AL1" s="1" t="s">
        <v>33</v>
      </c>
    </row>
    <row r="2" spans="1:38" x14ac:dyDescent="0.2">
      <c r="A2" t="s">
        <v>110</v>
      </c>
      <c r="D2">
        <v>1.2</v>
      </c>
      <c r="E2">
        <v>12.25</v>
      </c>
      <c r="F2">
        <v>0</v>
      </c>
      <c r="G2">
        <v>1.25</v>
      </c>
      <c r="H2">
        <v>1</v>
      </c>
      <c r="I2">
        <v>0</v>
      </c>
      <c r="J2">
        <v>0</v>
      </c>
      <c r="K2" s="6">
        <v>0</v>
      </c>
      <c r="L2">
        <v>1</v>
      </c>
      <c r="M2">
        <v>0</v>
      </c>
      <c r="N2">
        <v>1</v>
      </c>
      <c r="O2">
        <v>0</v>
      </c>
      <c r="P2" s="6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 s="6">
        <v>0</v>
      </c>
      <c r="Z2">
        <v>0</v>
      </c>
      <c r="AA2">
        <v>0</v>
      </c>
      <c r="AB2">
        <v>0</v>
      </c>
      <c r="AC2">
        <v>1</v>
      </c>
      <c r="AD2">
        <v>0</v>
      </c>
      <c r="AE2" s="6">
        <v>0</v>
      </c>
      <c r="AF2">
        <v>1</v>
      </c>
      <c r="AG2" s="13">
        <v>0</v>
      </c>
      <c r="AH2">
        <v>0</v>
      </c>
      <c r="AI2">
        <v>0</v>
      </c>
      <c r="AJ2">
        <v>0</v>
      </c>
      <c r="AK2">
        <v>1</v>
      </c>
      <c r="AL2" t="s">
        <v>46</v>
      </c>
    </row>
    <row r="3" spans="1:38" x14ac:dyDescent="0.2">
      <c r="A3" t="s">
        <v>116</v>
      </c>
      <c r="D3">
        <v>1.29</v>
      </c>
      <c r="E3">
        <v>22.5</v>
      </c>
      <c r="F3">
        <v>10</v>
      </c>
      <c r="G3">
        <v>2.5</v>
      </c>
      <c r="H3">
        <v>0</v>
      </c>
      <c r="I3">
        <v>0</v>
      </c>
      <c r="J3">
        <v>0</v>
      </c>
      <c r="K3" s="6">
        <v>0</v>
      </c>
      <c r="L3">
        <v>0</v>
      </c>
      <c r="M3">
        <v>0</v>
      </c>
      <c r="N3">
        <v>0</v>
      </c>
      <c r="O3">
        <v>0</v>
      </c>
      <c r="P3" s="6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 s="6">
        <v>1</v>
      </c>
      <c r="Z3">
        <v>1</v>
      </c>
      <c r="AA3">
        <v>0</v>
      </c>
      <c r="AB3">
        <v>1</v>
      </c>
      <c r="AC3">
        <v>0</v>
      </c>
      <c r="AD3">
        <v>1</v>
      </c>
      <c r="AE3" s="6">
        <v>0</v>
      </c>
      <c r="AF3">
        <v>0</v>
      </c>
      <c r="AG3" s="13">
        <v>1</v>
      </c>
      <c r="AH3">
        <v>1</v>
      </c>
      <c r="AI3">
        <v>1</v>
      </c>
      <c r="AJ3">
        <v>0</v>
      </c>
      <c r="AK3">
        <v>1</v>
      </c>
      <c r="AL3" t="s">
        <v>46</v>
      </c>
    </row>
    <row r="4" spans="1:38" x14ac:dyDescent="0.2">
      <c r="A4" t="s">
        <v>73</v>
      </c>
      <c r="D4">
        <v>2.1</v>
      </c>
      <c r="E4">
        <v>14.25</v>
      </c>
      <c r="F4">
        <v>2</v>
      </c>
      <c r="G4">
        <v>1.25</v>
      </c>
      <c r="H4">
        <v>0</v>
      </c>
      <c r="I4">
        <v>0</v>
      </c>
      <c r="J4">
        <v>0</v>
      </c>
      <c r="K4" s="6">
        <v>0</v>
      </c>
      <c r="L4">
        <v>0</v>
      </c>
      <c r="M4">
        <v>0</v>
      </c>
      <c r="N4">
        <v>0</v>
      </c>
      <c r="O4">
        <v>0</v>
      </c>
      <c r="P4" s="6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 s="6">
        <v>1</v>
      </c>
      <c r="Z4">
        <v>1</v>
      </c>
      <c r="AA4">
        <v>0</v>
      </c>
      <c r="AB4">
        <v>0</v>
      </c>
      <c r="AC4">
        <v>0</v>
      </c>
      <c r="AD4">
        <v>0</v>
      </c>
      <c r="AE4" s="6">
        <v>0</v>
      </c>
      <c r="AF4">
        <v>0</v>
      </c>
      <c r="AG4" s="13">
        <v>0</v>
      </c>
      <c r="AH4">
        <v>1</v>
      </c>
      <c r="AI4">
        <v>1</v>
      </c>
      <c r="AJ4">
        <v>0</v>
      </c>
      <c r="AK4">
        <v>0</v>
      </c>
      <c r="AL4" t="s">
        <v>46</v>
      </c>
    </row>
    <row r="5" spans="1:38" x14ac:dyDescent="0.2">
      <c r="A5" t="s">
        <v>91</v>
      </c>
      <c r="D5">
        <v>3.14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s="6">
        <v>0</v>
      </c>
      <c r="L5">
        <v>1</v>
      </c>
      <c r="M5">
        <v>0</v>
      </c>
      <c r="N5">
        <v>0</v>
      </c>
      <c r="O5">
        <v>0</v>
      </c>
      <c r="P5" s="6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 s="6">
        <v>0</v>
      </c>
      <c r="Z5">
        <v>0</v>
      </c>
      <c r="AA5">
        <v>0</v>
      </c>
      <c r="AB5">
        <v>0</v>
      </c>
      <c r="AC5">
        <v>1</v>
      </c>
      <c r="AD5">
        <v>0</v>
      </c>
      <c r="AE5" s="6">
        <v>0</v>
      </c>
      <c r="AF5">
        <v>1</v>
      </c>
      <c r="AG5" s="13">
        <v>1</v>
      </c>
      <c r="AH5">
        <v>0</v>
      </c>
      <c r="AI5">
        <v>0</v>
      </c>
      <c r="AJ5">
        <v>0</v>
      </c>
      <c r="AK5">
        <v>1</v>
      </c>
      <c r="AL5" t="s">
        <v>46</v>
      </c>
    </row>
    <row r="6" spans="1:38" x14ac:dyDescent="0.2">
      <c r="A6" t="s">
        <v>109</v>
      </c>
      <c r="D6">
        <v>3.51</v>
      </c>
      <c r="E6">
        <v>17.5</v>
      </c>
      <c r="F6">
        <v>6</v>
      </c>
      <c r="G6">
        <v>2.5</v>
      </c>
      <c r="H6">
        <v>1</v>
      </c>
      <c r="I6">
        <v>0</v>
      </c>
      <c r="J6">
        <v>1</v>
      </c>
      <c r="K6" s="6">
        <v>0</v>
      </c>
      <c r="L6">
        <v>0</v>
      </c>
      <c r="M6">
        <v>0</v>
      </c>
      <c r="N6">
        <v>0</v>
      </c>
      <c r="O6">
        <v>0</v>
      </c>
      <c r="P6" s="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s="6">
        <v>0</v>
      </c>
      <c r="Z6">
        <v>0</v>
      </c>
      <c r="AA6">
        <v>0</v>
      </c>
      <c r="AB6">
        <v>1</v>
      </c>
      <c r="AC6">
        <v>0</v>
      </c>
      <c r="AD6">
        <v>1</v>
      </c>
      <c r="AE6" s="6">
        <v>0</v>
      </c>
      <c r="AF6">
        <v>1</v>
      </c>
      <c r="AG6" s="13">
        <v>1</v>
      </c>
      <c r="AH6">
        <v>0</v>
      </c>
      <c r="AI6">
        <v>0</v>
      </c>
      <c r="AJ6">
        <v>0</v>
      </c>
      <c r="AK6">
        <v>0</v>
      </c>
      <c r="AL6" t="s">
        <v>46</v>
      </c>
    </row>
    <row r="7" spans="1:38" x14ac:dyDescent="0.2">
      <c r="A7" t="s">
        <v>87</v>
      </c>
      <c r="D7">
        <v>4.1399999999999997</v>
      </c>
      <c r="E7">
        <v>19.5</v>
      </c>
      <c r="F7">
        <v>6</v>
      </c>
      <c r="G7">
        <v>2.5</v>
      </c>
      <c r="H7">
        <v>1</v>
      </c>
      <c r="I7">
        <v>0</v>
      </c>
      <c r="J7">
        <v>0</v>
      </c>
      <c r="K7" s="6">
        <v>0</v>
      </c>
      <c r="L7">
        <v>1</v>
      </c>
      <c r="M7">
        <v>1</v>
      </c>
      <c r="N7">
        <v>1</v>
      </c>
      <c r="O7">
        <v>0</v>
      </c>
      <c r="P7" s="6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 s="6">
        <v>0</v>
      </c>
      <c r="Z7">
        <v>0</v>
      </c>
      <c r="AA7">
        <v>0</v>
      </c>
      <c r="AB7">
        <v>0</v>
      </c>
      <c r="AC7">
        <v>1</v>
      </c>
      <c r="AD7">
        <v>0</v>
      </c>
      <c r="AE7" s="6">
        <v>0</v>
      </c>
      <c r="AF7">
        <v>1</v>
      </c>
      <c r="AG7" s="13">
        <v>0</v>
      </c>
      <c r="AH7">
        <v>0</v>
      </c>
      <c r="AI7">
        <v>0</v>
      </c>
      <c r="AJ7">
        <v>0</v>
      </c>
      <c r="AK7">
        <v>1</v>
      </c>
      <c r="AL7" t="s">
        <v>46</v>
      </c>
    </row>
    <row r="8" spans="1:38" x14ac:dyDescent="0.2">
      <c r="A8" t="s">
        <v>188</v>
      </c>
      <c r="D8">
        <v>4.43</v>
      </c>
      <c r="E8">
        <v>50</v>
      </c>
      <c r="F8">
        <v>10</v>
      </c>
      <c r="G8">
        <v>10</v>
      </c>
      <c r="H8">
        <v>1</v>
      </c>
      <c r="I8">
        <v>1</v>
      </c>
      <c r="J8">
        <v>1</v>
      </c>
      <c r="K8" s="6">
        <v>1</v>
      </c>
      <c r="L8">
        <v>1</v>
      </c>
      <c r="M8">
        <v>1</v>
      </c>
      <c r="N8">
        <v>1</v>
      </c>
      <c r="O8">
        <v>1</v>
      </c>
      <c r="P8" s="6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 s="6">
        <v>1</v>
      </c>
      <c r="Z8">
        <v>1</v>
      </c>
      <c r="AA8">
        <v>1</v>
      </c>
      <c r="AB8">
        <v>1</v>
      </c>
      <c r="AC8">
        <v>1</v>
      </c>
      <c r="AD8">
        <v>1</v>
      </c>
      <c r="AE8" s="6">
        <v>1</v>
      </c>
      <c r="AF8">
        <v>1</v>
      </c>
      <c r="AG8" s="13">
        <v>1</v>
      </c>
      <c r="AH8">
        <v>1</v>
      </c>
      <c r="AI8">
        <v>1</v>
      </c>
      <c r="AJ8">
        <v>1</v>
      </c>
      <c r="AK8">
        <v>1</v>
      </c>
      <c r="AL8" t="s">
        <v>35</v>
      </c>
    </row>
    <row r="9" spans="1:38" x14ac:dyDescent="0.2">
      <c r="A9" t="s">
        <v>47</v>
      </c>
      <c r="D9">
        <v>4.9000000000000004</v>
      </c>
      <c r="E9">
        <v>15.5</v>
      </c>
      <c r="F9">
        <v>4</v>
      </c>
      <c r="G9">
        <v>2.5</v>
      </c>
      <c r="H9">
        <v>0</v>
      </c>
      <c r="I9">
        <v>0</v>
      </c>
      <c r="J9">
        <v>0</v>
      </c>
      <c r="K9" s="6">
        <v>0</v>
      </c>
      <c r="L9">
        <v>1</v>
      </c>
      <c r="M9">
        <v>0</v>
      </c>
      <c r="N9">
        <v>1</v>
      </c>
      <c r="O9">
        <v>0</v>
      </c>
      <c r="P9" s="6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 s="6">
        <v>1</v>
      </c>
      <c r="Z9">
        <v>0</v>
      </c>
      <c r="AA9">
        <v>0</v>
      </c>
      <c r="AB9">
        <v>0</v>
      </c>
      <c r="AC9">
        <v>1</v>
      </c>
      <c r="AD9">
        <v>0</v>
      </c>
      <c r="AE9" s="6">
        <v>0</v>
      </c>
      <c r="AF9">
        <v>1</v>
      </c>
      <c r="AG9" s="13">
        <v>0</v>
      </c>
      <c r="AH9">
        <v>1</v>
      </c>
      <c r="AI9">
        <v>0</v>
      </c>
      <c r="AJ9">
        <v>0</v>
      </c>
      <c r="AK9">
        <v>0</v>
      </c>
      <c r="AL9" t="s">
        <v>46</v>
      </c>
    </row>
    <row r="10" spans="1:38" x14ac:dyDescent="0.2">
      <c r="A10" t="s">
        <v>174</v>
      </c>
      <c r="D10">
        <v>5.14</v>
      </c>
      <c r="E10">
        <v>31.5</v>
      </c>
      <c r="F10">
        <v>10</v>
      </c>
      <c r="G10">
        <v>2.5</v>
      </c>
      <c r="H10">
        <v>1</v>
      </c>
      <c r="I10">
        <v>1</v>
      </c>
      <c r="J10">
        <v>1</v>
      </c>
      <c r="K10" s="6">
        <v>0</v>
      </c>
      <c r="L10">
        <v>1</v>
      </c>
      <c r="M10">
        <v>1</v>
      </c>
      <c r="N10">
        <v>1</v>
      </c>
      <c r="O10">
        <v>1</v>
      </c>
      <c r="P10" s="6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 s="6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 s="6">
        <v>1</v>
      </c>
      <c r="AF10">
        <v>0</v>
      </c>
      <c r="AG10" s="13">
        <v>1</v>
      </c>
      <c r="AH10">
        <v>1</v>
      </c>
      <c r="AI10">
        <v>1</v>
      </c>
      <c r="AJ10">
        <v>1</v>
      </c>
      <c r="AK10">
        <v>0</v>
      </c>
      <c r="AL10" t="s">
        <v>53</v>
      </c>
    </row>
    <row r="11" spans="1:38" x14ac:dyDescent="0.2">
      <c r="A11" t="s">
        <v>118</v>
      </c>
      <c r="D11">
        <v>5.17</v>
      </c>
      <c r="E11">
        <v>21</v>
      </c>
      <c r="F11">
        <v>4</v>
      </c>
      <c r="G11">
        <v>5</v>
      </c>
      <c r="H11">
        <v>1</v>
      </c>
      <c r="I11">
        <v>0</v>
      </c>
      <c r="J11">
        <v>0</v>
      </c>
      <c r="K11" s="6">
        <v>0</v>
      </c>
      <c r="L11">
        <v>1</v>
      </c>
      <c r="M11">
        <v>0</v>
      </c>
      <c r="N11">
        <v>1</v>
      </c>
      <c r="O11">
        <v>0</v>
      </c>
      <c r="P11" s="6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 s="6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 s="6">
        <v>1</v>
      </c>
      <c r="AF11">
        <v>1</v>
      </c>
      <c r="AG11" s="13">
        <v>0</v>
      </c>
      <c r="AH11">
        <v>0</v>
      </c>
      <c r="AI11">
        <v>0</v>
      </c>
      <c r="AJ11">
        <v>0</v>
      </c>
      <c r="AK11">
        <v>1</v>
      </c>
      <c r="AL11" t="s">
        <v>46</v>
      </c>
    </row>
    <row r="12" spans="1:38" x14ac:dyDescent="0.2">
      <c r="A12" t="s">
        <v>131</v>
      </c>
      <c r="D12">
        <v>5.42</v>
      </c>
      <c r="E12">
        <v>35</v>
      </c>
      <c r="F12">
        <v>10</v>
      </c>
      <c r="G12">
        <v>10</v>
      </c>
      <c r="H12">
        <v>1</v>
      </c>
      <c r="I12">
        <v>1</v>
      </c>
      <c r="J12">
        <v>0</v>
      </c>
      <c r="K12" s="6">
        <v>0</v>
      </c>
      <c r="L12">
        <v>1</v>
      </c>
      <c r="M12">
        <v>0</v>
      </c>
      <c r="N12">
        <v>0</v>
      </c>
      <c r="O12">
        <v>1</v>
      </c>
      <c r="P12" s="6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 s="6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 s="6">
        <v>0</v>
      </c>
      <c r="AF12">
        <v>0</v>
      </c>
      <c r="AG12" s="13">
        <v>0</v>
      </c>
      <c r="AH12">
        <v>0</v>
      </c>
      <c r="AI12">
        <v>1</v>
      </c>
      <c r="AJ12">
        <v>0</v>
      </c>
      <c r="AK12">
        <v>1</v>
      </c>
      <c r="AL12" t="s">
        <v>53</v>
      </c>
    </row>
    <row r="13" spans="1:38" x14ac:dyDescent="0.2">
      <c r="A13" t="s">
        <v>159</v>
      </c>
      <c r="D13">
        <v>5.54</v>
      </c>
      <c r="E13">
        <v>50</v>
      </c>
      <c r="F13">
        <v>10</v>
      </c>
      <c r="G13">
        <v>10</v>
      </c>
      <c r="H13">
        <v>1</v>
      </c>
      <c r="I13">
        <v>1</v>
      </c>
      <c r="J13">
        <v>1</v>
      </c>
      <c r="K13" s="6">
        <v>1</v>
      </c>
      <c r="L13">
        <v>1</v>
      </c>
      <c r="M13">
        <v>1</v>
      </c>
      <c r="N13">
        <v>1</v>
      </c>
      <c r="O13">
        <v>1</v>
      </c>
      <c r="P13" s="6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 s="6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 s="6">
        <v>1</v>
      </c>
      <c r="AF13">
        <v>1</v>
      </c>
      <c r="AG13" s="13">
        <v>1</v>
      </c>
      <c r="AH13">
        <v>1</v>
      </c>
      <c r="AI13">
        <v>1</v>
      </c>
      <c r="AJ13">
        <v>1</v>
      </c>
      <c r="AK13">
        <v>1</v>
      </c>
      <c r="AL13" t="s">
        <v>35</v>
      </c>
    </row>
    <row r="14" spans="1:38" x14ac:dyDescent="0.2">
      <c r="A14" t="s">
        <v>141</v>
      </c>
      <c r="D14">
        <v>5.6</v>
      </c>
      <c r="E14">
        <v>16.25</v>
      </c>
      <c r="F14">
        <v>0</v>
      </c>
      <c r="G14">
        <v>1.25</v>
      </c>
      <c r="H14">
        <v>0</v>
      </c>
      <c r="I14">
        <v>1</v>
      </c>
      <c r="J14">
        <v>0</v>
      </c>
      <c r="K14" s="6">
        <v>1</v>
      </c>
      <c r="L14">
        <v>0</v>
      </c>
      <c r="M14">
        <v>0</v>
      </c>
      <c r="N14">
        <v>1</v>
      </c>
      <c r="O14">
        <v>0</v>
      </c>
      <c r="P14" s="6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 s="6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 s="6">
        <v>1</v>
      </c>
      <c r="AF14">
        <v>0</v>
      </c>
      <c r="AG14" s="13">
        <v>0</v>
      </c>
      <c r="AH14">
        <v>0</v>
      </c>
      <c r="AI14">
        <v>1</v>
      </c>
      <c r="AJ14">
        <v>1</v>
      </c>
      <c r="AK14">
        <v>1</v>
      </c>
      <c r="AL14" t="s">
        <v>46</v>
      </c>
    </row>
    <row r="15" spans="1:38" x14ac:dyDescent="0.2">
      <c r="A15" t="s">
        <v>45</v>
      </c>
      <c r="D15">
        <v>6.1</v>
      </c>
      <c r="E15">
        <v>22.5</v>
      </c>
      <c r="F15">
        <v>2</v>
      </c>
      <c r="G15">
        <v>2.5</v>
      </c>
      <c r="H15">
        <v>0</v>
      </c>
      <c r="I15">
        <v>1</v>
      </c>
      <c r="J15">
        <v>1</v>
      </c>
      <c r="K15" s="6">
        <v>0</v>
      </c>
      <c r="L15">
        <v>1</v>
      </c>
      <c r="M15">
        <v>1</v>
      </c>
      <c r="N15">
        <v>0</v>
      </c>
      <c r="O15">
        <v>0</v>
      </c>
      <c r="P15" s="6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 s="6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 s="6">
        <v>1</v>
      </c>
      <c r="AF15">
        <v>0</v>
      </c>
      <c r="AG15" s="13">
        <v>1</v>
      </c>
      <c r="AH15">
        <v>1</v>
      </c>
      <c r="AI15">
        <v>1</v>
      </c>
      <c r="AJ15">
        <v>1</v>
      </c>
      <c r="AK15">
        <v>0</v>
      </c>
      <c r="AL15" t="s">
        <v>46</v>
      </c>
    </row>
    <row r="16" spans="1:38" x14ac:dyDescent="0.2">
      <c r="A16" t="s">
        <v>41</v>
      </c>
      <c r="D16">
        <v>6.21</v>
      </c>
      <c r="E16">
        <v>25.25</v>
      </c>
      <c r="F16">
        <v>2</v>
      </c>
      <c r="G16">
        <v>6.25</v>
      </c>
      <c r="H16">
        <v>1</v>
      </c>
      <c r="I16">
        <v>0</v>
      </c>
      <c r="J16">
        <v>0</v>
      </c>
      <c r="K16" s="6">
        <v>0</v>
      </c>
      <c r="L16">
        <v>1</v>
      </c>
      <c r="M16">
        <v>1</v>
      </c>
      <c r="N16">
        <v>1</v>
      </c>
      <c r="O16">
        <v>1</v>
      </c>
      <c r="P16" s="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 s="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 s="6">
        <v>0</v>
      </c>
      <c r="AF16">
        <v>1</v>
      </c>
      <c r="AG16" s="13">
        <v>0</v>
      </c>
      <c r="AH16">
        <v>0</v>
      </c>
      <c r="AI16">
        <v>0</v>
      </c>
      <c r="AJ16">
        <v>0</v>
      </c>
      <c r="AK16">
        <v>1</v>
      </c>
      <c r="AL16" t="s">
        <v>42</v>
      </c>
    </row>
    <row r="17" spans="1:38" x14ac:dyDescent="0.2">
      <c r="A17" t="s">
        <v>101</v>
      </c>
      <c r="D17">
        <v>6.25</v>
      </c>
      <c r="E17">
        <v>23.25</v>
      </c>
      <c r="F17">
        <v>2</v>
      </c>
      <c r="G17">
        <v>6.25</v>
      </c>
      <c r="H17">
        <v>0</v>
      </c>
      <c r="I17">
        <v>1</v>
      </c>
      <c r="J17">
        <v>0</v>
      </c>
      <c r="K17" s="6">
        <v>0</v>
      </c>
      <c r="L17">
        <v>1</v>
      </c>
      <c r="M17">
        <v>0</v>
      </c>
      <c r="N17">
        <v>1</v>
      </c>
      <c r="O17">
        <v>0</v>
      </c>
      <c r="P17" s="6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 s="6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 s="6">
        <v>1</v>
      </c>
      <c r="AF17">
        <v>1</v>
      </c>
      <c r="AG17" s="13">
        <v>0</v>
      </c>
      <c r="AH17">
        <v>1</v>
      </c>
      <c r="AI17">
        <v>0</v>
      </c>
      <c r="AJ17">
        <v>1</v>
      </c>
      <c r="AK17">
        <v>1</v>
      </c>
      <c r="AL17" t="s">
        <v>46</v>
      </c>
    </row>
    <row r="18" spans="1:38" x14ac:dyDescent="0.2">
      <c r="A18" t="s">
        <v>137</v>
      </c>
      <c r="D18">
        <v>6.4</v>
      </c>
      <c r="E18">
        <v>31.25</v>
      </c>
      <c r="F18">
        <v>6</v>
      </c>
      <c r="G18">
        <v>6.25</v>
      </c>
      <c r="H18">
        <v>1</v>
      </c>
      <c r="I18">
        <v>1</v>
      </c>
      <c r="J18">
        <v>1</v>
      </c>
      <c r="K18" s="6">
        <v>1</v>
      </c>
      <c r="L18">
        <v>1</v>
      </c>
      <c r="M18">
        <v>0</v>
      </c>
      <c r="N18">
        <v>1</v>
      </c>
      <c r="O18">
        <v>0</v>
      </c>
      <c r="P18" s="6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 s="6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 s="6">
        <v>0</v>
      </c>
      <c r="AF18">
        <v>1</v>
      </c>
      <c r="AG18" s="13">
        <v>0</v>
      </c>
      <c r="AH18">
        <v>1</v>
      </c>
      <c r="AI18">
        <v>1</v>
      </c>
      <c r="AJ18">
        <v>1</v>
      </c>
      <c r="AK18">
        <v>1</v>
      </c>
      <c r="AL18" t="s">
        <v>53</v>
      </c>
    </row>
    <row r="19" spans="1:38" x14ac:dyDescent="0.2">
      <c r="A19" t="s">
        <v>122</v>
      </c>
      <c r="D19">
        <v>6.42</v>
      </c>
      <c r="E19">
        <v>15.75</v>
      </c>
      <c r="F19">
        <v>0</v>
      </c>
      <c r="G19">
        <v>3.75</v>
      </c>
      <c r="H19">
        <v>0</v>
      </c>
      <c r="I19">
        <v>0</v>
      </c>
      <c r="J19">
        <v>1</v>
      </c>
      <c r="K19" s="6">
        <v>1</v>
      </c>
      <c r="L19">
        <v>1</v>
      </c>
      <c r="M19">
        <v>0</v>
      </c>
      <c r="N19">
        <v>0</v>
      </c>
      <c r="O19">
        <v>1</v>
      </c>
      <c r="P19" s="6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 s="6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 s="6">
        <v>1</v>
      </c>
      <c r="AF19">
        <v>0</v>
      </c>
      <c r="AG19" s="13">
        <v>0</v>
      </c>
      <c r="AH19">
        <v>0</v>
      </c>
      <c r="AI19">
        <v>1</v>
      </c>
      <c r="AJ19">
        <v>0</v>
      </c>
      <c r="AK19">
        <v>0</v>
      </c>
      <c r="AL19" t="s">
        <v>46</v>
      </c>
    </row>
    <row r="20" spans="1:38" x14ac:dyDescent="0.2">
      <c r="A20" t="s">
        <v>189</v>
      </c>
      <c r="D20">
        <v>6.52</v>
      </c>
      <c r="E20">
        <v>50</v>
      </c>
      <c r="F20">
        <v>10</v>
      </c>
      <c r="G20">
        <v>10</v>
      </c>
      <c r="H20">
        <v>1</v>
      </c>
      <c r="I20">
        <v>1</v>
      </c>
      <c r="J20">
        <v>1</v>
      </c>
      <c r="K20" s="6">
        <v>1</v>
      </c>
      <c r="L20">
        <v>1</v>
      </c>
      <c r="M20">
        <v>1</v>
      </c>
      <c r="N20">
        <v>1</v>
      </c>
      <c r="O20">
        <v>1</v>
      </c>
      <c r="P20" s="6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 s="6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 s="6">
        <v>1</v>
      </c>
      <c r="AF20">
        <v>1</v>
      </c>
      <c r="AG20" s="13">
        <v>1</v>
      </c>
      <c r="AH20">
        <v>1</v>
      </c>
      <c r="AI20">
        <v>1</v>
      </c>
      <c r="AJ20">
        <v>1</v>
      </c>
      <c r="AK20">
        <v>1</v>
      </c>
      <c r="AL20" t="s">
        <v>35</v>
      </c>
    </row>
    <row r="21" spans="1:38" x14ac:dyDescent="0.2">
      <c r="A21" t="s">
        <v>134</v>
      </c>
      <c r="D21">
        <v>7.16</v>
      </c>
      <c r="E21">
        <v>50</v>
      </c>
      <c r="F21">
        <v>10</v>
      </c>
      <c r="G21">
        <v>10</v>
      </c>
      <c r="H21">
        <v>1</v>
      </c>
      <c r="I21">
        <v>1</v>
      </c>
      <c r="J21">
        <v>1</v>
      </c>
      <c r="K21" s="6">
        <v>1</v>
      </c>
      <c r="L21">
        <v>1</v>
      </c>
      <c r="M21">
        <v>1</v>
      </c>
      <c r="N21">
        <v>1</v>
      </c>
      <c r="O21">
        <v>1</v>
      </c>
      <c r="P21" s="6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 s="6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 s="6">
        <v>1</v>
      </c>
      <c r="AF21">
        <v>1</v>
      </c>
      <c r="AG21" s="13">
        <v>1</v>
      </c>
      <c r="AH21">
        <v>1</v>
      </c>
      <c r="AI21">
        <v>1</v>
      </c>
      <c r="AJ21">
        <v>1</v>
      </c>
      <c r="AK21">
        <v>1</v>
      </c>
      <c r="AL21" t="s">
        <v>35</v>
      </c>
    </row>
    <row r="22" spans="1:38" x14ac:dyDescent="0.2">
      <c r="A22" t="s">
        <v>136</v>
      </c>
      <c r="D22">
        <v>7.16</v>
      </c>
      <c r="E22">
        <v>42</v>
      </c>
      <c r="F22">
        <v>10</v>
      </c>
      <c r="G22">
        <v>10</v>
      </c>
      <c r="H22">
        <v>1</v>
      </c>
      <c r="I22">
        <v>1</v>
      </c>
      <c r="J22">
        <v>1</v>
      </c>
      <c r="K22" s="6">
        <v>1</v>
      </c>
      <c r="L22">
        <v>0</v>
      </c>
      <c r="M22">
        <v>1</v>
      </c>
      <c r="N22">
        <v>1</v>
      </c>
      <c r="O22">
        <v>1</v>
      </c>
      <c r="P22" s="6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 s="6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 s="6">
        <v>0</v>
      </c>
      <c r="AF22">
        <v>1</v>
      </c>
      <c r="AG22" s="13">
        <v>1</v>
      </c>
      <c r="AH22">
        <v>0</v>
      </c>
      <c r="AI22">
        <v>1</v>
      </c>
      <c r="AJ22">
        <v>1</v>
      </c>
      <c r="AK22">
        <v>0</v>
      </c>
      <c r="AL22" t="s">
        <v>50</v>
      </c>
    </row>
    <row r="23" spans="1:38" x14ac:dyDescent="0.2">
      <c r="A23" t="s">
        <v>115</v>
      </c>
      <c r="D23">
        <v>7.18</v>
      </c>
      <c r="E23">
        <v>49</v>
      </c>
      <c r="F23">
        <v>10</v>
      </c>
      <c r="G23">
        <v>10</v>
      </c>
      <c r="H23">
        <v>1</v>
      </c>
      <c r="I23">
        <v>1</v>
      </c>
      <c r="J23">
        <v>1</v>
      </c>
      <c r="K23" s="6">
        <v>1</v>
      </c>
      <c r="L23">
        <v>1</v>
      </c>
      <c r="M23">
        <v>1</v>
      </c>
      <c r="N23">
        <v>1</v>
      </c>
      <c r="O23">
        <v>0</v>
      </c>
      <c r="P23" s="6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 s="6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 s="6">
        <v>1</v>
      </c>
      <c r="AF23">
        <v>1</v>
      </c>
      <c r="AG23" s="13">
        <v>1</v>
      </c>
      <c r="AH23">
        <v>1</v>
      </c>
      <c r="AI23">
        <v>1</v>
      </c>
      <c r="AJ23">
        <v>1</v>
      </c>
      <c r="AK23">
        <v>1</v>
      </c>
      <c r="AL23" t="s">
        <v>35</v>
      </c>
    </row>
    <row r="24" spans="1:38" x14ac:dyDescent="0.2">
      <c r="A24" t="s">
        <v>99</v>
      </c>
      <c r="D24">
        <v>7.2</v>
      </c>
      <c r="E24">
        <v>50</v>
      </c>
      <c r="F24">
        <v>10</v>
      </c>
      <c r="G24">
        <v>10</v>
      </c>
      <c r="H24">
        <v>1</v>
      </c>
      <c r="I24">
        <v>1</v>
      </c>
      <c r="J24">
        <v>1</v>
      </c>
      <c r="K24" s="6">
        <v>1</v>
      </c>
      <c r="L24">
        <v>1</v>
      </c>
      <c r="M24">
        <v>1</v>
      </c>
      <c r="N24">
        <v>1</v>
      </c>
      <c r="O24">
        <v>1</v>
      </c>
      <c r="P24" s="6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 s="6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 s="6">
        <v>1</v>
      </c>
      <c r="AF24">
        <v>1</v>
      </c>
      <c r="AG24" s="13">
        <v>1</v>
      </c>
      <c r="AH24">
        <v>1</v>
      </c>
      <c r="AI24">
        <v>1</v>
      </c>
      <c r="AJ24">
        <v>1</v>
      </c>
      <c r="AK24">
        <v>1</v>
      </c>
      <c r="AL24" t="s">
        <v>35</v>
      </c>
    </row>
    <row r="25" spans="1:38" x14ac:dyDescent="0.2">
      <c r="A25" t="s">
        <v>61</v>
      </c>
      <c r="D25">
        <v>7.24</v>
      </c>
      <c r="E25">
        <v>48.75</v>
      </c>
      <c r="F25">
        <v>10</v>
      </c>
      <c r="G25">
        <v>8.75</v>
      </c>
      <c r="H25">
        <v>1</v>
      </c>
      <c r="I25">
        <v>1</v>
      </c>
      <c r="J25">
        <v>1</v>
      </c>
      <c r="K25" s="6">
        <v>1</v>
      </c>
      <c r="L25">
        <v>1</v>
      </c>
      <c r="M25">
        <v>1</v>
      </c>
      <c r="N25">
        <v>1</v>
      </c>
      <c r="O25">
        <v>1</v>
      </c>
      <c r="P25" s="6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 s="6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 s="6">
        <v>1</v>
      </c>
      <c r="AF25">
        <v>1</v>
      </c>
      <c r="AG25" s="13">
        <v>1</v>
      </c>
      <c r="AH25">
        <v>1</v>
      </c>
      <c r="AI25">
        <v>1</v>
      </c>
      <c r="AJ25">
        <v>1</v>
      </c>
      <c r="AK25">
        <v>1</v>
      </c>
      <c r="AL25" t="s">
        <v>35</v>
      </c>
    </row>
    <row r="26" spans="1:38" x14ac:dyDescent="0.2">
      <c r="A26" t="s">
        <v>125</v>
      </c>
      <c r="D26">
        <v>7.34</v>
      </c>
      <c r="E26">
        <v>50</v>
      </c>
      <c r="F26">
        <v>10</v>
      </c>
      <c r="G26">
        <v>10</v>
      </c>
      <c r="H26">
        <v>1</v>
      </c>
      <c r="I26">
        <v>1</v>
      </c>
      <c r="J26">
        <v>1</v>
      </c>
      <c r="K26" s="6">
        <v>1</v>
      </c>
      <c r="L26">
        <v>1</v>
      </c>
      <c r="M26">
        <v>1</v>
      </c>
      <c r="N26">
        <v>1</v>
      </c>
      <c r="O26">
        <v>1</v>
      </c>
      <c r="P26" s="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 s="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 s="6">
        <v>1</v>
      </c>
      <c r="AF26">
        <v>1</v>
      </c>
      <c r="AG26" s="13">
        <v>1</v>
      </c>
      <c r="AH26">
        <v>1</v>
      </c>
      <c r="AI26">
        <v>1</v>
      </c>
      <c r="AJ26">
        <v>1</v>
      </c>
      <c r="AK26">
        <v>1</v>
      </c>
      <c r="AL26" t="s">
        <v>35</v>
      </c>
    </row>
    <row r="27" spans="1:38" x14ac:dyDescent="0.2">
      <c r="A27" t="s">
        <v>169</v>
      </c>
      <c r="D27">
        <v>7.42</v>
      </c>
      <c r="E27">
        <v>50</v>
      </c>
      <c r="F27">
        <v>10</v>
      </c>
      <c r="G27">
        <v>10</v>
      </c>
      <c r="H27">
        <v>1</v>
      </c>
      <c r="I27">
        <v>1</v>
      </c>
      <c r="J27">
        <v>1</v>
      </c>
      <c r="K27" s="6">
        <v>1</v>
      </c>
      <c r="L27">
        <v>1</v>
      </c>
      <c r="M27">
        <v>1</v>
      </c>
      <c r="N27">
        <v>1</v>
      </c>
      <c r="O27">
        <v>1</v>
      </c>
      <c r="P27" s="6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 s="6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 s="6">
        <v>1</v>
      </c>
      <c r="AF27">
        <v>1</v>
      </c>
      <c r="AG27" s="13">
        <v>1</v>
      </c>
      <c r="AH27">
        <v>1</v>
      </c>
      <c r="AI27">
        <v>1</v>
      </c>
      <c r="AJ27">
        <v>1</v>
      </c>
      <c r="AK27">
        <v>1</v>
      </c>
      <c r="AL27" t="s">
        <v>35</v>
      </c>
    </row>
    <row r="28" spans="1:38" x14ac:dyDescent="0.2">
      <c r="A28" t="s">
        <v>44</v>
      </c>
      <c r="D28">
        <v>7.45</v>
      </c>
      <c r="E28">
        <v>49</v>
      </c>
      <c r="F28">
        <v>10</v>
      </c>
      <c r="G28">
        <v>10</v>
      </c>
      <c r="H28">
        <v>1</v>
      </c>
      <c r="I28">
        <v>1</v>
      </c>
      <c r="J28">
        <v>1</v>
      </c>
      <c r="K28" s="6">
        <v>0</v>
      </c>
      <c r="L28">
        <v>1</v>
      </c>
      <c r="M28">
        <v>1</v>
      </c>
      <c r="N28">
        <v>1</v>
      </c>
      <c r="O28">
        <v>1</v>
      </c>
      <c r="P28" s="6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 s="6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 s="6">
        <v>1</v>
      </c>
      <c r="AF28">
        <v>1</v>
      </c>
      <c r="AG28" s="13">
        <v>1</v>
      </c>
      <c r="AH28">
        <v>1</v>
      </c>
      <c r="AI28">
        <v>1</v>
      </c>
      <c r="AJ28">
        <v>1</v>
      </c>
      <c r="AK28">
        <v>1</v>
      </c>
      <c r="AL28" t="s">
        <v>35</v>
      </c>
    </row>
    <row r="29" spans="1:38" x14ac:dyDescent="0.2">
      <c r="A29" t="s">
        <v>66</v>
      </c>
      <c r="D29">
        <v>7.49</v>
      </c>
      <c r="E29">
        <v>20.75</v>
      </c>
      <c r="F29">
        <v>6</v>
      </c>
      <c r="G29">
        <v>3.75</v>
      </c>
      <c r="H29">
        <v>0</v>
      </c>
      <c r="I29">
        <v>0</v>
      </c>
      <c r="J29">
        <v>1</v>
      </c>
      <c r="K29" s="6">
        <v>0</v>
      </c>
      <c r="L29">
        <v>0</v>
      </c>
      <c r="M29">
        <v>0</v>
      </c>
      <c r="N29">
        <v>1</v>
      </c>
      <c r="O29">
        <v>0</v>
      </c>
      <c r="P29" s="6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 s="6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 s="6">
        <v>0</v>
      </c>
      <c r="AF29">
        <v>0</v>
      </c>
      <c r="AG29" s="13">
        <v>1</v>
      </c>
      <c r="AH29">
        <v>0</v>
      </c>
      <c r="AI29">
        <v>1</v>
      </c>
      <c r="AJ29">
        <v>1</v>
      </c>
      <c r="AK29">
        <v>1</v>
      </c>
      <c r="AL29" t="s">
        <v>46</v>
      </c>
    </row>
    <row r="30" spans="1:38" x14ac:dyDescent="0.2">
      <c r="A30" t="s">
        <v>145</v>
      </c>
      <c r="D30">
        <v>7.57</v>
      </c>
      <c r="E30">
        <v>50</v>
      </c>
      <c r="F30">
        <v>10</v>
      </c>
      <c r="G30">
        <v>10</v>
      </c>
      <c r="H30">
        <v>1</v>
      </c>
      <c r="I30">
        <v>1</v>
      </c>
      <c r="J30">
        <v>1</v>
      </c>
      <c r="K30" s="6">
        <v>1</v>
      </c>
      <c r="L30">
        <v>1</v>
      </c>
      <c r="M30">
        <v>1</v>
      </c>
      <c r="N30">
        <v>1</v>
      </c>
      <c r="O30">
        <v>1</v>
      </c>
      <c r="P30" s="6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 s="6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 s="6">
        <v>1</v>
      </c>
      <c r="AF30">
        <v>1</v>
      </c>
      <c r="AG30" s="13">
        <v>1</v>
      </c>
      <c r="AH30">
        <v>1</v>
      </c>
      <c r="AI30">
        <v>1</v>
      </c>
      <c r="AJ30">
        <v>1</v>
      </c>
      <c r="AK30">
        <v>1</v>
      </c>
      <c r="AL30" t="s">
        <v>35</v>
      </c>
    </row>
    <row r="31" spans="1:38" x14ac:dyDescent="0.2">
      <c r="A31" t="s">
        <v>172</v>
      </c>
      <c r="D31">
        <v>7.6</v>
      </c>
      <c r="E31">
        <v>49</v>
      </c>
      <c r="F31">
        <v>10</v>
      </c>
      <c r="G31">
        <v>10</v>
      </c>
      <c r="H31">
        <v>1</v>
      </c>
      <c r="I31">
        <v>1</v>
      </c>
      <c r="J31">
        <v>1</v>
      </c>
      <c r="K31" s="6">
        <v>1</v>
      </c>
      <c r="L31">
        <v>1</v>
      </c>
      <c r="M31">
        <v>0</v>
      </c>
      <c r="N31">
        <v>1</v>
      </c>
      <c r="O31">
        <v>1</v>
      </c>
      <c r="P31" s="6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 s="6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 s="6">
        <v>1</v>
      </c>
      <c r="AF31">
        <v>1</v>
      </c>
      <c r="AG31" s="13">
        <v>1</v>
      </c>
      <c r="AH31">
        <v>1</v>
      </c>
      <c r="AI31">
        <v>1</v>
      </c>
      <c r="AJ31">
        <v>1</v>
      </c>
      <c r="AK31">
        <v>1</v>
      </c>
      <c r="AL31" t="s">
        <v>35</v>
      </c>
    </row>
    <row r="32" spans="1:38" x14ac:dyDescent="0.2">
      <c r="A32" t="s">
        <v>167</v>
      </c>
      <c r="D32">
        <v>8.11</v>
      </c>
      <c r="E32">
        <v>50</v>
      </c>
      <c r="F32">
        <v>10</v>
      </c>
      <c r="G32">
        <v>10</v>
      </c>
      <c r="H32">
        <v>1</v>
      </c>
      <c r="I32">
        <v>1</v>
      </c>
      <c r="J32">
        <v>1</v>
      </c>
      <c r="K32" s="6">
        <v>1</v>
      </c>
      <c r="L32">
        <v>1</v>
      </c>
      <c r="M32">
        <v>1</v>
      </c>
      <c r="N32">
        <v>1</v>
      </c>
      <c r="O32">
        <v>1</v>
      </c>
      <c r="P32" s="6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 s="6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 s="6">
        <v>1</v>
      </c>
      <c r="AF32">
        <v>1</v>
      </c>
      <c r="AG32" s="13">
        <v>1</v>
      </c>
      <c r="AH32">
        <v>1</v>
      </c>
      <c r="AI32">
        <v>1</v>
      </c>
      <c r="AJ32">
        <v>1</v>
      </c>
      <c r="AK32">
        <v>1</v>
      </c>
      <c r="AL32" t="s">
        <v>35</v>
      </c>
    </row>
    <row r="33" spans="1:38" x14ac:dyDescent="0.2">
      <c r="A33" t="s">
        <v>93</v>
      </c>
      <c r="D33">
        <v>8.16</v>
      </c>
      <c r="E33">
        <v>38</v>
      </c>
      <c r="F33">
        <v>0</v>
      </c>
      <c r="G33">
        <v>10</v>
      </c>
      <c r="H33">
        <v>1</v>
      </c>
      <c r="I33">
        <v>1</v>
      </c>
      <c r="J33">
        <v>0</v>
      </c>
      <c r="K33" s="6">
        <v>1</v>
      </c>
      <c r="L33">
        <v>1</v>
      </c>
      <c r="M33">
        <v>1</v>
      </c>
      <c r="N33">
        <v>1</v>
      </c>
      <c r="O33">
        <v>1</v>
      </c>
      <c r="P33" s="6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 s="6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 s="6">
        <v>0</v>
      </c>
      <c r="AF33">
        <v>1</v>
      </c>
      <c r="AG33" s="13">
        <v>1</v>
      </c>
      <c r="AH33">
        <v>1</v>
      </c>
      <c r="AI33">
        <v>1</v>
      </c>
      <c r="AJ33">
        <v>1</v>
      </c>
      <c r="AK33">
        <v>1</v>
      </c>
      <c r="AL33" t="s">
        <v>50</v>
      </c>
    </row>
    <row r="34" spans="1:38" x14ac:dyDescent="0.2">
      <c r="A34" t="s">
        <v>119</v>
      </c>
      <c r="D34">
        <v>8.27</v>
      </c>
      <c r="E34">
        <v>50</v>
      </c>
      <c r="F34">
        <v>10</v>
      </c>
      <c r="G34">
        <v>10</v>
      </c>
      <c r="H34">
        <v>1</v>
      </c>
      <c r="I34">
        <v>1</v>
      </c>
      <c r="J34">
        <v>1</v>
      </c>
      <c r="K34" s="6">
        <v>1</v>
      </c>
      <c r="L34">
        <v>1</v>
      </c>
      <c r="M34">
        <v>1</v>
      </c>
      <c r="N34">
        <v>1</v>
      </c>
      <c r="O34">
        <v>1</v>
      </c>
      <c r="P34" s="6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 s="6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 s="6">
        <v>1</v>
      </c>
      <c r="AF34">
        <v>1</v>
      </c>
      <c r="AG34" s="13">
        <v>1</v>
      </c>
      <c r="AH34">
        <v>1</v>
      </c>
      <c r="AI34">
        <v>1</v>
      </c>
      <c r="AJ34">
        <v>1</v>
      </c>
      <c r="AK34">
        <v>1</v>
      </c>
      <c r="AL34" t="s">
        <v>35</v>
      </c>
    </row>
    <row r="35" spans="1:38" x14ac:dyDescent="0.2">
      <c r="A35" t="s">
        <v>92</v>
      </c>
      <c r="D35">
        <v>8.32</v>
      </c>
      <c r="E35">
        <v>47</v>
      </c>
      <c r="F35">
        <v>10</v>
      </c>
      <c r="G35">
        <v>10</v>
      </c>
      <c r="H35">
        <v>1</v>
      </c>
      <c r="I35">
        <v>1</v>
      </c>
      <c r="J35">
        <v>1</v>
      </c>
      <c r="K35" s="6">
        <v>1</v>
      </c>
      <c r="L35">
        <v>1</v>
      </c>
      <c r="M35">
        <v>1</v>
      </c>
      <c r="N35">
        <v>1</v>
      </c>
      <c r="O35">
        <v>1</v>
      </c>
      <c r="P35" s="6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 s="6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 s="6">
        <v>1</v>
      </c>
      <c r="AF35">
        <v>1</v>
      </c>
      <c r="AG35" s="13">
        <v>0</v>
      </c>
      <c r="AH35">
        <v>1</v>
      </c>
      <c r="AI35">
        <v>1</v>
      </c>
      <c r="AJ35">
        <v>1</v>
      </c>
      <c r="AK35">
        <v>1</v>
      </c>
      <c r="AL35" t="s">
        <v>35</v>
      </c>
    </row>
    <row r="36" spans="1:38" x14ac:dyDescent="0.2">
      <c r="A36" t="s">
        <v>113</v>
      </c>
      <c r="D36">
        <v>8.33</v>
      </c>
      <c r="E36">
        <v>20.75</v>
      </c>
      <c r="F36">
        <v>6</v>
      </c>
      <c r="G36">
        <v>3.75</v>
      </c>
      <c r="H36">
        <v>1</v>
      </c>
      <c r="I36">
        <v>0</v>
      </c>
      <c r="J36">
        <v>0</v>
      </c>
      <c r="K36" s="6">
        <v>0</v>
      </c>
      <c r="L36">
        <v>1</v>
      </c>
      <c r="M36">
        <v>0</v>
      </c>
      <c r="N36">
        <v>0</v>
      </c>
      <c r="O36">
        <v>0</v>
      </c>
      <c r="P36" s="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 s="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 s="6">
        <v>0</v>
      </c>
      <c r="AF36">
        <v>1</v>
      </c>
      <c r="AG36" s="13">
        <v>0</v>
      </c>
      <c r="AH36">
        <v>1</v>
      </c>
      <c r="AI36">
        <v>1</v>
      </c>
      <c r="AJ36">
        <v>1</v>
      </c>
      <c r="AK36">
        <v>0</v>
      </c>
      <c r="AL36" t="s">
        <v>46</v>
      </c>
    </row>
    <row r="37" spans="1:38" x14ac:dyDescent="0.2">
      <c r="A37" t="s">
        <v>78</v>
      </c>
      <c r="D37">
        <v>8.36</v>
      </c>
      <c r="E37">
        <v>50</v>
      </c>
      <c r="F37">
        <v>10</v>
      </c>
      <c r="G37">
        <v>10</v>
      </c>
      <c r="H37">
        <v>1</v>
      </c>
      <c r="I37">
        <v>1</v>
      </c>
      <c r="J37">
        <v>1</v>
      </c>
      <c r="K37" s="6">
        <v>1</v>
      </c>
      <c r="L37">
        <v>1</v>
      </c>
      <c r="M37">
        <v>1</v>
      </c>
      <c r="N37">
        <v>1</v>
      </c>
      <c r="O37">
        <v>1</v>
      </c>
      <c r="P37" s="6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 s="6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 s="6">
        <v>1</v>
      </c>
      <c r="AF37">
        <v>1</v>
      </c>
      <c r="AG37" s="13">
        <v>1</v>
      </c>
      <c r="AH37">
        <v>1</v>
      </c>
      <c r="AI37">
        <v>1</v>
      </c>
      <c r="AJ37">
        <v>1</v>
      </c>
      <c r="AK37">
        <v>1</v>
      </c>
      <c r="AL37" t="s">
        <v>35</v>
      </c>
    </row>
    <row r="38" spans="1:38" x14ac:dyDescent="0.2">
      <c r="A38" t="s">
        <v>147</v>
      </c>
      <c r="D38">
        <v>8.3800000000000008</v>
      </c>
      <c r="E38">
        <v>49</v>
      </c>
      <c r="F38">
        <v>10</v>
      </c>
      <c r="G38">
        <v>10</v>
      </c>
      <c r="H38">
        <v>1</v>
      </c>
      <c r="I38">
        <v>1</v>
      </c>
      <c r="J38">
        <v>1</v>
      </c>
      <c r="K38" s="6">
        <v>1</v>
      </c>
      <c r="L38">
        <v>1</v>
      </c>
      <c r="M38">
        <v>1</v>
      </c>
      <c r="N38">
        <v>1</v>
      </c>
      <c r="O38">
        <v>0</v>
      </c>
      <c r="P38" s="6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 s="6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 s="6">
        <v>1</v>
      </c>
      <c r="AF38">
        <v>1</v>
      </c>
      <c r="AG38" s="13">
        <v>1</v>
      </c>
      <c r="AH38">
        <v>1</v>
      </c>
      <c r="AI38">
        <v>1</v>
      </c>
      <c r="AJ38">
        <v>1</v>
      </c>
      <c r="AK38">
        <v>1</v>
      </c>
      <c r="AL38" t="s">
        <v>35</v>
      </c>
    </row>
    <row r="39" spans="1:38" x14ac:dyDescent="0.2">
      <c r="A39" t="s">
        <v>58</v>
      </c>
      <c r="D39">
        <v>8.4</v>
      </c>
      <c r="E39">
        <v>50</v>
      </c>
      <c r="F39">
        <v>10</v>
      </c>
      <c r="G39">
        <v>10</v>
      </c>
      <c r="H39">
        <v>1</v>
      </c>
      <c r="I39">
        <v>1</v>
      </c>
      <c r="J39">
        <v>1</v>
      </c>
      <c r="K39" s="6">
        <v>1</v>
      </c>
      <c r="L39">
        <v>1</v>
      </c>
      <c r="M39">
        <v>1</v>
      </c>
      <c r="N39">
        <v>1</v>
      </c>
      <c r="O39">
        <v>1</v>
      </c>
      <c r="P39" s="6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 s="6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 s="6">
        <v>1</v>
      </c>
      <c r="AF39">
        <v>1</v>
      </c>
      <c r="AG39" s="13">
        <v>1</v>
      </c>
      <c r="AH39">
        <v>1</v>
      </c>
      <c r="AI39">
        <v>1</v>
      </c>
      <c r="AJ39">
        <v>1</v>
      </c>
      <c r="AK39">
        <v>1</v>
      </c>
      <c r="AL39" t="s">
        <v>35</v>
      </c>
    </row>
    <row r="40" spans="1:38" x14ac:dyDescent="0.2">
      <c r="A40" t="s">
        <v>187</v>
      </c>
      <c r="D40">
        <v>8.6999999999999993</v>
      </c>
      <c r="E40">
        <v>50</v>
      </c>
      <c r="F40">
        <v>10</v>
      </c>
      <c r="G40">
        <v>10</v>
      </c>
      <c r="H40">
        <v>1</v>
      </c>
      <c r="I40">
        <v>1</v>
      </c>
      <c r="J40">
        <v>1</v>
      </c>
      <c r="K40" s="6">
        <v>1</v>
      </c>
      <c r="L40">
        <v>1</v>
      </c>
      <c r="M40">
        <v>1</v>
      </c>
      <c r="N40">
        <v>1</v>
      </c>
      <c r="O40">
        <v>1</v>
      </c>
      <c r="P40" s="6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 s="6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 s="6">
        <v>1</v>
      </c>
      <c r="AF40">
        <v>1</v>
      </c>
      <c r="AG40" s="13">
        <v>1</v>
      </c>
      <c r="AH40">
        <v>1</v>
      </c>
      <c r="AI40">
        <v>1</v>
      </c>
      <c r="AJ40">
        <v>1</v>
      </c>
      <c r="AK40">
        <v>1</v>
      </c>
      <c r="AL40" t="s">
        <v>35</v>
      </c>
    </row>
    <row r="41" spans="1:38" x14ac:dyDescent="0.2">
      <c r="A41" t="s">
        <v>190</v>
      </c>
      <c r="D41">
        <v>8.6999999999999993</v>
      </c>
      <c r="E41">
        <v>43.75</v>
      </c>
      <c r="F41">
        <v>8</v>
      </c>
      <c r="G41">
        <v>8.75</v>
      </c>
      <c r="H41">
        <v>1</v>
      </c>
      <c r="I41">
        <v>1</v>
      </c>
      <c r="J41">
        <v>0</v>
      </c>
      <c r="K41" s="6">
        <v>1</v>
      </c>
      <c r="L41">
        <v>0</v>
      </c>
      <c r="M41">
        <v>0</v>
      </c>
      <c r="N41">
        <v>1</v>
      </c>
      <c r="O41">
        <v>1</v>
      </c>
      <c r="P41" s="6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 s="6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 s="6">
        <v>1</v>
      </c>
      <c r="AF41">
        <v>1</v>
      </c>
      <c r="AG41" s="13">
        <v>1</v>
      </c>
      <c r="AH41">
        <v>1</v>
      </c>
      <c r="AI41">
        <v>1</v>
      </c>
      <c r="AJ41">
        <v>1</v>
      </c>
      <c r="AK41">
        <v>1</v>
      </c>
      <c r="AL41" t="s">
        <v>35</v>
      </c>
    </row>
    <row r="42" spans="1:38" x14ac:dyDescent="0.2">
      <c r="A42" t="s">
        <v>79</v>
      </c>
      <c r="D42">
        <v>9.31</v>
      </c>
      <c r="E42">
        <v>50</v>
      </c>
      <c r="F42">
        <v>10</v>
      </c>
      <c r="G42">
        <v>10</v>
      </c>
      <c r="H42">
        <v>1</v>
      </c>
      <c r="I42">
        <v>1</v>
      </c>
      <c r="J42">
        <v>1</v>
      </c>
      <c r="K42" s="6">
        <v>1</v>
      </c>
      <c r="L42">
        <v>1</v>
      </c>
      <c r="M42">
        <v>1</v>
      </c>
      <c r="N42">
        <v>1</v>
      </c>
      <c r="O42">
        <v>1</v>
      </c>
      <c r="P42" s="6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 s="6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 s="6">
        <v>1</v>
      </c>
      <c r="AF42">
        <v>1</v>
      </c>
      <c r="AG42" s="13">
        <v>1</v>
      </c>
      <c r="AH42">
        <v>1</v>
      </c>
      <c r="AI42">
        <v>1</v>
      </c>
      <c r="AJ42">
        <v>1</v>
      </c>
      <c r="AK42">
        <v>1</v>
      </c>
      <c r="AL42" t="s">
        <v>35</v>
      </c>
    </row>
    <row r="43" spans="1:38" x14ac:dyDescent="0.2">
      <c r="A43" t="s">
        <v>162</v>
      </c>
      <c r="D43">
        <v>9.32</v>
      </c>
      <c r="E43">
        <v>50</v>
      </c>
      <c r="F43">
        <v>10</v>
      </c>
      <c r="G43">
        <v>10</v>
      </c>
      <c r="H43">
        <v>1</v>
      </c>
      <c r="I43">
        <v>1</v>
      </c>
      <c r="J43">
        <v>1</v>
      </c>
      <c r="K43" s="6">
        <v>1</v>
      </c>
      <c r="L43">
        <v>1</v>
      </c>
      <c r="M43">
        <v>1</v>
      </c>
      <c r="N43">
        <v>1</v>
      </c>
      <c r="O43">
        <v>1</v>
      </c>
      <c r="P43" s="6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 s="6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 s="6">
        <v>1</v>
      </c>
      <c r="AF43">
        <v>1</v>
      </c>
      <c r="AG43" s="13">
        <v>1</v>
      </c>
      <c r="AH43">
        <v>1</v>
      </c>
      <c r="AI43">
        <v>1</v>
      </c>
      <c r="AJ43">
        <v>1</v>
      </c>
      <c r="AK43">
        <v>1</v>
      </c>
      <c r="AL43" t="s">
        <v>35</v>
      </c>
    </row>
    <row r="44" spans="1:38" x14ac:dyDescent="0.2">
      <c r="A44" t="s">
        <v>96</v>
      </c>
      <c r="D44">
        <v>9.4</v>
      </c>
      <c r="E44">
        <v>50</v>
      </c>
      <c r="F44">
        <v>10</v>
      </c>
      <c r="G44">
        <v>10</v>
      </c>
      <c r="H44">
        <v>1</v>
      </c>
      <c r="I44">
        <v>1</v>
      </c>
      <c r="J44">
        <v>1</v>
      </c>
      <c r="K44" s="6">
        <v>1</v>
      </c>
      <c r="L44">
        <v>1</v>
      </c>
      <c r="M44">
        <v>1</v>
      </c>
      <c r="N44">
        <v>1</v>
      </c>
      <c r="O44">
        <v>1</v>
      </c>
      <c r="P44" s="6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 s="6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 s="6">
        <v>1</v>
      </c>
      <c r="AF44">
        <v>1</v>
      </c>
      <c r="AG44" s="13">
        <v>1</v>
      </c>
      <c r="AH44">
        <v>1</v>
      </c>
      <c r="AI44">
        <v>1</v>
      </c>
      <c r="AJ44">
        <v>1</v>
      </c>
      <c r="AK44">
        <v>1</v>
      </c>
      <c r="AL44" t="s">
        <v>35</v>
      </c>
    </row>
    <row r="45" spans="1:38" x14ac:dyDescent="0.2">
      <c r="A45" t="s">
        <v>106</v>
      </c>
      <c r="D45">
        <v>9.51</v>
      </c>
      <c r="E45">
        <v>50</v>
      </c>
      <c r="F45">
        <v>10</v>
      </c>
      <c r="G45">
        <v>10</v>
      </c>
      <c r="H45">
        <v>1</v>
      </c>
      <c r="I45">
        <v>1</v>
      </c>
      <c r="J45">
        <v>1</v>
      </c>
      <c r="K45" s="6">
        <v>1</v>
      </c>
      <c r="L45">
        <v>1</v>
      </c>
      <c r="M45">
        <v>1</v>
      </c>
      <c r="N45">
        <v>1</v>
      </c>
      <c r="O45">
        <v>1</v>
      </c>
      <c r="P45" s="6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 s="6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 s="6">
        <v>1</v>
      </c>
      <c r="AF45">
        <v>1</v>
      </c>
      <c r="AG45" s="13">
        <v>1</v>
      </c>
      <c r="AH45">
        <v>1</v>
      </c>
      <c r="AI45">
        <v>1</v>
      </c>
      <c r="AJ45">
        <v>1</v>
      </c>
      <c r="AK45">
        <v>1</v>
      </c>
      <c r="AL45" t="s">
        <v>35</v>
      </c>
    </row>
    <row r="46" spans="1:38" s="2" customFormat="1" x14ac:dyDescent="0.2">
      <c r="K46" s="6"/>
      <c r="P46" s="6"/>
      <c r="Y46" s="6"/>
      <c r="AE46" s="6"/>
      <c r="AG46" s="13"/>
    </row>
    <row r="47" spans="1:38" s="9" customFormat="1" x14ac:dyDescent="0.2">
      <c r="A47" s="8" t="s">
        <v>193</v>
      </c>
      <c r="K47" s="6"/>
      <c r="P47" s="6"/>
      <c r="Y47" s="6"/>
      <c r="AE47" s="6"/>
      <c r="AG47" s="13"/>
    </row>
    <row r="48" spans="1:38" x14ac:dyDescent="0.2">
      <c r="A48" t="s">
        <v>199</v>
      </c>
      <c r="F48">
        <f>COUNT(D2:D45)</f>
        <v>44</v>
      </c>
      <c r="I48" s="4"/>
      <c r="J48" s="4"/>
      <c r="L48" s="4"/>
      <c r="M48" s="4"/>
    </row>
    <row r="49" spans="1:37" x14ac:dyDescent="0.2">
      <c r="A49" t="s">
        <v>200</v>
      </c>
      <c r="F49">
        <f>AVERAGE(D2:D45)</f>
        <v>6.6263636363636342</v>
      </c>
      <c r="I49" s="4"/>
      <c r="J49" s="4"/>
      <c r="L49" s="4"/>
      <c r="M49" s="4"/>
    </row>
    <row r="50" spans="1:37" x14ac:dyDescent="0.2">
      <c r="A50" t="s">
        <v>201</v>
      </c>
      <c r="F50">
        <f>AVERAGE(E2:E45)</f>
        <v>37.301136363636367</v>
      </c>
      <c r="I50" s="4"/>
      <c r="J50" s="4"/>
      <c r="L50" s="4"/>
      <c r="M50" s="4"/>
    </row>
    <row r="51" spans="1:37" x14ac:dyDescent="0.2">
      <c r="A51" t="s">
        <v>202</v>
      </c>
      <c r="H51">
        <f>COUNTIF(H2:H45,"=1")</f>
        <v>35</v>
      </c>
      <c r="I51">
        <f t="shared" ref="I51:AK51" si="0">COUNTIF(I2:I45,"=1")</f>
        <v>32</v>
      </c>
      <c r="J51">
        <f t="shared" si="0"/>
        <v>30</v>
      </c>
      <c r="K51">
        <f t="shared" si="0"/>
        <v>28</v>
      </c>
      <c r="L51">
        <f t="shared" si="0"/>
        <v>37</v>
      </c>
      <c r="M51">
        <f t="shared" si="0"/>
        <v>28</v>
      </c>
      <c r="N51">
        <f t="shared" si="0"/>
        <v>36</v>
      </c>
      <c r="O51">
        <f t="shared" si="0"/>
        <v>28</v>
      </c>
      <c r="P51">
        <f t="shared" si="0"/>
        <v>36</v>
      </c>
      <c r="Q51">
        <f t="shared" si="0"/>
        <v>30</v>
      </c>
      <c r="R51">
        <f t="shared" si="0"/>
        <v>35</v>
      </c>
      <c r="S51">
        <f t="shared" si="0"/>
        <v>31</v>
      </c>
      <c r="T51">
        <f t="shared" si="0"/>
        <v>39</v>
      </c>
      <c r="U51">
        <f t="shared" si="0"/>
        <v>36</v>
      </c>
      <c r="V51">
        <f t="shared" si="0"/>
        <v>29</v>
      </c>
      <c r="W51">
        <f t="shared" si="0"/>
        <v>42</v>
      </c>
      <c r="X51">
        <f t="shared" si="0"/>
        <v>32</v>
      </c>
      <c r="Y51">
        <f t="shared" si="0"/>
        <v>29</v>
      </c>
      <c r="Z51">
        <f t="shared" si="0"/>
        <v>33</v>
      </c>
      <c r="AA51">
        <f t="shared" si="0"/>
        <v>30</v>
      </c>
      <c r="AB51">
        <f t="shared" si="0"/>
        <v>30</v>
      </c>
      <c r="AC51">
        <f t="shared" si="0"/>
        <v>40</v>
      </c>
      <c r="AD51">
        <f t="shared" si="0"/>
        <v>33</v>
      </c>
      <c r="AE51">
        <f t="shared" si="0"/>
        <v>30</v>
      </c>
      <c r="AF51">
        <f t="shared" si="0"/>
        <v>36</v>
      </c>
      <c r="AG51">
        <f t="shared" si="0"/>
        <v>31</v>
      </c>
      <c r="AH51">
        <f t="shared" si="0"/>
        <v>33</v>
      </c>
      <c r="AI51">
        <f t="shared" si="0"/>
        <v>36</v>
      </c>
      <c r="AJ51">
        <f t="shared" si="0"/>
        <v>33</v>
      </c>
      <c r="AK51">
        <f t="shared" si="0"/>
        <v>36</v>
      </c>
    </row>
    <row r="52" spans="1:37" x14ac:dyDescent="0.2">
      <c r="I52" s="4"/>
      <c r="J52" s="4"/>
      <c r="L52" s="4"/>
      <c r="M52" s="4"/>
    </row>
    <row r="53" spans="1:37" x14ac:dyDescent="0.2">
      <c r="A53" s="7" t="s">
        <v>203</v>
      </c>
      <c r="H53" s="7" t="s">
        <v>204</v>
      </c>
      <c r="I53" s="4"/>
      <c r="J53" s="4"/>
      <c r="L53" s="4"/>
      <c r="M53" s="4"/>
    </row>
    <row r="54" spans="1:37" x14ac:dyDescent="0.2">
      <c r="A54" t="s">
        <v>205</v>
      </c>
      <c r="F54">
        <f>SUM(K51,P51,Y51)</f>
        <v>93</v>
      </c>
      <c r="H54">
        <f>3*F48</f>
        <v>132</v>
      </c>
      <c r="J54" s="5" t="s">
        <v>224</v>
      </c>
      <c r="M54" s="4"/>
    </row>
    <row r="55" spans="1:37" x14ac:dyDescent="0.2">
      <c r="A55" t="s">
        <v>206</v>
      </c>
      <c r="F55">
        <f>SUM(H51:J51,L51:O51,Q51:X51,Z51:AA51)</f>
        <v>563</v>
      </c>
      <c r="H55">
        <f>17*F48</f>
        <v>748</v>
      </c>
      <c r="I55" s="4"/>
      <c r="J55" s="5" t="s">
        <v>207</v>
      </c>
      <c r="L55" s="4"/>
      <c r="M55" s="4"/>
    </row>
    <row r="56" spans="1:37" x14ac:dyDescent="0.2">
      <c r="A56" t="s">
        <v>208</v>
      </c>
      <c r="F56">
        <f>0</f>
        <v>0</v>
      </c>
      <c r="H56">
        <f>0*F48</f>
        <v>0</v>
      </c>
      <c r="I56" s="4"/>
      <c r="J56" s="5" t="s">
        <v>225</v>
      </c>
      <c r="L56" s="4"/>
      <c r="M56" s="4"/>
    </row>
    <row r="57" spans="1:37" x14ac:dyDescent="0.2">
      <c r="I57" s="4"/>
      <c r="J57" s="4"/>
      <c r="L57" s="4"/>
      <c r="M57" s="4"/>
    </row>
    <row r="58" spans="1:37" x14ac:dyDescent="0.2">
      <c r="A58" s="7" t="s">
        <v>209</v>
      </c>
      <c r="I58" s="4"/>
      <c r="J58" s="4"/>
      <c r="L58" s="4"/>
      <c r="M58" s="4"/>
    </row>
    <row r="59" spans="1:37" x14ac:dyDescent="0.2">
      <c r="A59" t="s">
        <v>205</v>
      </c>
      <c r="F59">
        <f>AE51</f>
        <v>30</v>
      </c>
      <c r="H59">
        <f>1*F48</f>
        <v>44</v>
      </c>
      <c r="I59" s="4"/>
      <c r="J59" s="5" t="s">
        <v>226</v>
      </c>
      <c r="L59" s="4"/>
      <c r="M59" s="4"/>
    </row>
    <row r="60" spans="1:37" x14ac:dyDescent="0.2">
      <c r="A60" t="s">
        <v>206</v>
      </c>
      <c r="F60">
        <f>SUM(AB51:AD51,AF51,AH51:AK51)</f>
        <v>277</v>
      </c>
      <c r="H60">
        <f>8*F48</f>
        <v>352</v>
      </c>
      <c r="I60" s="4"/>
      <c r="J60" s="5" t="s">
        <v>227</v>
      </c>
      <c r="L60" s="4"/>
      <c r="M60" s="4"/>
    </row>
    <row r="61" spans="1:37" x14ac:dyDescent="0.2">
      <c r="A61" t="s">
        <v>208</v>
      </c>
      <c r="F61">
        <f>AG51</f>
        <v>31</v>
      </c>
      <c r="H61">
        <f>1*F48</f>
        <v>44</v>
      </c>
      <c r="I61" s="4"/>
      <c r="J61" s="5" t="s">
        <v>210</v>
      </c>
      <c r="L61" s="4"/>
      <c r="M61" s="4"/>
    </row>
    <row r="62" spans="1:37" x14ac:dyDescent="0.2">
      <c r="I62" s="4"/>
      <c r="J62" s="4"/>
      <c r="L62" s="4"/>
      <c r="M62" s="4"/>
    </row>
    <row r="63" spans="1:37" x14ac:dyDescent="0.2">
      <c r="A63" s="7" t="s">
        <v>211</v>
      </c>
      <c r="I63" s="4"/>
      <c r="J63" s="4"/>
      <c r="L63" s="4"/>
      <c r="M63" s="4"/>
    </row>
    <row r="64" spans="1:37" x14ac:dyDescent="0.2">
      <c r="A64" s="3" t="s">
        <v>212</v>
      </c>
      <c r="H64" s="3" t="s">
        <v>213</v>
      </c>
      <c r="I64" s="5" t="s">
        <v>214</v>
      </c>
      <c r="J64" s="4"/>
      <c r="L64" s="4"/>
      <c r="M64" s="4"/>
    </row>
    <row r="65" spans="1:38" x14ac:dyDescent="0.2">
      <c r="A65" s="3" t="s">
        <v>215</v>
      </c>
      <c r="H65">
        <f>ABS(SUM(F2:F45))</f>
        <v>326</v>
      </c>
      <c r="I65" s="4">
        <f>ABS(SUM(G2:G45))</f>
        <v>321.25</v>
      </c>
      <c r="J65" s="4"/>
      <c r="L65" s="4"/>
      <c r="M65" s="4"/>
    </row>
    <row r="66" spans="1:38" x14ac:dyDescent="0.2">
      <c r="A66" s="3"/>
      <c r="F66" s="3" t="s">
        <v>204</v>
      </c>
      <c r="I66" s="4"/>
      <c r="J66" s="4"/>
      <c r="L66" s="4"/>
      <c r="M66" s="4"/>
    </row>
    <row r="67" spans="1:38" x14ac:dyDescent="0.2">
      <c r="I67" s="4"/>
      <c r="J67" s="4"/>
      <c r="L67" s="4"/>
      <c r="M67" s="4"/>
    </row>
    <row r="68" spans="1:38" x14ac:dyDescent="0.2">
      <c r="A68" t="s">
        <v>216</v>
      </c>
      <c r="F68">
        <f>COUNTIF(E2:E45,"&lt;=10")</f>
        <v>0</v>
      </c>
      <c r="I68" s="4"/>
      <c r="J68" s="4"/>
      <c r="L68" s="4"/>
      <c r="M68" s="4"/>
    </row>
    <row r="69" spans="1:38" x14ac:dyDescent="0.2">
      <c r="A69" t="s">
        <v>217</v>
      </c>
      <c r="F69">
        <f>COUNTIF(E2:E45,"&lt;=20")-COUNTIF(E2:E45,"&lt;=10")</f>
        <v>8</v>
      </c>
      <c r="H69" s="3" t="s">
        <v>218</v>
      </c>
      <c r="I69" s="4"/>
      <c r="J69" s="4"/>
      <c r="L69" s="4"/>
      <c r="M69" s="4"/>
    </row>
    <row r="70" spans="1:38" x14ac:dyDescent="0.2">
      <c r="A70" t="s">
        <v>219</v>
      </c>
      <c r="F70">
        <f>COUNTIF(E2:E45,"&lt;=30")-COUNTIF(E2:E45,"&lt;=20")</f>
        <v>7</v>
      </c>
      <c r="H70">
        <f>SUM(F68:F72)</f>
        <v>44</v>
      </c>
      <c r="I70" s="4"/>
      <c r="J70" s="4"/>
      <c r="L70" s="4"/>
      <c r="M70" s="4"/>
    </row>
    <row r="71" spans="1:38" x14ac:dyDescent="0.2">
      <c r="A71" t="s">
        <v>220</v>
      </c>
      <c r="F71">
        <f>COUNTIF(E2:E45,"&lt;=40")-COUNTIF(E2:E45,"&lt;=30")</f>
        <v>4</v>
      </c>
      <c r="I71" s="4"/>
      <c r="J71" s="4"/>
      <c r="L71" s="4"/>
      <c r="M71" s="4"/>
    </row>
    <row r="72" spans="1:38" x14ac:dyDescent="0.2">
      <c r="A72" t="s">
        <v>221</v>
      </c>
      <c r="F72">
        <f>COUNTIF(E2:E45,"&lt;=50")-COUNTIF(E2:E45,"&lt;=40")</f>
        <v>25</v>
      </c>
      <c r="I72" s="4"/>
      <c r="J72" s="4"/>
      <c r="L72" s="4"/>
      <c r="M72" s="4"/>
    </row>
    <row r="73" spans="1:38" s="2" customFormat="1" x14ac:dyDescent="0.2">
      <c r="K73" s="6"/>
      <c r="P73" s="6"/>
      <c r="Y73" s="6"/>
      <c r="AE73" s="6"/>
      <c r="AG73" s="13"/>
    </row>
    <row r="74" spans="1:38" s="9" customFormat="1" x14ac:dyDescent="0.2">
      <c r="A74" s="8" t="s">
        <v>194</v>
      </c>
      <c r="K74" s="6"/>
      <c r="P74" s="6"/>
      <c r="Y74" s="6"/>
      <c r="AE74" s="6"/>
      <c r="AG74" s="13"/>
    </row>
    <row r="75" spans="1:38" x14ac:dyDescent="0.2">
      <c r="A75" t="s">
        <v>143</v>
      </c>
      <c r="D75">
        <v>10.1</v>
      </c>
      <c r="E75">
        <v>50</v>
      </c>
      <c r="F75">
        <v>10</v>
      </c>
      <c r="G75">
        <v>10</v>
      </c>
      <c r="H75">
        <v>1</v>
      </c>
      <c r="I75">
        <v>1</v>
      </c>
      <c r="J75">
        <v>1</v>
      </c>
      <c r="K75" s="6">
        <v>1</v>
      </c>
      <c r="L75">
        <v>1</v>
      </c>
      <c r="M75">
        <v>1</v>
      </c>
      <c r="N75">
        <v>1</v>
      </c>
      <c r="O75">
        <v>1</v>
      </c>
      <c r="P75" s="6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 s="6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 s="6">
        <v>1</v>
      </c>
      <c r="AF75">
        <v>1</v>
      </c>
      <c r="AG75" s="13">
        <v>1</v>
      </c>
      <c r="AH75">
        <v>1</v>
      </c>
      <c r="AI75">
        <v>1</v>
      </c>
      <c r="AJ75">
        <v>1</v>
      </c>
      <c r="AK75">
        <v>1</v>
      </c>
      <c r="AL75" t="s">
        <v>35</v>
      </c>
    </row>
    <row r="76" spans="1:38" x14ac:dyDescent="0.2">
      <c r="A76" t="s">
        <v>43</v>
      </c>
      <c r="D76">
        <v>10.27</v>
      </c>
      <c r="E76">
        <v>48.75</v>
      </c>
      <c r="F76">
        <v>10</v>
      </c>
      <c r="G76">
        <v>8.75</v>
      </c>
      <c r="H76">
        <v>1</v>
      </c>
      <c r="I76">
        <v>1</v>
      </c>
      <c r="J76">
        <v>1</v>
      </c>
      <c r="K76" s="6">
        <v>1</v>
      </c>
      <c r="L76">
        <v>1</v>
      </c>
      <c r="M76">
        <v>1</v>
      </c>
      <c r="N76">
        <v>1</v>
      </c>
      <c r="O76">
        <v>1</v>
      </c>
      <c r="P76" s="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 s="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 s="6">
        <v>1</v>
      </c>
      <c r="AF76">
        <v>1</v>
      </c>
      <c r="AG76" s="13">
        <v>1</v>
      </c>
      <c r="AH76">
        <v>1</v>
      </c>
      <c r="AI76">
        <v>1</v>
      </c>
      <c r="AJ76">
        <v>1</v>
      </c>
      <c r="AK76">
        <v>1</v>
      </c>
      <c r="AL76" t="s">
        <v>35</v>
      </c>
    </row>
    <row r="77" spans="1:38" x14ac:dyDescent="0.2">
      <c r="A77" t="s">
        <v>81</v>
      </c>
      <c r="D77">
        <v>10.44</v>
      </c>
      <c r="E77">
        <v>50</v>
      </c>
      <c r="F77">
        <v>10</v>
      </c>
      <c r="G77">
        <v>10</v>
      </c>
      <c r="H77">
        <v>1</v>
      </c>
      <c r="I77">
        <v>1</v>
      </c>
      <c r="J77">
        <v>1</v>
      </c>
      <c r="K77" s="6">
        <v>1</v>
      </c>
      <c r="L77">
        <v>1</v>
      </c>
      <c r="M77">
        <v>1</v>
      </c>
      <c r="N77">
        <v>1</v>
      </c>
      <c r="O77">
        <v>1</v>
      </c>
      <c r="P77" s="6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 s="6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 s="6">
        <v>1</v>
      </c>
      <c r="AF77">
        <v>1</v>
      </c>
      <c r="AG77" s="13">
        <v>1</v>
      </c>
      <c r="AH77">
        <v>1</v>
      </c>
      <c r="AI77">
        <v>1</v>
      </c>
      <c r="AJ77">
        <v>1</v>
      </c>
      <c r="AK77">
        <v>1</v>
      </c>
      <c r="AL77" t="s">
        <v>35</v>
      </c>
    </row>
    <row r="78" spans="1:38" x14ac:dyDescent="0.2">
      <c r="A78" t="s">
        <v>49</v>
      </c>
      <c r="D78">
        <v>10.49</v>
      </c>
      <c r="E78">
        <v>41</v>
      </c>
      <c r="F78">
        <v>8</v>
      </c>
      <c r="G78">
        <v>10</v>
      </c>
      <c r="H78">
        <v>0</v>
      </c>
      <c r="I78">
        <v>1</v>
      </c>
      <c r="J78">
        <v>1</v>
      </c>
      <c r="K78" s="6">
        <v>1</v>
      </c>
      <c r="L78">
        <v>1</v>
      </c>
      <c r="M78">
        <v>0</v>
      </c>
      <c r="N78">
        <v>1</v>
      </c>
      <c r="O78">
        <v>0</v>
      </c>
      <c r="P78" s="6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 s="6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 s="6">
        <v>0</v>
      </c>
      <c r="AF78">
        <v>1</v>
      </c>
      <c r="AG78" s="13">
        <v>1</v>
      </c>
      <c r="AH78">
        <v>1</v>
      </c>
      <c r="AI78">
        <v>1</v>
      </c>
      <c r="AJ78">
        <v>1</v>
      </c>
      <c r="AK78">
        <v>1</v>
      </c>
      <c r="AL78" t="s">
        <v>50</v>
      </c>
    </row>
    <row r="79" spans="1:38" x14ac:dyDescent="0.2">
      <c r="A79" t="s">
        <v>170</v>
      </c>
      <c r="D79">
        <v>10.5</v>
      </c>
      <c r="E79">
        <v>50</v>
      </c>
      <c r="F79">
        <v>10</v>
      </c>
      <c r="G79">
        <v>10</v>
      </c>
      <c r="H79">
        <v>1</v>
      </c>
      <c r="I79">
        <v>1</v>
      </c>
      <c r="J79">
        <v>1</v>
      </c>
      <c r="K79" s="6">
        <v>1</v>
      </c>
      <c r="L79">
        <v>1</v>
      </c>
      <c r="M79">
        <v>1</v>
      </c>
      <c r="N79">
        <v>1</v>
      </c>
      <c r="O79">
        <v>1</v>
      </c>
      <c r="P79" s="6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 s="6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 s="6">
        <v>1</v>
      </c>
      <c r="AF79">
        <v>1</v>
      </c>
      <c r="AG79" s="13">
        <v>1</v>
      </c>
      <c r="AH79">
        <v>1</v>
      </c>
      <c r="AI79">
        <v>1</v>
      </c>
      <c r="AJ79">
        <v>1</v>
      </c>
      <c r="AK79">
        <v>1</v>
      </c>
      <c r="AL79" t="s">
        <v>35</v>
      </c>
    </row>
    <row r="80" spans="1:38" x14ac:dyDescent="0.2">
      <c r="A80" t="s">
        <v>175</v>
      </c>
      <c r="D80">
        <v>10.5</v>
      </c>
      <c r="E80">
        <v>50</v>
      </c>
      <c r="F80">
        <v>10</v>
      </c>
      <c r="G80">
        <v>10</v>
      </c>
      <c r="H80">
        <v>1</v>
      </c>
      <c r="I80">
        <v>1</v>
      </c>
      <c r="J80">
        <v>1</v>
      </c>
      <c r="K80" s="6">
        <v>1</v>
      </c>
      <c r="L80">
        <v>1</v>
      </c>
      <c r="M80">
        <v>1</v>
      </c>
      <c r="N80">
        <v>1</v>
      </c>
      <c r="O80">
        <v>1</v>
      </c>
      <c r="P80" s="6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 s="6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 s="6">
        <v>1</v>
      </c>
      <c r="AF80">
        <v>1</v>
      </c>
      <c r="AG80" s="13">
        <v>1</v>
      </c>
      <c r="AH80">
        <v>1</v>
      </c>
      <c r="AI80">
        <v>1</v>
      </c>
      <c r="AJ80">
        <v>1</v>
      </c>
      <c r="AK80">
        <v>1</v>
      </c>
      <c r="AL80" t="s">
        <v>35</v>
      </c>
    </row>
    <row r="81" spans="1:38" x14ac:dyDescent="0.2">
      <c r="A81" t="s">
        <v>127</v>
      </c>
      <c r="D81">
        <v>10.53</v>
      </c>
      <c r="E81">
        <v>49</v>
      </c>
      <c r="F81">
        <v>10</v>
      </c>
      <c r="G81">
        <v>10</v>
      </c>
      <c r="H81">
        <v>1</v>
      </c>
      <c r="I81">
        <v>1</v>
      </c>
      <c r="J81">
        <v>1</v>
      </c>
      <c r="K81" s="6">
        <v>1</v>
      </c>
      <c r="L81">
        <v>1</v>
      </c>
      <c r="M81">
        <v>1</v>
      </c>
      <c r="N81">
        <v>1</v>
      </c>
      <c r="O81">
        <v>0</v>
      </c>
      <c r="P81" s="6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 s="6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 s="6">
        <v>1</v>
      </c>
      <c r="AF81">
        <v>1</v>
      </c>
      <c r="AG81" s="13">
        <v>1</v>
      </c>
      <c r="AH81">
        <v>1</v>
      </c>
      <c r="AI81">
        <v>1</v>
      </c>
      <c r="AJ81">
        <v>1</v>
      </c>
      <c r="AK81">
        <v>1</v>
      </c>
      <c r="AL81" t="s">
        <v>35</v>
      </c>
    </row>
    <row r="82" spans="1:38" x14ac:dyDescent="0.2">
      <c r="A82" t="s">
        <v>112</v>
      </c>
      <c r="D82">
        <v>10.54</v>
      </c>
      <c r="E82">
        <v>50</v>
      </c>
      <c r="F82">
        <v>10</v>
      </c>
      <c r="G82">
        <v>10</v>
      </c>
      <c r="H82">
        <v>1</v>
      </c>
      <c r="I82">
        <v>1</v>
      </c>
      <c r="J82">
        <v>1</v>
      </c>
      <c r="K82" s="6">
        <v>1</v>
      </c>
      <c r="L82">
        <v>1</v>
      </c>
      <c r="M82">
        <v>1</v>
      </c>
      <c r="N82">
        <v>1</v>
      </c>
      <c r="O82">
        <v>1</v>
      </c>
      <c r="P82" s="6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 s="6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 s="6">
        <v>1</v>
      </c>
      <c r="AF82">
        <v>1</v>
      </c>
      <c r="AG82" s="13">
        <v>1</v>
      </c>
      <c r="AH82">
        <v>1</v>
      </c>
      <c r="AI82">
        <v>1</v>
      </c>
      <c r="AJ82">
        <v>1</v>
      </c>
      <c r="AK82">
        <v>1</v>
      </c>
      <c r="AL82" t="s">
        <v>35</v>
      </c>
    </row>
    <row r="83" spans="1:38" x14ac:dyDescent="0.2">
      <c r="A83" t="s">
        <v>60</v>
      </c>
      <c r="D83">
        <v>11</v>
      </c>
      <c r="E83">
        <v>49</v>
      </c>
      <c r="F83">
        <v>10</v>
      </c>
      <c r="G83">
        <v>10</v>
      </c>
      <c r="H83">
        <v>1</v>
      </c>
      <c r="I83">
        <v>1</v>
      </c>
      <c r="J83">
        <v>1</v>
      </c>
      <c r="K83" s="6">
        <v>1</v>
      </c>
      <c r="L83">
        <v>1</v>
      </c>
      <c r="M83">
        <v>1</v>
      </c>
      <c r="N83">
        <v>1</v>
      </c>
      <c r="O83">
        <v>1</v>
      </c>
      <c r="P83" s="6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 s="6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 s="6">
        <v>1</v>
      </c>
      <c r="AF83">
        <v>1</v>
      </c>
      <c r="AG83" s="13">
        <v>1</v>
      </c>
      <c r="AH83">
        <v>1</v>
      </c>
      <c r="AI83">
        <v>1</v>
      </c>
      <c r="AJ83">
        <v>1</v>
      </c>
      <c r="AK83">
        <v>1</v>
      </c>
      <c r="AL83" t="s">
        <v>35</v>
      </c>
    </row>
    <row r="84" spans="1:38" x14ac:dyDescent="0.2">
      <c r="A84" t="s">
        <v>75</v>
      </c>
      <c r="D84">
        <v>11.11</v>
      </c>
      <c r="E84">
        <v>50</v>
      </c>
      <c r="F84">
        <v>10</v>
      </c>
      <c r="G84">
        <v>10</v>
      </c>
      <c r="H84">
        <v>1</v>
      </c>
      <c r="I84">
        <v>1</v>
      </c>
      <c r="J84">
        <v>1</v>
      </c>
      <c r="K84" s="6">
        <v>1</v>
      </c>
      <c r="L84">
        <v>1</v>
      </c>
      <c r="M84">
        <v>1</v>
      </c>
      <c r="N84">
        <v>1</v>
      </c>
      <c r="O84">
        <v>1</v>
      </c>
      <c r="P84" s="6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 s="6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 s="6">
        <v>1</v>
      </c>
      <c r="AF84">
        <v>1</v>
      </c>
      <c r="AG84" s="13">
        <v>1</v>
      </c>
      <c r="AH84">
        <v>1</v>
      </c>
      <c r="AI84">
        <v>1</v>
      </c>
      <c r="AJ84">
        <v>1</v>
      </c>
      <c r="AK84">
        <v>1</v>
      </c>
      <c r="AL84" t="s">
        <v>35</v>
      </c>
    </row>
    <row r="85" spans="1:38" x14ac:dyDescent="0.2">
      <c r="A85" t="s">
        <v>111</v>
      </c>
      <c r="D85">
        <v>11.27</v>
      </c>
      <c r="E85">
        <v>50</v>
      </c>
      <c r="F85">
        <v>10</v>
      </c>
      <c r="G85">
        <v>10</v>
      </c>
      <c r="H85">
        <v>1</v>
      </c>
      <c r="I85">
        <v>1</v>
      </c>
      <c r="J85">
        <v>1</v>
      </c>
      <c r="K85" s="6">
        <v>1</v>
      </c>
      <c r="L85">
        <v>1</v>
      </c>
      <c r="M85">
        <v>1</v>
      </c>
      <c r="N85">
        <v>1</v>
      </c>
      <c r="O85">
        <v>1</v>
      </c>
      <c r="P85" s="6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 s="6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 s="6">
        <v>1</v>
      </c>
      <c r="AF85">
        <v>1</v>
      </c>
      <c r="AG85" s="13">
        <v>1</v>
      </c>
      <c r="AH85">
        <v>1</v>
      </c>
      <c r="AI85">
        <v>1</v>
      </c>
      <c r="AJ85">
        <v>1</v>
      </c>
      <c r="AK85">
        <v>1</v>
      </c>
      <c r="AL85" t="s">
        <v>35</v>
      </c>
    </row>
    <row r="86" spans="1:38" x14ac:dyDescent="0.2">
      <c r="A86" t="s">
        <v>77</v>
      </c>
      <c r="D86">
        <v>11.33</v>
      </c>
      <c r="E86">
        <v>50</v>
      </c>
      <c r="F86">
        <v>10</v>
      </c>
      <c r="G86">
        <v>10</v>
      </c>
      <c r="H86">
        <v>1</v>
      </c>
      <c r="I86">
        <v>1</v>
      </c>
      <c r="J86">
        <v>1</v>
      </c>
      <c r="K86" s="6">
        <v>1</v>
      </c>
      <c r="L86">
        <v>1</v>
      </c>
      <c r="M86">
        <v>1</v>
      </c>
      <c r="N86">
        <v>1</v>
      </c>
      <c r="O86">
        <v>1</v>
      </c>
      <c r="P86" s="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 s="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 s="6">
        <v>1</v>
      </c>
      <c r="AF86">
        <v>1</v>
      </c>
      <c r="AG86" s="13">
        <v>1</v>
      </c>
      <c r="AH86">
        <v>1</v>
      </c>
      <c r="AI86">
        <v>1</v>
      </c>
      <c r="AJ86">
        <v>1</v>
      </c>
      <c r="AK86">
        <v>1</v>
      </c>
      <c r="AL86" t="s">
        <v>35</v>
      </c>
    </row>
    <row r="87" spans="1:38" x14ac:dyDescent="0.2">
      <c r="A87" t="s">
        <v>105</v>
      </c>
      <c r="D87">
        <v>11.34</v>
      </c>
      <c r="E87">
        <v>46</v>
      </c>
      <c r="F87">
        <v>10</v>
      </c>
      <c r="G87">
        <v>10</v>
      </c>
      <c r="H87">
        <v>1</v>
      </c>
      <c r="I87">
        <v>1</v>
      </c>
      <c r="J87">
        <v>1</v>
      </c>
      <c r="K87" s="6">
        <v>1</v>
      </c>
      <c r="L87">
        <v>1</v>
      </c>
      <c r="M87">
        <v>1</v>
      </c>
      <c r="N87">
        <v>1</v>
      </c>
      <c r="O87">
        <v>0</v>
      </c>
      <c r="P87" s="6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 s="6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 s="6">
        <v>1</v>
      </c>
      <c r="AF87">
        <v>1</v>
      </c>
      <c r="AG87" s="13">
        <v>0</v>
      </c>
      <c r="AH87">
        <v>1</v>
      </c>
      <c r="AI87">
        <v>1</v>
      </c>
      <c r="AJ87">
        <v>1</v>
      </c>
      <c r="AK87">
        <v>1</v>
      </c>
      <c r="AL87" t="s">
        <v>35</v>
      </c>
    </row>
    <row r="88" spans="1:38" x14ac:dyDescent="0.2">
      <c r="A88" t="s">
        <v>156</v>
      </c>
      <c r="D88">
        <v>11.41</v>
      </c>
      <c r="E88">
        <v>50</v>
      </c>
      <c r="F88">
        <v>10</v>
      </c>
      <c r="G88">
        <v>10</v>
      </c>
      <c r="H88">
        <v>1</v>
      </c>
      <c r="I88">
        <v>1</v>
      </c>
      <c r="J88">
        <v>1</v>
      </c>
      <c r="K88" s="6">
        <v>1</v>
      </c>
      <c r="L88">
        <v>1</v>
      </c>
      <c r="M88">
        <v>1</v>
      </c>
      <c r="N88">
        <v>1</v>
      </c>
      <c r="O88">
        <v>1</v>
      </c>
      <c r="P88" s="6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 s="6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 s="6">
        <v>1</v>
      </c>
      <c r="AF88">
        <v>1</v>
      </c>
      <c r="AG88" s="13">
        <v>1</v>
      </c>
      <c r="AH88">
        <v>1</v>
      </c>
      <c r="AI88">
        <v>1</v>
      </c>
      <c r="AJ88">
        <v>1</v>
      </c>
      <c r="AK88">
        <v>1</v>
      </c>
      <c r="AL88" t="s">
        <v>35</v>
      </c>
    </row>
    <row r="89" spans="1:38" x14ac:dyDescent="0.2">
      <c r="A89" t="s">
        <v>68</v>
      </c>
      <c r="D89">
        <v>11.51</v>
      </c>
      <c r="E89">
        <v>50</v>
      </c>
      <c r="F89">
        <v>10</v>
      </c>
      <c r="G89">
        <v>10</v>
      </c>
      <c r="H89">
        <v>1</v>
      </c>
      <c r="I89">
        <v>1</v>
      </c>
      <c r="J89">
        <v>1</v>
      </c>
      <c r="K89" s="6">
        <v>1</v>
      </c>
      <c r="L89">
        <v>1</v>
      </c>
      <c r="M89">
        <v>1</v>
      </c>
      <c r="N89">
        <v>1</v>
      </c>
      <c r="O89">
        <v>1</v>
      </c>
      <c r="P89" s="6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 s="6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 s="6">
        <v>1</v>
      </c>
      <c r="AF89">
        <v>1</v>
      </c>
      <c r="AG89" s="13">
        <v>1</v>
      </c>
      <c r="AH89">
        <v>1</v>
      </c>
      <c r="AI89">
        <v>1</v>
      </c>
      <c r="AJ89">
        <v>1</v>
      </c>
      <c r="AK89">
        <v>1</v>
      </c>
      <c r="AL89" t="s">
        <v>35</v>
      </c>
    </row>
    <row r="90" spans="1:38" x14ac:dyDescent="0.2">
      <c r="A90" t="s">
        <v>63</v>
      </c>
      <c r="D90">
        <v>11.54</v>
      </c>
      <c r="E90">
        <v>36</v>
      </c>
      <c r="F90">
        <v>10</v>
      </c>
      <c r="G90">
        <v>10</v>
      </c>
      <c r="H90">
        <v>0</v>
      </c>
      <c r="I90">
        <v>0</v>
      </c>
      <c r="J90">
        <v>0</v>
      </c>
      <c r="K90" s="6">
        <v>0</v>
      </c>
      <c r="L90">
        <v>1</v>
      </c>
      <c r="M90">
        <v>1</v>
      </c>
      <c r="N90">
        <v>1</v>
      </c>
      <c r="O90">
        <v>1</v>
      </c>
      <c r="P90" s="6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s="6">
        <v>0</v>
      </c>
      <c r="Z90">
        <v>1</v>
      </c>
      <c r="AA90">
        <v>0</v>
      </c>
      <c r="AB90">
        <v>1</v>
      </c>
      <c r="AC90">
        <v>1</v>
      </c>
      <c r="AD90">
        <v>1</v>
      </c>
      <c r="AE90" s="6">
        <v>1</v>
      </c>
      <c r="AF90">
        <v>1</v>
      </c>
      <c r="AG90" s="13">
        <v>0</v>
      </c>
      <c r="AH90">
        <v>0</v>
      </c>
      <c r="AI90">
        <v>0</v>
      </c>
      <c r="AJ90">
        <v>1</v>
      </c>
      <c r="AK90">
        <v>1</v>
      </c>
      <c r="AL90" t="s">
        <v>53</v>
      </c>
    </row>
    <row r="91" spans="1:38" x14ac:dyDescent="0.2">
      <c r="A91" t="s">
        <v>133</v>
      </c>
      <c r="D91">
        <v>12.2</v>
      </c>
      <c r="E91">
        <v>49</v>
      </c>
      <c r="F91">
        <v>10</v>
      </c>
      <c r="G91">
        <v>10</v>
      </c>
      <c r="H91">
        <v>1</v>
      </c>
      <c r="I91">
        <v>1</v>
      </c>
      <c r="J91">
        <v>1</v>
      </c>
      <c r="K91" s="6">
        <v>1</v>
      </c>
      <c r="L91">
        <v>1</v>
      </c>
      <c r="M91">
        <v>1</v>
      </c>
      <c r="N91">
        <v>1</v>
      </c>
      <c r="O91">
        <v>1</v>
      </c>
      <c r="P91" s="6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 s="6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 s="6">
        <v>1</v>
      </c>
      <c r="AF91">
        <v>1</v>
      </c>
      <c r="AG91" s="13">
        <v>1</v>
      </c>
      <c r="AH91">
        <v>1</v>
      </c>
      <c r="AI91">
        <v>1</v>
      </c>
      <c r="AJ91">
        <v>1</v>
      </c>
      <c r="AK91">
        <v>1</v>
      </c>
      <c r="AL91" t="s">
        <v>35</v>
      </c>
    </row>
    <row r="92" spans="1:38" x14ac:dyDescent="0.2">
      <c r="A92" t="s">
        <v>186</v>
      </c>
      <c r="D92">
        <v>12.22</v>
      </c>
      <c r="E92">
        <v>50</v>
      </c>
      <c r="F92">
        <v>10</v>
      </c>
      <c r="G92">
        <v>10</v>
      </c>
      <c r="H92">
        <v>1</v>
      </c>
      <c r="I92">
        <v>1</v>
      </c>
      <c r="J92">
        <v>1</v>
      </c>
      <c r="K92" s="6">
        <v>1</v>
      </c>
      <c r="L92">
        <v>1</v>
      </c>
      <c r="M92">
        <v>1</v>
      </c>
      <c r="N92">
        <v>1</v>
      </c>
      <c r="O92">
        <v>1</v>
      </c>
      <c r="P92" s="6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 s="6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 s="6">
        <v>1</v>
      </c>
      <c r="AF92">
        <v>1</v>
      </c>
      <c r="AG92" s="13">
        <v>1</v>
      </c>
      <c r="AH92">
        <v>1</v>
      </c>
      <c r="AI92">
        <v>1</v>
      </c>
      <c r="AJ92">
        <v>1</v>
      </c>
      <c r="AK92">
        <v>1</v>
      </c>
      <c r="AL92" t="s">
        <v>35</v>
      </c>
    </row>
    <row r="93" spans="1:38" x14ac:dyDescent="0.2">
      <c r="A93" t="s">
        <v>64</v>
      </c>
      <c r="D93">
        <v>12.23</v>
      </c>
      <c r="E93">
        <v>50</v>
      </c>
      <c r="F93">
        <v>10</v>
      </c>
      <c r="G93">
        <v>10</v>
      </c>
      <c r="H93">
        <v>1</v>
      </c>
      <c r="I93">
        <v>1</v>
      </c>
      <c r="J93">
        <v>1</v>
      </c>
      <c r="K93" s="6">
        <v>1</v>
      </c>
      <c r="L93">
        <v>1</v>
      </c>
      <c r="M93">
        <v>1</v>
      </c>
      <c r="N93">
        <v>1</v>
      </c>
      <c r="O93">
        <v>1</v>
      </c>
      <c r="P93" s="6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 s="6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 s="6">
        <v>1</v>
      </c>
      <c r="AF93">
        <v>1</v>
      </c>
      <c r="AG93" s="13">
        <v>1</v>
      </c>
      <c r="AH93">
        <v>1</v>
      </c>
      <c r="AI93">
        <v>1</v>
      </c>
      <c r="AJ93">
        <v>1</v>
      </c>
      <c r="AK93">
        <v>1</v>
      </c>
      <c r="AL93" t="s">
        <v>35</v>
      </c>
    </row>
    <row r="94" spans="1:38" x14ac:dyDescent="0.2">
      <c r="A94" t="s">
        <v>173</v>
      </c>
      <c r="D94">
        <v>12.25</v>
      </c>
      <c r="E94">
        <v>22</v>
      </c>
      <c r="F94">
        <v>6</v>
      </c>
      <c r="G94">
        <v>5</v>
      </c>
      <c r="H94">
        <v>0</v>
      </c>
      <c r="I94">
        <v>0</v>
      </c>
      <c r="J94">
        <v>0</v>
      </c>
      <c r="K94" s="6">
        <v>0</v>
      </c>
      <c r="L94">
        <v>1</v>
      </c>
      <c r="M94">
        <v>0</v>
      </c>
      <c r="N94">
        <v>1</v>
      </c>
      <c r="O94">
        <v>0</v>
      </c>
      <c r="P94" s="6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 s="6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 s="6">
        <v>0</v>
      </c>
      <c r="AF94">
        <v>1</v>
      </c>
      <c r="AG94" s="13">
        <v>0</v>
      </c>
      <c r="AH94">
        <v>1</v>
      </c>
      <c r="AI94">
        <v>0</v>
      </c>
      <c r="AJ94">
        <v>1</v>
      </c>
      <c r="AK94">
        <v>1</v>
      </c>
      <c r="AL94" t="s">
        <v>46</v>
      </c>
    </row>
    <row r="95" spans="1:38" x14ac:dyDescent="0.2">
      <c r="A95" t="s">
        <v>100</v>
      </c>
      <c r="D95">
        <v>12.29</v>
      </c>
      <c r="E95">
        <v>17</v>
      </c>
      <c r="F95">
        <v>0</v>
      </c>
      <c r="G95">
        <v>5</v>
      </c>
      <c r="H95">
        <v>0</v>
      </c>
      <c r="I95">
        <v>0</v>
      </c>
      <c r="J95">
        <v>0</v>
      </c>
      <c r="K95" s="6">
        <v>1</v>
      </c>
      <c r="L95">
        <v>1</v>
      </c>
      <c r="M95">
        <v>0</v>
      </c>
      <c r="N95">
        <v>0</v>
      </c>
      <c r="O95">
        <v>0</v>
      </c>
      <c r="P95" s="6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 s="6">
        <v>0</v>
      </c>
      <c r="Z95">
        <v>1</v>
      </c>
      <c r="AA95">
        <v>1</v>
      </c>
      <c r="AB95">
        <v>0</v>
      </c>
      <c r="AC95">
        <v>1</v>
      </c>
      <c r="AD95">
        <v>1</v>
      </c>
      <c r="AE95" s="6">
        <v>0</v>
      </c>
      <c r="AF95">
        <v>1</v>
      </c>
      <c r="AG95" s="13">
        <v>0</v>
      </c>
      <c r="AH95">
        <v>1</v>
      </c>
      <c r="AI95">
        <v>0</v>
      </c>
      <c r="AJ95">
        <v>0</v>
      </c>
      <c r="AK95">
        <v>0</v>
      </c>
      <c r="AL95" t="s">
        <v>46</v>
      </c>
    </row>
    <row r="96" spans="1:38" x14ac:dyDescent="0.2">
      <c r="A96" t="s">
        <v>152</v>
      </c>
      <c r="D96">
        <v>12.3</v>
      </c>
      <c r="E96">
        <v>50</v>
      </c>
      <c r="F96">
        <v>10</v>
      </c>
      <c r="G96">
        <v>10</v>
      </c>
      <c r="H96">
        <v>1</v>
      </c>
      <c r="I96">
        <v>1</v>
      </c>
      <c r="J96">
        <v>1</v>
      </c>
      <c r="K96" s="6">
        <v>1</v>
      </c>
      <c r="L96">
        <v>1</v>
      </c>
      <c r="M96">
        <v>1</v>
      </c>
      <c r="N96">
        <v>1</v>
      </c>
      <c r="O96">
        <v>1</v>
      </c>
      <c r="P96" s="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 s="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 s="6">
        <v>1</v>
      </c>
      <c r="AF96">
        <v>1</v>
      </c>
      <c r="AG96" s="13">
        <v>1</v>
      </c>
      <c r="AH96">
        <v>1</v>
      </c>
      <c r="AI96">
        <v>1</v>
      </c>
      <c r="AJ96">
        <v>1</v>
      </c>
      <c r="AK96">
        <v>1</v>
      </c>
      <c r="AL96" t="s">
        <v>35</v>
      </c>
    </row>
    <row r="97" spans="1:38" x14ac:dyDescent="0.2">
      <c r="A97" t="s">
        <v>149</v>
      </c>
      <c r="D97">
        <v>12.48</v>
      </c>
      <c r="E97">
        <v>47.5</v>
      </c>
      <c r="F97">
        <v>10</v>
      </c>
      <c r="G97">
        <v>7.5</v>
      </c>
      <c r="H97">
        <v>1</v>
      </c>
      <c r="I97">
        <v>1</v>
      </c>
      <c r="J97">
        <v>1</v>
      </c>
      <c r="K97" s="6">
        <v>1</v>
      </c>
      <c r="L97">
        <v>1</v>
      </c>
      <c r="M97">
        <v>1</v>
      </c>
      <c r="N97">
        <v>1</v>
      </c>
      <c r="O97">
        <v>1</v>
      </c>
      <c r="P97" s="6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 s="6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 s="6">
        <v>1</v>
      </c>
      <c r="AF97">
        <v>1</v>
      </c>
      <c r="AG97" s="13">
        <v>1</v>
      </c>
      <c r="AH97">
        <v>1</v>
      </c>
      <c r="AI97">
        <v>1</v>
      </c>
      <c r="AJ97">
        <v>1</v>
      </c>
      <c r="AK97">
        <v>1</v>
      </c>
      <c r="AL97" t="s">
        <v>35</v>
      </c>
    </row>
    <row r="98" spans="1:38" x14ac:dyDescent="0.2">
      <c r="A98" t="s">
        <v>36</v>
      </c>
      <c r="D98">
        <v>13.1</v>
      </c>
      <c r="E98">
        <v>47</v>
      </c>
      <c r="F98">
        <v>10</v>
      </c>
      <c r="G98">
        <v>10</v>
      </c>
      <c r="H98">
        <v>1</v>
      </c>
      <c r="I98">
        <v>1</v>
      </c>
      <c r="J98">
        <v>1</v>
      </c>
      <c r="K98" s="6">
        <v>1</v>
      </c>
      <c r="L98">
        <v>1</v>
      </c>
      <c r="M98">
        <v>0</v>
      </c>
      <c r="N98">
        <v>0</v>
      </c>
      <c r="O98">
        <v>1</v>
      </c>
      <c r="P98" s="6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 s="6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 s="6">
        <v>1</v>
      </c>
      <c r="AF98">
        <v>1</v>
      </c>
      <c r="AG98" s="13">
        <v>1</v>
      </c>
      <c r="AH98">
        <v>1</v>
      </c>
      <c r="AI98">
        <v>1</v>
      </c>
      <c r="AJ98">
        <v>1</v>
      </c>
      <c r="AK98">
        <v>1</v>
      </c>
      <c r="AL98" t="s">
        <v>35</v>
      </c>
    </row>
    <row r="99" spans="1:38" x14ac:dyDescent="0.2">
      <c r="A99" t="s">
        <v>84</v>
      </c>
      <c r="D99">
        <v>13.12</v>
      </c>
      <c r="E99">
        <v>49</v>
      </c>
      <c r="F99">
        <v>10</v>
      </c>
      <c r="G99">
        <v>10</v>
      </c>
      <c r="H99">
        <v>1</v>
      </c>
      <c r="I99">
        <v>1</v>
      </c>
      <c r="J99">
        <v>1</v>
      </c>
      <c r="K99" s="6">
        <v>1</v>
      </c>
      <c r="L99">
        <v>1</v>
      </c>
      <c r="M99">
        <v>1</v>
      </c>
      <c r="N99">
        <v>1</v>
      </c>
      <c r="O99">
        <v>1</v>
      </c>
      <c r="P99" s="6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 s="6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 s="6">
        <v>1</v>
      </c>
      <c r="AF99">
        <v>1</v>
      </c>
      <c r="AG99" s="13">
        <v>1</v>
      </c>
      <c r="AH99">
        <v>1</v>
      </c>
      <c r="AI99">
        <v>1</v>
      </c>
      <c r="AJ99">
        <v>1</v>
      </c>
      <c r="AK99">
        <v>1</v>
      </c>
      <c r="AL99" t="s">
        <v>35</v>
      </c>
    </row>
    <row r="100" spans="1:38" x14ac:dyDescent="0.2">
      <c r="A100" t="s">
        <v>191</v>
      </c>
      <c r="D100">
        <v>13.18</v>
      </c>
      <c r="E100">
        <v>49</v>
      </c>
      <c r="F100">
        <v>10</v>
      </c>
      <c r="G100">
        <v>10</v>
      </c>
      <c r="H100">
        <v>1</v>
      </c>
      <c r="I100">
        <v>0</v>
      </c>
      <c r="J100">
        <v>1</v>
      </c>
      <c r="K100" s="6">
        <v>1</v>
      </c>
      <c r="L100">
        <v>1</v>
      </c>
      <c r="M100">
        <v>1</v>
      </c>
      <c r="N100">
        <v>1</v>
      </c>
      <c r="O100">
        <v>1</v>
      </c>
      <c r="P100" s="6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 s="6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 s="6">
        <v>1</v>
      </c>
      <c r="AF100">
        <v>1</v>
      </c>
      <c r="AG100" s="13">
        <v>1</v>
      </c>
      <c r="AH100">
        <v>1</v>
      </c>
      <c r="AI100">
        <v>1</v>
      </c>
      <c r="AJ100">
        <v>1</v>
      </c>
      <c r="AK100">
        <v>1</v>
      </c>
      <c r="AL100" t="s">
        <v>35</v>
      </c>
    </row>
    <row r="101" spans="1:38" x14ac:dyDescent="0.2">
      <c r="A101" t="s">
        <v>168</v>
      </c>
      <c r="D101">
        <v>13.2</v>
      </c>
      <c r="E101">
        <v>50</v>
      </c>
      <c r="F101">
        <v>10</v>
      </c>
      <c r="G101">
        <v>10</v>
      </c>
      <c r="H101">
        <v>1</v>
      </c>
      <c r="I101">
        <v>1</v>
      </c>
      <c r="J101">
        <v>1</v>
      </c>
      <c r="K101" s="6">
        <v>1</v>
      </c>
      <c r="L101">
        <v>1</v>
      </c>
      <c r="M101">
        <v>1</v>
      </c>
      <c r="N101">
        <v>1</v>
      </c>
      <c r="O101">
        <v>1</v>
      </c>
      <c r="P101" s="6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 s="6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 s="6">
        <v>1</v>
      </c>
      <c r="AF101">
        <v>1</v>
      </c>
      <c r="AG101" s="13">
        <v>1</v>
      </c>
      <c r="AH101">
        <v>1</v>
      </c>
      <c r="AI101">
        <v>1</v>
      </c>
      <c r="AJ101">
        <v>1</v>
      </c>
      <c r="AK101">
        <v>1</v>
      </c>
      <c r="AL101" t="s">
        <v>35</v>
      </c>
    </row>
    <row r="102" spans="1:38" x14ac:dyDescent="0.2">
      <c r="A102" t="s">
        <v>83</v>
      </c>
      <c r="D102">
        <v>13.37</v>
      </c>
      <c r="E102">
        <v>48</v>
      </c>
      <c r="F102">
        <v>10</v>
      </c>
      <c r="G102">
        <v>10</v>
      </c>
      <c r="H102">
        <v>1</v>
      </c>
      <c r="I102">
        <v>1</v>
      </c>
      <c r="J102">
        <v>1</v>
      </c>
      <c r="K102" s="6">
        <v>1</v>
      </c>
      <c r="L102">
        <v>1</v>
      </c>
      <c r="M102">
        <v>1</v>
      </c>
      <c r="N102">
        <v>1</v>
      </c>
      <c r="O102">
        <v>1</v>
      </c>
      <c r="P102" s="6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 s="6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 s="6">
        <v>1</v>
      </c>
      <c r="AF102">
        <v>1</v>
      </c>
      <c r="AG102" s="13">
        <v>1</v>
      </c>
      <c r="AH102">
        <v>1</v>
      </c>
      <c r="AI102">
        <v>1</v>
      </c>
      <c r="AJ102">
        <v>1</v>
      </c>
      <c r="AK102">
        <v>0</v>
      </c>
      <c r="AL102" t="s">
        <v>35</v>
      </c>
    </row>
    <row r="103" spans="1:38" x14ac:dyDescent="0.2">
      <c r="A103" t="s">
        <v>128</v>
      </c>
      <c r="D103">
        <v>13.4</v>
      </c>
      <c r="E103">
        <v>48</v>
      </c>
      <c r="F103">
        <v>10</v>
      </c>
      <c r="G103">
        <v>10</v>
      </c>
      <c r="H103">
        <v>1</v>
      </c>
      <c r="I103">
        <v>0</v>
      </c>
      <c r="J103">
        <v>1</v>
      </c>
      <c r="K103" s="6">
        <v>1</v>
      </c>
      <c r="L103">
        <v>1</v>
      </c>
      <c r="M103">
        <v>1</v>
      </c>
      <c r="N103">
        <v>1</v>
      </c>
      <c r="O103">
        <v>1</v>
      </c>
      <c r="P103" s="6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 s="6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 s="6">
        <v>1</v>
      </c>
      <c r="AF103">
        <v>1</v>
      </c>
      <c r="AG103" s="13">
        <v>1</v>
      </c>
      <c r="AH103">
        <v>1</v>
      </c>
      <c r="AI103">
        <v>1</v>
      </c>
      <c r="AJ103">
        <v>1</v>
      </c>
      <c r="AK103">
        <v>1</v>
      </c>
      <c r="AL103" t="s">
        <v>35</v>
      </c>
    </row>
    <row r="104" spans="1:38" x14ac:dyDescent="0.2">
      <c r="A104" t="s">
        <v>62</v>
      </c>
      <c r="D104">
        <v>13.43</v>
      </c>
      <c r="E104">
        <v>49</v>
      </c>
      <c r="F104">
        <v>10</v>
      </c>
      <c r="G104">
        <v>10</v>
      </c>
      <c r="H104">
        <v>1</v>
      </c>
      <c r="I104">
        <v>1</v>
      </c>
      <c r="J104">
        <v>1</v>
      </c>
      <c r="K104" s="6">
        <v>1</v>
      </c>
      <c r="L104">
        <v>1</v>
      </c>
      <c r="M104">
        <v>1</v>
      </c>
      <c r="N104">
        <v>1</v>
      </c>
      <c r="O104">
        <v>0</v>
      </c>
      <c r="P104" s="6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 s="6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 s="6">
        <v>1</v>
      </c>
      <c r="AF104">
        <v>1</v>
      </c>
      <c r="AG104" s="13">
        <v>1</v>
      </c>
      <c r="AH104">
        <v>1</v>
      </c>
      <c r="AI104">
        <v>1</v>
      </c>
      <c r="AJ104">
        <v>1</v>
      </c>
      <c r="AK104">
        <v>1</v>
      </c>
      <c r="AL104" t="s">
        <v>35</v>
      </c>
    </row>
    <row r="105" spans="1:38" x14ac:dyDescent="0.2">
      <c r="A105" t="s">
        <v>177</v>
      </c>
      <c r="D105">
        <v>13.53</v>
      </c>
      <c r="E105">
        <v>50</v>
      </c>
      <c r="F105">
        <v>10</v>
      </c>
      <c r="G105">
        <v>10</v>
      </c>
      <c r="H105">
        <v>1</v>
      </c>
      <c r="I105">
        <v>1</v>
      </c>
      <c r="J105">
        <v>1</v>
      </c>
      <c r="K105" s="6">
        <v>1</v>
      </c>
      <c r="L105">
        <v>1</v>
      </c>
      <c r="M105">
        <v>1</v>
      </c>
      <c r="N105">
        <v>1</v>
      </c>
      <c r="O105">
        <v>1</v>
      </c>
      <c r="P105" s="6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 s="6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 s="6">
        <v>1</v>
      </c>
      <c r="AF105">
        <v>1</v>
      </c>
      <c r="AG105" s="13">
        <v>1</v>
      </c>
      <c r="AH105">
        <v>1</v>
      </c>
      <c r="AI105">
        <v>1</v>
      </c>
      <c r="AJ105">
        <v>1</v>
      </c>
      <c r="AK105">
        <v>1</v>
      </c>
      <c r="AL105" t="s">
        <v>35</v>
      </c>
    </row>
    <row r="106" spans="1:38" x14ac:dyDescent="0.2">
      <c r="A106" t="s">
        <v>108</v>
      </c>
      <c r="D106">
        <v>13.56</v>
      </c>
      <c r="E106">
        <v>40</v>
      </c>
      <c r="F106">
        <v>0</v>
      </c>
      <c r="G106">
        <v>10</v>
      </c>
      <c r="H106">
        <v>1</v>
      </c>
      <c r="I106">
        <v>1</v>
      </c>
      <c r="J106">
        <v>1</v>
      </c>
      <c r="K106" s="6">
        <v>1</v>
      </c>
      <c r="L106">
        <v>1</v>
      </c>
      <c r="M106">
        <v>1</v>
      </c>
      <c r="N106">
        <v>1</v>
      </c>
      <c r="O106">
        <v>1</v>
      </c>
      <c r="P106" s="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 s="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 s="6">
        <v>1</v>
      </c>
      <c r="AF106">
        <v>1</v>
      </c>
      <c r="AG106" s="13">
        <v>1</v>
      </c>
      <c r="AH106">
        <v>1</v>
      </c>
      <c r="AI106">
        <v>1</v>
      </c>
      <c r="AJ106">
        <v>1</v>
      </c>
      <c r="AK106">
        <v>1</v>
      </c>
      <c r="AL106" t="s">
        <v>50</v>
      </c>
    </row>
    <row r="107" spans="1:38" x14ac:dyDescent="0.2">
      <c r="A107" t="s">
        <v>132</v>
      </c>
      <c r="D107">
        <v>13.8</v>
      </c>
      <c r="E107">
        <v>50</v>
      </c>
      <c r="F107">
        <v>10</v>
      </c>
      <c r="G107">
        <v>10</v>
      </c>
      <c r="H107">
        <v>1</v>
      </c>
      <c r="I107">
        <v>1</v>
      </c>
      <c r="J107">
        <v>1</v>
      </c>
      <c r="K107" s="6">
        <v>1</v>
      </c>
      <c r="L107">
        <v>1</v>
      </c>
      <c r="M107">
        <v>1</v>
      </c>
      <c r="N107">
        <v>1</v>
      </c>
      <c r="O107">
        <v>1</v>
      </c>
      <c r="P107" s="6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 s="6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 s="6">
        <v>1</v>
      </c>
      <c r="AF107">
        <v>1</v>
      </c>
      <c r="AG107" s="13">
        <v>1</v>
      </c>
      <c r="AH107">
        <v>1</v>
      </c>
      <c r="AI107">
        <v>1</v>
      </c>
      <c r="AJ107">
        <v>1</v>
      </c>
      <c r="AK107">
        <v>1</v>
      </c>
      <c r="AL107" t="s">
        <v>35</v>
      </c>
    </row>
    <row r="108" spans="1:38" x14ac:dyDescent="0.2">
      <c r="A108" t="s">
        <v>90</v>
      </c>
      <c r="D108">
        <v>14.15</v>
      </c>
      <c r="E108">
        <v>50</v>
      </c>
      <c r="F108">
        <v>10</v>
      </c>
      <c r="G108">
        <v>10</v>
      </c>
      <c r="H108">
        <v>1</v>
      </c>
      <c r="I108">
        <v>1</v>
      </c>
      <c r="J108">
        <v>1</v>
      </c>
      <c r="K108" s="6">
        <v>1</v>
      </c>
      <c r="L108">
        <v>1</v>
      </c>
      <c r="M108">
        <v>1</v>
      </c>
      <c r="N108">
        <v>1</v>
      </c>
      <c r="O108">
        <v>1</v>
      </c>
      <c r="P108" s="6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 s="6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 s="6">
        <v>1</v>
      </c>
      <c r="AF108">
        <v>1</v>
      </c>
      <c r="AG108" s="13">
        <v>1</v>
      </c>
      <c r="AH108">
        <v>1</v>
      </c>
      <c r="AI108">
        <v>1</v>
      </c>
      <c r="AJ108">
        <v>1</v>
      </c>
      <c r="AK108">
        <v>1</v>
      </c>
      <c r="AL108" t="s">
        <v>35</v>
      </c>
    </row>
    <row r="109" spans="1:38" x14ac:dyDescent="0.2">
      <c r="A109" t="s">
        <v>150</v>
      </c>
      <c r="D109">
        <v>14.22</v>
      </c>
      <c r="E109">
        <v>50</v>
      </c>
      <c r="F109">
        <v>10</v>
      </c>
      <c r="G109">
        <v>10</v>
      </c>
      <c r="H109">
        <v>1</v>
      </c>
      <c r="I109">
        <v>1</v>
      </c>
      <c r="J109">
        <v>1</v>
      </c>
      <c r="K109" s="6">
        <v>1</v>
      </c>
      <c r="L109">
        <v>1</v>
      </c>
      <c r="M109">
        <v>1</v>
      </c>
      <c r="N109">
        <v>1</v>
      </c>
      <c r="O109">
        <v>1</v>
      </c>
      <c r="P109" s="6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 s="6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 s="6">
        <v>1</v>
      </c>
      <c r="AF109">
        <v>1</v>
      </c>
      <c r="AG109" s="13">
        <v>1</v>
      </c>
      <c r="AH109">
        <v>1</v>
      </c>
      <c r="AI109">
        <v>1</v>
      </c>
      <c r="AJ109">
        <v>1</v>
      </c>
      <c r="AK109">
        <v>1</v>
      </c>
      <c r="AL109" t="s">
        <v>35</v>
      </c>
    </row>
    <row r="110" spans="1:38" x14ac:dyDescent="0.2">
      <c r="A110" t="s">
        <v>139</v>
      </c>
      <c r="D110">
        <v>14.3</v>
      </c>
      <c r="E110">
        <v>48</v>
      </c>
      <c r="F110">
        <v>10</v>
      </c>
      <c r="G110">
        <v>10</v>
      </c>
      <c r="H110">
        <v>1</v>
      </c>
      <c r="I110">
        <v>1</v>
      </c>
      <c r="J110">
        <v>1</v>
      </c>
      <c r="K110" s="6">
        <v>1</v>
      </c>
      <c r="L110">
        <v>1</v>
      </c>
      <c r="M110">
        <v>1</v>
      </c>
      <c r="N110">
        <v>0</v>
      </c>
      <c r="O110">
        <v>1</v>
      </c>
      <c r="P110" s="6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 s="6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 s="6">
        <v>1</v>
      </c>
      <c r="AF110">
        <v>1</v>
      </c>
      <c r="AG110" s="13">
        <v>1</v>
      </c>
      <c r="AH110">
        <v>1</v>
      </c>
      <c r="AI110">
        <v>1</v>
      </c>
      <c r="AJ110">
        <v>1</v>
      </c>
      <c r="AK110">
        <v>0</v>
      </c>
      <c r="AL110" t="s">
        <v>35</v>
      </c>
    </row>
    <row r="111" spans="1:38" x14ac:dyDescent="0.2">
      <c r="A111" t="s">
        <v>163</v>
      </c>
      <c r="D111">
        <v>14.39</v>
      </c>
      <c r="E111">
        <v>50</v>
      </c>
      <c r="F111">
        <v>10</v>
      </c>
      <c r="G111">
        <v>10</v>
      </c>
      <c r="H111">
        <v>1</v>
      </c>
      <c r="I111">
        <v>1</v>
      </c>
      <c r="J111">
        <v>1</v>
      </c>
      <c r="K111" s="6">
        <v>1</v>
      </c>
      <c r="L111">
        <v>1</v>
      </c>
      <c r="M111">
        <v>1</v>
      </c>
      <c r="N111">
        <v>1</v>
      </c>
      <c r="O111">
        <v>1</v>
      </c>
      <c r="P111" s="6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 s="6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 s="6">
        <v>1</v>
      </c>
      <c r="AF111">
        <v>1</v>
      </c>
      <c r="AG111" s="13">
        <v>1</v>
      </c>
      <c r="AH111">
        <v>1</v>
      </c>
      <c r="AI111">
        <v>1</v>
      </c>
      <c r="AJ111">
        <v>1</v>
      </c>
      <c r="AK111">
        <v>1</v>
      </c>
      <c r="AL111" t="s">
        <v>35</v>
      </c>
    </row>
    <row r="112" spans="1:38" x14ac:dyDescent="0.2">
      <c r="A112" t="s">
        <v>166</v>
      </c>
      <c r="D112">
        <v>14.44</v>
      </c>
      <c r="E112">
        <v>49</v>
      </c>
      <c r="F112">
        <v>10</v>
      </c>
      <c r="G112">
        <v>10</v>
      </c>
      <c r="H112">
        <v>1</v>
      </c>
      <c r="I112">
        <v>0</v>
      </c>
      <c r="J112">
        <v>1</v>
      </c>
      <c r="K112" s="6">
        <v>1</v>
      </c>
      <c r="L112">
        <v>1</v>
      </c>
      <c r="M112">
        <v>1</v>
      </c>
      <c r="N112">
        <v>1</v>
      </c>
      <c r="O112">
        <v>1</v>
      </c>
      <c r="P112" s="6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 s="6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 s="6">
        <v>1</v>
      </c>
      <c r="AF112">
        <v>1</v>
      </c>
      <c r="AG112" s="13">
        <v>1</v>
      </c>
      <c r="AH112">
        <v>1</v>
      </c>
      <c r="AI112">
        <v>1</v>
      </c>
      <c r="AJ112">
        <v>1</v>
      </c>
      <c r="AK112">
        <v>1</v>
      </c>
      <c r="AL112" t="s">
        <v>35</v>
      </c>
    </row>
    <row r="113" spans="1:38" x14ac:dyDescent="0.2">
      <c r="A113" t="s">
        <v>160</v>
      </c>
      <c r="D113">
        <v>14.45</v>
      </c>
      <c r="E113">
        <v>50</v>
      </c>
      <c r="F113">
        <v>10</v>
      </c>
      <c r="G113">
        <v>10</v>
      </c>
      <c r="H113">
        <v>1</v>
      </c>
      <c r="I113">
        <v>1</v>
      </c>
      <c r="J113">
        <v>1</v>
      </c>
      <c r="K113" s="6">
        <v>1</v>
      </c>
      <c r="L113">
        <v>1</v>
      </c>
      <c r="M113">
        <v>1</v>
      </c>
      <c r="N113">
        <v>1</v>
      </c>
      <c r="O113">
        <v>1</v>
      </c>
      <c r="P113" s="6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 s="6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 s="6">
        <v>1</v>
      </c>
      <c r="AF113">
        <v>1</v>
      </c>
      <c r="AG113" s="13">
        <v>1</v>
      </c>
      <c r="AH113">
        <v>1</v>
      </c>
      <c r="AI113">
        <v>1</v>
      </c>
      <c r="AJ113">
        <v>1</v>
      </c>
      <c r="AK113">
        <v>1</v>
      </c>
      <c r="AL113" t="s">
        <v>35</v>
      </c>
    </row>
    <row r="114" spans="1:38" x14ac:dyDescent="0.2">
      <c r="A114" t="s">
        <v>97</v>
      </c>
      <c r="D114">
        <v>15.15</v>
      </c>
      <c r="E114">
        <v>48.75</v>
      </c>
      <c r="F114">
        <v>10</v>
      </c>
      <c r="G114">
        <v>8.75</v>
      </c>
      <c r="H114">
        <v>1</v>
      </c>
      <c r="I114">
        <v>1</v>
      </c>
      <c r="J114">
        <v>1</v>
      </c>
      <c r="K114" s="6">
        <v>1</v>
      </c>
      <c r="L114">
        <v>1</v>
      </c>
      <c r="M114">
        <v>1</v>
      </c>
      <c r="N114">
        <v>1</v>
      </c>
      <c r="O114">
        <v>1</v>
      </c>
      <c r="P114" s="6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 s="6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 s="6">
        <v>1</v>
      </c>
      <c r="AF114">
        <v>1</v>
      </c>
      <c r="AG114" s="13">
        <v>1</v>
      </c>
      <c r="AH114">
        <v>1</v>
      </c>
      <c r="AI114">
        <v>1</v>
      </c>
      <c r="AJ114">
        <v>1</v>
      </c>
      <c r="AK114">
        <v>1</v>
      </c>
      <c r="AL114" t="s">
        <v>35</v>
      </c>
    </row>
    <row r="115" spans="1:38" x14ac:dyDescent="0.2">
      <c r="A115" t="s">
        <v>179</v>
      </c>
      <c r="D115">
        <v>15.32</v>
      </c>
      <c r="E115">
        <v>50</v>
      </c>
      <c r="F115">
        <v>10</v>
      </c>
      <c r="G115">
        <v>10</v>
      </c>
      <c r="H115">
        <v>1</v>
      </c>
      <c r="I115">
        <v>1</v>
      </c>
      <c r="J115">
        <v>1</v>
      </c>
      <c r="K115" s="6">
        <v>1</v>
      </c>
      <c r="L115">
        <v>1</v>
      </c>
      <c r="M115">
        <v>1</v>
      </c>
      <c r="N115">
        <v>1</v>
      </c>
      <c r="O115">
        <v>1</v>
      </c>
      <c r="P115" s="6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 s="6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 s="6">
        <v>1</v>
      </c>
      <c r="AF115">
        <v>1</v>
      </c>
      <c r="AG115" s="13">
        <v>1</v>
      </c>
      <c r="AH115">
        <v>1</v>
      </c>
      <c r="AI115">
        <v>1</v>
      </c>
      <c r="AJ115">
        <v>1</v>
      </c>
      <c r="AK115">
        <v>1</v>
      </c>
      <c r="AL115" t="s">
        <v>35</v>
      </c>
    </row>
    <row r="116" spans="1:38" x14ac:dyDescent="0.2">
      <c r="A116" t="s">
        <v>54</v>
      </c>
      <c r="D116">
        <v>15.35</v>
      </c>
      <c r="E116">
        <v>49</v>
      </c>
      <c r="F116">
        <v>10</v>
      </c>
      <c r="G116">
        <v>10</v>
      </c>
      <c r="H116">
        <v>1</v>
      </c>
      <c r="I116">
        <v>1</v>
      </c>
      <c r="J116">
        <v>1</v>
      </c>
      <c r="K116" s="6">
        <v>1</v>
      </c>
      <c r="L116">
        <v>1</v>
      </c>
      <c r="M116">
        <v>1</v>
      </c>
      <c r="N116">
        <v>1</v>
      </c>
      <c r="O116">
        <v>1</v>
      </c>
      <c r="P116" s="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 s="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 s="6">
        <v>1</v>
      </c>
      <c r="AF116">
        <v>1</v>
      </c>
      <c r="AG116" s="13">
        <v>1</v>
      </c>
      <c r="AH116">
        <v>1</v>
      </c>
      <c r="AI116">
        <v>1</v>
      </c>
      <c r="AJ116">
        <v>1</v>
      </c>
      <c r="AK116">
        <v>0</v>
      </c>
      <c r="AL116" t="s">
        <v>35</v>
      </c>
    </row>
    <row r="117" spans="1:38" x14ac:dyDescent="0.2">
      <c r="A117" t="s">
        <v>95</v>
      </c>
      <c r="D117">
        <v>15.41</v>
      </c>
      <c r="E117">
        <v>50</v>
      </c>
      <c r="F117">
        <v>10</v>
      </c>
      <c r="G117">
        <v>10</v>
      </c>
      <c r="H117">
        <v>1</v>
      </c>
      <c r="I117">
        <v>1</v>
      </c>
      <c r="J117">
        <v>1</v>
      </c>
      <c r="K117" s="6">
        <v>1</v>
      </c>
      <c r="L117">
        <v>1</v>
      </c>
      <c r="M117">
        <v>1</v>
      </c>
      <c r="N117">
        <v>1</v>
      </c>
      <c r="O117">
        <v>1</v>
      </c>
      <c r="P117" s="6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 s="6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 s="6">
        <v>1</v>
      </c>
      <c r="AF117">
        <v>1</v>
      </c>
      <c r="AG117" s="13">
        <v>1</v>
      </c>
      <c r="AH117">
        <v>1</v>
      </c>
      <c r="AI117">
        <v>1</v>
      </c>
      <c r="AJ117">
        <v>1</v>
      </c>
      <c r="AK117">
        <v>1</v>
      </c>
      <c r="AL117" t="s">
        <v>35</v>
      </c>
    </row>
    <row r="118" spans="1:38" x14ac:dyDescent="0.2">
      <c r="A118" t="s">
        <v>176</v>
      </c>
      <c r="D118">
        <v>16.100000000000001</v>
      </c>
      <c r="E118">
        <v>50</v>
      </c>
      <c r="F118">
        <v>10</v>
      </c>
      <c r="G118">
        <v>10</v>
      </c>
      <c r="H118">
        <v>1</v>
      </c>
      <c r="I118">
        <v>1</v>
      </c>
      <c r="J118">
        <v>1</v>
      </c>
      <c r="K118" s="6">
        <v>1</v>
      </c>
      <c r="L118">
        <v>1</v>
      </c>
      <c r="M118">
        <v>1</v>
      </c>
      <c r="N118">
        <v>1</v>
      </c>
      <c r="O118">
        <v>1</v>
      </c>
      <c r="P118" s="6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 s="6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 s="6">
        <v>1</v>
      </c>
      <c r="AF118">
        <v>1</v>
      </c>
      <c r="AG118" s="13">
        <v>1</v>
      </c>
      <c r="AH118">
        <v>1</v>
      </c>
      <c r="AI118">
        <v>1</v>
      </c>
      <c r="AJ118">
        <v>1</v>
      </c>
      <c r="AK118">
        <v>1</v>
      </c>
      <c r="AL118" t="s">
        <v>35</v>
      </c>
    </row>
    <row r="119" spans="1:38" x14ac:dyDescent="0.2">
      <c r="A119" t="s">
        <v>94</v>
      </c>
      <c r="D119">
        <v>16.11</v>
      </c>
      <c r="E119">
        <v>48</v>
      </c>
      <c r="F119">
        <v>10</v>
      </c>
      <c r="G119">
        <v>10</v>
      </c>
      <c r="H119">
        <v>1</v>
      </c>
      <c r="I119">
        <v>1</v>
      </c>
      <c r="J119">
        <v>1</v>
      </c>
      <c r="K119" s="6">
        <v>1</v>
      </c>
      <c r="L119">
        <v>0</v>
      </c>
      <c r="M119">
        <v>0</v>
      </c>
      <c r="N119">
        <v>1</v>
      </c>
      <c r="O119">
        <v>1</v>
      </c>
      <c r="P119" s="6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 s="6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 s="6">
        <v>1</v>
      </c>
      <c r="AF119">
        <v>1</v>
      </c>
      <c r="AG119" s="13">
        <v>1</v>
      </c>
      <c r="AH119">
        <v>1</v>
      </c>
      <c r="AI119">
        <v>1</v>
      </c>
      <c r="AJ119">
        <v>1</v>
      </c>
      <c r="AK119">
        <v>1</v>
      </c>
      <c r="AL119" t="s">
        <v>35</v>
      </c>
    </row>
    <row r="120" spans="1:38" x14ac:dyDescent="0.2">
      <c r="A120" t="s">
        <v>126</v>
      </c>
      <c r="D120">
        <v>16.12</v>
      </c>
      <c r="E120">
        <v>50</v>
      </c>
      <c r="F120">
        <v>10</v>
      </c>
      <c r="G120">
        <v>10</v>
      </c>
      <c r="H120">
        <v>1</v>
      </c>
      <c r="I120">
        <v>1</v>
      </c>
      <c r="J120">
        <v>1</v>
      </c>
      <c r="K120" s="6">
        <v>1</v>
      </c>
      <c r="L120">
        <v>1</v>
      </c>
      <c r="M120">
        <v>1</v>
      </c>
      <c r="N120">
        <v>1</v>
      </c>
      <c r="O120">
        <v>1</v>
      </c>
      <c r="P120" s="6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 s="6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 s="6">
        <v>1</v>
      </c>
      <c r="AF120">
        <v>1</v>
      </c>
      <c r="AG120" s="13">
        <v>1</v>
      </c>
      <c r="AH120">
        <v>1</v>
      </c>
      <c r="AI120">
        <v>1</v>
      </c>
      <c r="AJ120">
        <v>1</v>
      </c>
      <c r="AK120">
        <v>1</v>
      </c>
      <c r="AL120" t="s">
        <v>35</v>
      </c>
    </row>
    <row r="121" spans="1:38" x14ac:dyDescent="0.2">
      <c r="A121" t="s">
        <v>71</v>
      </c>
      <c r="D121">
        <v>16.18</v>
      </c>
      <c r="E121">
        <v>45</v>
      </c>
      <c r="F121">
        <v>10</v>
      </c>
      <c r="G121">
        <v>10</v>
      </c>
      <c r="H121">
        <v>0</v>
      </c>
      <c r="I121">
        <v>0</v>
      </c>
      <c r="J121">
        <v>1</v>
      </c>
      <c r="K121" s="6">
        <v>0</v>
      </c>
      <c r="L121">
        <v>1</v>
      </c>
      <c r="M121">
        <v>1</v>
      </c>
      <c r="N121">
        <v>1</v>
      </c>
      <c r="O121">
        <v>1</v>
      </c>
      <c r="P121" s="6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 s="6">
        <v>1</v>
      </c>
      <c r="Z121">
        <v>0</v>
      </c>
      <c r="AA121">
        <v>1</v>
      </c>
      <c r="AB121">
        <v>0</v>
      </c>
      <c r="AC121">
        <v>1</v>
      </c>
      <c r="AD121">
        <v>1</v>
      </c>
      <c r="AE121" s="6">
        <v>1</v>
      </c>
      <c r="AF121">
        <v>1</v>
      </c>
      <c r="AG121" s="13">
        <v>1</v>
      </c>
      <c r="AH121">
        <v>1</v>
      </c>
      <c r="AI121">
        <v>1</v>
      </c>
      <c r="AJ121">
        <v>1</v>
      </c>
      <c r="AK121">
        <v>1</v>
      </c>
      <c r="AL121" t="s">
        <v>35</v>
      </c>
    </row>
    <row r="122" spans="1:38" x14ac:dyDescent="0.2">
      <c r="A122" t="s">
        <v>178</v>
      </c>
      <c r="D122">
        <v>16.34</v>
      </c>
      <c r="E122">
        <v>50</v>
      </c>
      <c r="F122">
        <v>10</v>
      </c>
      <c r="G122">
        <v>10</v>
      </c>
      <c r="H122">
        <v>1</v>
      </c>
      <c r="I122">
        <v>1</v>
      </c>
      <c r="J122">
        <v>1</v>
      </c>
      <c r="K122" s="6">
        <v>1</v>
      </c>
      <c r="L122">
        <v>1</v>
      </c>
      <c r="M122">
        <v>1</v>
      </c>
      <c r="N122">
        <v>1</v>
      </c>
      <c r="O122">
        <v>1</v>
      </c>
      <c r="P122" s="6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 s="6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 s="6">
        <v>1</v>
      </c>
      <c r="AF122">
        <v>1</v>
      </c>
      <c r="AG122" s="13">
        <v>1</v>
      </c>
      <c r="AH122">
        <v>1</v>
      </c>
      <c r="AI122">
        <v>1</v>
      </c>
      <c r="AJ122">
        <v>1</v>
      </c>
      <c r="AK122">
        <v>1</v>
      </c>
      <c r="AL122" t="s">
        <v>35</v>
      </c>
    </row>
    <row r="123" spans="1:38" x14ac:dyDescent="0.2">
      <c r="A123" t="s">
        <v>146</v>
      </c>
      <c r="D123">
        <v>16.37</v>
      </c>
      <c r="E123">
        <v>25</v>
      </c>
      <c r="F123">
        <v>6</v>
      </c>
      <c r="G123">
        <v>10</v>
      </c>
      <c r="H123">
        <v>0</v>
      </c>
      <c r="I123">
        <v>0</v>
      </c>
      <c r="J123">
        <v>0</v>
      </c>
      <c r="K123" s="6">
        <v>1</v>
      </c>
      <c r="L123">
        <v>0</v>
      </c>
      <c r="M123">
        <v>0</v>
      </c>
      <c r="N123">
        <v>0</v>
      </c>
      <c r="O123">
        <v>0</v>
      </c>
      <c r="P123" s="6">
        <v>0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0</v>
      </c>
      <c r="Y123" s="6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 s="6">
        <v>0</v>
      </c>
      <c r="AF123">
        <v>1</v>
      </c>
      <c r="AG123" s="13">
        <v>0</v>
      </c>
      <c r="AH123">
        <v>0</v>
      </c>
      <c r="AI123">
        <v>0</v>
      </c>
      <c r="AJ123">
        <v>0</v>
      </c>
      <c r="AK123">
        <v>0</v>
      </c>
      <c r="AL123" t="s">
        <v>42</v>
      </c>
    </row>
    <row r="124" spans="1:38" x14ac:dyDescent="0.2">
      <c r="A124" t="s">
        <v>57</v>
      </c>
      <c r="D124">
        <v>16.39</v>
      </c>
      <c r="E124">
        <v>49</v>
      </c>
      <c r="F124">
        <v>10</v>
      </c>
      <c r="G124">
        <v>10</v>
      </c>
      <c r="H124">
        <v>1</v>
      </c>
      <c r="I124">
        <v>1</v>
      </c>
      <c r="J124">
        <v>1</v>
      </c>
      <c r="K124" s="6">
        <v>1</v>
      </c>
      <c r="L124">
        <v>1</v>
      </c>
      <c r="M124">
        <v>1</v>
      </c>
      <c r="N124">
        <v>1</v>
      </c>
      <c r="O124">
        <v>1</v>
      </c>
      <c r="P124" s="6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 s="6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 s="6">
        <v>1</v>
      </c>
      <c r="AF124">
        <v>1</v>
      </c>
      <c r="AG124" s="13">
        <v>1</v>
      </c>
      <c r="AH124">
        <v>1</v>
      </c>
      <c r="AI124">
        <v>1</v>
      </c>
      <c r="AJ124">
        <v>1</v>
      </c>
      <c r="AK124">
        <v>1</v>
      </c>
      <c r="AL124" t="s">
        <v>35</v>
      </c>
    </row>
    <row r="125" spans="1:38" x14ac:dyDescent="0.2">
      <c r="A125" t="s">
        <v>192</v>
      </c>
      <c r="D125">
        <v>16.399999999999999</v>
      </c>
      <c r="E125">
        <v>44.75</v>
      </c>
      <c r="F125">
        <v>8</v>
      </c>
      <c r="G125">
        <v>8.75</v>
      </c>
      <c r="H125">
        <v>1</v>
      </c>
      <c r="I125">
        <v>1</v>
      </c>
      <c r="J125">
        <v>1</v>
      </c>
      <c r="K125" s="6">
        <v>1</v>
      </c>
      <c r="L125">
        <v>1</v>
      </c>
      <c r="M125">
        <v>1</v>
      </c>
      <c r="N125">
        <v>1</v>
      </c>
      <c r="O125">
        <v>1</v>
      </c>
      <c r="P125" s="6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 s="6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 s="6">
        <v>1</v>
      </c>
      <c r="AF125">
        <v>1</v>
      </c>
      <c r="AG125" s="13">
        <v>1</v>
      </c>
      <c r="AH125">
        <v>1</v>
      </c>
      <c r="AI125">
        <v>1</v>
      </c>
      <c r="AJ125">
        <v>1</v>
      </c>
      <c r="AK125">
        <v>1</v>
      </c>
      <c r="AL125" t="s">
        <v>35</v>
      </c>
    </row>
    <row r="126" spans="1:38" x14ac:dyDescent="0.2">
      <c r="A126" t="s">
        <v>56</v>
      </c>
      <c r="D126">
        <v>16.5</v>
      </c>
      <c r="E126">
        <v>50</v>
      </c>
      <c r="F126">
        <v>10</v>
      </c>
      <c r="G126">
        <v>10</v>
      </c>
      <c r="H126">
        <v>1</v>
      </c>
      <c r="I126">
        <v>1</v>
      </c>
      <c r="J126">
        <v>1</v>
      </c>
      <c r="K126" s="6">
        <v>1</v>
      </c>
      <c r="L126">
        <v>1</v>
      </c>
      <c r="M126">
        <v>1</v>
      </c>
      <c r="N126">
        <v>1</v>
      </c>
      <c r="O126">
        <v>1</v>
      </c>
      <c r="P126" s="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 s="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 s="6">
        <v>1</v>
      </c>
      <c r="AF126">
        <v>1</v>
      </c>
      <c r="AG126" s="13">
        <v>1</v>
      </c>
      <c r="AH126">
        <v>1</v>
      </c>
      <c r="AI126">
        <v>1</v>
      </c>
      <c r="AJ126">
        <v>1</v>
      </c>
      <c r="AK126">
        <v>1</v>
      </c>
      <c r="AL126" t="s">
        <v>35</v>
      </c>
    </row>
    <row r="127" spans="1:38" x14ac:dyDescent="0.2">
      <c r="A127" t="s">
        <v>103</v>
      </c>
      <c r="D127">
        <v>16.5</v>
      </c>
      <c r="E127">
        <v>48</v>
      </c>
      <c r="F127">
        <v>8</v>
      </c>
      <c r="G127">
        <v>10</v>
      </c>
      <c r="H127">
        <v>1</v>
      </c>
      <c r="I127">
        <v>1</v>
      </c>
      <c r="J127">
        <v>1</v>
      </c>
      <c r="K127" s="6">
        <v>1</v>
      </c>
      <c r="L127">
        <v>1</v>
      </c>
      <c r="M127">
        <v>1</v>
      </c>
      <c r="N127">
        <v>1</v>
      </c>
      <c r="O127">
        <v>1</v>
      </c>
      <c r="P127" s="6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 s="6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 s="6">
        <v>1</v>
      </c>
      <c r="AF127">
        <v>1</v>
      </c>
      <c r="AG127" s="13">
        <v>1</v>
      </c>
      <c r="AH127">
        <v>1</v>
      </c>
      <c r="AI127">
        <v>1</v>
      </c>
      <c r="AJ127">
        <v>1</v>
      </c>
      <c r="AK127">
        <v>1</v>
      </c>
      <c r="AL127" t="s">
        <v>35</v>
      </c>
    </row>
    <row r="128" spans="1:38" x14ac:dyDescent="0.2">
      <c r="A128" t="s">
        <v>184</v>
      </c>
      <c r="D128">
        <v>16.57</v>
      </c>
      <c r="E128">
        <v>50</v>
      </c>
      <c r="F128">
        <v>10</v>
      </c>
      <c r="G128">
        <v>10</v>
      </c>
      <c r="H128">
        <v>1</v>
      </c>
      <c r="I128">
        <v>1</v>
      </c>
      <c r="J128">
        <v>1</v>
      </c>
      <c r="K128" s="6">
        <v>1</v>
      </c>
      <c r="L128">
        <v>1</v>
      </c>
      <c r="M128">
        <v>1</v>
      </c>
      <c r="N128">
        <v>1</v>
      </c>
      <c r="O128">
        <v>1</v>
      </c>
      <c r="P128" s="6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 s="6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 s="6">
        <v>1</v>
      </c>
      <c r="AF128">
        <v>1</v>
      </c>
      <c r="AG128" s="13">
        <v>1</v>
      </c>
      <c r="AH128">
        <v>1</v>
      </c>
      <c r="AI128">
        <v>1</v>
      </c>
      <c r="AJ128">
        <v>1</v>
      </c>
      <c r="AK128">
        <v>1</v>
      </c>
      <c r="AL128" t="s">
        <v>35</v>
      </c>
    </row>
    <row r="129" spans="1:38" x14ac:dyDescent="0.2">
      <c r="A129" t="s">
        <v>51</v>
      </c>
      <c r="D129">
        <v>16.8</v>
      </c>
      <c r="E129">
        <v>47</v>
      </c>
      <c r="F129">
        <v>10</v>
      </c>
      <c r="G129">
        <v>10</v>
      </c>
      <c r="H129">
        <v>1</v>
      </c>
      <c r="I129">
        <v>1</v>
      </c>
      <c r="J129">
        <v>1</v>
      </c>
      <c r="K129" s="6">
        <v>1</v>
      </c>
      <c r="L129">
        <v>1</v>
      </c>
      <c r="M129">
        <v>1</v>
      </c>
      <c r="N129">
        <v>1</v>
      </c>
      <c r="O129">
        <v>1</v>
      </c>
      <c r="P129" s="6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 s="6">
        <v>1</v>
      </c>
      <c r="Z129">
        <v>1</v>
      </c>
      <c r="AA129">
        <v>1</v>
      </c>
      <c r="AB129">
        <v>1</v>
      </c>
      <c r="AC129">
        <v>0</v>
      </c>
      <c r="AD129">
        <v>1</v>
      </c>
      <c r="AE129" s="6">
        <v>1</v>
      </c>
      <c r="AF129">
        <v>1</v>
      </c>
      <c r="AG129" s="13">
        <v>0</v>
      </c>
      <c r="AH129">
        <v>1</v>
      </c>
      <c r="AI129">
        <v>1</v>
      </c>
      <c r="AJ129">
        <v>1</v>
      </c>
      <c r="AK129">
        <v>1</v>
      </c>
      <c r="AL129" t="s">
        <v>35</v>
      </c>
    </row>
    <row r="130" spans="1:38" x14ac:dyDescent="0.2">
      <c r="A130" t="s">
        <v>171</v>
      </c>
      <c r="D130">
        <v>17.13</v>
      </c>
      <c r="E130">
        <v>45</v>
      </c>
      <c r="F130">
        <v>6</v>
      </c>
      <c r="G130">
        <v>10</v>
      </c>
      <c r="H130">
        <v>1</v>
      </c>
      <c r="I130">
        <v>1</v>
      </c>
      <c r="J130">
        <v>1</v>
      </c>
      <c r="K130" s="6">
        <v>1</v>
      </c>
      <c r="L130">
        <v>1</v>
      </c>
      <c r="M130">
        <v>1</v>
      </c>
      <c r="N130">
        <v>1</v>
      </c>
      <c r="O130">
        <v>0</v>
      </c>
      <c r="P130" s="6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 s="6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 s="6">
        <v>1</v>
      </c>
      <c r="AF130">
        <v>1</v>
      </c>
      <c r="AG130" s="13">
        <v>1</v>
      </c>
      <c r="AH130">
        <v>1</v>
      </c>
      <c r="AI130">
        <v>1</v>
      </c>
      <c r="AJ130">
        <v>1</v>
      </c>
      <c r="AK130">
        <v>1</v>
      </c>
      <c r="AL130" t="s">
        <v>35</v>
      </c>
    </row>
    <row r="131" spans="1:38" x14ac:dyDescent="0.2">
      <c r="A131" t="s">
        <v>85</v>
      </c>
      <c r="D131">
        <v>17.2</v>
      </c>
      <c r="E131">
        <v>50</v>
      </c>
      <c r="F131">
        <v>10</v>
      </c>
      <c r="G131">
        <v>10</v>
      </c>
      <c r="H131">
        <v>1</v>
      </c>
      <c r="I131">
        <v>1</v>
      </c>
      <c r="J131">
        <v>1</v>
      </c>
      <c r="K131" s="6">
        <v>1</v>
      </c>
      <c r="L131">
        <v>1</v>
      </c>
      <c r="M131">
        <v>1</v>
      </c>
      <c r="N131">
        <v>1</v>
      </c>
      <c r="O131">
        <v>1</v>
      </c>
      <c r="P131" s="6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 s="6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 s="6">
        <v>1</v>
      </c>
      <c r="AF131">
        <v>1</v>
      </c>
      <c r="AG131" s="13">
        <v>1</v>
      </c>
      <c r="AH131">
        <v>1</v>
      </c>
      <c r="AI131">
        <v>1</v>
      </c>
      <c r="AJ131">
        <v>1</v>
      </c>
      <c r="AK131">
        <v>1</v>
      </c>
      <c r="AL131" t="s">
        <v>35</v>
      </c>
    </row>
    <row r="132" spans="1:38" x14ac:dyDescent="0.2">
      <c r="A132" t="s">
        <v>129</v>
      </c>
      <c r="D132">
        <v>17.32</v>
      </c>
      <c r="E132">
        <v>50</v>
      </c>
      <c r="F132">
        <v>10</v>
      </c>
      <c r="G132">
        <v>10</v>
      </c>
      <c r="H132">
        <v>1</v>
      </c>
      <c r="I132">
        <v>1</v>
      </c>
      <c r="J132">
        <v>1</v>
      </c>
      <c r="K132" s="6">
        <v>1</v>
      </c>
      <c r="L132">
        <v>1</v>
      </c>
      <c r="M132">
        <v>1</v>
      </c>
      <c r="N132">
        <v>1</v>
      </c>
      <c r="O132">
        <v>1</v>
      </c>
      <c r="P132" s="6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 s="6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 s="6">
        <v>1</v>
      </c>
      <c r="AF132">
        <v>1</v>
      </c>
      <c r="AG132" s="13">
        <v>1</v>
      </c>
      <c r="AH132">
        <v>1</v>
      </c>
      <c r="AI132">
        <v>1</v>
      </c>
      <c r="AJ132">
        <v>1</v>
      </c>
      <c r="AK132">
        <v>1</v>
      </c>
      <c r="AL132" t="s">
        <v>35</v>
      </c>
    </row>
    <row r="133" spans="1:38" x14ac:dyDescent="0.2">
      <c r="A133" t="s">
        <v>76</v>
      </c>
      <c r="D133">
        <v>17.37</v>
      </c>
      <c r="E133">
        <v>50</v>
      </c>
      <c r="F133">
        <v>10</v>
      </c>
      <c r="G133">
        <v>10</v>
      </c>
      <c r="H133">
        <v>1</v>
      </c>
      <c r="I133">
        <v>1</v>
      </c>
      <c r="J133">
        <v>1</v>
      </c>
      <c r="K133" s="6">
        <v>1</v>
      </c>
      <c r="L133">
        <v>1</v>
      </c>
      <c r="M133">
        <v>1</v>
      </c>
      <c r="N133">
        <v>1</v>
      </c>
      <c r="O133">
        <v>1</v>
      </c>
      <c r="P133" s="6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 s="6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 s="6">
        <v>1</v>
      </c>
      <c r="AF133">
        <v>1</v>
      </c>
      <c r="AG133" s="13">
        <v>1</v>
      </c>
      <c r="AH133">
        <v>1</v>
      </c>
      <c r="AI133">
        <v>1</v>
      </c>
      <c r="AJ133">
        <v>1</v>
      </c>
      <c r="AK133">
        <v>1</v>
      </c>
      <c r="AL133" t="s">
        <v>35</v>
      </c>
    </row>
    <row r="134" spans="1:38" x14ac:dyDescent="0.2">
      <c r="A134" t="s">
        <v>153</v>
      </c>
      <c r="D134">
        <v>17.489999999999998</v>
      </c>
      <c r="E134">
        <v>48</v>
      </c>
      <c r="F134">
        <v>8</v>
      </c>
      <c r="G134">
        <v>10</v>
      </c>
      <c r="H134">
        <v>1</v>
      </c>
      <c r="I134">
        <v>1</v>
      </c>
      <c r="J134">
        <v>1</v>
      </c>
      <c r="K134" s="6">
        <v>1</v>
      </c>
      <c r="L134">
        <v>1</v>
      </c>
      <c r="M134">
        <v>1</v>
      </c>
      <c r="N134">
        <v>1</v>
      </c>
      <c r="O134">
        <v>1</v>
      </c>
      <c r="P134" s="6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 s="6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 s="6">
        <v>1</v>
      </c>
      <c r="AF134">
        <v>1</v>
      </c>
      <c r="AG134" s="13">
        <v>1</v>
      </c>
      <c r="AH134">
        <v>1</v>
      </c>
      <c r="AI134">
        <v>1</v>
      </c>
      <c r="AJ134">
        <v>1</v>
      </c>
      <c r="AK134">
        <v>1</v>
      </c>
      <c r="AL134" t="s">
        <v>35</v>
      </c>
    </row>
    <row r="135" spans="1:38" x14ac:dyDescent="0.2">
      <c r="A135" t="s">
        <v>102</v>
      </c>
      <c r="D135">
        <v>17.52</v>
      </c>
      <c r="E135">
        <v>29.5</v>
      </c>
      <c r="F135">
        <v>6</v>
      </c>
      <c r="G135">
        <v>2.5</v>
      </c>
      <c r="H135">
        <v>1</v>
      </c>
      <c r="I135">
        <v>1</v>
      </c>
      <c r="J135">
        <v>1</v>
      </c>
      <c r="K135" s="6">
        <v>0</v>
      </c>
      <c r="L135">
        <v>1</v>
      </c>
      <c r="M135">
        <v>1</v>
      </c>
      <c r="N135">
        <v>1</v>
      </c>
      <c r="O135">
        <v>1</v>
      </c>
      <c r="P135" s="6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 s="6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 s="6">
        <v>1</v>
      </c>
      <c r="AF135">
        <v>1</v>
      </c>
      <c r="AG135" s="13">
        <v>1</v>
      </c>
      <c r="AH135">
        <v>0</v>
      </c>
      <c r="AI135">
        <v>0</v>
      </c>
      <c r="AJ135">
        <v>1</v>
      </c>
      <c r="AK135">
        <v>1</v>
      </c>
      <c r="AL135" t="s">
        <v>42</v>
      </c>
    </row>
    <row r="136" spans="1:38" x14ac:dyDescent="0.2">
      <c r="A136" t="s">
        <v>65</v>
      </c>
      <c r="D136">
        <v>17.600000000000001</v>
      </c>
      <c r="E136">
        <v>39</v>
      </c>
      <c r="F136">
        <v>10</v>
      </c>
      <c r="G136">
        <v>0</v>
      </c>
      <c r="H136">
        <v>1</v>
      </c>
      <c r="I136">
        <v>1</v>
      </c>
      <c r="J136">
        <v>1</v>
      </c>
      <c r="K136" s="6">
        <v>1</v>
      </c>
      <c r="L136">
        <v>1</v>
      </c>
      <c r="M136">
        <v>1</v>
      </c>
      <c r="N136">
        <v>1</v>
      </c>
      <c r="O136">
        <v>1</v>
      </c>
      <c r="P136" s="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 s="6">
        <v>1</v>
      </c>
      <c r="Z136">
        <v>1</v>
      </c>
      <c r="AA136">
        <v>0</v>
      </c>
      <c r="AB136">
        <v>1</v>
      </c>
      <c r="AC136">
        <v>1</v>
      </c>
      <c r="AD136">
        <v>1</v>
      </c>
      <c r="AE136" s="6">
        <v>1</v>
      </c>
      <c r="AF136">
        <v>1</v>
      </c>
      <c r="AG136" s="13">
        <v>1</v>
      </c>
      <c r="AH136">
        <v>1</v>
      </c>
      <c r="AI136">
        <v>1</v>
      </c>
      <c r="AJ136">
        <v>1</v>
      </c>
      <c r="AK136">
        <v>1</v>
      </c>
      <c r="AL136" t="s">
        <v>50</v>
      </c>
    </row>
    <row r="137" spans="1:38" x14ac:dyDescent="0.2">
      <c r="A137" t="s">
        <v>59</v>
      </c>
      <c r="D137">
        <v>18.100000000000001</v>
      </c>
      <c r="E137">
        <v>50</v>
      </c>
      <c r="F137">
        <v>10</v>
      </c>
      <c r="G137">
        <v>10</v>
      </c>
      <c r="H137">
        <v>1</v>
      </c>
      <c r="I137">
        <v>1</v>
      </c>
      <c r="J137">
        <v>1</v>
      </c>
      <c r="K137" s="6">
        <v>1</v>
      </c>
      <c r="L137">
        <v>1</v>
      </c>
      <c r="M137">
        <v>1</v>
      </c>
      <c r="N137">
        <v>1</v>
      </c>
      <c r="O137">
        <v>1</v>
      </c>
      <c r="P137" s="6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 s="6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 s="6">
        <v>1</v>
      </c>
      <c r="AF137">
        <v>1</v>
      </c>
      <c r="AG137" s="13">
        <v>1</v>
      </c>
      <c r="AH137">
        <v>1</v>
      </c>
      <c r="AI137">
        <v>1</v>
      </c>
      <c r="AJ137">
        <v>1</v>
      </c>
      <c r="AK137">
        <v>1</v>
      </c>
      <c r="AL137" t="s">
        <v>35</v>
      </c>
    </row>
    <row r="138" spans="1:38" x14ac:dyDescent="0.2">
      <c r="A138" t="s">
        <v>114</v>
      </c>
      <c r="D138">
        <v>18.12</v>
      </c>
      <c r="E138">
        <v>50</v>
      </c>
      <c r="F138">
        <v>10</v>
      </c>
      <c r="G138">
        <v>10</v>
      </c>
      <c r="H138">
        <v>1</v>
      </c>
      <c r="I138">
        <v>1</v>
      </c>
      <c r="J138">
        <v>1</v>
      </c>
      <c r="K138" s="6">
        <v>1</v>
      </c>
      <c r="L138">
        <v>1</v>
      </c>
      <c r="M138">
        <v>1</v>
      </c>
      <c r="N138">
        <v>1</v>
      </c>
      <c r="O138">
        <v>1</v>
      </c>
      <c r="P138" s="6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 s="6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 s="6">
        <v>1</v>
      </c>
      <c r="AF138">
        <v>1</v>
      </c>
      <c r="AG138" s="13">
        <v>1</v>
      </c>
      <c r="AH138">
        <v>1</v>
      </c>
      <c r="AI138">
        <v>1</v>
      </c>
      <c r="AJ138">
        <v>1</v>
      </c>
      <c r="AK138">
        <v>1</v>
      </c>
      <c r="AL138" t="s">
        <v>35</v>
      </c>
    </row>
    <row r="139" spans="1:38" x14ac:dyDescent="0.2">
      <c r="A139" t="s">
        <v>86</v>
      </c>
      <c r="D139">
        <v>18.55</v>
      </c>
      <c r="E139">
        <v>50</v>
      </c>
      <c r="F139">
        <v>10</v>
      </c>
      <c r="G139">
        <v>10</v>
      </c>
      <c r="H139">
        <v>1</v>
      </c>
      <c r="I139">
        <v>1</v>
      </c>
      <c r="J139">
        <v>1</v>
      </c>
      <c r="K139" s="6">
        <v>1</v>
      </c>
      <c r="L139">
        <v>1</v>
      </c>
      <c r="M139">
        <v>1</v>
      </c>
      <c r="N139">
        <v>1</v>
      </c>
      <c r="O139">
        <v>1</v>
      </c>
      <c r="P139" s="6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 s="6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 s="6">
        <v>1</v>
      </c>
      <c r="AF139">
        <v>1</v>
      </c>
      <c r="AG139" s="13">
        <v>1</v>
      </c>
      <c r="AH139">
        <v>1</v>
      </c>
      <c r="AI139">
        <v>1</v>
      </c>
      <c r="AJ139">
        <v>1</v>
      </c>
      <c r="AK139">
        <v>1</v>
      </c>
      <c r="AL139" t="s">
        <v>35</v>
      </c>
    </row>
    <row r="140" spans="1:38" x14ac:dyDescent="0.2">
      <c r="A140" t="s">
        <v>157</v>
      </c>
      <c r="D140">
        <v>19.39</v>
      </c>
      <c r="E140">
        <v>50</v>
      </c>
      <c r="F140">
        <v>10</v>
      </c>
      <c r="G140">
        <v>10</v>
      </c>
      <c r="H140">
        <v>1</v>
      </c>
      <c r="I140">
        <v>1</v>
      </c>
      <c r="J140">
        <v>1</v>
      </c>
      <c r="K140" s="6">
        <v>1</v>
      </c>
      <c r="L140">
        <v>1</v>
      </c>
      <c r="M140">
        <v>1</v>
      </c>
      <c r="N140">
        <v>1</v>
      </c>
      <c r="O140">
        <v>1</v>
      </c>
      <c r="P140" s="6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s="6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 s="6">
        <v>1</v>
      </c>
      <c r="AF140">
        <v>1</v>
      </c>
      <c r="AG140" s="13">
        <v>1</v>
      </c>
      <c r="AH140">
        <v>1</v>
      </c>
      <c r="AI140">
        <v>1</v>
      </c>
      <c r="AJ140">
        <v>1</v>
      </c>
      <c r="AK140">
        <v>1</v>
      </c>
      <c r="AL140" t="s">
        <v>35</v>
      </c>
    </row>
    <row r="141" spans="1:38" s="2" customFormat="1" x14ac:dyDescent="0.2">
      <c r="K141" s="6"/>
      <c r="P141" s="6"/>
      <c r="Y141" s="6"/>
      <c r="AE141" s="6"/>
      <c r="AG141" s="13"/>
    </row>
    <row r="142" spans="1:38" s="9" customFormat="1" x14ac:dyDescent="0.2">
      <c r="A142" s="8" t="s">
        <v>194</v>
      </c>
    </row>
    <row r="143" spans="1:38" x14ac:dyDescent="0.2">
      <c r="A143" t="s">
        <v>199</v>
      </c>
      <c r="F143">
        <f>COUNT(D75:D140)</f>
        <v>66</v>
      </c>
      <c r="I143" s="4"/>
      <c r="J143" s="4"/>
      <c r="L143" s="4"/>
      <c r="M143" s="4"/>
    </row>
    <row r="144" spans="1:38" x14ac:dyDescent="0.2">
      <c r="A144" t="s">
        <v>200</v>
      </c>
      <c r="F144">
        <f>AVERAGE(D75:D140)</f>
        <v>14.13469696969697</v>
      </c>
      <c r="I144" s="4"/>
      <c r="J144" s="4"/>
      <c r="L144" s="4"/>
      <c r="M144" s="4"/>
    </row>
    <row r="145" spans="1:37" x14ac:dyDescent="0.2">
      <c r="A145" t="s">
        <v>201</v>
      </c>
      <c r="F145">
        <f>AVERAGE(E75:E140)</f>
        <v>46.94318181818182</v>
      </c>
      <c r="I145" s="4"/>
      <c r="J145" s="4"/>
      <c r="L145" s="4"/>
      <c r="M145" s="4"/>
    </row>
    <row r="146" spans="1:37" x14ac:dyDescent="0.2">
      <c r="A146" t="s">
        <v>202</v>
      </c>
      <c r="H146">
        <f>COUNTIF(H75:H140,"=1")</f>
        <v>60</v>
      </c>
      <c r="I146">
        <f t="shared" ref="I146:AK146" si="1">COUNTIF(I75:I140,"=1")</f>
        <v>58</v>
      </c>
      <c r="J146">
        <f t="shared" si="1"/>
        <v>62</v>
      </c>
      <c r="K146">
        <f t="shared" si="1"/>
        <v>62</v>
      </c>
      <c r="L146">
        <f t="shared" si="1"/>
        <v>64</v>
      </c>
      <c r="M146">
        <f t="shared" si="1"/>
        <v>60</v>
      </c>
      <c r="N146">
        <f t="shared" si="1"/>
        <v>62</v>
      </c>
      <c r="O146">
        <f t="shared" si="1"/>
        <v>58</v>
      </c>
      <c r="P146">
        <f t="shared" si="1"/>
        <v>65</v>
      </c>
      <c r="Q146">
        <f t="shared" si="1"/>
        <v>63</v>
      </c>
      <c r="R146">
        <f t="shared" si="1"/>
        <v>62</v>
      </c>
      <c r="S146">
        <f t="shared" si="1"/>
        <v>61</v>
      </c>
      <c r="T146">
        <f t="shared" si="1"/>
        <v>64</v>
      </c>
      <c r="U146">
        <f t="shared" si="1"/>
        <v>63</v>
      </c>
      <c r="V146">
        <f t="shared" si="1"/>
        <v>59</v>
      </c>
      <c r="W146">
        <f t="shared" si="1"/>
        <v>66</v>
      </c>
      <c r="X146">
        <f t="shared" si="1"/>
        <v>61</v>
      </c>
      <c r="Y146">
        <f t="shared" si="1"/>
        <v>61</v>
      </c>
      <c r="Z146">
        <f t="shared" si="1"/>
        <v>63</v>
      </c>
      <c r="AA146">
        <f t="shared" si="1"/>
        <v>61</v>
      </c>
      <c r="AB146">
        <f t="shared" si="1"/>
        <v>61</v>
      </c>
      <c r="AC146">
        <f t="shared" si="1"/>
        <v>61</v>
      </c>
      <c r="AD146">
        <f t="shared" si="1"/>
        <v>62</v>
      </c>
      <c r="AE146">
        <f t="shared" si="1"/>
        <v>62</v>
      </c>
      <c r="AF146">
        <f t="shared" si="1"/>
        <v>66</v>
      </c>
      <c r="AG146">
        <f t="shared" si="1"/>
        <v>60</v>
      </c>
      <c r="AH146">
        <f t="shared" si="1"/>
        <v>63</v>
      </c>
      <c r="AI146">
        <f t="shared" si="1"/>
        <v>61</v>
      </c>
      <c r="AJ146">
        <f t="shared" si="1"/>
        <v>64</v>
      </c>
      <c r="AK146">
        <f t="shared" si="1"/>
        <v>61</v>
      </c>
    </row>
    <row r="147" spans="1:37" x14ac:dyDescent="0.2">
      <c r="I147" s="4"/>
      <c r="J147" s="4"/>
      <c r="L147" s="4"/>
      <c r="M147" s="4"/>
    </row>
    <row r="148" spans="1:37" x14ac:dyDescent="0.2">
      <c r="A148" s="7" t="s">
        <v>203</v>
      </c>
      <c r="H148" s="7" t="s">
        <v>204</v>
      </c>
      <c r="I148" s="4"/>
      <c r="J148" s="4"/>
      <c r="L148" s="4"/>
      <c r="M148" s="4"/>
    </row>
    <row r="149" spans="1:37" x14ac:dyDescent="0.2">
      <c r="A149" t="s">
        <v>205</v>
      </c>
      <c r="F149">
        <f>SUM(K146,P146,Y146)</f>
        <v>188</v>
      </c>
      <c r="H149">
        <f>3*F143</f>
        <v>198</v>
      </c>
      <c r="J149" s="5" t="s">
        <v>224</v>
      </c>
      <c r="M149" s="4"/>
    </row>
    <row r="150" spans="1:37" x14ac:dyDescent="0.2">
      <c r="A150" t="s">
        <v>206</v>
      </c>
      <c r="F150">
        <f>SUM(H146:J146,L146:O146,Q146:X146,Z146:AA146)</f>
        <v>1047</v>
      </c>
      <c r="H150">
        <f>17*F143</f>
        <v>1122</v>
      </c>
      <c r="I150" s="4"/>
      <c r="J150" s="5" t="s">
        <v>207</v>
      </c>
      <c r="L150" s="4"/>
      <c r="M150" s="4"/>
    </row>
    <row r="151" spans="1:37" x14ac:dyDescent="0.2">
      <c r="A151" t="s">
        <v>208</v>
      </c>
      <c r="F151">
        <f>0</f>
        <v>0</v>
      </c>
      <c r="H151">
        <f>0*F143</f>
        <v>0</v>
      </c>
      <c r="I151" s="4"/>
      <c r="J151" s="5" t="s">
        <v>225</v>
      </c>
      <c r="L151" s="4"/>
      <c r="M151" s="4"/>
    </row>
    <row r="152" spans="1:37" x14ac:dyDescent="0.2">
      <c r="I152" s="4"/>
      <c r="J152" s="4"/>
      <c r="L152" s="4"/>
      <c r="M152" s="4"/>
    </row>
    <row r="153" spans="1:37" x14ac:dyDescent="0.2">
      <c r="A153" s="7" t="s">
        <v>209</v>
      </c>
      <c r="I153" s="4"/>
      <c r="J153" s="4"/>
      <c r="L153" s="4"/>
      <c r="M153" s="4"/>
    </row>
    <row r="154" spans="1:37" x14ac:dyDescent="0.2">
      <c r="A154" t="s">
        <v>205</v>
      </c>
      <c r="F154">
        <f>AE146</f>
        <v>62</v>
      </c>
      <c r="H154">
        <f>1*F143</f>
        <v>66</v>
      </c>
      <c r="I154" s="4"/>
      <c r="J154" s="5" t="s">
        <v>226</v>
      </c>
      <c r="L154" s="4"/>
      <c r="M154" s="4"/>
    </row>
    <row r="155" spans="1:37" x14ac:dyDescent="0.2">
      <c r="A155" t="s">
        <v>206</v>
      </c>
      <c r="F155">
        <f>SUM(AB146:AD146,AF146,AH146:AK146)</f>
        <v>499</v>
      </c>
      <c r="H155">
        <f>8*F143</f>
        <v>528</v>
      </c>
      <c r="I155" s="4"/>
      <c r="J155" s="5" t="s">
        <v>227</v>
      </c>
      <c r="L155" s="4"/>
      <c r="M155" s="4"/>
    </row>
    <row r="156" spans="1:37" x14ac:dyDescent="0.2">
      <c r="A156" t="s">
        <v>208</v>
      </c>
      <c r="F156">
        <f>AG146</f>
        <v>60</v>
      </c>
      <c r="H156">
        <f>1*F143</f>
        <v>66</v>
      </c>
      <c r="I156" s="4"/>
      <c r="J156" s="5" t="s">
        <v>210</v>
      </c>
      <c r="L156" s="4"/>
      <c r="M156" s="4"/>
    </row>
    <row r="157" spans="1:37" x14ac:dyDescent="0.2">
      <c r="I157" s="4"/>
      <c r="J157" s="4"/>
      <c r="L157" s="4"/>
      <c r="M157" s="4"/>
    </row>
    <row r="158" spans="1:37" x14ac:dyDescent="0.2">
      <c r="A158" s="7" t="s">
        <v>211</v>
      </c>
      <c r="I158" s="4"/>
      <c r="J158" s="4"/>
      <c r="L158" s="4"/>
      <c r="M158" s="4"/>
    </row>
    <row r="159" spans="1:37" x14ac:dyDescent="0.2">
      <c r="A159" s="3" t="s">
        <v>212</v>
      </c>
      <c r="H159" s="3" t="s">
        <v>213</v>
      </c>
      <c r="I159" s="5" t="s">
        <v>214</v>
      </c>
      <c r="J159" s="4"/>
      <c r="L159" s="4"/>
      <c r="M159" s="4"/>
    </row>
    <row r="160" spans="1:37" x14ac:dyDescent="0.2">
      <c r="A160" s="3" t="s">
        <v>215</v>
      </c>
      <c r="H160">
        <f>ABS(SUM(F75:F140))</f>
        <v>616</v>
      </c>
      <c r="I160" s="4">
        <f>ABS(SUM(G75:G140))</f>
        <v>626.25</v>
      </c>
      <c r="J160" s="4"/>
      <c r="L160" s="4"/>
      <c r="M160" s="4"/>
    </row>
    <row r="161" spans="1:38" x14ac:dyDescent="0.2">
      <c r="A161" s="3"/>
      <c r="F161" s="3" t="s">
        <v>204</v>
      </c>
      <c r="I161" s="4"/>
      <c r="J161" s="4"/>
      <c r="L161" s="4"/>
      <c r="M161" s="4"/>
    </row>
    <row r="162" spans="1:38" x14ac:dyDescent="0.2">
      <c r="I162" s="4"/>
      <c r="J162" s="4"/>
      <c r="L162" s="4"/>
      <c r="M162" s="4"/>
    </row>
    <row r="163" spans="1:38" x14ac:dyDescent="0.2">
      <c r="A163" t="s">
        <v>216</v>
      </c>
      <c r="F163">
        <f>COUNTIF(E75:E140,"&lt;=10")</f>
        <v>0</v>
      </c>
      <c r="I163" s="4"/>
      <c r="J163" s="4"/>
      <c r="L163" s="4"/>
      <c r="M163" s="4"/>
    </row>
    <row r="164" spans="1:38" x14ac:dyDescent="0.2">
      <c r="A164" t="s">
        <v>217</v>
      </c>
      <c r="F164">
        <f>COUNTIF(E75:E140,"&lt;=20")-COUNTIF(E75:E140,"&lt;=10")</f>
        <v>1</v>
      </c>
      <c r="H164" s="3" t="s">
        <v>218</v>
      </c>
      <c r="I164" s="4"/>
      <c r="J164" s="4"/>
      <c r="L164" s="4"/>
      <c r="M164" s="4"/>
    </row>
    <row r="165" spans="1:38" x14ac:dyDescent="0.2">
      <c r="A165" t="s">
        <v>219</v>
      </c>
      <c r="F165">
        <f>COUNTIF(E75:E140,"&lt;=30")-COUNTIF(E75:E140,"&lt;=20")</f>
        <v>3</v>
      </c>
      <c r="H165">
        <f>SUM(F163:F167)</f>
        <v>66</v>
      </c>
      <c r="I165" s="4"/>
      <c r="J165" s="4"/>
      <c r="L165" s="4"/>
      <c r="M165" s="4"/>
    </row>
    <row r="166" spans="1:38" x14ac:dyDescent="0.2">
      <c r="A166" t="s">
        <v>220</v>
      </c>
      <c r="F166">
        <f>COUNTIF(E75:E140,"&lt;=40")-COUNTIF(E75:E140,"&lt;=30")</f>
        <v>3</v>
      </c>
      <c r="I166" s="4"/>
      <c r="J166" s="4"/>
      <c r="L166" s="4"/>
      <c r="M166" s="4"/>
    </row>
    <row r="167" spans="1:38" x14ac:dyDescent="0.2">
      <c r="A167" t="s">
        <v>221</v>
      </c>
      <c r="F167">
        <f>COUNTIF(E75:E140,"&lt;=50")-COUNTIF(E75:E140,"&lt;=40")</f>
        <v>59</v>
      </c>
      <c r="I167" s="4"/>
      <c r="J167" s="4"/>
      <c r="L167" s="4"/>
      <c r="M167" s="4"/>
    </row>
    <row r="168" spans="1:38" s="2" customFormat="1" x14ac:dyDescent="0.2">
      <c r="K168" s="6"/>
      <c r="P168" s="6"/>
      <c r="Y168" s="6"/>
      <c r="AE168" s="6"/>
      <c r="AG168" s="13"/>
    </row>
    <row r="169" spans="1:38" s="9" customFormat="1" x14ac:dyDescent="0.2">
      <c r="A169" s="8" t="s">
        <v>195</v>
      </c>
    </row>
    <row r="170" spans="1:38" x14ac:dyDescent="0.2">
      <c r="A170" t="s">
        <v>74</v>
      </c>
      <c r="D170">
        <v>20.11</v>
      </c>
      <c r="E170">
        <v>50</v>
      </c>
      <c r="F170">
        <v>10</v>
      </c>
      <c r="G170">
        <v>10</v>
      </c>
      <c r="H170">
        <v>1</v>
      </c>
      <c r="I170">
        <v>1</v>
      </c>
      <c r="J170">
        <v>1</v>
      </c>
      <c r="K170" s="6">
        <v>1</v>
      </c>
      <c r="L170">
        <v>1</v>
      </c>
      <c r="M170">
        <v>1</v>
      </c>
      <c r="N170">
        <v>1</v>
      </c>
      <c r="O170">
        <v>1</v>
      </c>
      <c r="P170" s="6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 s="6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 s="6">
        <v>1</v>
      </c>
      <c r="AF170">
        <v>1</v>
      </c>
      <c r="AG170" s="13">
        <v>1</v>
      </c>
      <c r="AH170">
        <v>1</v>
      </c>
      <c r="AI170">
        <v>1</v>
      </c>
      <c r="AJ170">
        <v>1</v>
      </c>
      <c r="AK170">
        <v>1</v>
      </c>
      <c r="AL170" t="s">
        <v>35</v>
      </c>
    </row>
    <row r="171" spans="1:38" x14ac:dyDescent="0.2">
      <c r="A171" t="s">
        <v>164</v>
      </c>
      <c r="D171">
        <v>20.25</v>
      </c>
      <c r="E171">
        <v>50</v>
      </c>
      <c r="F171">
        <v>10</v>
      </c>
      <c r="G171">
        <v>10</v>
      </c>
      <c r="H171">
        <v>1</v>
      </c>
      <c r="I171">
        <v>1</v>
      </c>
      <c r="J171">
        <v>1</v>
      </c>
      <c r="K171" s="6">
        <v>1</v>
      </c>
      <c r="L171">
        <v>1</v>
      </c>
      <c r="M171">
        <v>1</v>
      </c>
      <c r="N171">
        <v>1</v>
      </c>
      <c r="O171">
        <v>1</v>
      </c>
      <c r="P171" s="6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 s="6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 s="6">
        <v>1</v>
      </c>
      <c r="AF171">
        <v>1</v>
      </c>
      <c r="AG171" s="13">
        <v>1</v>
      </c>
      <c r="AH171">
        <v>1</v>
      </c>
      <c r="AI171">
        <v>1</v>
      </c>
      <c r="AJ171">
        <v>1</v>
      </c>
      <c r="AK171">
        <v>1</v>
      </c>
      <c r="AL171" t="s">
        <v>35</v>
      </c>
    </row>
    <row r="172" spans="1:38" x14ac:dyDescent="0.2">
      <c r="A172" t="s">
        <v>135</v>
      </c>
      <c r="D172">
        <v>20.54</v>
      </c>
      <c r="E172">
        <v>49</v>
      </c>
      <c r="F172">
        <v>10</v>
      </c>
      <c r="G172">
        <v>10</v>
      </c>
      <c r="H172">
        <v>1</v>
      </c>
      <c r="I172">
        <v>1</v>
      </c>
      <c r="J172">
        <v>1</v>
      </c>
      <c r="K172" s="6">
        <v>1</v>
      </c>
      <c r="L172">
        <v>1</v>
      </c>
      <c r="M172">
        <v>1</v>
      </c>
      <c r="N172">
        <v>1</v>
      </c>
      <c r="O172">
        <v>1</v>
      </c>
      <c r="P172" s="6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 s="6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 s="6">
        <v>1</v>
      </c>
      <c r="AF172">
        <v>1</v>
      </c>
      <c r="AG172" s="13">
        <v>1</v>
      </c>
      <c r="AH172">
        <v>1</v>
      </c>
      <c r="AI172">
        <v>1</v>
      </c>
      <c r="AJ172">
        <v>1</v>
      </c>
      <c r="AK172">
        <v>1</v>
      </c>
      <c r="AL172" t="s">
        <v>35</v>
      </c>
    </row>
    <row r="173" spans="1:38" x14ac:dyDescent="0.2">
      <c r="A173" t="s">
        <v>80</v>
      </c>
      <c r="D173">
        <v>21.53</v>
      </c>
      <c r="E173">
        <v>50</v>
      </c>
      <c r="F173">
        <v>10</v>
      </c>
      <c r="G173">
        <v>10</v>
      </c>
      <c r="H173">
        <v>1</v>
      </c>
      <c r="I173">
        <v>1</v>
      </c>
      <c r="J173">
        <v>1</v>
      </c>
      <c r="K173" s="6">
        <v>1</v>
      </c>
      <c r="L173">
        <v>1</v>
      </c>
      <c r="M173">
        <v>1</v>
      </c>
      <c r="N173">
        <v>1</v>
      </c>
      <c r="O173">
        <v>1</v>
      </c>
      <c r="P173" s="6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 s="6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 s="6">
        <v>1</v>
      </c>
      <c r="AF173">
        <v>1</v>
      </c>
      <c r="AG173" s="13">
        <v>1</v>
      </c>
      <c r="AH173">
        <v>1</v>
      </c>
      <c r="AI173">
        <v>1</v>
      </c>
      <c r="AJ173">
        <v>1</v>
      </c>
      <c r="AK173">
        <v>1</v>
      </c>
      <c r="AL173" t="s">
        <v>35</v>
      </c>
    </row>
    <row r="174" spans="1:38" x14ac:dyDescent="0.2">
      <c r="A174" t="s">
        <v>104</v>
      </c>
      <c r="D174">
        <v>22.25</v>
      </c>
      <c r="E174">
        <v>50</v>
      </c>
      <c r="F174">
        <v>10</v>
      </c>
      <c r="G174">
        <v>10</v>
      </c>
      <c r="H174">
        <v>1</v>
      </c>
      <c r="I174">
        <v>1</v>
      </c>
      <c r="J174">
        <v>1</v>
      </c>
      <c r="K174" s="6">
        <v>1</v>
      </c>
      <c r="L174">
        <v>1</v>
      </c>
      <c r="M174">
        <v>1</v>
      </c>
      <c r="N174">
        <v>1</v>
      </c>
      <c r="O174">
        <v>1</v>
      </c>
      <c r="P174" s="6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 s="6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 s="6">
        <v>1</v>
      </c>
      <c r="AF174">
        <v>1</v>
      </c>
      <c r="AG174" s="13">
        <v>1</v>
      </c>
      <c r="AH174">
        <v>1</v>
      </c>
      <c r="AI174">
        <v>1</v>
      </c>
      <c r="AJ174">
        <v>1</v>
      </c>
      <c r="AK174">
        <v>1</v>
      </c>
      <c r="AL174" t="s">
        <v>35</v>
      </c>
    </row>
    <row r="175" spans="1:38" x14ac:dyDescent="0.2">
      <c r="A175" t="s">
        <v>120</v>
      </c>
      <c r="D175">
        <v>23.3</v>
      </c>
      <c r="E175">
        <v>49</v>
      </c>
      <c r="F175">
        <v>10</v>
      </c>
      <c r="G175">
        <v>10</v>
      </c>
      <c r="H175">
        <v>1</v>
      </c>
      <c r="I175">
        <v>1</v>
      </c>
      <c r="J175">
        <v>1</v>
      </c>
      <c r="K175" s="6">
        <v>1</v>
      </c>
      <c r="L175">
        <v>1</v>
      </c>
      <c r="M175">
        <v>1</v>
      </c>
      <c r="N175">
        <v>1</v>
      </c>
      <c r="O175">
        <v>1</v>
      </c>
      <c r="P175" s="6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 s="6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 s="6">
        <v>0</v>
      </c>
      <c r="AF175">
        <v>1</v>
      </c>
      <c r="AG175" s="13">
        <v>1</v>
      </c>
      <c r="AH175">
        <v>1</v>
      </c>
      <c r="AI175">
        <v>1</v>
      </c>
      <c r="AJ175">
        <v>1</v>
      </c>
      <c r="AK175">
        <v>1</v>
      </c>
      <c r="AL175" t="s">
        <v>35</v>
      </c>
    </row>
    <row r="176" spans="1:38" x14ac:dyDescent="0.2">
      <c r="A176" t="s">
        <v>148</v>
      </c>
      <c r="D176">
        <v>23.34</v>
      </c>
      <c r="E176">
        <v>48</v>
      </c>
      <c r="F176">
        <v>10</v>
      </c>
      <c r="G176">
        <v>10</v>
      </c>
      <c r="H176">
        <v>1</v>
      </c>
      <c r="I176">
        <v>1</v>
      </c>
      <c r="J176">
        <v>1</v>
      </c>
      <c r="K176" s="6">
        <v>1</v>
      </c>
      <c r="L176">
        <v>1</v>
      </c>
      <c r="M176">
        <v>1</v>
      </c>
      <c r="N176">
        <v>1</v>
      </c>
      <c r="O176">
        <v>0</v>
      </c>
      <c r="P176" s="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 s="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 s="6">
        <v>1</v>
      </c>
      <c r="AF176">
        <v>1</v>
      </c>
      <c r="AG176" s="13">
        <v>1</v>
      </c>
      <c r="AH176">
        <v>0</v>
      </c>
      <c r="AI176">
        <v>1</v>
      </c>
      <c r="AJ176">
        <v>1</v>
      </c>
      <c r="AK176">
        <v>1</v>
      </c>
      <c r="AL176" t="s">
        <v>35</v>
      </c>
    </row>
    <row r="177" spans="1:38" x14ac:dyDescent="0.2">
      <c r="A177" t="s">
        <v>124</v>
      </c>
      <c r="D177">
        <v>23.36</v>
      </c>
      <c r="E177">
        <v>32</v>
      </c>
      <c r="F177">
        <v>10</v>
      </c>
      <c r="G177">
        <v>5</v>
      </c>
      <c r="H177">
        <v>0</v>
      </c>
      <c r="I177">
        <v>1</v>
      </c>
      <c r="J177">
        <v>1</v>
      </c>
      <c r="K177" s="6">
        <v>1</v>
      </c>
      <c r="L177">
        <v>1</v>
      </c>
      <c r="M177">
        <v>1</v>
      </c>
      <c r="N177">
        <v>0</v>
      </c>
      <c r="O177">
        <v>0</v>
      </c>
      <c r="P177" s="6">
        <v>1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 s="6">
        <v>0</v>
      </c>
      <c r="Z177">
        <v>0</v>
      </c>
      <c r="AA177">
        <v>0</v>
      </c>
      <c r="AB177">
        <v>1</v>
      </c>
      <c r="AC177">
        <v>1</v>
      </c>
      <c r="AD177">
        <v>1</v>
      </c>
      <c r="AE177" s="6">
        <v>0</v>
      </c>
      <c r="AF177">
        <v>1</v>
      </c>
      <c r="AG177" s="13">
        <v>0</v>
      </c>
      <c r="AH177">
        <v>0</v>
      </c>
      <c r="AI177">
        <v>0</v>
      </c>
      <c r="AJ177">
        <v>1</v>
      </c>
      <c r="AK177">
        <v>1</v>
      </c>
      <c r="AL177" t="s">
        <v>53</v>
      </c>
    </row>
    <row r="178" spans="1:38" x14ac:dyDescent="0.2">
      <c r="A178" t="s">
        <v>34</v>
      </c>
      <c r="D178">
        <v>23.4</v>
      </c>
      <c r="E178">
        <v>50</v>
      </c>
      <c r="F178">
        <v>10</v>
      </c>
      <c r="G178">
        <v>10</v>
      </c>
      <c r="H178">
        <v>1</v>
      </c>
      <c r="I178">
        <v>1</v>
      </c>
      <c r="J178">
        <v>1</v>
      </c>
      <c r="K178" s="6">
        <v>1</v>
      </c>
      <c r="L178">
        <v>1</v>
      </c>
      <c r="M178">
        <v>1</v>
      </c>
      <c r="N178">
        <v>1</v>
      </c>
      <c r="O178">
        <v>1</v>
      </c>
      <c r="P178" s="6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 s="6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 s="6">
        <v>1</v>
      </c>
      <c r="AF178">
        <v>1</v>
      </c>
      <c r="AG178" s="13">
        <v>1</v>
      </c>
      <c r="AH178">
        <v>1</v>
      </c>
      <c r="AI178">
        <v>1</v>
      </c>
      <c r="AJ178">
        <v>1</v>
      </c>
      <c r="AK178">
        <v>1</v>
      </c>
      <c r="AL178" t="s">
        <v>35</v>
      </c>
    </row>
    <row r="179" spans="1:38" x14ac:dyDescent="0.2">
      <c r="A179" t="s">
        <v>67</v>
      </c>
      <c r="D179">
        <v>24</v>
      </c>
      <c r="E179">
        <v>50</v>
      </c>
      <c r="F179">
        <v>10</v>
      </c>
      <c r="G179">
        <v>10</v>
      </c>
      <c r="H179">
        <v>1</v>
      </c>
      <c r="I179">
        <v>1</v>
      </c>
      <c r="J179">
        <v>1</v>
      </c>
      <c r="K179" s="6">
        <v>1</v>
      </c>
      <c r="L179">
        <v>1</v>
      </c>
      <c r="M179">
        <v>1</v>
      </c>
      <c r="N179">
        <v>1</v>
      </c>
      <c r="O179">
        <v>1</v>
      </c>
      <c r="P179" s="6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 s="6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 s="6">
        <v>1</v>
      </c>
      <c r="AF179">
        <v>1</v>
      </c>
      <c r="AG179" s="13">
        <v>1</v>
      </c>
      <c r="AH179">
        <v>1</v>
      </c>
      <c r="AI179">
        <v>1</v>
      </c>
      <c r="AJ179">
        <v>1</v>
      </c>
      <c r="AK179">
        <v>1</v>
      </c>
      <c r="AL179" t="s">
        <v>35</v>
      </c>
    </row>
    <row r="180" spans="1:38" x14ac:dyDescent="0.2">
      <c r="A180" t="s">
        <v>185</v>
      </c>
      <c r="D180">
        <v>24.3</v>
      </c>
      <c r="E180">
        <v>49</v>
      </c>
      <c r="F180">
        <v>10</v>
      </c>
      <c r="G180">
        <v>10</v>
      </c>
      <c r="H180">
        <v>1</v>
      </c>
      <c r="I180">
        <v>1</v>
      </c>
      <c r="J180">
        <v>1</v>
      </c>
      <c r="K180" s="6">
        <v>1</v>
      </c>
      <c r="L180">
        <v>1</v>
      </c>
      <c r="M180">
        <v>1</v>
      </c>
      <c r="N180">
        <v>1</v>
      </c>
      <c r="O180">
        <v>1</v>
      </c>
      <c r="P180" s="6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 s="6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 s="6">
        <v>1</v>
      </c>
      <c r="AF180">
        <v>1</v>
      </c>
      <c r="AG180" s="13">
        <v>0</v>
      </c>
      <c r="AH180">
        <v>1</v>
      </c>
      <c r="AI180">
        <v>1</v>
      </c>
      <c r="AJ180">
        <v>1</v>
      </c>
      <c r="AK180">
        <v>1</v>
      </c>
      <c r="AL180" t="s">
        <v>35</v>
      </c>
    </row>
    <row r="181" spans="1:38" x14ac:dyDescent="0.2">
      <c r="A181" t="s">
        <v>130</v>
      </c>
      <c r="D181">
        <v>26.34</v>
      </c>
      <c r="E181">
        <v>23</v>
      </c>
      <c r="F181">
        <v>6</v>
      </c>
      <c r="G181">
        <v>5</v>
      </c>
      <c r="H181">
        <v>0</v>
      </c>
      <c r="I181">
        <v>0</v>
      </c>
      <c r="J181">
        <v>1</v>
      </c>
      <c r="K181" s="6">
        <v>0</v>
      </c>
      <c r="L181">
        <v>1</v>
      </c>
      <c r="M181">
        <v>0</v>
      </c>
      <c r="N181">
        <v>1</v>
      </c>
      <c r="O181">
        <v>0</v>
      </c>
      <c r="P181" s="6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 s="6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 s="6">
        <v>0</v>
      </c>
      <c r="AF181">
        <v>1</v>
      </c>
      <c r="AG181" s="13">
        <v>0</v>
      </c>
      <c r="AH181">
        <v>0</v>
      </c>
      <c r="AI181">
        <v>1</v>
      </c>
      <c r="AJ181">
        <v>1</v>
      </c>
      <c r="AK181">
        <v>1</v>
      </c>
      <c r="AL181" t="s">
        <v>46</v>
      </c>
    </row>
    <row r="182" spans="1:38" x14ac:dyDescent="0.2">
      <c r="A182" t="s">
        <v>182</v>
      </c>
      <c r="D182">
        <v>27.4</v>
      </c>
      <c r="E182">
        <v>39.25</v>
      </c>
      <c r="F182">
        <v>6</v>
      </c>
      <c r="G182">
        <v>6.25</v>
      </c>
      <c r="H182">
        <v>1</v>
      </c>
      <c r="I182">
        <v>1</v>
      </c>
      <c r="J182">
        <v>1</v>
      </c>
      <c r="K182" s="6">
        <v>1</v>
      </c>
      <c r="L182">
        <v>1</v>
      </c>
      <c r="M182">
        <v>1</v>
      </c>
      <c r="N182">
        <v>1</v>
      </c>
      <c r="O182">
        <v>1</v>
      </c>
      <c r="P182" s="6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1</v>
      </c>
      <c r="Y182" s="6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 s="6">
        <v>1</v>
      </c>
      <c r="AF182">
        <v>1</v>
      </c>
      <c r="AG182" s="13">
        <v>1</v>
      </c>
      <c r="AH182">
        <v>1</v>
      </c>
      <c r="AI182">
        <v>1</v>
      </c>
      <c r="AJ182">
        <v>0</v>
      </c>
      <c r="AK182">
        <v>1</v>
      </c>
      <c r="AL182" t="s">
        <v>50</v>
      </c>
    </row>
    <row r="183" spans="1:38" x14ac:dyDescent="0.2">
      <c r="A183" t="s">
        <v>52</v>
      </c>
      <c r="D183">
        <v>28</v>
      </c>
      <c r="E183">
        <v>31.5</v>
      </c>
      <c r="F183">
        <v>10</v>
      </c>
      <c r="G183">
        <v>7.5</v>
      </c>
      <c r="H183">
        <v>0</v>
      </c>
      <c r="I183">
        <v>0</v>
      </c>
      <c r="J183">
        <v>0</v>
      </c>
      <c r="K183" s="6">
        <v>0</v>
      </c>
      <c r="L183">
        <v>1</v>
      </c>
      <c r="M183">
        <v>0</v>
      </c>
      <c r="N183">
        <v>1</v>
      </c>
      <c r="O183">
        <v>0</v>
      </c>
      <c r="P183" s="6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 s="6">
        <v>1</v>
      </c>
      <c r="Z183">
        <v>0</v>
      </c>
      <c r="AA183">
        <v>0</v>
      </c>
      <c r="AB183">
        <v>0</v>
      </c>
      <c r="AC183">
        <v>1</v>
      </c>
      <c r="AD183">
        <v>1</v>
      </c>
      <c r="AE183" s="6">
        <v>0</v>
      </c>
      <c r="AF183">
        <v>1</v>
      </c>
      <c r="AG183" s="13">
        <v>0</v>
      </c>
      <c r="AH183">
        <v>0</v>
      </c>
      <c r="AI183">
        <v>1</v>
      </c>
      <c r="AJ183">
        <v>1</v>
      </c>
      <c r="AK183">
        <v>1</v>
      </c>
      <c r="AL183" t="s">
        <v>53</v>
      </c>
    </row>
    <row r="184" spans="1:38" x14ac:dyDescent="0.2">
      <c r="A184" t="s">
        <v>89</v>
      </c>
      <c r="D184">
        <v>28.15</v>
      </c>
      <c r="E184">
        <v>50</v>
      </c>
      <c r="F184">
        <v>10</v>
      </c>
      <c r="G184">
        <v>10</v>
      </c>
      <c r="H184">
        <v>1</v>
      </c>
      <c r="I184">
        <v>1</v>
      </c>
      <c r="J184">
        <v>1</v>
      </c>
      <c r="K184" s="6">
        <v>1</v>
      </c>
      <c r="L184">
        <v>1</v>
      </c>
      <c r="M184">
        <v>1</v>
      </c>
      <c r="N184">
        <v>1</v>
      </c>
      <c r="O184">
        <v>1</v>
      </c>
      <c r="P184" s="6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 s="6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 s="6">
        <v>1</v>
      </c>
      <c r="AF184">
        <v>1</v>
      </c>
      <c r="AG184" s="13">
        <v>1</v>
      </c>
      <c r="AH184">
        <v>1</v>
      </c>
      <c r="AI184">
        <v>1</v>
      </c>
      <c r="AJ184">
        <v>1</v>
      </c>
      <c r="AK184">
        <v>1</v>
      </c>
      <c r="AL184" t="s">
        <v>35</v>
      </c>
    </row>
    <row r="185" spans="1:38" x14ac:dyDescent="0.2">
      <c r="A185" t="s">
        <v>138</v>
      </c>
      <c r="D185">
        <v>29.4</v>
      </c>
      <c r="E185">
        <v>49</v>
      </c>
      <c r="F185">
        <v>10</v>
      </c>
      <c r="G185">
        <v>10</v>
      </c>
      <c r="H185">
        <v>1</v>
      </c>
      <c r="I185">
        <v>1</v>
      </c>
      <c r="J185">
        <v>1</v>
      </c>
      <c r="K185" s="6">
        <v>1</v>
      </c>
      <c r="L185">
        <v>1</v>
      </c>
      <c r="M185">
        <v>1</v>
      </c>
      <c r="N185">
        <v>1</v>
      </c>
      <c r="O185">
        <v>1</v>
      </c>
      <c r="P185" s="6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 s="6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 s="6">
        <v>1</v>
      </c>
      <c r="AF185">
        <v>1</v>
      </c>
      <c r="AG185" s="13">
        <v>1</v>
      </c>
      <c r="AH185">
        <v>1</v>
      </c>
      <c r="AI185">
        <v>1</v>
      </c>
      <c r="AJ185">
        <v>1</v>
      </c>
      <c r="AK185">
        <v>1</v>
      </c>
      <c r="AL185" t="s">
        <v>35</v>
      </c>
    </row>
    <row r="186" spans="1:38" x14ac:dyDescent="0.2">
      <c r="A186" t="s">
        <v>144</v>
      </c>
      <c r="D186">
        <v>29.42</v>
      </c>
      <c r="E186">
        <v>50</v>
      </c>
      <c r="F186">
        <v>10</v>
      </c>
      <c r="G186">
        <v>10</v>
      </c>
      <c r="H186">
        <v>1</v>
      </c>
      <c r="I186">
        <v>1</v>
      </c>
      <c r="J186">
        <v>1</v>
      </c>
      <c r="K186" s="6">
        <v>1</v>
      </c>
      <c r="L186">
        <v>1</v>
      </c>
      <c r="M186">
        <v>1</v>
      </c>
      <c r="N186">
        <v>1</v>
      </c>
      <c r="O186">
        <v>1</v>
      </c>
      <c r="P186" s="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 s="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 s="6">
        <v>1</v>
      </c>
      <c r="AF186">
        <v>1</v>
      </c>
      <c r="AG186" s="13">
        <v>1</v>
      </c>
      <c r="AH186">
        <v>1</v>
      </c>
      <c r="AI186">
        <v>1</v>
      </c>
      <c r="AJ186">
        <v>1</v>
      </c>
      <c r="AK186">
        <v>1</v>
      </c>
      <c r="AL186" t="s">
        <v>35</v>
      </c>
    </row>
    <row r="187" spans="1:38" s="2" customFormat="1" x14ac:dyDescent="0.2">
      <c r="K187" s="6"/>
      <c r="P187" s="6"/>
      <c r="Y187" s="6"/>
      <c r="AE187" s="6"/>
      <c r="AG187" s="13"/>
    </row>
    <row r="188" spans="1:38" s="9" customFormat="1" x14ac:dyDescent="0.2">
      <c r="A188" s="8" t="s">
        <v>195</v>
      </c>
    </row>
    <row r="189" spans="1:38" x14ac:dyDescent="0.2">
      <c r="A189" t="s">
        <v>199</v>
      </c>
      <c r="F189">
        <f>COUNT(D170:D186)</f>
        <v>17</v>
      </c>
      <c r="I189" s="4"/>
      <c r="J189" s="4"/>
      <c r="L189" s="4"/>
      <c r="M189" s="4"/>
    </row>
    <row r="190" spans="1:38" x14ac:dyDescent="0.2">
      <c r="A190" t="s">
        <v>200</v>
      </c>
      <c r="F190">
        <f>AVERAGE(D170:D186)</f>
        <v>24.417058823529409</v>
      </c>
      <c r="I190" s="4"/>
      <c r="J190" s="4"/>
      <c r="L190" s="4"/>
      <c r="M190" s="4"/>
    </row>
    <row r="191" spans="1:38" x14ac:dyDescent="0.2">
      <c r="A191" t="s">
        <v>201</v>
      </c>
      <c r="F191">
        <f>AVERAGE(E170:E186)</f>
        <v>45.279411764705884</v>
      </c>
      <c r="I191" s="4"/>
      <c r="J191" s="4"/>
      <c r="L191" s="4"/>
      <c r="M191" s="4"/>
    </row>
    <row r="192" spans="1:38" x14ac:dyDescent="0.2">
      <c r="A192" t="s">
        <v>202</v>
      </c>
      <c r="H192">
        <f>COUNTIF(H170:H186,"=1")</f>
        <v>14</v>
      </c>
      <c r="I192">
        <f t="shared" ref="I192:AK192" si="2">COUNTIF(I170:I186,"=1")</f>
        <v>15</v>
      </c>
      <c r="J192">
        <f t="shared" si="2"/>
        <v>16</v>
      </c>
      <c r="K192">
        <f t="shared" si="2"/>
        <v>15</v>
      </c>
      <c r="L192">
        <f t="shared" si="2"/>
        <v>17</v>
      </c>
      <c r="M192">
        <f t="shared" si="2"/>
        <v>15</v>
      </c>
      <c r="N192">
        <f t="shared" si="2"/>
        <v>16</v>
      </c>
      <c r="O192">
        <f t="shared" si="2"/>
        <v>13</v>
      </c>
      <c r="P192">
        <f t="shared" si="2"/>
        <v>15</v>
      </c>
      <c r="Q192">
        <f t="shared" si="2"/>
        <v>15</v>
      </c>
      <c r="R192">
        <f t="shared" si="2"/>
        <v>16</v>
      </c>
      <c r="S192">
        <f t="shared" si="2"/>
        <v>16</v>
      </c>
      <c r="T192">
        <f t="shared" si="2"/>
        <v>17</v>
      </c>
      <c r="U192">
        <f t="shared" si="2"/>
        <v>16</v>
      </c>
      <c r="V192">
        <f t="shared" si="2"/>
        <v>13</v>
      </c>
      <c r="W192">
        <f t="shared" si="2"/>
        <v>17</v>
      </c>
      <c r="X192">
        <f t="shared" si="2"/>
        <v>13</v>
      </c>
      <c r="Y192">
        <f t="shared" si="2"/>
        <v>14</v>
      </c>
      <c r="Z192">
        <f t="shared" si="2"/>
        <v>14</v>
      </c>
      <c r="AA192">
        <f t="shared" si="2"/>
        <v>15</v>
      </c>
      <c r="AB192">
        <f t="shared" si="2"/>
        <v>15</v>
      </c>
      <c r="AC192">
        <f t="shared" si="2"/>
        <v>16</v>
      </c>
      <c r="AD192">
        <f t="shared" si="2"/>
        <v>16</v>
      </c>
      <c r="AE192">
        <f t="shared" si="2"/>
        <v>13</v>
      </c>
      <c r="AF192">
        <f t="shared" si="2"/>
        <v>17</v>
      </c>
      <c r="AG192">
        <f t="shared" si="2"/>
        <v>13</v>
      </c>
      <c r="AH192">
        <f t="shared" si="2"/>
        <v>13</v>
      </c>
      <c r="AI192">
        <f t="shared" si="2"/>
        <v>16</v>
      </c>
      <c r="AJ192">
        <f t="shared" si="2"/>
        <v>16</v>
      </c>
      <c r="AK192">
        <f t="shared" si="2"/>
        <v>17</v>
      </c>
    </row>
    <row r="193" spans="1:13" x14ac:dyDescent="0.2">
      <c r="I193" s="4"/>
      <c r="J193" s="4"/>
      <c r="L193" s="4"/>
      <c r="M193" s="4"/>
    </row>
    <row r="194" spans="1:13" x14ac:dyDescent="0.2">
      <c r="A194" s="7" t="s">
        <v>203</v>
      </c>
      <c r="H194" s="7" t="s">
        <v>204</v>
      </c>
      <c r="I194" s="4"/>
      <c r="J194" s="4"/>
      <c r="L194" s="4"/>
      <c r="M194" s="4"/>
    </row>
    <row r="195" spans="1:13" x14ac:dyDescent="0.2">
      <c r="A195" t="s">
        <v>205</v>
      </c>
      <c r="F195">
        <f>SUM(K192,P192,Y192)</f>
        <v>44</v>
      </c>
      <c r="H195">
        <f>3*F189</f>
        <v>51</v>
      </c>
      <c r="J195" s="5" t="s">
        <v>224</v>
      </c>
      <c r="M195" s="4"/>
    </row>
    <row r="196" spans="1:13" x14ac:dyDescent="0.2">
      <c r="A196" t="s">
        <v>206</v>
      </c>
      <c r="F196">
        <f>SUM(H192:J192,L192:O192,Q192:X192,Z192:AA192)</f>
        <v>258</v>
      </c>
      <c r="H196">
        <f>17*F189</f>
        <v>289</v>
      </c>
      <c r="I196" s="4"/>
      <c r="J196" s="5" t="s">
        <v>207</v>
      </c>
      <c r="L196" s="4"/>
      <c r="M196" s="4"/>
    </row>
    <row r="197" spans="1:13" x14ac:dyDescent="0.2">
      <c r="A197" t="s">
        <v>208</v>
      </c>
      <c r="F197">
        <f>0</f>
        <v>0</v>
      </c>
      <c r="H197">
        <f>0*F189</f>
        <v>0</v>
      </c>
      <c r="I197" s="4"/>
      <c r="J197" s="5" t="s">
        <v>225</v>
      </c>
      <c r="L197" s="4"/>
      <c r="M197" s="4"/>
    </row>
    <row r="198" spans="1:13" x14ac:dyDescent="0.2">
      <c r="I198" s="4"/>
      <c r="J198" s="4"/>
      <c r="L198" s="4"/>
      <c r="M198" s="4"/>
    </row>
    <row r="199" spans="1:13" x14ac:dyDescent="0.2">
      <c r="A199" s="7" t="s">
        <v>209</v>
      </c>
      <c r="I199" s="4"/>
      <c r="J199" s="4"/>
      <c r="L199" s="4"/>
      <c r="M199" s="4"/>
    </row>
    <row r="200" spans="1:13" x14ac:dyDescent="0.2">
      <c r="A200" t="s">
        <v>205</v>
      </c>
      <c r="F200">
        <f>AE192</f>
        <v>13</v>
      </c>
      <c r="H200">
        <f>1*F189</f>
        <v>17</v>
      </c>
      <c r="I200" s="4"/>
      <c r="J200" s="5" t="s">
        <v>226</v>
      </c>
      <c r="L200" s="4"/>
      <c r="M200" s="4"/>
    </row>
    <row r="201" spans="1:13" x14ac:dyDescent="0.2">
      <c r="A201" t="s">
        <v>206</v>
      </c>
      <c r="F201">
        <f>SUM(AB192:AD192,AF192,AH192:AK192)</f>
        <v>126</v>
      </c>
      <c r="H201">
        <f>8*F189</f>
        <v>136</v>
      </c>
      <c r="I201" s="4"/>
      <c r="J201" s="5" t="s">
        <v>227</v>
      </c>
      <c r="L201" s="4"/>
      <c r="M201" s="4"/>
    </row>
    <row r="202" spans="1:13" x14ac:dyDescent="0.2">
      <c r="A202" t="s">
        <v>208</v>
      </c>
      <c r="F202">
        <f>AG192</f>
        <v>13</v>
      </c>
      <c r="H202">
        <f>1*F189</f>
        <v>17</v>
      </c>
      <c r="I202" s="4"/>
      <c r="J202" s="5" t="s">
        <v>210</v>
      </c>
      <c r="L202" s="4"/>
      <c r="M202" s="4"/>
    </row>
    <row r="203" spans="1:13" x14ac:dyDescent="0.2">
      <c r="I203" s="4"/>
      <c r="J203" s="4"/>
      <c r="L203" s="4"/>
      <c r="M203" s="4"/>
    </row>
    <row r="204" spans="1:13" x14ac:dyDescent="0.2">
      <c r="A204" s="7" t="s">
        <v>211</v>
      </c>
      <c r="I204" s="4"/>
      <c r="J204" s="4"/>
      <c r="L204" s="4"/>
      <c r="M204" s="4"/>
    </row>
    <row r="205" spans="1:13" x14ac:dyDescent="0.2">
      <c r="A205" s="3" t="s">
        <v>212</v>
      </c>
      <c r="H205" s="3" t="s">
        <v>213</v>
      </c>
      <c r="I205" s="5" t="s">
        <v>214</v>
      </c>
      <c r="J205" s="4"/>
      <c r="L205" s="4"/>
      <c r="M205" s="4"/>
    </row>
    <row r="206" spans="1:13" x14ac:dyDescent="0.2">
      <c r="A206" s="3" t="s">
        <v>215</v>
      </c>
      <c r="H206">
        <f>ABS(SUM(F170:F186))</f>
        <v>162</v>
      </c>
      <c r="I206" s="4">
        <f>ABS(SUM(G170:G186))</f>
        <v>153.75</v>
      </c>
      <c r="J206" s="4"/>
      <c r="L206" s="4"/>
      <c r="M206" s="4"/>
    </row>
    <row r="207" spans="1:13" x14ac:dyDescent="0.2">
      <c r="A207" s="3"/>
      <c r="F207" s="7" t="s">
        <v>204</v>
      </c>
      <c r="H207" s="7">
        <v>170</v>
      </c>
      <c r="I207" s="14">
        <v>170</v>
      </c>
      <c r="J207" s="4"/>
      <c r="L207" s="4"/>
      <c r="M207" s="4"/>
    </row>
    <row r="208" spans="1:13" x14ac:dyDescent="0.2">
      <c r="I208" s="4"/>
      <c r="J208" s="4"/>
      <c r="L208" s="4"/>
      <c r="M208" s="4"/>
    </row>
    <row r="209" spans="1:38" x14ac:dyDescent="0.2">
      <c r="A209" t="s">
        <v>216</v>
      </c>
      <c r="F209">
        <f>COUNTIF(E170:E186,"&lt;=10")</f>
        <v>0</v>
      </c>
      <c r="I209" s="4"/>
      <c r="J209" s="4"/>
      <c r="L209" s="4"/>
      <c r="M209" s="4"/>
    </row>
    <row r="210" spans="1:38" x14ac:dyDescent="0.2">
      <c r="A210" t="s">
        <v>217</v>
      </c>
      <c r="F210">
        <f>COUNTIF(E170:E186,"&lt;=20")-COUNTIF(E170:E186,"&lt;=10")</f>
        <v>0</v>
      </c>
      <c r="H210" s="3" t="s">
        <v>218</v>
      </c>
      <c r="I210" s="4"/>
      <c r="J210" s="4"/>
      <c r="L210" s="4"/>
      <c r="M210" s="4"/>
    </row>
    <row r="211" spans="1:38" x14ac:dyDescent="0.2">
      <c r="A211" t="s">
        <v>219</v>
      </c>
      <c r="F211">
        <f>COUNTIF(E170:E186,"&lt;=30")-COUNTIF(E170:E186,"&lt;=20")</f>
        <v>1</v>
      </c>
      <c r="H211">
        <f>SUM(F209:F213)</f>
        <v>17</v>
      </c>
      <c r="I211" s="4"/>
      <c r="J211" s="4"/>
      <c r="L211" s="4"/>
      <c r="M211" s="4"/>
    </row>
    <row r="212" spans="1:38" x14ac:dyDescent="0.2">
      <c r="A212" t="s">
        <v>220</v>
      </c>
      <c r="F212">
        <f>COUNTIF(E170:E186,"&lt;=40")-COUNTIF(E170:E186,"&lt;=30")</f>
        <v>3</v>
      </c>
      <c r="I212" s="4"/>
      <c r="J212" s="4"/>
      <c r="L212" s="4"/>
      <c r="M212" s="4"/>
    </row>
    <row r="213" spans="1:38" x14ac:dyDescent="0.2">
      <c r="A213" t="s">
        <v>221</v>
      </c>
      <c r="F213">
        <f>COUNTIF(E170:E186,"&lt;=50")-COUNTIF(E170:E186,"&lt;=40")</f>
        <v>13</v>
      </c>
      <c r="I213" s="4"/>
      <c r="J213" s="4"/>
      <c r="L213" s="4"/>
      <c r="M213" s="4"/>
    </row>
    <row r="214" spans="1:38" s="2" customFormat="1" x14ac:dyDescent="0.2">
      <c r="K214" s="6"/>
      <c r="P214" s="6"/>
      <c r="Y214" s="6"/>
      <c r="AE214" s="6"/>
      <c r="AG214" s="13"/>
    </row>
    <row r="215" spans="1:38" s="9" customFormat="1" x14ac:dyDescent="0.2">
      <c r="A215" s="8" t="s">
        <v>196</v>
      </c>
    </row>
    <row r="216" spans="1:38" x14ac:dyDescent="0.2">
      <c r="A216" t="s">
        <v>55</v>
      </c>
      <c r="D216">
        <v>30.16</v>
      </c>
      <c r="E216">
        <v>50</v>
      </c>
      <c r="F216">
        <v>10</v>
      </c>
      <c r="G216">
        <v>10</v>
      </c>
      <c r="H216">
        <v>1</v>
      </c>
      <c r="I216">
        <v>1</v>
      </c>
      <c r="J216">
        <v>1</v>
      </c>
      <c r="K216" s="6">
        <v>1</v>
      </c>
      <c r="L216">
        <v>1</v>
      </c>
      <c r="M216">
        <v>1</v>
      </c>
      <c r="N216">
        <v>1</v>
      </c>
      <c r="O216">
        <v>1</v>
      </c>
      <c r="P216" s="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 s="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 s="6">
        <v>1</v>
      </c>
      <c r="AF216">
        <v>1</v>
      </c>
      <c r="AG216" s="13">
        <v>1</v>
      </c>
      <c r="AH216">
        <v>1</v>
      </c>
      <c r="AI216">
        <v>1</v>
      </c>
      <c r="AJ216">
        <v>1</v>
      </c>
      <c r="AK216">
        <v>1</v>
      </c>
      <c r="AL216" t="s">
        <v>35</v>
      </c>
    </row>
    <row r="217" spans="1:38" x14ac:dyDescent="0.2">
      <c r="A217" t="s">
        <v>154</v>
      </c>
      <c r="D217">
        <v>30.2</v>
      </c>
      <c r="E217">
        <v>49</v>
      </c>
      <c r="F217">
        <v>10</v>
      </c>
      <c r="G217">
        <v>10</v>
      </c>
      <c r="H217">
        <v>1</v>
      </c>
      <c r="I217">
        <v>1</v>
      </c>
      <c r="J217">
        <v>1</v>
      </c>
      <c r="K217" s="6">
        <v>1</v>
      </c>
      <c r="L217">
        <v>0</v>
      </c>
      <c r="M217">
        <v>1</v>
      </c>
      <c r="N217">
        <v>1</v>
      </c>
      <c r="O217">
        <v>1</v>
      </c>
      <c r="P217" s="6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 s="6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 s="6">
        <v>1</v>
      </c>
      <c r="AF217">
        <v>1</v>
      </c>
      <c r="AG217" s="13">
        <v>1</v>
      </c>
      <c r="AH217">
        <v>1</v>
      </c>
      <c r="AI217">
        <v>1</v>
      </c>
      <c r="AJ217">
        <v>1</v>
      </c>
      <c r="AK217">
        <v>1</v>
      </c>
      <c r="AL217" t="s">
        <v>35</v>
      </c>
    </row>
    <row r="218" spans="1:38" x14ac:dyDescent="0.2">
      <c r="A218" t="s">
        <v>155</v>
      </c>
      <c r="D218">
        <v>31.1</v>
      </c>
      <c r="E218">
        <v>50</v>
      </c>
      <c r="F218">
        <v>10</v>
      </c>
      <c r="G218">
        <v>10</v>
      </c>
      <c r="H218">
        <v>1</v>
      </c>
      <c r="I218">
        <v>1</v>
      </c>
      <c r="J218">
        <v>1</v>
      </c>
      <c r="K218" s="6">
        <v>1</v>
      </c>
      <c r="L218">
        <v>1</v>
      </c>
      <c r="M218">
        <v>1</v>
      </c>
      <c r="N218">
        <v>1</v>
      </c>
      <c r="O218">
        <v>1</v>
      </c>
      <c r="P218" s="6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 s="6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 s="6">
        <v>1</v>
      </c>
      <c r="AF218">
        <v>1</v>
      </c>
      <c r="AG218" s="13">
        <v>1</v>
      </c>
      <c r="AH218">
        <v>1</v>
      </c>
      <c r="AI218">
        <v>1</v>
      </c>
      <c r="AJ218">
        <v>1</v>
      </c>
      <c r="AK218">
        <v>1</v>
      </c>
      <c r="AL218" t="s">
        <v>35</v>
      </c>
    </row>
    <row r="219" spans="1:38" x14ac:dyDescent="0.2">
      <c r="A219" t="s">
        <v>117</v>
      </c>
      <c r="D219">
        <v>32.44</v>
      </c>
      <c r="E219">
        <v>48</v>
      </c>
      <c r="F219">
        <v>10</v>
      </c>
      <c r="G219">
        <v>10</v>
      </c>
      <c r="H219">
        <v>1</v>
      </c>
      <c r="I219">
        <v>0</v>
      </c>
      <c r="J219">
        <v>1</v>
      </c>
      <c r="K219" s="6">
        <v>1</v>
      </c>
      <c r="L219">
        <v>1</v>
      </c>
      <c r="M219">
        <v>1</v>
      </c>
      <c r="N219">
        <v>1</v>
      </c>
      <c r="O219">
        <v>1</v>
      </c>
      <c r="P219" s="6">
        <v>1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 s="6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 s="6">
        <v>1</v>
      </c>
      <c r="AF219">
        <v>1</v>
      </c>
      <c r="AG219" s="13">
        <v>1</v>
      </c>
      <c r="AH219">
        <v>1</v>
      </c>
      <c r="AI219">
        <v>1</v>
      </c>
      <c r="AJ219">
        <v>1</v>
      </c>
      <c r="AK219">
        <v>1</v>
      </c>
      <c r="AL219" t="s">
        <v>35</v>
      </c>
    </row>
    <row r="220" spans="1:38" x14ac:dyDescent="0.2">
      <c r="A220" t="s">
        <v>107</v>
      </c>
      <c r="D220">
        <v>33.200000000000003</v>
      </c>
      <c r="E220">
        <v>9.25</v>
      </c>
      <c r="F220">
        <v>0</v>
      </c>
      <c r="G220">
        <v>1.25</v>
      </c>
      <c r="H220">
        <v>0</v>
      </c>
      <c r="I220">
        <v>0</v>
      </c>
      <c r="J220">
        <v>0</v>
      </c>
      <c r="K220" s="6">
        <v>0</v>
      </c>
      <c r="L220">
        <v>0</v>
      </c>
      <c r="M220">
        <v>0</v>
      </c>
      <c r="N220">
        <v>0</v>
      </c>
      <c r="O220">
        <v>0</v>
      </c>
      <c r="P220" s="6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0</v>
      </c>
      <c r="Y220" s="6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 s="6">
        <v>1</v>
      </c>
      <c r="AF220">
        <v>0</v>
      </c>
      <c r="AG220" s="13">
        <v>1</v>
      </c>
      <c r="AH220">
        <v>1</v>
      </c>
      <c r="AI220">
        <v>0</v>
      </c>
      <c r="AJ220">
        <v>0</v>
      </c>
      <c r="AK220">
        <v>1</v>
      </c>
      <c r="AL220" t="s">
        <v>46</v>
      </c>
    </row>
    <row r="221" spans="1:38" x14ac:dyDescent="0.2">
      <c r="A221" t="s">
        <v>72</v>
      </c>
      <c r="D221">
        <v>35</v>
      </c>
      <c r="E221">
        <v>27.75</v>
      </c>
      <c r="F221">
        <v>6</v>
      </c>
      <c r="G221">
        <v>3.75</v>
      </c>
      <c r="H221">
        <v>0</v>
      </c>
      <c r="I221">
        <v>0</v>
      </c>
      <c r="J221">
        <v>1</v>
      </c>
      <c r="K221" s="6">
        <v>0</v>
      </c>
      <c r="L221">
        <v>1</v>
      </c>
      <c r="M221">
        <v>0</v>
      </c>
      <c r="N221">
        <v>0</v>
      </c>
      <c r="O221">
        <v>0</v>
      </c>
      <c r="P221" s="6">
        <v>1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 s="6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 s="6">
        <v>1</v>
      </c>
      <c r="AF221">
        <v>1</v>
      </c>
      <c r="AG221" s="13">
        <v>1</v>
      </c>
      <c r="AH221">
        <v>0</v>
      </c>
      <c r="AI221">
        <v>0</v>
      </c>
      <c r="AJ221">
        <v>1</v>
      </c>
      <c r="AK221">
        <v>1</v>
      </c>
      <c r="AL221" t="s">
        <v>42</v>
      </c>
    </row>
    <row r="222" spans="1:38" x14ac:dyDescent="0.2">
      <c r="A222" t="s">
        <v>165</v>
      </c>
      <c r="D222">
        <v>36.11</v>
      </c>
      <c r="E222">
        <v>22</v>
      </c>
      <c r="F222">
        <v>6</v>
      </c>
      <c r="G222">
        <v>5</v>
      </c>
      <c r="H222">
        <v>0</v>
      </c>
      <c r="I222">
        <v>0</v>
      </c>
      <c r="J222">
        <v>0</v>
      </c>
      <c r="K222" s="6">
        <v>0</v>
      </c>
      <c r="L222">
        <v>0</v>
      </c>
      <c r="M222">
        <v>0</v>
      </c>
      <c r="N222">
        <v>0</v>
      </c>
      <c r="O222">
        <v>0</v>
      </c>
      <c r="P222" s="6">
        <v>1</v>
      </c>
      <c r="Q222">
        <v>0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1</v>
      </c>
      <c r="Y222" s="6">
        <v>0</v>
      </c>
      <c r="Z222">
        <v>1</v>
      </c>
      <c r="AA222">
        <v>0</v>
      </c>
      <c r="AB222">
        <v>1</v>
      </c>
      <c r="AC222">
        <v>1</v>
      </c>
      <c r="AD222">
        <v>0</v>
      </c>
      <c r="AE222" s="6">
        <v>1</v>
      </c>
      <c r="AF222">
        <v>0</v>
      </c>
      <c r="AG222" s="13">
        <v>1</v>
      </c>
      <c r="AH222">
        <v>0</v>
      </c>
      <c r="AI222">
        <v>0</v>
      </c>
      <c r="AJ222">
        <v>0</v>
      </c>
      <c r="AK222">
        <v>0</v>
      </c>
      <c r="AL222" t="s">
        <v>46</v>
      </c>
    </row>
    <row r="223" spans="1:38" x14ac:dyDescent="0.2">
      <c r="A223" t="s">
        <v>121</v>
      </c>
      <c r="D223">
        <v>38.479999999999997</v>
      </c>
      <c r="E223">
        <v>19.5</v>
      </c>
      <c r="F223">
        <v>4</v>
      </c>
      <c r="G223">
        <v>2.5</v>
      </c>
      <c r="H223">
        <v>1</v>
      </c>
      <c r="I223">
        <v>1</v>
      </c>
      <c r="J223">
        <v>0</v>
      </c>
      <c r="K223" s="6">
        <v>0</v>
      </c>
      <c r="L223">
        <v>1</v>
      </c>
      <c r="M223">
        <v>0</v>
      </c>
      <c r="N223">
        <v>0</v>
      </c>
      <c r="O223">
        <v>0</v>
      </c>
      <c r="P223" s="6">
        <v>0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1</v>
      </c>
      <c r="Y223" s="6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 s="6">
        <v>0</v>
      </c>
      <c r="AF223">
        <v>1</v>
      </c>
      <c r="AG223" s="13">
        <v>0</v>
      </c>
      <c r="AH223">
        <v>0</v>
      </c>
      <c r="AI223">
        <v>0</v>
      </c>
      <c r="AJ223">
        <v>0</v>
      </c>
      <c r="AK223">
        <v>1</v>
      </c>
      <c r="AL223" t="s">
        <v>46</v>
      </c>
    </row>
    <row r="224" spans="1:38" s="2" customFormat="1" x14ac:dyDescent="0.2">
      <c r="K224" s="6"/>
      <c r="P224" s="6"/>
      <c r="Y224" s="6"/>
      <c r="AE224" s="6"/>
      <c r="AG224" s="13"/>
    </row>
    <row r="225" spans="1:37" s="9" customFormat="1" x14ac:dyDescent="0.2">
      <c r="A225" s="8" t="s">
        <v>196</v>
      </c>
    </row>
    <row r="226" spans="1:37" x14ac:dyDescent="0.2">
      <c r="A226" t="s">
        <v>199</v>
      </c>
      <c r="F226">
        <f>COUNT(D216:D223)</f>
        <v>8</v>
      </c>
      <c r="I226" s="4"/>
      <c r="J226" s="4"/>
      <c r="L226" s="4"/>
    </row>
    <row r="227" spans="1:37" x14ac:dyDescent="0.2">
      <c r="A227" t="s">
        <v>200</v>
      </c>
      <c r="F227">
        <f>AVERAGE(D216:D223)</f>
        <v>33.336250000000007</v>
      </c>
      <c r="I227" s="4"/>
      <c r="J227" s="4"/>
      <c r="L227" s="4"/>
    </row>
    <row r="228" spans="1:37" x14ac:dyDescent="0.2">
      <c r="A228" t="s">
        <v>201</v>
      </c>
      <c r="F228">
        <f>AVERAGE(E216:E223)</f>
        <v>34.4375</v>
      </c>
      <c r="I228" s="4"/>
      <c r="J228" s="4"/>
      <c r="L228" s="4"/>
    </row>
    <row r="229" spans="1:37" x14ac:dyDescent="0.2">
      <c r="A229" t="s">
        <v>202</v>
      </c>
      <c r="H229">
        <f>COUNTIF(H216:H223,"=1")</f>
        <v>5</v>
      </c>
      <c r="I229">
        <f t="shared" ref="I229:AK229" si="3">COUNTIF(I216:I223,"=1")</f>
        <v>4</v>
      </c>
      <c r="J229">
        <f t="shared" si="3"/>
        <v>5</v>
      </c>
      <c r="K229">
        <f t="shared" si="3"/>
        <v>4</v>
      </c>
      <c r="L229">
        <f t="shared" si="3"/>
        <v>5</v>
      </c>
      <c r="M229">
        <f t="shared" si="3"/>
        <v>4</v>
      </c>
      <c r="N229">
        <f t="shared" si="3"/>
        <v>4</v>
      </c>
      <c r="O229">
        <f t="shared" si="3"/>
        <v>4</v>
      </c>
      <c r="P229">
        <f t="shared" si="3"/>
        <v>6</v>
      </c>
      <c r="Q229">
        <f t="shared" si="3"/>
        <v>3</v>
      </c>
      <c r="R229">
        <f t="shared" si="3"/>
        <v>7</v>
      </c>
      <c r="S229">
        <f t="shared" si="3"/>
        <v>5</v>
      </c>
      <c r="T229">
        <f t="shared" si="3"/>
        <v>7</v>
      </c>
      <c r="U229">
        <f t="shared" si="3"/>
        <v>8</v>
      </c>
      <c r="V229">
        <f t="shared" si="3"/>
        <v>6</v>
      </c>
      <c r="W229">
        <f t="shared" si="3"/>
        <v>8</v>
      </c>
      <c r="X229">
        <f t="shared" si="3"/>
        <v>7</v>
      </c>
      <c r="Y229">
        <f t="shared" si="3"/>
        <v>5</v>
      </c>
      <c r="Z229">
        <f t="shared" si="3"/>
        <v>5</v>
      </c>
      <c r="AA229">
        <f t="shared" si="3"/>
        <v>4</v>
      </c>
      <c r="AB229">
        <f t="shared" si="3"/>
        <v>7</v>
      </c>
      <c r="AC229">
        <f t="shared" si="3"/>
        <v>8</v>
      </c>
      <c r="AD229">
        <f t="shared" si="3"/>
        <v>5</v>
      </c>
      <c r="AE229">
        <f t="shared" si="3"/>
        <v>7</v>
      </c>
      <c r="AF229">
        <f t="shared" si="3"/>
        <v>6</v>
      </c>
      <c r="AG229">
        <f t="shared" si="3"/>
        <v>7</v>
      </c>
      <c r="AH229">
        <f t="shared" si="3"/>
        <v>5</v>
      </c>
      <c r="AI229">
        <f t="shared" si="3"/>
        <v>4</v>
      </c>
      <c r="AJ229">
        <f t="shared" si="3"/>
        <v>5</v>
      </c>
      <c r="AK229">
        <f t="shared" si="3"/>
        <v>7</v>
      </c>
    </row>
    <row r="230" spans="1:37" x14ac:dyDescent="0.2">
      <c r="I230" s="4"/>
      <c r="J230" s="4"/>
      <c r="L230" s="4"/>
    </row>
    <row r="231" spans="1:37" x14ac:dyDescent="0.2">
      <c r="A231" s="7" t="s">
        <v>203</v>
      </c>
      <c r="H231" s="7" t="s">
        <v>204</v>
      </c>
      <c r="I231" s="4"/>
      <c r="J231" s="4"/>
      <c r="L231" s="4"/>
    </row>
    <row r="232" spans="1:37" x14ac:dyDescent="0.2">
      <c r="A232" t="s">
        <v>205</v>
      </c>
      <c r="F232">
        <f>SUM(K229,P229,Y229)</f>
        <v>15</v>
      </c>
      <c r="H232">
        <f>3*F226</f>
        <v>24</v>
      </c>
      <c r="J232" s="5" t="s">
        <v>224</v>
      </c>
    </row>
    <row r="233" spans="1:37" x14ac:dyDescent="0.2">
      <c r="A233" t="s">
        <v>206</v>
      </c>
      <c r="F233">
        <f>SUM(H229:J229,L229:O229,Q229:X229,Z229:AA229)</f>
        <v>91</v>
      </c>
      <c r="H233">
        <f>17*F226</f>
        <v>136</v>
      </c>
      <c r="I233" s="4"/>
      <c r="J233" s="5" t="s">
        <v>207</v>
      </c>
      <c r="L233" s="4"/>
    </row>
    <row r="234" spans="1:37" x14ac:dyDescent="0.2">
      <c r="A234" t="s">
        <v>208</v>
      </c>
      <c r="F234">
        <f>0</f>
        <v>0</v>
      </c>
      <c r="H234">
        <f>0*F226</f>
        <v>0</v>
      </c>
      <c r="I234" s="4"/>
      <c r="J234" s="5" t="s">
        <v>225</v>
      </c>
      <c r="L234" s="4"/>
    </row>
    <row r="235" spans="1:37" x14ac:dyDescent="0.2">
      <c r="I235" s="4"/>
      <c r="J235" s="4"/>
      <c r="L235" s="4"/>
    </row>
    <row r="236" spans="1:37" x14ac:dyDescent="0.2">
      <c r="A236" s="7" t="s">
        <v>209</v>
      </c>
      <c r="I236" s="4"/>
      <c r="J236" s="4"/>
      <c r="L236" s="4"/>
    </row>
    <row r="237" spans="1:37" x14ac:dyDescent="0.2">
      <c r="A237" t="s">
        <v>205</v>
      </c>
      <c r="F237">
        <f>AE229</f>
        <v>7</v>
      </c>
      <c r="H237">
        <f>1*F226</f>
        <v>8</v>
      </c>
      <c r="I237" s="4"/>
      <c r="J237" s="5" t="s">
        <v>226</v>
      </c>
      <c r="L237" s="4"/>
    </row>
    <row r="238" spans="1:37" x14ac:dyDescent="0.2">
      <c r="A238" t="s">
        <v>206</v>
      </c>
      <c r="F238">
        <f>SUM(AB229:AD229,AF229,AH229:AK229)</f>
        <v>47</v>
      </c>
      <c r="H238">
        <f>8*F226</f>
        <v>64</v>
      </c>
      <c r="I238" s="4"/>
      <c r="J238" s="5" t="s">
        <v>227</v>
      </c>
      <c r="L238" s="4"/>
    </row>
    <row r="239" spans="1:37" x14ac:dyDescent="0.2">
      <c r="A239" t="s">
        <v>208</v>
      </c>
      <c r="F239">
        <f>AG229</f>
        <v>7</v>
      </c>
      <c r="H239">
        <f>1*F226</f>
        <v>8</v>
      </c>
      <c r="I239" s="4"/>
      <c r="J239" s="5" t="s">
        <v>210</v>
      </c>
      <c r="L239" s="4"/>
    </row>
    <row r="240" spans="1:37" x14ac:dyDescent="0.2">
      <c r="I240" s="4"/>
      <c r="J240" s="4"/>
      <c r="L240" s="4"/>
    </row>
    <row r="241" spans="1:38" x14ac:dyDescent="0.2">
      <c r="A241" s="7" t="s">
        <v>211</v>
      </c>
      <c r="I241" s="4"/>
      <c r="J241" s="4"/>
      <c r="L241" s="4"/>
    </row>
    <row r="242" spans="1:38" x14ac:dyDescent="0.2">
      <c r="A242" s="3" t="s">
        <v>212</v>
      </c>
      <c r="H242" s="3" t="s">
        <v>213</v>
      </c>
      <c r="I242" s="5" t="s">
        <v>214</v>
      </c>
      <c r="J242" s="4"/>
      <c r="L242" s="4"/>
    </row>
    <row r="243" spans="1:38" x14ac:dyDescent="0.2">
      <c r="A243" s="3" t="s">
        <v>215</v>
      </c>
      <c r="H243">
        <f>ABS(SUM(F216:F223))</f>
        <v>56</v>
      </c>
      <c r="I243" s="4">
        <f>ABS(SUM(G216:G223))</f>
        <v>52.5</v>
      </c>
      <c r="J243" s="4"/>
      <c r="L243" s="4"/>
    </row>
    <row r="244" spans="1:38" x14ac:dyDescent="0.2">
      <c r="A244" s="3"/>
      <c r="F244" s="3" t="s">
        <v>204</v>
      </c>
      <c r="H244" s="7"/>
      <c r="I244" s="14"/>
      <c r="J244" s="4"/>
      <c r="L244" s="4"/>
    </row>
    <row r="245" spans="1:38" x14ac:dyDescent="0.2">
      <c r="I245" s="4"/>
      <c r="J245" s="4"/>
      <c r="L245" s="4"/>
    </row>
    <row r="246" spans="1:38" x14ac:dyDescent="0.2">
      <c r="A246" t="s">
        <v>216</v>
      </c>
      <c r="F246">
        <f>COUNTIF(E216:E223,"&lt;=10")</f>
        <v>1</v>
      </c>
      <c r="I246" s="4"/>
      <c r="J246" s="4"/>
      <c r="L246" s="4"/>
    </row>
    <row r="247" spans="1:38" x14ac:dyDescent="0.2">
      <c r="A247" t="s">
        <v>217</v>
      </c>
      <c r="F247">
        <f>COUNTIF(E216:E223,"&lt;=20")-COUNTIF(E216:E223,"&lt;=10")</f>
        <v>1</v>
      </c>
      <c r="H247" s="3" t="s">
        <v>218</v>
      </c>
      <c r="I247" s="4"/>
      <c r="J247" s="4"/>
      <c r="L247" s="4"/>
    </row>
    <row r="248" spans="1:38" x14ac:dyDescent="0.2">
      <c r="A248" t="s">
        <v>219</v>
      </c>
      <c r="F248">
        <f>COUNTIF(E216:E223,"&lt;=30")-COUNTIF(E216:E223,"&lt;=20")</f>
        <v>2</v>
      </c>
      <c r="H248">
        <f>SUM(F246:F250)</f>
        <v>8</v>
      </c>
      <c r="I248" s="4"/>
      <c r="J248" s="4"/>
      <c r="L248" s="4"/>
    </row>
    <row r="249" spans="1:38" x14ac:dyDescent="0.2">
      <c r="A249" t="s">
        <v>220</v>
      </c>
      <c r="F249">
        <f>COUNTIF(E216:E223,"&lt;=40")-COUNTIF(E216:E223,"&lt;=30")</f>
        <v>0</v>
      </c>
      <c r="I249" s="4"/>
      <c r="J249" s="4"/>
      <c r="L249" s="4"/>
    </row>
    <row r="250" spans="1:38" x14ac:dyDescent="0.2">
      <c r="A250" t="s">
        <v>221</v>
      </c>
      <c r="F250">
        <f>COUNTIF(E216:E223,"&lt;=50")-COUNTIF(E216:E223,"&lt;=40")</f>
        <v>4</v>
      </c>
      <c r="I250" s="4"/>
      <c r="J250" s="4"/>
      <c r="L250" s="4"/>
    </row>
    <row r="251" spans="1:38" s="2" customFormat="1" x14ac:dyDescent="0.2">
      <c r="K251" s="6"/>
      <c r="P251" s="6"/>
      <c r="Y251" s="6"/>
      <c r="AE251" s="6"/>
      <c r="AG251" s="13"/>
    </row>
    <row r="252" spans="1:38" s="9" customFormat="1" x14ac:dyDescent="0.2">
      <c r="A252" s="8" t="s">
        <v>197</v>
      </c>
    </row>
    <row r="253" spans="1:38" x14ac:dyDescent="0.2">
      <c r="A253" t="s">
        <v>180</v>
      </c>
      <c r="D253">
        <v>46.17</v>
      </c>
      <c r="E253">
        <v>48</v>
      </c>
      <c r="F253">
        <v>10</v>
      </c>
      <c r="G253">
        <v>10</v>
      </c>
      <c r="H253">
        <v>1</v>
      </c>
      <c r="I253">
        <v>1</v>
      </c>
      <c r="J253">
        <v>1</v>
      </c>
      <c r="K253" s="6">
        <v>1</v>
      </c>
      <c r="L253">
        <v>1</v>
      </c>
      <c r="M253">
        <v>1</v>
      </c>
      <c r="N253">
        <v>1</v>
      </c>
      <c r="O253">
        <v>1</v>
      </c>
      <c r="P253" s="6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1</v>
      </c>
      <c r="Y253" s="6">
        <v>1</v>
      </c>
      <c r="Z253">
        <v>1</v>
      </c>
      <c r="AA253">
        <v>1</v>
      </c>
      <c r="AB253">
        <v>1</v>
      </c>
      <c r="AC253">
        <v>1</v>
      </c>
      <c r="AD253">
        <v>0</v>
      </c>
      <c r="AE253" s="6">
        <v>1</v>
      </c>
      <c r="AF253">
        <v>1</v>
      </c>
      <c r="AG253" s="13">
        <v>1</v>
      </c>
      <c r="AH253">
        <v>1</v>
      </c>
      <c r="AI253">
        <v>1</v>
      </c>
      <c r="AJ253">
        <v>1</v>
      </c>
      <c r="AK253">
        <v>1</v>
      </c>
      <c r="AL253" t="s">
        <v>35</v>
      </c>
    </row>
    <row r="254" spans="1:38" x14ac:dyDescent="0.2">
      <c r="A254" t="s">
        <v>158</v>
      </c>
      <c r="D254">
        <v>46.41</v>
      </c>
      <c r="E254">
        <v>50</v>
      </c>
      <c r="F254">
        <v>10</v>
      </c>
      <c r="G254">
        <v>10</v>
      </c>
      <c r="H254">
        <v>1</v>
      </c>
      <c r="I254">
        <v>1</v>
      </c>
      <c r="J254">
        <v>1</v>
      </c>
      <c r="K254" s="6">
        <v>1</v>
      </c>
      <c r="L254">
        <v>1</v>
      </c>
      <c r="M254">
        <v>1</v>
      </c>
      <c r="N254">
        <v>1</v>
      </c>
      <c r="O254">
        <v>1</v>
      </c>
      <c r="P254" s="6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 s="6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 s="6">
        <v>1</v>
      </c>
      <c r="AF254">
        <v>1</v>
      </c>
      <c r="AG254" s="13">
        <v>1</v>
      </c>
      <c r="AH254">
        <v>1</v>
      </c>
      <c r="AI254">
        <v>1</v>
      </c>
      <c r="AJ254">
        <v>1</v>
      </c>
      <c r="AK254">
        <v>1</v>
      </c>
      <c r="AL254" t="s">
        <v>35</v>
      </c>
    </row>
    <row r="255" spans="1:38" x14ac:dyDescent="0.2">
      <c r="A255" t="s">
        <v>123</v>
      </c>
      <c r="D255">
        <v>47.31</v>
      </c>
      <c r="E255">
        <v>49</v>
      </c>
      <c r="F255">
        <v>10</v>
      </c>
      <c r="G255">
        <v>10</v>
      </c>
      <c r="H255">
        <v>1</v>
      </c>
      <c r="I255">
        <v>1</v>
      </c>
      <c r="J255">
        <v>1</v>
      </c>
      <c r="K255" s="6">
        <v>1</v>
      </c>
      <c r="L255">
        <v>1</v>
      </c>
      <c r="M255">
        <v>1</v>
      </c>
      <c r="N255">
        <v>0</v>
      </c>
      <c r="O255">
        <v>1</v>
      </c>
      <c r="P255" s="6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 s="6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 s="6">
        <v>1</v>
      </c>
      <c r="AF255">
        <v>1</v>
      </c>
      <c r="AG255" s="13">
        <v>1</v>
      </c>
      <c r="AH255">
        <v>1</v>
      </c>
      <c r="AI255">
        <v>1</v>
      </c>
      <c r="AJ255">
        <v>1</v>
      </c>
      <c r="AK255">
        <v>1</v>
      </c>
      <c r="AL255" t="s">
        <v>35</v>
      </c>
    </row>
    <row r="256" spans="1:38" s="2" customFormat="1" x14ac:dyDescent="0.2">
      <c r="K256" s="6"/>
      <c r="P256" s="6"/>
      <c r="Y256" s="6"/>
      <c r="AE256" s="6"/>
      <c r="AG256" s="13"/>
    </row>
    <row r="257" spans="1:37" s="9" customFormat="1" x14ac:dyDescent="0.2">
      <c r="A257" s="8" t="s">
        <v>197</v>
      </c>
    </row>
    <row r="258" spans="1:37" x14ac:dyDescent="0.2">
      <c r="A258" t="s">
        <v>199</v>
      </c>
      <c r="F258">
        <f>COUNT(D253:D255)</f>
        <v>3</v>
      </c>
      <c r="I258" s="4"/>
      <c r="J258" s="4"/>
      <c r="L258" s="4"/>
    </row>
    <row r="259" spans="1:37" x14ac:dyDescent="0.2">
      <c r="A259" t="s">
        <v>200</v>
      </c>
      <c r="F259">
        <f>AVERAGE(D253:D255)</f>
        <v>46.629999999999995</v>
      </c>
      <c r="I259" s="4"/>
      <c r="J259" s="4"/>
      <c r="L259" s="4"/>
    </row>
    <row r="260" spans="1:37" x14ac:dyDescent="0.2">
      <c r="A260" t="s">
        <v>201</v>
      </c>
      <c r="F260">
        <f>AVERAGE(E253:E255)</f>
        <v>49</v>
      </c>
      <c r="I260" s="4"/>
      <c r="J260" s="4"/>
      <c r="L260" s="4"/>
    </row>
    <row r="261" spans="1:37" x14ac:dyDescent="0.2">
      <c r="A261" t="s">
        <v>202</v>
      </c>
      <c r="H261">
        <f>COUNTIF(H253:H255,"=1")</f>
        <v>3</v>
      </c>
      <c r="I261">
        <f t="shared" ref="I261:AK261" si="4">COUNTIF(I253:I255,"=1")</f>
        <v>3</v>
      </c>
      <c r="J261">
        <f t="shared" si="4"/>
        <v>3</v>
      </c>
      <c r="K261">
        <f t="shared" si="4"/>
        <v>3</v>
      </c>
      <c r="L261">
        <f t="shared" si="4"/>
        <v>3</v>
      </c>
      <c r="M261">
        <f t="shared" si="4"/>
        <v>3</v>
      </c>
      <c r="N261">
        <f t="shared" si="4"/>
        <v>2</v>
      </c>
      <c r="O261">
        <f t="shared" si="4"/>
        <v>3</v>
      </c>
      <c r="P261">
        <f t="shared" si="4"/>
        <v>3</v>
      </c>
      <c r="Q261">
        <f t="shared" si="4"/>
        <v>3</v>
      </c>
      <c r="R261">
        <f t="shared" si="4"/>
        <v>3</v>
      </c>
      <c r="S261">
        <f t="shared" si="4"/>
        <v>3</v>
      </c>
      <c r="T261">
        <f t="shared" si="4"/>
        <v>3</v>
      </c>
      <c r="U261">
        <f t="shared" si="4"/>
        <v>3</v>
      </c>
      <c r="V261">
        <f t="shared" si="4"/>
        <v>3</v>
      </c>
      <c r="W261">
        <f t="shared" si="4"/>
        <v>2</v>
      </c>
      <c r="X261">
        <f t="shared" si="4"/>
        <v>3</v>
      </c>
      <c r="Y261">
        <f t="shared" si="4"/>
        <v>3</v>
      </c>
      <c r="Z261">
        <f t="shared" si="4"/>
        <v>3</v>
      </c>
      <c r="AA261">
        <f t="shared" si="4"/>
        <v>3</v>
      </c>
      <c r="AB261">
        <f t="shared" si="4"/>
        <v>3</v>
      </c>
      <c r="AC261">
        <f t="shared" si="4"/>
        <v>3</v>
      </c>
      <c r="AD261">
        <f t="shared" si="4"/>
        <v>2</v>
      </c>
      <c r="AE261">
        <f t="shared" si="4"/>
        <v>3</v>
      </c>
      <c r="AF261">
        <f t="shared" si="4"/>
        <v>3</v>
      </c>
      <c r="AG261">
        <f t="shared" si="4"/>
        <v>3</v>
      </c>
      <c r="AH261">
        <f t="shared" si="4"/>
        <v>3</v>
      </c>
      <c r="AI261">
        <f t="shared" si="4"/>
        <v>3</v>
      </c>
      <c r="AJ261">
        <f t="shared" si="4"/>
        <v>3</v>
      </c>
      <c r="AK261">
        <f t="shared" si="4"/>
        <v>3</v>
      </c>
    </row>
    <row r="262" spans="1:37" x14ac:dyDescent="0.2">
      <c r="I262" s="4"/>
      <c r="J262" s="4"/>
      <c r="L262" s="4"/>
    </row>
    <row r="263" spans="1:37" x14ac:dyDescent="0.2">
      <c r="A263" s="7" t="s">
        <v>203</v>
      </c>
      <c r="H263" s="7" t="s">
        <v>204</v>
      </c>
      <c r="I263" s="4"/>
      <c r="J263" s="4"/>
      <c r="L263" s="4"/>
    </row>
    <row r="264" spans="1:37" x14ac:dyDescent="0.2">
      <c r="A264" t="s">
        <v>205</v>
      </c>
      <c r="F264">
        <f>SUM(K261,P261,Y261)</f>
        <v>9</v>
      </c>
      <c r="H264">
        <f>3*F258</f>
        <v>9</v>
      </c>
      <c r="J264" s="5" t="s">
        <v>224</v>
      </c>
    </row>
    <row r="265" spans="1:37" x14ac:dyDescent="0.2">
      <c r="A265" t="s">
        <v>206</v>
      </c>
      <c r="F265">
        <f>SUM(H261:J261,L261:O261,Q261:X261,Z261:AA261)</f>
        <v>49</v>
      </c>
      <c r="H265">
        <f>17*F258</f>
        <v>51</v>
      </c>
      <c r="I265" s="4"/>
      <c r="J265" s="5" t="s">
        <v>207</v>
      </c>
      <c r="L265" s="4"/>
    </row>
    <row r="266" spans="1:37" x14ac:dyDescent="0.2">
      <c r="A266" t="s">
        <v>208</v>
      </c>
      <c r="F266">
        <f>0</f>
        <v>0</v>
      </c>
      <c r="H266">
        <f>0*F258</f>
        <v>0</v>
      </c>
      <c r="I266" s="4"/>
      <c r="J266" s="5" t="s">
        <v>225</v>
      </c>
      <c r="L266" s="4"/>
    </row>
    <row r="267" spans="1:37" x14ac:dyDescent="0.2">
      <c r="I267" s="4"/>
      <c r="J267" s="4"/>
      <c r="L267" s="4"/>
    </row>
    <row r="268" spans="1:37" x14ac:dyDescent="0.2">
      <c r="A268" s="7" t="s">
        <v>209</v>
      </c>
      <c r="I268" s="4"/>
      <c r="J268" s="4"/>
      <c r="L268" s="4"/>
    </row>
    <row r="269" spans="1:37" x14ac:dyDescent="0.2">
      <c r="A269" t="s">
        <v>205</v>
      </c>
      <c r="F269">
        <f>AE261</f>
        <v>3</v>
      </c>
      <c r="H269">
        <f>1*F258</f>
        <v>3</v>
      </c>
      <c r="I269" s="4"/>
      <c r="J269" s="5" t="s">
        <v>226</v>
      </c>
      <c r="L269" s="4"/>
    </row>
    <row r="270" spans="1:37" x14ac:dyDescent="0.2">
      <c r="A270" t="s">
        <v>206</v>
      </c>
      <c r="F270">
        <f>SUM(AB261:AD261,AF261,AH261:AK261)</f>
        <v>23</v>
      </c>
      <c r="H270">
        <f>8*F258</f>
        <v>24</v>
      </c>
      <c r="I270" s="4"/>
      <c r="J270" s="5" t="s">
        <v>227</v>
      </c>
      <c r="L270" s="4"/>
    </row>
    <row r="271" spans="1:37" x14ac:dyDescent="0.2">
      <c r="A271" t="s">
        <v>208</v>
      </c>
      <c r="F271">
        <f>AG261</f>
        <v>3</v>
      </c>
      <c r="H271">
        <f>1*F258</f>
        <v>3</v>
      </c>
      <c r="I271" s="4"/>
      <c r="J271" s="5" t="s">
        <v>210</v>
      </c>
      <c r="L271" s="4"/>
    </row>
    <row r="272" spans="1:37" x14ac:dyDescent="0.2">
      <c r="I272" s="4"/>
      <c r="J272" s="4"/>
      <c r="L272" s="4"/>
    </row>
    <row r="273" spans="1:38" x14ac:dyDescent="0.2">
      <c r="A273" s="7" t="s">
        <v>211</v>
      </c>
      <c r="I273" s="4"/>
      <c r="J273" s="4"/>
      <c r="L273" s="4"/>
    </row>
    <row r="274" spans="1:38" x14ac:dyDescent="0.2">
      <c r="A274" s="3" t="s">
        <v>212</v>
      </c>
      <c r="H274" s="3" t="s">
        <v>213</v>
      </c>
      <c r="I274" s="5" t="s">
        <v>214</v>
      </c>
      <c r="J274" s="4"/>
      <c r="L274" s="4"/>
    </row>
    <row r="275" spans="1:38" x14ac:dyDescent="0.2">
      <c r="A275" s="3" t="s">
        <v>215</v>
      </c>
      <c r="H275">
        <f>ABS(SUM(F253:F255))</f>
        <v>30</v>
      </c>
      <c r="I275" s="4">
        <f>ABS(SUM(G253:G255))</f>
        <v>30</v>
      </c>
      <c r="J275" s="4"/>
      <c r="L275" s="4"/>
    </row>
    <row r="276" spans="1:38" x14ac:dyDescent="0.2">
      <c r="A276" s="3"/>
      <c r="F276" s="3" t="s">
        <v>204</v>
      </c>
      <c r="H276" s="7"/>
      <c r="I276" s="14"/>
      <c r="J276" s="4"/>
      <c r="L276" s="4"/>
    </row>
    <row r="277" spans="1:38" x14ac:dyDescent="0.2">
      <c r="I277" s="4"/>
      <c r="J277" s="4"/>
      <c r="L277" s="4"/>
    </row>
    <row r="278" spans="1:38" x14ac:dyDescent="0.2">
      <c r="A278" t="s">
        <v>216</v>
      </c>
      <c r="F278">
        <f>COUNTIF(E253:E255,"&lt;=10")</f>
        <v>0</v>
      </c>
      <c r="I278" s="4"/>
      <c r="J278" s="4"/>
      <c r="L278" s="4"/>
    </row>
    <row r="279" spans="1:38" x14ac:dyDescent="0.2">
      <c r="A279" t="s">
        <v>217</v>
      </c>
      <c r="F279">
        <f>COUNTIF(E253:E255,"&lt;=20")-COUNTIF(E253:E255,"&lt;=10")</f>
        <v>0</v>
      </c>
      <c r="H279" s="3" t="s">
        <v>218</v>
      </c>
      <c r="I279" s="4"/>
      <c r="J279" s="4"/>
      <c r="L279" s="4"/>
    </row>
    <row r="280" spans="1:38" x14ac:dyDescent="0.2">
      <c r="A280" t="s">
        <v>219</v>
      </c>
      <c r="F280">
        <f>COUNTIF(E253:E255,"&lt;=30")-COUNTIF(E253:E255,"&lt;=20")</f>
        <v>0</v>
      </c>
      <c r="H280">
        <f>SUM(F278:F282)</f>
        <v>3</v>
      </c>
      <c r="I280" s="4"/>
      <c r="J280" s="4"/>
      <c r="L280" s="4"/>
    </row>
    <row r="281" spans="1:38" x14ac:dyDescent="0.2">
      <c r="A281" t="s">
        <v>220</v>
      </c>
      <c r="F281">
        <f>COUNTIF(E253:E255,"&lt;=40")-COUNTIF(E253:E255,"&lt;=30")</f>
        <v>0</v>
      </c>
      <c r="I281" s="4"/>
      <c r="J281" s="4"/>
      <c r="L281" s="4"/>
    </row>
    <row r="282" spans="1:38" x14ac:dyDescent="0.2">
      <c r="A282" t="s">
        <v>221</v>
      </c>
      <c r="F282">
        <f>COUNTIF(E253:E255,"&lt;=50")-COUNTIF(E253:E255,"&lt;=40")</f>
        <v>3</v>
      </c>
      <c r="I282" s="4"/>
      <c r="J282" s="4"/>
      <c r="L282" s="4"/>
    </row>
    <row r="283" spans="1:38" s="2" customFormat="1" x14ac:dyDescent="0.2">
      <c r="K283" s="6"/>
      <c r="P283" s="6"/>
      <c r="Y283" s="6"/>
      <c r="AE283" s="6"/>
      <c r="AG283" s="13"/>
    </row>
    <row r="284" spans="1:38" s="9" customFormat="1" x14ac:dyDescent="0.2">
      <c r="A284" s="8" t="s">
        <v>198</v>
      </c>
    </row>
    <row r="285" spans="1:38" x14ac:dyDescent="0.2">
      <c r="A285" t="s">
        <v>98</v>
      </c>
      <c r="D285">
        <v>52.16</v>
      </c>
      <c r="E285">
        <v>20.5</v>
      </c>
      <c r="F285">
        <v>4</v>
      </c>
      <c r="G285">
        <v>2.5</v>
      </c>
      <c r="H285">
        <v>0</v>
      </c>
      <c r="I285">
        <v>0</v>
      </c>
      <c r="J285">
        <v>0</v>
      </c>
      <c r="K285" s="6">
        <v>1</v>
      </c>
      <c r="L285">
        <v>1</v>
      </c>
      <c r="M285">
        <v>1</v>
      </c>
      <c r="N285">
        <v>1</v>
      </c>
      <c r="O285">
        <v>0</v>
      </c>
      <c r="P285" s="6">
        <v>0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0</v>
      </c>
      <c r="Y285" s="6">
        <v>1</v>
      </c>
      <c r="Z285">
        <v>0</v>
      </c>
      <c r="AA285">
        <v>0</v>
      </c>
      <c r="AB285">
        <v>1</v>
      </c>
      <c r="AC285">
        <v>0</v>
      </c>
      <c r="AD285">
        <v>1</v>
      </c>
      <c r="AE285" s="6">
        <v>0</v>
      </c>
      <c r="AF285">
        <v>1</v>
      </c>
      <c r="AG285" s="13">
        <v>0</v>
      </c>
      <c r="AH285">
        <v>0</v>
      </c>
      <c r="AI285">
        <v>1</v>
      </c>
      <c r="AJ285">
        <v>0</v>
      </c>
      <c r="AK285">
        <v>1</v>
      </c>
      <c r="AL285" t="s">
        <v>46</v>
      </c>
    </row>
    <row r="286" spans="1:38" x14ac:dyDescent="0.2">
      <c r="A286" t="s">
        <v>69</v>
      </c>
      <c r="D286">
        <v>57.24</v>
      </c>
      <c r="E286">
        <v>34.25</v>
      </c>
      <c r="F286">
        <v>10</v>
      </c>
      <c r="G286">
        <v>1.25</v>
      </c>
      <c r="H286">
        <v>1</v>
      </c>
      <c r="I286">
        <v>1</v>
      </c>
      <c r="J286">
        <v>1</v>
      </c>
      <c r="K286" s="6">
        <v>1</v>
      </c>
      <c r="L286">
        <v>0</v>
      </c>
      <c r="M286">
        <v>1</v>
      </c>
      <c r="N286">
        <v>1</v>
      </c>
      <c r="O286">
        <v>1</v>
      </c>
      <c r="P286" s="6">
        <v>1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0</v>
      </c>
      <c r="Y286" s="6">
        <v>1</v>
      </c>
      <c r="Z286">
        <v>1</v>
      </c>
      <c r="AA286">
        <v>0</v>
      </c>
      <c r="AB286">
        <v>1</v>
      </c>
      <c r="AC286">
        <v>0</v>
      </c>
      <c r="AD286">
        <v>0</v>
      </c>
      <c r="AE286" s="6">
        <v>1</v>
      </c>
      <c r="AF286">
        <v>1</v>
      </c>
      <c r="AG286" s="13">
        <v>1</v>
      </c>
      <c r="AH286">
        <v>1</v>
      </c>
      <c r="AI286">
        <v>0</v>
      </c>
      <c r="AJ286">
        <v>1</v>
      </c>
      <c r="AK286">
        <v>1</v>
      </c>
      <c r="AL286" t="s">
        <v>53</v>
      </c>
    </row>
    <row r="287" spans="1:38" s="2" customFormat="1" x14ac:dyDescent="0.2"/>
    <row r="288" spans="1:38" s="9" customFormat="1" x14ac:dyDescent="0.2">
      <c r="A288" s="8" t="s">
        <v>198</v>
      </c>
    </row>
    <row r="289" spans="1:37" x14ac:dyDescent="0.2">
      <c r="A289" t="s">
        <v>199</v>
      </c>
      <c r="F289">
        <f>COUNT(D285:D286)</f>
        <v>2</v>
      </c>
      <c r="I289" s="4"/>
      <c r="J289" s="4"/>
      <c r="L289" s="4"/>
    </row>
    <row r="290" spans="1:37" x14ac:dyDescent="0.2">
      <c r="A290" t="s">
        <v>200</v>
      </c>
      <c r="F290">
        <f>AVERAGE(D285:D286)</f>
        <v>54.7</v>
      </c>
      <c r="I290" s="4"/>
      <c r="J290" s="4"/>
      <c r="L290" s="4"/>
    </row>
    <row r="291" spans="1:37" x14ac:dyDescent="0.2">
      <c r="A291" t="s">
        <v>201</v>
      </c>
      <c r="F291">
        <f>AVERAGE(E285:E286)</f>
        <v>27.375</v>
      </c>
      <c r="I291" s="4"/>
      <c r="J291" s="4"/>
      <c r="L291" s="4"/>
    </row>
    <row r="292" spans="1:37" x14ac:dyDescent="0.2">
      <c r="A292" t="s">
        <v>202</v>
      </c>
      <c r="H292">
        <f>COUNTIF(H285:H286,"=1")</f>
        <v>1</v>
      </c>
      <c r="I292">
        <f t="shared" ref="I292:AK292" si="5">COUNTIF(I285:I286,"=1")</f>
        <v>1</v>
      </c>
      <c r="J292">
        <f t="shared" si="5"/>
        <v>1</v>
      </c>
      <c r="K292">
        <f t="shared" si="5"/>
        <v>2</v>
      </c>
      <c r="L292">
        <f t="shared" si="5"/>
        <v>1</v>
      </c>
      <c r="M292">
        <f t="shared" si="5"/>
        <v>2</v>
      </c>
      <c r="N292">
        <f t="shared" si="5"/>
        <v>2</v>
      </c>
      <c r="O292">
        <f t="shared" si="5"/>
        <v>1</v>
      </c>
      <c r="P292">
        <f t="shared" si="5"/>
        <v>1</v>
      </c>
      <c r="Q292">
        <f t="shared" si="5"/>
        <v>1</v>
      </c>
      <c r="R292">
        <f t="shared" si="5"/>
        <v>1</v>
      </c>
      <c r="S292">
        <f t="shared" si="5"/>
        <v>1</v>
      </c>
      <c r="T292">
        <f t="shared" si="5"/>
        <v>2</v>
      </c>
      <c r="U292">
        <f t="shared" si="5"/>
        <v>2</v>
      </c>
      <c r="V292">
        <f t="shared" si="5"/>
        <v>1</v>
      </c>
      <c r="W292">
        <f t="shared" si="5"/>
        <v>2</v>
      </c>
      <c r="X292">
        <f t="shared" si="5"/>
        <v>0</v>
      </c>
      <c r="Y292">
        <f t="shared" si="5"/>
        <v>2</v>
      </c>
      <c r="Z292">
        <f t="shared" si="5"/>
        <v>1</v>
      </c>
      <c r="AA292">
        <f t="shared" si="5"/>
        <v>0</v>
      </c>
      <c r="AB292">
        <f t="shared" si="5"/>
        <v>2</v>
      </c>
      <c r="AC292">
        <f t="shared" si="5"/>
        <v>0</v>
      </c>
      <c r="AD292">
        <f t="shared" si="5"/>
        <v>1</v>
      </c>
      <c r="AE292">
        <f t="shared" si="5"/>
        <v>1</v>
      </c>
      <c r="AF292">
        <f t="shared" si="5"/>
        <v>2</v>
      </c>
      <c r="AG292">
        <f t="shared" si="5"/>
        <v>1</v>
      </c>
      <c r="AH292">
        <f t="shared" si="5"/>
        <v>1</v>
      </c>
      <c r="AI292">
        <f t="shared" si="5"/>
        <v>1</v>
      </c>
      <c r="AJ292">
        <f t="shared" si="5"/>
        <v>1</v>
      </c>
      <c r="AK292">
        <f t="shared" si="5"/>
        <v>2</v>
      </c>
    </row>
    <row r="293" spans="1:37" x14ac:dyDescent="0.2">
      <c r="I293" s="4"/>
      <c r="J293" s="4"/>
      <c r="L293" s="4"/>
    </row>
    <row r="294" spans="1:37" x14ac:dyDescent="0.2">
      <c r="A294" s="7" t="s">
        <v>203</v>
      </c>
      <c r="H294" s="7" t="s">
        <v>204</v>
      </c>
      <c r="I294" s="4"/>
      <c r="J294" s="4"/>
      <c r="L294" s="4"/>
    </row>
    <row r="295" spans="1:37" x14ac:dyDescent="0.2">
      <c r="A295" t="s">
        <v>205</v>
      </c>
      <c r="F295">
        <f>SUM(K292,P292,Y292)</f>
        <v>5</v>
      </c>
      <c r="H295">
        <f>3*F289</f>
        <v>6</v>
      </c>
      <c r="J295" s="5" t="s">
        <v>224</v>
      </c>
    </row>
    <row r="296" spans="1:37" x14ac:dyDescent="0.2">
      <c r="A296" t="s">
        <v>206</v>
      </c>
      <c r="F296">
        <f>SUM(H292:J292,L292:O292,Q292:X292,Z292:AA292)</f>
        <v>20</v>
      </c>
      <c r="H296">
        <f>17*F289</f>
        <v>34</v>
      </c>
      <c r="I296" s="4"/>
      <c r="J296" s="5" t="s">
        <v>207</v>
      </c>
      <c r="L296" s="4"/>
    </row>
    <row r="297" spans="1:37" x14ac:dyDescent="0.2">
      <c r="A297" t="s">
        <v>208</v>
      </c>
      <c r="F297">
        <f>0</f>
        <v>0</v>
      </c>
      <c r="H297">
        <f>0*F289</f>
        <v>0</v>
      </c>
      <c r="I297" s="4"/>
      <c r="J297" s="5" t="s">
        <v>225</v>
      </c>
      <c r="L297" s="4"/>
    </row>
    <row r="298" spans="1:37" x14ac:dyDescent="0.2">
      <c r="I298" s="4"/>
      <c r="J298" s="4"/>
      <c r="L298" s="4"/>
    </row>
    <row r="299" spans="1:37" x14ac:dyDescent="0.2">
      <c r="A299" s="7" t="s">
        <v>209</v>
      </c>
      <c r="I299" s="4"/>
      <c r="J299" s="4"/>
      <c r="L299" s="4"/>
    </row>
    <row r="300" spans="1:37" x14ac:dyDescent="0.2">
      <c r="A300" t="s">
        <v>205</v>
      </c>
      <c r="F300">
        <f>AE292</f>
        <v>1</v>
      </c>
      <c r="H300">
        <f>1*F289</f>
        <v>2</v>
      </c>
      <c r="I300" s="4"/>
      <c r="J300" s="5" t="s">
        <v>226</v>
      </c>
      <c r="L300" s="4"/>
    </row>
    <row r="301" spans="1:37" x14ac:dyDescent="0.2">
      <c r="A301" t="s">
        <v>206</v>
      </c>
      <c r="F301">
        <f>SUM(AB292:AD292,AF292,AH292:AK292)</f>
        <v>10</v>
      </c>
      <c r="H301">
        <f>8*F289</f>
        <v>16</v>
      </c>
      <c r="I301" s="4"/>
      <c r="J301" s="5" t="s">
        <v>227</v>
      </c>
      <c r="L301" s="4"/>
    </row>
    <row r="302" spans="1:37" x14ac:dyDescent="0.2">
      <c r="A302" t="s">
        <v>208</v>
      </c>
      <c r="F302">
        <f>AG292</f>
        <v>1</v>
      </c>
      <c r="H302">
        <f>1*F289</f>
        <v>2</v>
      </c>
      <c r="I302" s="4"/>
      <c r="J302" s="5" t="s">
        <v>210</v>
      </c>
      <c r="L302" s="4"/>
    </row>
    <row r="303" spans="1:37" x14ac:dyDescent="0.2">
      <c r="I303" s="4"/>
      <c r="J303" s="4"/>
      <c r="L303" s="4"/>
    </row>
    <row r="304" spans="1:37" x14ac:dyDescent="0.2">
      <c r="A304" s="7" t="s">
        <v>211</v>
      </c>
      <c r="I304" s="4"/>
      <c r="J304" s="4"/>
      <c r="L304" s="4"/>
    </row>
    <row r="305" spans="1:38" x14ac:dyDescent="0.2">
      <c r="A305" s="3" t="s">
        <v>212</v>
      </c>
      <c r="H305" s="3" t="s">
        <v>213</v>
      </c>
      <c r="I305" s="5" t="s">
        <v>214</v>
      </c>
      <c r="J305" s="4"/>
      <c r="L305" s="4"/>
    </row>
    <row r="306" spans="1:38" x14ac:dyDescent="0.2">
      <c r="A306" s="3" t="s">
        <v>215</v>
      </c>
      <c r="H306">
        <f>ABS(SUM(F285:F286))</f>
        <v>14</v>
      </c>
      <c r="I306" s="4">
        <f>ABS(SUM(G285:G286))</f>
        <v>3.75</v>
      </c>
      <c r="J306" s="4"/>
      <c r="L306" s="4"/>
    </row>
    <row r="307" spans="1:38" x14ac:dyDescent="0.2">
      <c r="A307" s="3"/>
      <c r="F307" s="3" t="s">
        <v>204</v>
      </c>
      <c r="H307" s="7"/>
      <c r="I307" s="14"/>
      <c r="J307" s="4"/>
      <c r="L307" s="4"/>
    </row>
    <row r="308" spans="1:38" x14ac:dyDescent="0.2">
      <c r="I308" s="4"/>
      <c r="J308" s="4"/>
      <c r="L308" s="4"/>
    </row>
    <row r="309" spans="1:38" x14ac:dyDescent="0.2">
      <c r="A309" t="s">
        <v>216</v>
      </c>
      <c r="F309">
        <f>COUNTIF(E285:E286,"&lt;=10")</f>
        <v>0</v>
      </c>
      <c r="I309" s="4"/>
      <c r="J309" s="4"/>
      <c r="L309" s="4"/>
    </row>
    <row r="310" spans="1:38" x14ac:dyDescent="0.2">
      <c r="A310" t="s">
        <v>217</v>
      </c>
      <c r="F310">
        <f>COUNTIF(E285:E286,"&lt;=20")-COUNTIF(E285:E286,"&lt;=10")</f>
        <v>0</v>
      </c>
      <c r="H310" s="3" t="s">
        <v>218</v>
      </c>
      <c r="I310" s="4"/>
      <c r="J310" s="4"/>
      <c r="L310" s="4"/>
    </row>
    <row r="311" spans="1:38" x14ac:dyDescent="0.2">
      <c r="A311" t="s">
        <v>219</v>
      </c>
      <c r="F311">
        <f>COUNTIF(E285:E286,"&lt;=30")-COUNTIF(E285:E286,"&lt;=20")</f>
        <v>1</v>
      </c>
      <c r="H311">
        <f>SUM(F309:F313)</f>
        <v>2</v>
      </c>
      <c r="I311" s="4"/>
      <c r="J311" s="4"/>
      <c r="L311" s="4"/>
    </row>
    <row r="312" spans="1:38" x14ac:dyDescent="0.2">
      <c r="A312" t="s">
        <v>220</v>
      </c>
      <c r="F312">
        <f>COUNTIF(E285:E286,"&lt;=40")-COUNTIF(E285:E286,"&lt;=30")</f>
        <v>1</v>
      </c>
      <c r="I312" s="4"/>
      <c r="J312" s="4"/>
      <c r="L312" s="4"/>
    </row>
    <row r="313" spans="1:38" x14ac:dyDescent="0.2">
      <c r="A313" t="s">
        <v>221</v>
      </c>
      <c r="F313">
        <f>COUNTIF(E285:E286,"&lt;=50")-COUNTIF(E285:E286,"&lt;=40")</f>
        <v>0</v>
      </c>
      <c r="I313" s="4"/>
      <c r="J313" s="4"/>
      <c r="L313" s="4"/>
    </row>
    <row r="314" spans="1:38" s="2" customFormat="1" x14ac:dyDescent="0.2">
      <c r="K314" s="6"/>
      <c r="P314" s="6"/>
      <c r="Y314" s="6"/>
      <c r="AE314" s="6"/>
      <c r="AG314" s="13"/>
    </row>
    <row r="315" spans="1:38" s="2" customFormat="1" x14ac:dyDescent="0.2">
      <c r="K315" s="6"/>
      <c r="P315" s="6"/>
      <c r="Y315" s="6"/>
      <c r="AE315" s="6"/>
      <c r="AG315" s="13"/>
    </row>
    <row r="316" spans="1:38" x14ac:dyDescent="0.2">
      <c r="A316" t="s">
        <v>37</v>
      </c>
      <c r="D316" t="s">
        <v>39</v>
      </c>
      <c r="E316" t="s">
        <v>38</v>
      </c>
      <c r="F316" t="s">
        <v>40</v>
      </c>
      <c r="G316" t="s">
        <v>40</v>
      </c>
      <c r="H316" t="s">
        <v>40</v>
      </c>
      <c r="I316" t="s">
        <v>40</v>
      </c>
      <c r="J316" t="s">
        <v>40</v>
      </c>
      <c r="K316" s="6" t="s">
        <v>40</v>
      </c>
      <c r="L316" t="s">
        <v>40</v>
      </c>
      <c r="M316" t="s">
        <v>40</v>
      </c>
      <c r="N316" t="s">
        <v>40</v>
      </c>
      <c r="O316" t="s">
        <v>40</v>
      </c>
      <c r="P316" s="6" t="s">
        <v>40</v>
      </c>
      <c r="Q316" t="s">
        <v>40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s="6" t="s">
        <v>40</v>
      </c>
      <c r="Z316" t="s">
        <v>40</v>
      </c>
      <c r="AA316" t="s">
        <v>40</v>
      </c>
      <c r="AB316" t="s">
        <v>40</v>
      </c>
      <c r="AC316" t="s">
        <v>40</v>
      </c>
      <c r="AD316" t="s">
        <v>40</v>
      </c>
      <c r="AE316" s="6" t="s">
        <v>40</v>
      </c>
      <c r="AF316" t="s">
        <v>40</v>
      </c>
      <c r="AG316" s="13" t="s">
        <v>40</v>
      </c>
      <c r="AH316" t="s">
        <v>40</v>
      </c>
      <c r="AI316" t="s">
        <v>40</v>
      </c>
      <c r="AJ316" t="s">
        <v>40</v>
      </c>
      <c r="AK316" t="s">
        <v>40</v>
      </c>
      <c r="AL316" t="s">
        <v>38</v>
      </c>
    </row>
    <row r="317" spans="1:38" x14ac:dyDescent="0.2">
      <c r="A317" t="s">
        <v>48</v>
      </c>
      <c r="D317" t="s">
        <v>39</v>
      </c>
      <c r="E317" t="s">
        <v>38</v>
      </c>
      <c r="F317" t="s">
        <v>40</v>
      </c>
      <c r="G317" t="s">
        <v>40</v>
      </c>
      <c r="H317" t="s">
        <v>40</v>
      </c>
      <c r="I317" t="s">
        <v>40</v>
      </c>
      <c r="J317" t="s">
        <v>40</v>
      </c>
      <c r="K317" s="6" t="s">
        <v>40</v>
      </c>
      <c r="L317" t="s">
        <v>40</v>
      </c>
      <c r="M317" t="s">
        <v>40</v>
      </c>
      <c r="N317" t="s">
        <v>40</v>
      </c>
      <c r="O317" t="s">
        <v>40</v>
      </c>
      <c r="P317" s="6" t="s">
        <v>40</v>
      </c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s="6" t="s">
        <v>40</v>
      </c>
      <c r="Z317" t="s">
        <v>40</v>
      </c>
      <c r="AA317" t="s">
        <v>40</v>
      </c>
      <c r="AB317" t="s">
        <v>40</v>
      </c>
      <c r="AC317" t="s">
        <v>40</v>
      </c>
      <c r="AD317" t="s">
        <v>40</v>
      </c>
      <c r="AE317" s="6" t="s">
        <v>40</v>
      </c>
      <c r="AF317" t="s">
        <v>40</v>
      </c>
      <c r="AG317" s="13" t="s">
        <v>40</v>
      </c>
      <c r="AH317" t="s">
        <v>40</v>
      </c>
      <c r="AI317" t="s">
        <v>40</v>
      </c>
      <c r="AJ317" t="s">
        <v>40</v>
      </c>
      <c r="AK317" t="s">
        <v>40</v>
      </c>
      <c r="AL317" t="s">
        <v>38</v>
      </c>
    </row>
    <row r="318" spans="1:38" x14ac:dyDescent="0.2">
      <c r="A318" t="s">
        <v>70</v>
      </c>
      <c r="D318" t="s">
        <v>39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6">
        <v>0</v>
      </c>
      <c r="L318">
        <v>0</v>
      </c>
      <c r="M318">
        <v>0</v>
      </c>
      <c r="N318">
        <v>0</v>
      </c>
      <c r="O318">
        <v>0</v>
      </c>
      <c r="P318" s="6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s="6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s="6">
        <v>0</v>
      </c>
      <c r="AF318">
        <v>0</v>
      </c>
      <c r="AG318" s="13">
        <v>0</v>
      </c>
      <c r="AH318">
        <v>0</v>
      </c>
      <c r="AI318">
        <v>0</v>
      </c>
      <c r="AJ318">
        <v>0</v>
      </c>
      <c r="AK318">
        <v>0</v>
      </c>
      <c r="AL318" t="s">
        <v>46</v>
      </c>
    </row>
    <row r="319" spans="1:38" x14ac:dyDescent="0.2">
      <c r="A319" t="s">
        <v>82</v>
      </c>
      <c r="D319" t="s">
        <v>39</v>
      </c>
      <c r="E319" t="s">
        <v>38</v>
      </c>
      <c r="F319" t="s">
        <v>40</v>
      </c>
      <c r="G319" t="s">
        <v>40</v>
      </c>
      <c r="H319" t="s">
        <v>40</v>
      </c>
      <c r="I319" t="s">
        <v>40</v>
      </c>
      <c r="J319" t="s">
        <v>40</v>
      </c>
      <c r="K319" s="6" t="s">
        <v>40</v>
      </c>
      <c r="L319" t="s">
        <v>40</v>
      </c>
      <c r="M319" t="s">
        <v>40</v>
      </c>
      <c r="N319" t="s">
        <v>40</v>
      </c>
      <c r="O319" t="s">
        <v>40</v>
      </c>
      <c r="P319" s="6" t="s">
        <v>40</v>
      </c>
      <c r="Q319" t="s">
        <v>40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s="6" t="s">
        <v>40</v>
      </c>
      <c r="Z319" t="s">
        <v>40</v>
      </c>
      <c r="AA319" t="s">
        <v>40</v>
      </c>
      <c r="AB319" t="s">
        <v>40</v>
      </c>
      <c r="AC319" t="s">
        <v>40</v>
      </c>
      <c r="AD319" t="s">
        <v>40</v>
      </c>
      <c r="AE319" s="6" t="s">
        <v>40</v>
      </c>
      <c r="AF319" t="s">
        <v>40</v>
      </c>
      <c r="AG319" s="13" t="s">
        <v>40</v>
      </c>
      <c r="AH319" t="s">
        <v>40</v>
      </c>
      <c r="AI319" t="s">
        <v>40</v>
      </c>
      <c r="AJ319" t="s">
        <v>40</v>
      </c>
      <c r="AK319" t="s">
        <v>40</v>
      </c>
      <c r="AL319" t="s">
        <v>38</v>
      </c>
    </row>
    <row r="320" spans="1:38" x14ac:dyDescent="0.2">
      <c r="A320" t="s">
        <v>88</v>
      </c>
      <c r="D320" t="s">
        <v>39</v>
      </c>
      <c r="E320" t="s">
        <v>38</v>
      </c>
      <c r="F320" t="s">
        <v>40</v>
      </c>
      <c r="G320" t="s">
        <v>40</v>
      </c>
      <c r="H320" t="s">
        <v>40</v>
      </c>
      <c r="I320" t="s">
        <v>40</v>
      </c>
      <c r="J320" t="s">
        <v>40</v>
      </c>
      <c r="K320" s="6" t="s">
        <v>40</v>
      </c>
      <c r="L320" t="s">
        <v>40</v>
      </c>
      <c r="M320" t="s">
        <v>40</v>
      </c>
      <c r="N320" t="s">
        <v>40</v>
      </c>
      <c r="O320" t="s">
        <v>40</v>
      </c>
      <c r="P320" s="6" t="s">
        <v>40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 t="s">
        <v>40</v>
      </c>
      <c r="Y320" s="6" t="s">
        <v>40</v>
      </c>
      <c r="Z320" t="s">
        <v>40</v>
      </c>
      <c r="AA320" t="s">
        <v>40</v>
      </c>
      <c r="AB320" t="s">
        <v>40</v>
      </c>
      <c r="AC320" t="s">
        <v>40</v>
      </c>
      <c r="AD320" t="s">
        <v>40</v>
      </c>
      <c r="AE320" s="6" t="s">
        <v>40</v>
      </c>
      <c r="AF320" t="s">
        <v>40</v>
      </c>
      <c r="AG320" s="13" t="s">
        <v>40</v>
      </c>
      <c r="AH320" t="s">
        <v>40</v>
      </c>
      <c r="AI320" t="s">
        <v>40</v>
      </c>
      <c r="AJ320" t="s">
        <v>40</v>
      </c>
      <c r="AK320" t="s">
        <v>40</v>
      </c>
      <c r="AL320" t="s">
        <v>38</v>
      </c>
    </row>
    <row r="321" spans="1:38" x14ac:dyDescent="0.2">
      <c r="A321" t="s">
        <v>114</v>
      </c>
      <c r="D321" t="s">
        <v>39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6">
        <v>0</v>
      </c>
      <c r="L321">
        <v>0</v>
      </c>
      <c r="M321">
        <v>0</v>
      </c>
      <c r="N321">
        <v>0</v>
      </c>
      <c r="O321">
        <v>0</v>
      </c>
      <c r="P321" s="6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s="6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s="6">
        <v>0</v>
      </c>
      <c r="AF321">
        <v>0</v>
      </c>
      <c r="AG321" s="13">
        <v>0</v>
      </c>
      <c r="AH321">
        <v>0</v>
      </c>
      <c r="AI321">
        <v>0</v>
      </c>
      <c r="AJ321">
        <v>0</v>
      </c>
      <c r="AK321">
        <v>0</v>
      </c>
      <c r="AL321" t="s">
        <v>46</v>
      </c>
    </row>
    <row r="322" spans="1:38" x14ac:dyDescent="0.2">
      <c r="A322" t="s">
        <v>140</v>
      </c>
      <c r="D322" t="s">
        <v>39</v>
      </c>
      <c r="E322" t="s">
        <v>38</v>
      </c>
      <c r="F322" t="s">
        <v>40</v>
      </c>
      <c r="G322" t="s">
        <v>40</v>
      </c>
      <c r="H322" t="s">
        <v>40</v>
      </c>
      <c r="I322" t="s">
        <v>40</v>
      </c>
      <c r="J322" t="s">
        <v>40</v>
      </c>
      <c r="K322" s="6" t="s">
        <v>40</v>
      </c>
      <c r="L322" t="s">
        <v>40</v>
      </c>
      <c r="M322" t="s">
        <v>40</v>
      </c>
      <c r="N322" t="s">
        <v>40</v>
      </c>
      <c r="O322" t="s">
        <v>40</v>
      </c>
      <c r="P322" s="6" t="s">
        <v>40</v>
      </c>
      <c r="Q322" t="s">
        <v>40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40</v>
      </c>
      <c r="X322" t="s">
        <v>40</v>
      </c>
      <c r="Y322" s="6" t="s">
        <v>40</v>
      </c>
      <c r="Z322" t="s">
        <v>40</v>
      </c>
      <c r="AA322" t="s">
        <v>40</v>
      </c>
      <c r="AB322" t="s">
        <v>40</v>
      </c>
      <c r="AC322" t="s">
        <v>40</v>
      </c>
      <c r="AD322" t="s">
        <v>40</v>
      </c>
      <c r="AE322" s="6" t="s">
        <v>40</v>
      </c>
      <c r="AF322" t="s">
        <v>40</v>
      </c>
      <c r="AG322" s="13" t="s">
        <v>40</v>
      </c>
      <c r="AH322" t="s">
        <v>40</v>
      </c>
      <c r="AI322" t="s">
        <v>40</v>
      </c>
      <c r="AJ322" t="s">
        <v>40</v>
      </c>
      <c r="AK322" t="s">
        <v>40</v>
      </c>
      <c r="AL322" t="s">
        <v>38</v>
      </c>
    </row>
    <row r="323" spans="1:38" x14ac:dyDescent="0.2">
      <c r="A323" t="s">
        <v>142</v>
      </c>
      <c r="D323" t="s">
        <v>39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6">
        <v>0</v>
      </c>
      <c r="L323">
        <v>0</v>
      </c>
      <c r="M323">
        <v>0</v>
      </c>
      <c r="N323">
        <v>0</v>
      </c>
      <c r="O323">
        <v>0</v>
      </c>
      <c r="P323" s="6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s="6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s="6">
        <v>0</v>
      </c>
      <c r="AF323">
        <v>0</v>
      </c>
      <c r="AG323" s="13">
        <v>0</v>
      </c>
      <c r="AH323">
        <v>0</v>
      </c>
      <c r="AI323">
        <v>0</v>
      </c>
      <c r="AJ323">
        <v>0</v>
      </c>
      <c r="AK323">
        <v>0</v>
      </c>
      <c r="AL323" t="s">
        <v>46</v>
      </c>
    </row>
    <row r="324" spans="1:38" x14ac:dyDescent="0.2">
      <c r="A324" t="s">
        <v>151</v>
      </c>
      <c r="D324" t="s">
        <v>39</v>
      </c>
      <c r="E324" t="s">
        <v>38</v>
      </c>
      <c r="F324" t="s">
        <v>40</v>
      </c>
      <c r="G324" t="s">
        <v>40</v>
      </c>
      <c r="H324" t="s">
        <v>40</v>
      </c>
      <c r="I324" t="s">
        <v>40</v>
      </c>
      <c r="J324" t="s">
        <v>40</v>
      </c>
      <c r="K324" s="6" t="s">
        <v>40</v>
      </c>
      <c r="L324" t="s">
        <v>40</v>
      </c>
      <c r="M324" t="s">
        <v>40</v>
      </c>
      <c r="N324" t="s">
        <v>40</v>
      </c>
      <c r="O324" t="s">
        <v>40</v>
      </c>
      <c r="P324" s="6" t="s">
        <v>40</v>
      </c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40</v>
      </c>
      <c r="Y324" s="6" t="s">
        <v>40</v>
      </c>
      <c r="Z324" t="s">
        <v>40</v>
      </c>
      <c r="AA324" t="s">
        <v>40</v>
      </c>
      <c r="AB324" t="s">
        <v>40</v>
      </c>
      <c r="AC324" t="s">
        <v>40</v>
      </c>
      <c r="AD324" t="s">
        <v>40</v>
      </c>
      <c r="AE324" s="6" t="s">
        <v>40</v>
      </c>
      <c r="AF324" t="s">
        <v>40</v>
      </c>
      <c r="AG324" s="13" t="s">
        <v>40</v>
      </c>
      <c r="AH324" t="s">
        <v>40</v>
      </c>
      <c r="AI324" t="s">
        <v>40</v>
      </c>
      <c r="AJ324" t="s">
        <v>40</v>
      </c>
      <c r="AK324" t="s">
        <v>40</v>
      </c>
      <c r="AL324" t="s">
        <v>38</v>
      </c>
    </row>
    <row r="325" spans="1:38" x14ac:dyDescent="0.2">
      <c r="A325" t="s">
        <v>161</v>
      </c>
      <c r="D325" t="s">
        <v>39</v>
      </c>
      <c r="E325" t="s">
        <v>38</v>
      </c>
      <c r="F325" t="s">
        <v>40</v>
      </c>
      <c r="G325" t="s">
        <v>40</v>
      </c>
      <c r="H325" t="s">
        <v>40</v>
      </c>
      <c r="I325" t="s">
        <v>40</v>
      </c>
      <c r="J325" t="s">
        <v>40</v>
      </c>
      <c r="K325" s="6" t="s">
        <v>40</v>
      </c>
      <c r="L325" t="s">
        <v>40</v>
      </c>
      <c r="M325" t="s">
        <v>40</v>
      </c>
      <c r="N325" t="s">
        <v>40</v>
      </c>
      <c r="O325" t="s">
        <v>40</v>
      </c>
      <c r="P325" s="6" t="s">
        <v>40</v>
      </c>
      <c r="Q325" t="s">
        <v>40</v>
      </c>
      <c r="R325" t="s">
        <v>40</v>
      </c>
      <c r="S325" t="s">
        <v>40</v>
      </c>
      <c r="T325" t="s">
        <v>40</v>
      </c>
      <c r="U325" t="s">
        <v>40</v>
      </c>
      <c r="V325" t="s">
        <v>40</v>
      </c>
      <c r="W325" t="s">
        <v>40</v>
      </c>
      <c r="X325" t="s">
        <v>40</v>
      </c>
      <c r="Y325" s="6" t="s">
        <v>40</v>
      </c>
      <c r="Z325" t="s">
        <v>40</v>
      </c>
      <c r="AA325" t="s">
        <v>40</v>
      </c>
      <c r="AB325" t="s">
        <v>40</v>
      </c>
      <c r="AC325" t="s">
        <v>40</v>
      </c>
      <c r="AD325" t="s">
        <v>40</v>
      </c>
      <c r="AE325" s="6" t="s">
        <v>40</v>
      </c>
      <c r="AF325" t="s">
        <v>40</v>
      </c>
      <c r="AG325" s="13" t="s">
        <v>40</v>
      </c>
      <c r="AH325" t="s">
        <v>40</v>
      </c>
      <c r="AI325" t="s">
        <v>40</v>
      </c>
      <c r="AJ325" t="s">
        <v>40</v>
      </c>
      <c r="AK325" t="s">
        <v>40</v>
      </c>
      <c r="AL325" t="s">
        <v>38</v>
      </c>
    </row>
    <row r="326" spans="1:38" x14ac:dyDescent="0.2">
      <c r="A326" t="s">
        <v>181</v>
      </c>
      <c r="D326" t="s">
        <v>39</v>
      </c>
      <c r="E326" t="s">
        <v>38</v>
      </c>
      <c r="F326" t="s">
        <v>40</v>
      </c>
      <c r="G326" t="s">
        <v>40</v>
      </c>
      <c r="H326" t="s">
        <v>40</v>
      </c>
      <c r="I326" t="s">
        <v>40</v>
      </c>
      <c r="J326" t="s">
        <v>40</v>
      </c>
      <c r="K326" s="6" t="s">
        <v>40</v>
      </c>
      <c r="L326" t="s">
        <v>40</v>
      </c>
      <c r="M326" t="s">
        <v>40</v>
      </c>
      <c r="N326" t="s">
        <v>40</v>
      </c>
      <c r="O326" t="s">
        <v>40</v>
      </c>
      <c r="P326" s="6" t="s">
        <v>40</v>
      </c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s="6" t="s">
        <v>40</v>
      </c>
      <c r="Z326" t="s">
        <v>40</v>
      </c>
      <c r="AA326" t="s">
        <v>40</v>
      </c>
      <c r="AB326" t="s">
        <v>40</v>
      </c>
      <c r="AC326" t="s">
        <v>40</v>
      </c>
      <c r="AD326" t="s">
        <v>40</v>
      </c>
      <c r="AE326" s="6" t="s">
        <v>40</v>
      </c>
      <c r="AF326" t="s">
        <v>40</v>
      </c>
      <c r="AG326" s="13" t="s">
        <v>40</v>
      </c>
      <c r="AH326" t="s">
        <v>40</v>
      </c>
      <c r="AI326" t="s">
        <v>40</v>
      </c>
      <c r="AJ326" t="s">
        <v>40</v>
      </c>
      <c r="AK326" t="s">
        <v>40</v>
      </c>
      <c r="AL326" t="s">
        <v>38</v>
      </c>
    </row>
    <row r="327" spans="1:38" x14ac:dyDescent="0.2">
      <c r="A327" t="s">
        <v>183</v>
      </c>
      <c r="D327" t="s">
        <v>39</v>
      </c>
      <c r="E327" t="s">
        <v>38</v>
      </c>
      <c r="F327" t="s">
        <v>40</v>
      </c>
      <c r="G327" t="s">
        <v>40</v>
      </c>
      <c r="H327" t="s">
        <v>40</v>
      </c>
      <c r="I327" t="s">
        <v>40</v>
      </c>
      <c r="J327" t="s">
        <v>40</v>
      </c>
      <c r="K327" s="6" t="s">
        <v>40</v>
      </c>
      <c r="L327" t="s">
        <v>40</v>
      </c>
      <c r="M327" t="s">
        <v>40</v>
      </c>
      <c r="N327" t="s">
        <v>40</v>
      </c>
      <c r="O327" t="s">
        <v>40</v>
      </c>
      <c r="P327" s="6" t="s">
        <v>40</v>
      </c>
      <c r="Q327" t="s">
        <v>40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s="6" t="s">
        <v>40</v>
      </c>
      <c r="Z327" t="s">
        <v>40</v>
      </c>
      <c r="AA327" t="s">
        <v>40</v>
      </c>
      <c r="AB327" t="s">
        <v>40</v>
      </c>
      <c r="AC327" t="s">
        <v>40</v>
      </c>
      <c r="AD327" t="s">
        <v>40</v>
      </c>
      <c r="AE327" s="6" t="s">
        <v>40</v>
      </c>
      <c r="AF327" t="s">
        <v>40</v>
      </c>
      <c r="AG327" s="13" t="s">
        <v>40</v>
      </c>
      <c r="AH327" t="s">
        <v>40</v>
      </c>
      <c r="AI327" t="s">
        <v>40</v>
      </c>
      <c r="AJ327" t="s">
        <v>40</v>
      </c>
      <c r="AK327" t="s">
        <v>40</v>
      </c>
      <c r="AL327" t="s">
        <v>38</v>
      </c>
    </row>
    <row r="328" spans="1:38" x14ac:dyDescent="0.2">
      <c r="A328" t="s">
        <v>139</v>
      </c>
      <c r="D328" t="s">
        <v>39</v>
      </c>
      <c r="E328" t="s">
        <v>38</v>
      </c>
      <c r="F328" t="s">
        <v>40</v>
      </c>
      <c r="G328" t="s">
        <v>40</v>
      </c>
      <c r="H328" t="s">
        <v>40</v>
      </c>
      <c r="I328" t="s">
        <v>40</v>
      </c>
      <c r="J328" t="s">
        <v>40</v>
      </c>
      <c r="K328" s="6" t="s">
        <v>40</v>
      </c>
      <c r="L328" t="s">
        <v>40</v>
      </c>
      <c r="M328" t="s">
        <v>40</v>
      </c>
      <c r="N328" t="s">
        <v>40</v>
      </c>
      <c r="O328" t="s">
        <v>40</v>
      </c>
      <c r="P328" s="6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s="6" t="s">
        <v>40</v>
      </c>
      <c r="Z328" t="s">
        <v>40</v>
      </c>
      <c r="AA328" t="s">
        <v>40</v>
      </c>
      <c r="AB328" t="s">
        <v>40</v>
      </c>
      <c r="AC328" t="s">
        <v>40</v>
      </c>
      <c r="AD328" t="s">
        <v>40</v>
      </c>
      <c r="AE328" s="6" t="s">
        <v>40</v>
      </c>
      <c r="AF328" t="s">
        <v>40</v>
      </c>
      <c r="AG328" s="13" t="s">
        <v>40</v>
      </c>
      <c r="AH328" t="s">
        <v>40</v>
      </c>
      <c r="AI328" t="s">
        <v>40</v>
      </c>
      <c r="AJ328" t="s">
        <v>40</v>
      </c>
      <c r="AK328" t="s">
        <v>40</v>
      </c>
      <c r="AL328" t="s">
        <v>38</v>
      </c>
    </row>
  </sheetData>
  <sortState ref="A2:AL154">
    <sortCondition ref="D2:D154"/>
  </sortState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Haitham A. El-Ghareeb</cp:lastModifiedBy>
  <dcterms:created xsi:type="dcterms:W3CDTF">2010-06-01T17:31:08Z</dcterms:created>
  <dcterms:modified xsi:type="dcterms:W3CDTF">2010-06-01T18:25:02Z</dcterms:modified>
</cp:coreProperties>
</file>