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Hub\tinhocdaicuong\"/>
    </mc:Choice>
  </mc:AlternateContent>
  <bookViews>
    <workbookView xWindow="0" yWindow="0" windowWidth="25125" windowHeight="12435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7" i="2" l="1"/>
  <c r="D78" i="2"/>
  <c r="D79" i="2"/>
  <c r="D76" i="2"/>
  <c r="D70" i="2"/>
  <c r="D71" i="2"/>
  <c r="D72" i="2"/>
  <c r="D69" i="2"/>
  <c r="D60" i="2"/>
  <c r="D61" i="2"/>
  <c r="D62" i="2"/>
  <c r="D59" i="2"/>
  <c r="D43" i="2"/>
  <c r="C37" i="2"/>
  <c r="C36" i="2"/>
  <c r="C35" i="2"/>
  <c r="E29" i="2"/>
  <c r="E30" i="2"/>
  <c r="E31" i="2"/>
  <c r="D30" i="2"/>
  <c r="D31" i="2"/>
  <c r="D29" i="2"/>
  <c r="H20" i="2"/>
  <c r="I20" i="2"/>
  <c r="I21" i="2"/>
  <c r="I22" i="2"/>
  <c r="H21" i="2"/>
  <c r="H22" i="2"/>
  <c r="C15" i="2"/>
  <c r="F10" i="2"/>
  <c r="G7" i="2"/>
  <c r="G8" i="2"/>
  <c r="G6" i="2"/>
</calcChain>
</file>

<file path=xl/sharedStrings.xml><?xml version="1.0" encoding="utf-8"?>
<sst xmlns="http://schemas.openxmlformats.org/spreadsheetml/2006/main" count="172" uniqueCount="98">
  <si>
    <t>TT</t>
  </si>
  <si>
    <t>Tên mặt hàng</t>
  </si>
  <si>
    <t>Phân loại</t>
  </si>
  <si>
    <t>ĐVT</t>
  </si>
  <si>
    <t>Số lượng</t>
  </si>
  <si>
    <t>Đơn giá</t>
  </si>
  <si>
    <t>Thành tiền</t>
  </si>
  <si>
    <t>Giấy in</t>
  </si>
  <si>
    <t>Bút bi</t>
  </si>
  <si>
    <t>A</t>
  </si>
  <si>
    <t>C</t>
  </si>
  <si>
    <t>B</t>
  </si>
  <si>
    <t>Gam</t>
  </si>
  <si>
    <t>Hộp</t>
  </si>
  <si>
    <t>Bảng đơn giá</t>
  </si>
  <si>
    <t>Bảng 1</t>
  </si>
  <si>
    <t>Bảng 2</t>
  </si>
  <si>
    <t>Thống kê</t>
  </si>
  <si>
    <t>SUM</t>
  </si>
  <si>
    <t>COUNT</t>
  </si>
  <si>
    <t>SUMIF</t>
  </si>
  <si>
    <t>=sumif(Miền điều kiện, "điều kiện", [miền tính tổng])</t>
  </si>
  <si>
    <t>Mặt hàng</t>
  </si>
  <si>
    <t>Tính tổng số lượng của các mặt hàng</t>
  </si>
  <si>
    <t>===&gt;</t>
  </si>
  <si>
    <t>Tính tổng mặt hàng bán được có số lượng &gt; 3</t>
  </si>
  <si>
    <t>COUNTIF</t>
  </si>
  <si>
    <t>=COUNTIF(miền cần đếm, "điều kiện đếm")</t>
  </si>
  <si>
    <t>Đếm số mặt hàng có lượng bán ra &gt; 3</t>
  </si>
  <si>
    <t>SUMIFS</t>
  </si>
  <si>
    <t>Tính tổng theo 1 điều kiện</t>
  </si>
  <si>
    <t>Đếm</t>
  </si>
  <si>
    <t>Tính tổng</t>
  </si>
  <si>
    <t>Đếm theo 1 điều kiện</t>
  </si>
  <si>
    <t>Tính tổng theo nhiều điều kiện</t>
  </si>
  <si>
    <t>=SUMIFS(miền tính tổng, miền  đk 1, "đk 1", miền đk 2, "đk 2", …)</t>
  </si>
  <si>
    <t>TP</t>
  </si>
  <si>
    <t>NV</t>
  </si>
  <si>
    <t>Mã loại</t>
  </si>
  <si>
    <t>Tính tổng số lượng bán được của các mặt hàng theo mã loại</t>
  </si>
  <si>
    <t>COUNTIFS</t>
  </si>
  <si>
    <t>=COUNTIFS(miền đk1, "đk1", miền đk2, "đk2", …)</t>
  </si>
  <si>
    <t>Đếm các giá trị theo nhiều điều kiện</t>
  </si>
  <si>
    <t>Đếm các mặt hàng theo mã loại</t>
  </si>
  <si>
    <t>*Khi xét điều kiện cho hàng (điều kiện ở cùng hàng với ô đang xét) thì cố định cột trong điều kiện và ngược lại</t>
  </si>
  <si>
    <t>AVERAGE</t>
  </si>
  <si>
    <t xml:space="preserve">Tính giá trị trung bình </t>
  </si>
  <si>
    <t>MAX</t>
  </si>
  <si>
    <t>MIN</t>
  </si>
  <si>
    <t>Chuỗi</t>
  </si>
  <si>
    <t>LEFT</t>
  </si>
  <si>
    <t>=LEFT(Chuỗi văn bản, [Số ký tự cần lấy bên trái của chuỗi --&gt; 1])</t>
  </si>
  <si>
    <t>RIGHT</t>
  </si>
  <si>
    <t>=RIGHT(Chuỗi văn bản, [Số ký tự cần lấy bên phải của chuỗi --&gt; 1])</t>
  </si>
  <si>
    <t>MID</t>
  </si>
  <si>
    <t>=MID(Chuỗi văn bản, vị trí bắt đầu lấy chuỗi con, số ký tự chuỗi con cần lấy)</t>
  </si>
  <si>
    <t>chuỗi gốc:</t>
  </si>
  <si>
    <t>abcdefgh</t>
  </si>
  <si>
    <t>Chuỗi con</t>
  </si>
  <si>
    <t>Thời gian</t>
  </si>
  <si>
    <t>Year</t>
  </si>
  <si>
    <t>Month</t>
  </si>
  <si>
    <t>Day</t>
  </si>
  <si>
    <t>Now()</t>
  </si>
  <si>
    <t>Hour</t>
  </si>
  <si>
    <t>Minute</t>
  </si>
  <si>
    <t>Second</t>
  </si>
  <si>
    <t>* Lưu ý: Khi nhập giá trị dạng ngày phải nhập theo định dạng của máy tính</t>
  </si>
  <si>
    <t>23/6/20</t>
  </si>
  <si>
    <t>Điều kiện</t>
  </si>
  <si>
    <t>IF</t>
  </si>
  <si>
    <t>Hàm thực hiện câu lệnh rẽ nhánh</t>
  </si>
  <si>
    <t>=IF(điều kiện, biểu thức 1, biểu thức 2)</t>
  </si>
  <si>
    <t>Nếu điều kiện đúng thì biểu thức 1 được thực hiện</t>
  </si>
  <si>
    <t>Nếu điều kiện sai thì biểu thức 2 được thực hiện</t>
  </si>
  <si>
    <t>* Thường: nhiều hàm IF lồng nhau</t>
  </si>
  <si>
    <t>Thu nhập (tr)</t>
  </si>
  <si>
    <t>Đánh giá</t>
  </si>
  <si>
    <t>Thu nhập &lt; 10, thấp</t>
  </si>
  <si>
    <t>Thu nhập &gt;= 20, cao</t>
  </si>
  <si>
    <t>Thu nhập &gt;= 10 &lt; 20, trung bình</t>
  </si>
  <si>
    <t>Tìm kiếm</t>
  </si>
  <si>
    <t>VLOOKUP</t>
  </si>
  <si>
    <t>Tìm kiếm thông tin theo cột</t>
  </si>
  <si>
    <t>HLOOKUP</t>
  </si>
  <si>
    <t>Tìm kiếm thông tin theo hàng</t>
  </si>
  <si>
    <t>=HLOOKUP(giá trị tham chiếu, bảng tham chiếu, HÀNG lấy giá trị trả về trong bảng, 0)</t>
  </si>
  <si>
    <t>=VLOOKUP(giá trị tham chiếu, bảng tham chiếu, CỘT lấy giá trị trả về trong bảng, 0)</t>
  </si>
  <si>
    <t>Mã hóa đơn</t>
  </si>
  <si>
    <t>A01</t>
  </si>
  <si>
    <t>A03</t>
  </si>
  <si>
    <t>B04</t>
  </si>
  <si>
    <t>C02</t>
  </si>
  <si>
    <t>Bảng tra tên mặt hàng</t>
  </si>
  <si>
    <t>Giấy</t>
  </si>
  <si>
    <t>Pin</t>
  </si>
  <si>
    <t>Hoa</t>
  </si>
  <si>
    <t>Mã mặt hàng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</si>
</sst>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5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1" xfId="0" applyBorder="1"/>
    <xf numFmtId="165" fontId="0" fillId="0" borderId="1" xfId="1" applyNumberFormat="1" applyFont="1" applyBorder="1"/>
    <xf numFmtId="0" fontId="0" fillId="0" borderId="0" xfId="0" quotePrefix="1"/>
    <xf numFmtId="0" fontId="0" fillId="0" borderId="0" xfId="0" applyFill="1" applyBorder="1"/>
    <xf numFmtId="0" fontId="0" fillId="2" borderId="0" xfId="0" applyFill="1"/>
    <xf numFmtId="0" fontId="0" fillId="2" borderId="1" xfId="0" applyFill="1" applyBorder="1"/>
    <xf numFmtId="0" fontId="0" fillId="3" borderId="0" xfId="0" applyFill="1" applyBorder="1" applyAlignment="1">
      <alignment horizontal="left" vertical="top" wrapText="1"/>
    </xf>
    <xf numFmtId="0" fontId="2" fillId="0" borderId="0" xfId="0" applyFont="1"/>
    <xf numFmtId="14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zoomScale="220" zoomScaleNormal="220" workbookViewId="0">
      <selection activeCell="B14" sqref="B14"/>
    </sheetView>
  </sheetViews>
  <sheetFormatPr defaultRowHeight="15" x14ac:dyDescent="0.25"/>
  <cols>
    <col min="1" max="1" width="4" customWidth="1"/>
    <col min="2" max="2" width="13" customWidth="1"/>
    <col min="3" max="3" width="9.5703125" customWidth="1"/>
    <col min="4" max="4" width="8.28515625" customWidth="1"/>
    <col min="5" max="5" width="8.7109375" customWidth="1"/>
    <col min="6" max="6" width="8.140625" customWidth="1"/>
    <col min="7" max="7" width="11.85546875" customWidth="1"/>
    <col min="10" max="12" width="9.140625" bestFit="1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t="s">
        <v>14</v>
      </c>
    </row>
    <row r="2" spans="1:12" x14ac:dyDescent="0.25">
      <c r="A2" s="1">
        <v>1</v>
      </c>
      <c r="B2" s="1" t="s">
        <v>7</v>
      </c>
      <c r="C2" s="1" t="s">
        <v>9</v>
      </c>
      <c r="D2" s="1" t="s">
        <v>12</v>
      </c>
      <c r="E2" s="1">
        <v>10</v>
      </c>
      <c r="F2" s="1"/>
      <c r="G2" s="1"/>
      <c r="I2" s="1"/>
      <c r="J2" s="1" t="s">
        <v>9</v>
      </c>
      <c r="K2" s="1" t="s">
        <v>11</v>
      </c>
      <c r="L2" s="1" t="s">
        <v>10</v>
      </c>
    </row>
    <row r="3" spans="1:12" x14ac:dyDescent="0.25">
      <c r="A3" s="1">
        <v>2</v>
      </c>
      <c r="B3" s="1" t="s">
        <v>8</v>
      </c>
      <c r="C3" s="1" t="s">
        <v>10</v>
      </c>
      <c r="D3" s="1" t="s">
        <v>13</v>
      </c>
      <c r="E3" s="1">
        <v>20</v>
      </c>
      <c r="F3" s="1"/>
      <c r="G3" s="1"/>
      <c r="I3" s="1" t="s">
        <v>7</v>
      </c>
      <c r="J3" s="2">
        <v>70000</v>
      </c>
      <c r="K3" s="2">
        <v>60000</v>
      </c>
      <c r="L3" s="2">
        <v>50000</v>
      </c>
    </row>
    <row r="4" spans="1:12" x14ac:dyDescent="0.25">
      <c r="A4" s="1">
        <v>3</v>
      </c>
      <c r="B4" s="1" t="s">
        <v>7</v>
      </c>
      <c r="C4" s="1" t="s">
        <v>11</v>
      </c>
      <c r="D4" s="1" t="s">
        <v>12</v>
      </c>
      <c r="E4" s="1">
        <v>10</v>
      </c>
      <c r="F4" s="1"/>
      <c r="G4" s="1"/>
      <c r="I4" s="1" t="s">
        <v>8</v>
      </c>
      <c r="J4" s="2">
        <v>150000</v>
      </c>
      <c r="K4" s="2">
        <v>120000</v>
      </c>
      <c r="L4" s="2">
        <v>100000</v>
      </c>
    </row>
    <row r="5" spans="1:12" x14ac:dyDescent="0.25">
      <c r="A5" s="1">
        <v>4</v>
      </c>
      <c r="B5" s="1" t="s">
        <v>7</v>
      </c>
      <c r="C5" s="1" t="s">
        <v>9</v>
      </c>
      <c r="D5" s="1" t="s">
        <v>12</v>
      </c>
      <c r="E5" s="1">
        <v>20</v>
      </c>
      <c r="F5" s="1"/>
      <c r="G5" s="1"/>
    </row>
    <row r="6" spans="1:12" x14ac:dyDescent="0.25">
      <c r="A6" s="1">
        <v>5</v>
      </c>
      <c r="B6" s="1" t="s">
        <v>8</v>
      </c>
      <c r="C6" s="1" t="s">
        <v>11</v>
      </c>
      <c r="D6" s="1" t="s">
        <v>13</v>
      </c>
      <c r="E6" s="1">
        <v>10</v>
      </c>
      <c r="F6" s="1"/>
      <c r="G6" s="1"/>
    </row>
    <row r="7" spans="1:12" x14ac:dyDescent="0.25">
      <c r="A7" s="1">
        <v>6</v>
      </c>
      <c r="B7" s="1" t="s">
        <v>8</v>
      </c>
      <c r="C7" s="1" t="s">
        <v>9</v>
      </c>
      <c r="D7" s="1" t="s">
        <v>13</v>
      </c>
      <c r="E7" s="1">
        <v>20</v>
      </c>
      <c r="F7" s="1"/>
      <c r="G7" s="1"/>
    </row>
    <row r="9" spans="1:12" x14ac:dyDescent="0.25">
      <c r="C9" t="s">
        <v>15</v>
      </c>
      <c r="H9" t="s">
        <v>16</v>
      </c>
    </row>
    <row r="10" spans="1:12" x14ac:dyDescent="0.25">
      <c r="C10" s="1"/>
      <c r="D10" s="1" t="s">
        <v>9</v>
      </c>
      <c r="E10" s="1" t="s">
        <v>11</v>
      </c>
      <c r="F10" s="1" t="s">
        <v>10</v>
      </c>
      <c r="H10" s="1"/>
      <c r="I10" s="1" t="s">
        <v>9</v>
      </c>
      <c r="J10" s="1" t="s">
        <v>11</v>
      </c>
      <c r="K10" s="1" t="s">
        <v>10</v>
      </c>
    </row>
    <row r="11" spans="1:12" x14ac:dyDescent="0.25">
      <c r="C11" s="1" t="s">
        <v>7</v>
      </c>
      <c r="D11" s="2"/>
      <c r="E11" s="2"/>
      <c r="F11" s="2"/>
      <c r="H11" s="1" t="s">
        <v>7</v>
      </c>
      <c r="I11" s="2"/>
      <c r="J11" s="2"/>
      <c r="K11" s="2"/>
    </row>
    <row r="12" spans="1:12" x14ac:dyDescent="0.25">
      <c r="C12" s="1" t="s">
        <v>8</v>
      </c>
      <c r="D12" s="2"/>
      <c r="E12" s="2"/>
      <c r="F12" s="2"/>
      <c r="H12" s="1" t="s">
        <v>8</v>
      </c>
      <c r="I12" s="2"/>
      <c r="J12" s="2"/>
      <c r="K12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2"/>
  <sheetViews>
    <sheetView tabSelected="1" zoomScale="160" zoomScaleNormal="160" workbookViewId="0">
      <selection activeCell="F74" sqref="F74"/>
    </sheetView>
  </sheetViews>
  <sheetFormatPr defaultRowHeight="15" x14ac:dyDescent="0.25"/>
  <cols>
    <col min="1" max="1" width="9.140625" style="8"/>
    <col min="3" max="3" width="12.5703125" customWidth="1"/>
    <col min="5" max="5" width="10.42578125" customWidth="1"/>
    <col min="6" max="6" width="12.140625" customWidth="1"/>
    <col min="7" max="7" width="12.28515625" customWidth="1"/>
  </cols>
  <sheetData>
    <row r="1" spans="1:7" x14ac:dyDescent="0.25">
      <c r="A1" s="8" t="s">
        <v>17</v>
      </c>
      <c r="B1" t="s">
        <v>18</v>
      </c>
      <c r="C1" t="s">
        <v>32</v>
      </c>
    </row>
    <row r="2" spans="1:7" x14ac:dyDescent="0.25">
      <c r="B2" t="s">
        <v>19</v>
      </c>
      <c r="C2" t="s">
        <v>31</v>
      </c>
    </row>
    <row r="3" spans="1:7" x14ac:dyDescent="0.25">
      <c r="B3" t="s">
        <v>20</v>
      </c>
      <c r="C3" t="s">
        <v>30</v>
      </c>
    </row>
    <row r="4" spans="1:7" x14ac:dyDescent="0.25">
      <c r="C4" s="3" t="s">
        <v>21</v>
      </c>
    </row>
    <row r="5" spans="1:7" x14ac:dyDescent="0.25">
      <c r="C5" s="1" t="s">
        <v>22</v>
      </c>
      <c r="D5" s="1" t="s">
        <v>4</v>
      </c>
      <c r="E5" s="3" t="s">
        <v>24</v>
      </c>
      <c r="F5" t="s">
        <v>23</v>
      </c>
    </row>
    <row r="6" spans="1:7" x14ac:dyDescent="0.25">
      <c r="C6" s="1" t="s">
        <v>9</v>
      </c>
      <c r="D6" s="1">
        <v>4</v>
      </c>
      <c r="F6" s="1" t="s">
        <v>9</v>
      </c>
      <c r="G6" s="6">
        <f>SUMIF($C$6:$C$10,F6,$D$6:$D$10)</f>
        <v>6</v>
      </c>
    </row>
    <row r="7" spans="1:7" x14ac:dyDescent="0.25">
      <c r="C7" s="1" t="s">
        <v>11</v>
      </c>
      <c r="D7" s="1">
        <v>3</v>
      </c>
      <c r="F7" s="1" t="s">
        <v>11</v>
      </c>
      <c r="G7" s="6">
        <f t="shared" ref="G7:G8" si="0">SUMIF($C$6:$C$10,F7,$D$6:$D$10)</f>
        <v>3</v>
      </c>
    </row>
    <row r="8" spans="1:7" x14ac:dyDescent="0.25">
      <c r="C8" s="1" t="s">
        <v>10</v>
      </c>
      <c r="D8" s="1">
        <v>6</v>
      </c>
      <c r="F8" s="1" t="s">
        <v>10</v>
      </c>
      <c r="G8" s="6">
        <f t="shared" si="0"/>
        <v>10</v>
      </c>
    </row>
    <row r="9" spans="1:7" x14ac:dyDescent="0.25">
      <c r="C9" s="1" t="s">
        <v>9</v>
      </c>
      <c r="D9" s="1">
        <v>2</v>
      </c>
      <c r="F9" s="4" t="s">
        <v>25</v>
      </c>
    </row>
    <row r="10" spans="1:7" x14ac:dyDescent="0.25">
      <c r="C10" s="1" t="s">
        <v>10</v>
      </c>
      <c r="D10" s="1">
        <v>4</v>
      </c>
      <c r="F10" s="5">
        <f>SUMIF(D6:D10,"&gt;3")</f>
        <v>14</v>
      </c>
    </row>
    <row r="12" spans="1:7" x14ac:dyDescent="0.25">
      <c r="B12" t="s">
        <v>26</v>
      </c>
      <c r="C12" t="s">
        <v>33</v>
      </c>
    </row>
    <row r="13" spans="1:7" x14ac:dyDescent="0.25">
      <c r="C13" s="3" t="s">
        <v>27</v>
      </c>
    </row>
    <row r="14" spans="1:7" x14ac:dyDescent="0.25">
      <c r="C14" t="s">
        <v>28</v>
      </c>
    </row>
    <row r="15" spans="1:7" x14ac:dyDescent="0.25">
      <c r="C15" s="5">
        <f>COUNTIF(D6:D10, "&gt;3")</f>
        <v>3</v>
      </c>
    </row>
    <row r="16" spans="1:7" x14ac:dyDescent="0.25">
      <c r="B16" t="s">
        <v>29</v>
      </c>
      <c r="C16" t="s">
        <v>34</v>
      </c>
    </row>
    <row r="17" spans="2:10" x14ac:dyDescent="0.25">
      <c r="C17" s="3" t="s">
        <v>35</v>
      </c>
    </row>
    <row r="18" spans="2:10" x14ac:dyDescent="0.25">
      <c r="C18" s="1" t="s">
        <v>22</v>
      </c>
      <c r="D18" s="1" t="s">
        <v>38</v>
      </c>
      <c r="E18" s="1" t="s">
        <v>4</v>
      </c>
      <c r="G18" t="s">
        <v>39</v>
      </c>
    </row>
    <row r="19" spans="2:10" x14ac:dyDescent="0.25">
      <c r="C19" s="1" t="s">
        <v>9</v>
      </c>
      <c r="D19" s="1" t="s">
        <v>36</v>
      </c>
      <c r="E19" s="1">
        <v>1000</v>
      </c>
      <c r="G19" s="1"/>
      <c r="H19" s="1" t="s">
        <v>36</v>
      </c>
      <c r="I19" s="1" t="s">
        <v>37</v>
      </c>
    </row>
    <row r="20" spans="2:10" x14ac:dyDescent="0.25">
      <c r="C20" s="1" t="s">
        <v>11</v>
      </c>
      <c r="D20" s="1" t="s">
        <v>37</v>
      </c>
      <c r="E20" s="1">
        <v>500</v>
      </c>
      <c r="G20" s="1" t="s">
        <v>9</v>
      </c>
      <c r="H20" s="6">
        <f>SUMIFS($E$19:$E$23, $C$19:$C$23, $G20, $D$19:$D$23,H$19)</f>
        <v>1700</v>
      </c>
      <c r="I20" s="6">
        <f>SUMIFS($E$19:$E$23, $C$19:$C$23, $G20, $D$19:$D$23,I$19)</f>
        <v>400</v>
      </c>
    </row>
    <row r="21" spans="2:10" x14ac:dyDescent="0.25">
      <c r="C21" s="1" t="s">
        <v>9</v>
      </c>
      <c r="D21" s="1" t="s">
        <v>36</v>
      </c>
      <c r="E21" s="1">
        <v>700</v>
      </c>
      <c r="G21" s="1" t="s">
        <v>11</v>
      </c>
      <c r="H21" s="6">
        <f t="shared" ref="H21:I22" si="1">SUMIFS($E$19:$E$23, $C$19:$C$23, $G21, $D$19:$D$23,H$19)</f>
        <v>600</v>
      </c>
      <c r="I21" s="6">
        <f t="shared" si="1"/>
        <v>500</v>
      </c>
    </row>
    <row r="22" spans="2:10" x14ac:dyDescent="0.25">
      <c r="C22" s="1" t="s">
        <v>11</v>
      </c>
      <c r="D22" s="1" t="s">
        <v>36</v>
      </c>
      <c r="E22" s="1">
        <v>600</v>
      </c>
      <c r="G22" s="1" t="s">
        <v>10</v>
      </c>
      <c r="H22" s="6">
        <f t="shared" si="1"/>
        <v>0</v>
      </c>
      <c r="I22" s="6">
        <f t="shared" si="1"/>
        <v>0</v>
      </c>
    </row>
    <row r="23" spans="2:10" x14ac:dyDescent="0.25">
      <c r="C23" s="1" t="s">
        <v>9</v>
      </c>
      <c r="D23" s="1" t="s">
        <v>37</v>
      </c>
      <c r="E23" s="1">
        <v>400</v>
      </c>
    </row>
    <row r="25" spans="2:10" x14ac:dyDescent="0.25">
      <c r="B25" t="s">
        <v>40</v>
      </c>
      <c r="C25" t="s">
        <v>42</v>
      </c>
    </row>
    <row r="26" spans="2:10" x14ac:dyDescent="0.25">
      <c r="C26" s="3" t="s">
        <v>41</v>
      </c>
    </row>
    <row r="27" spans="2:10" x14ac:dyDescent="0.25">
      <c r="C27" t="s">
        <v>43</v>
      </c>
    </row>
    <row r="28" spans="2:10" x14ac:dyDescent="0.25">
      <c r="C28" s="1"/>
      <c r="D28" s="1" t="s">
        <v>36</v>
      </c>
      <c r="E28" s="1" t="s">
        <v>37</v>
      </c>
    </row>
    <row r="29" spans="2:10" x14ac:dyDescent="0.25">
      <c r="C29" s="1" t="s">
        <v>9</v>
      </c>
      <c r="D29" s="6">
        <f>COUNTIFS($C$19:$C$23,$C29,$D$19:$D$23,D$28)</f>
        <v>2</v>
      </c>
      <c r="E29" s="6">
        <f>COUNTIFS($C$19:$C$23,$C29,$D$19:$D$23,E$28)</f>
        <v>1</v>
      </c>
    </row>
    <row r="30" spans="2:10" x14ac:dyDescent="0.25">
      <c r="C30" s="1" t="s">
        <v>11</v>
      </c>
      <c r="D30" s="6">
        <f t="shared" ref="D30:E31" si="2">COUNTIFS($C$19:$C$23,$C30,$D$19:$D$23,D$28)</f>
        <v>1</v>
      </c>
      <c r="E30" s="6">
        <f t="shared" si="2"/>
        <v>1</v>
      </c>
    </row>
    <row r="31" spans="2:10" x14ac:dyDescent="0.25">
      <c r="C31" s="1" t="s">
        <v>10</v>
      </c>
      <c r="D31" s="6">
        <f t="shared" si="2"/>
        <v>0</v>
      </c>
      <c r="E31" s="6">
        <f t="shared" si="2"/>
        <v>0</v>
      </c>
    </row>
    <row r="32" spans="2:10" ht="36" customHeight="1" x14ac:dyDescent="0.25">
      <c r="C32" s="7" t="s">
        <v>44</v>
      </c>
      <c r="D32" s="7"/>
      <c r="E32" s="7"/>
      <c r="F32" s="7"/>
      <c r="G32" s="7"/>
      <c r="H32" s="7"/>
      <c r="I32" s="7"/>
      <c r="J32" s="7"/>
    </row>
    <row r="34" spans="1:4" x14ac:dyDescent="0.25">
      <c r="B34" t="s">
        <v>45</v>
      </c>
      <c r="C34" t="s">
        <v>46</v>
      </c>
    </row>
    <row r="35" spans="1:4" x14ac:dyDescent="0.25">
      <c r="C35" s="5">
        <f>AVERAGE(D29:E31)</f>
        <v>0.83333333333333337</v>
      </c>
    </row>
    <row r="36" spans="1:4" x14ac:dyDescent="0.25">
      <c r="B36" t="s">
        <v>47</v>
      </c>
      <c r="C36" s="5">
        <f>MAX(D29:E31)</f>
        <v>2</v>
      </c>
    </row>
    <row r="37" spans="1:4" x14ac:dyDescent="0.25">
      <c r="B37" t="s">
        <v>48</v>
      </c>
      <c r="C37" s="5">
        <f>MIN(D29:E31)</f>
        <v>0</v>
      </c>
    </row>
    <row r="39" spans="1:4" x14ac:dyDescent="0.25">
      <c r="A39" s="8" t="s">
        <v>49</v>
      </c>
      <c r="B39" t="s">
        <v>50</v>
      </c>
      <c r="C39" s="3" t="s">
        <v>51</v>
      </c>
    </row>
    <row r="40" spans="1:4" x14ac:dyDescent="0.25">
      <c r="B40" t="s">
        <v>52</v>
      </c>
      <c r="C40" s="3" t="s">
        <v>53</v>
      </c>
    </row>
    <row r="41" spans="1:4" x14ac:dyDescent="0.25">
      <c r="B41" t="s">
        <v>54</v>
      </c>
      <c r="C41" s="3" t="s">
        <v>55</v>
      </c>
    </row>
    <row r="42" spans="1:4" x14ac:dyDescent="0.25">
      <c r="C42" t="s">
        <v>56</v>
      </c>
      <c r="D42" t="s">
        <v>57</v>
      </c>
    </row>
    <row r="43" spans="1:4" x14ac:dyDescent="0.25">
      <c r="C43" t="s">
        <v>58</v>
      </c>
      <c r="D43" s="5" t="str">
        <f>MID(D42, 3, 2)</f>
        <v>cd</v>
      </c>
    </row>
    <row r="45" spans="1:4" x14ac:dyDescent="0.25">
      <c r="A45" s="8" t="s">
        <v>59</v>
      </c>
      <c r="B45" t="s">
        <v>60</v>
      </c>
      <c r="C45" t="s">
        <v>67</v>
      </c>
    </row>
    <row r="46" spans="1:4" x14ac:dyDescent="0.25">
      <c r="B46" t="s">
        <v>61</v>
      </c>
      <c r="C46" s="9">
        <v>44005</v>
      </c>
    </row>
    <row r="47" spans="1:4" x14ac:dyDescent="0.25">
      <c r="B47" t="s">
        <v>62</v>
      </c>
    </row>
    <row r="48" spans="1:4" x14ac:dyDescent="0.25">
      <c r="B48" t="s">
        <v>63</v>
      </c>
      <c r="C48" t="s">
        <v>68</v>
      </c>
    </row>
    <row r="49" spans="1:6" x14ac:dyDescent="0.25">
      <c r="B49" t="s">
        <v>64</v>
      </c>
    </row>
    <row r="50" spans="1:6" x14ac:dyDescent="0.25">
      <c r="B50" t="s">
        <v>65</v>
      </c>
    </row>
    <row r="51" spans="1:6" x14ac:dyDescent="0.25">
      <c r="B51" t="s">
        <v>66</v>
      </c>
    </row>
    <row r="53" spans="1:6" x14ac:dyDescent="0.25">
      <c r="A53" s="8" t="s">
        <v>69</v>
      </c>
      <c r="B53" t="s">
        <v>70</v>
      </c>
      <c r="C53" t="s">
        <v>71</v>
      </c>
    </row>
    <row r="54" spans="1:6" x14ac:dyDescent="0.25">
      <c r="C54" s="3" t="s">
        <v>72</v>
      </c>
    </row>
    <row r="55" spans="1:6" x14ac:dyDescent="0.25">
      <c r="C55" t="s">
        <v>73</v>
      </c>
    </row>
    <row r="56" spans="1:6" x14ac:dyDescent="0.25">
      <c r="C56" t="s">
        <v>74</v>
      </c>
    </row>
    <row r="57" spans="1:6" x14ac:dyDescent="0.25">
      <c r="C57" t="s">
        <v>75</v>
      </c>
    </row>
    <row r="58" spans="1:6" x14ac:dyDescent="0.25">
      <c r="C58" s="1" t="s">
        <v>76</v>
      </c>
      <c r="D58" s="1" t="s">
        <v>77</v>
      </c>
      <c r="F58" t="s">
        <v>78</v>
      </c>
    </row>
    <row r="59" spans="1:6" x14ac:dyDescent="0.25">
      <c r="C59" s="1">
        <v>3</v>
      </c>
      <c r="D59" s="6" t="str">
        <f>IF(C59&lt;10, "Thấp", IF(C59&lt;20, "Trung bình", "Cao"))</f>
        <v>Thấp</v>
      </c>
      <c r="F59" t="s">
        <v>80</v>
      </c>
    </row>
    <row r="60" spans="1:6" x14ac:dyDescent="0.25">
      <c r="C60" s="1">
        <v>6</v>
      </c>
      <c r="D60" s="6" t="str">
        <f t="shared" ref="D60:D62" si="3">IF(C60&lt;10, "Thấp", IF(C60&lt;20, "Trung bình", "Cao"))</f>
        <v>Thấp</v>
      </c>
      <c r="F60" t="s">
        <v>79</v>
      </c>
    </row>
    <row r="61" spans="1:6" x14ac:dyDescent="0.25">
      <c r="C61" s="1">
        <v>15</v>
      </c>
      <c r="D61" s="6" t="str">
        <f t="shared" si="3"/>
        <v>Trung bình</v>
      </c>
    </row>
    <row r="62" spans="1:6" x14ac:dyDescent="0.25">
      <c r="C62" s="1">
        <v>30</v>
      </c>
      <c r="D62" s="6" t="str">
        <f t="shared" si="3"/>
        <v>Cao</v>
      </c>
    </row>
    <row r="64" spans="1:6" x14ac:dyDescent="0.25">
      <c r="A64" s="8" t="s">
        <v>81</v>
      </c>
      <c r="B64" t="s">
        <v>82</v>
      </c>
      <c r="C64" t="s">
        <v>83</v>
      </c>
    </row>
    <row r="65" spans="2:7" x14ac:dyDescent="0.25">
      <c r="C65" s="3" t="s">
        <v>87</v>
      </c>
    </row>
    <row r="66" spans="2:7" x14ac:dyDescent="0.25">
      <c r="B66" t="s">
        <v>84</v>
      </c>
      <c r="C66" t="s">
        <v>85</v>
      </c>
    </row>
    <row r="67" spans="2:7" x14ac:dyDescent="0.25">
      <c r="C67" s="3" t="s">
        <v>86</v>
      </c>
    </row>
    <row r="68" spans="2:7" x14ac:dyDescent="0.25">
      <c r="C68" s="1" t="s">
        <v>88</v>
      </c>
      <c r="D68" s="1" t="s">
        <v>22</v>
      </c>
      <c r="F68" t="s">
        <v>93</v>
      </c>
    </row>
    <row r="69" spans="2:7" x14ac:dyDescent="0.25">
      <c r="C69" s="1" t="s">
        <v>89</v>
      </c>
      <c r="D69" s="6" t="str">
        <f>VLOOKUP(LEFT(C69), $F$70:$G$72,2, 0)</f>
        <v>Giấy</v>
      </c>
      <c r="F69" s="1" t="s">
        <v>97</v>
      </c>
      <c r="G69" s="1" t="s">
        <v>1</v>
      </c>
    </row>
    <row r="70" spans="2:7" x14ac:dyDescent="0.25">
      <c r="C70" s="1" t="s">
        <v>90</v>
      </c>
      <c r="D70" s="6" t="str">
        <f t="shared" ref="D70:D72" si="4">VLOOKUP(LEFT(C70), $F$70:$G$72,2, 0)</f>
        <v>Giấy</v>
      </c>
      <c r="F70" s="1" t="s">
        <v>9</v>
      </c>
      <c r="G70" s="1" t="s">
        <v>94</v>
      </c>
    </row>
    <row r="71" spans="2:7" x14ac:dyDescent="0.25">
      <c r="C71" s="1" t="s">
        <v>91</v>
      </c>
      <c r="D71" s="6" t="str">
        <f t="shared" si="4"/>
        <v>Pin</v>
      </c>
      <c r="F71" s="1" t="s">
        <v>11</v>
      </c>
      <c r="G71" s="1" t="s">
        <v>95</v>
      </c>
    </row>
    <row r="72" spans="2:7" x14ac:dyDescent="0.25">
      <c r="C72" s="1" t="s">
        <v>92</v>
      </c>
      <c r="D72" s="6" t="str">
        <f t="shared" si="4"/>
        <v>Hoa</v>
      </c>
      <c r="F72" s="1" t="s">
        <v>10</v>
      </c>
      <c r="G72" s="1" t="s">
        <v>96</v>
      </c>
    </row>
    <row r="75" spans="2:7" x14ac:dyDescent="0.25">
      <c r="C75" s="1" t="s">
        <v>88</v>
      </c>
      <c r="D75" s="1" t="s">
        <v>22</v>
      </c>
    </row>
    <row r="76" spans="2:7" x14ac:dyDescent="0.25">
      <c r="C76" s="1" t="s">
        <v>89</v>
      </c>
      <c r="D76" s="6" t="str">
        <f>HLOOKUP(LEFT(C76), $D$81:$F$82, 2, 0)</f>
        <v>Giấy</v>
      </c>
    </row>
    <row r="77" spans="2:7" x14ac:dyDescent="0.25">
      <c r="C77" s="1" t="s">
        <v>90</v>
      </c>
      <c r="D77" s="6" t="str">
        <f t="shared" ref="D77:D79" si="5">HLOOKUP(LEFT(C77), $D$81:$F$82, 2, 0)</f>
        <v>Giấy</v>
      </c>
    </row>
    <row r="78" spans="2:7" x14ac:dyDescent="0.25">
      <c r="C78" s="1" t="s">
        <v>91</v>
      </c>
      <c r="D78" s="6" t="str">
        <f t="shared" si="5"/>
        <v>Pin</v>
      </c>
    </row>
    <row r="79" spans="2:7" x14ac:dyDescent="0.25">
      <c r="C79" s="1" t="s">
        <v>92</v>
      </c>
      <c r="D79" s="6" t="str">
        <f t="shared" si="5"/>
        <v>Hoa</v>
      </c>
    </row>
    <row r="81" spans="3:6" x14ac:dyDescent="0.25">
      <c r="C81" s="1" t="s">
        <v>97</v>
      </c>
      <c r="D81" s="1" t="s">
        <v>9</v>
      </c>
      <c r="E81" s="1" t="s">
        <v>11</v>
      </c>
      <c r="F81" s="1" t="s">
        <v>10</v>
      </c>
    </row>
    <row r="82" spans="3:6" x14ac:dyDescent="0.25">
      <c r="C82" s="1" t="s">
        <v>1</v>
      </c>
      <c r="D82" s="1" t="s">
        <v>94</v>
      </c>
      <c r="E82" s="1" t="s">
        <v>95</v>
      </c>
      <c r="F82" s="1" t="s">
        <v>96</v>
      </c>
    </row>
  </sheetData>
  <mergeCells count="1">
    <mergeCell ref="C32:J3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2020-06-23T10:28:30Z</dcterms:created>
  <dcterms:modified xsi:type="dcterms:W3CDTF">2020-06-24T13:12:55Z</dcterms:modified>
</cp:coreProperties>
</file>