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202300"/>
  <mc:AlternateContent xmlns:mc="http://schemas.openxmlformats.org/markup-compatibility/2006">
    <mc:Choice Requires="x15">
      <x15ac:absPath xmlns:x15ac="http://schemas.microsoft.com/office/spreadsheetml/2010/11/ac" url="/Users/hata/Desktop/EDLD652_Diss/Data/"/>
    </mc:Choice>
  </mc:AlternateContent>
  <xr:revisionPtr revIDLastSave="0" documentId="13_ncr:1_{821CAF9D-3956-8744-BB22-B75109ABCC89}" xr6:coauthVersionLast="47" xr6:coauthVersionMax="47" xr10:uidLastSave="{00000000-0000-0000-0000-000000000000}"/>
  <bookViews>
    <workbookView xWindow="3380" yWindow="860" windowWidth="25220" windowHeight="15540" firstSheet="3" activeTab="4" xr2:uid="{4D43684D-767A-5B42-8EFD-CDAF7BC426E6}"/>
  </bookViews>
  <sheets>
    <sheet name="2020 national CC vs census" sheetId="4" r:id="rId1"/>
    <sheet name="2020 national CC vs census cha1" sheetId="8" r:id="rId2"/>
    <sheet name="2020 national cc vs census numb" sheetId="10" r:id="rId3"/>
    <sheet name="2020 national CC vs census num2" sheetId="11" r:id="rId4"/>
    <sheet name="2020 national cc vs cen num2 ch" sheetId="12" r:id="rId5"/>
    <sheet name="2020 Child Count" sheetId="1" r:id="rId6"/>
    <sheet name="2020 Census count" sheetId="2" r:id="rId7"/>
    <sheet name="2020 census basic table for res" sheetId="6" r:id="rId8"/>
    <sheet name="2020 % based on census" sheetId="3" r:id="rId9"/>
    <sheet name="Oregon CC vs census " sheetId="5" r:id="rId10"/>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12" l="1"/>
  <c r="G20" i="12" s="1"/>
  <c r="H13" i="12"/>
  <c r="G12" i="12"/>
  <c r="F12" i="12"/>
  <c r="E12" i="12"/>
  <c r="D12" i="12"/>
  <c r="C12" i="12"/>
  <c r="B12" i="12"/>
  <c r="H15" i="4"/>
  <c r="I14" i="4"/>
  <c r="H13" i="4"/>
  <c r="B13" i="4"/>
  <c r="F10" i="6"/>
  <c r="E19" i="6"/>
  <c r="F18" i="6" s="1"/>
  <c r="D19" i="6"/>
  <c r="C19" i="6"/>
  <c r="B19" i="6"/>
  <c r="C13" i="1"/>
  <c r="C12" i="1"/>
  <c r="C11" i="1"/>
  <c r="C10" i="1"/>
  <c r="C9" i="1"/>
  <c r="C8" i="1"/>
  <c r="C7" i="1"/>
  <c r="I16" i="3"/>
  <c r="K13" i="3"/>
  <c r="J13" i="3"/>
  <c r="J16" i="3" s="1"/>
  <c r="I13" i="3"/>
  <c r="H13" i="3"/>
  <c r="H16" i="3" s="1"/>
  <c r="G13" i="3"/>
  <c r="G16" i="3" s="1"/>
  <c r="F13" i="3"/>
  <c r="F16" i="3" s="1"/>
  <c r="E13" i="3"/>
  <c r="E16" i="3" s="1"/>
  <c r="D13" i="3"/>
  <c r="B13" i="3"/>
  <c r="L12" i="3"/>
  <c r="L11" i="3"/>
  <c r="L10" i="3"/>
  <c r="C23" i="3"/>
  <c r="D23" i="3"/>
  <c r="E23" i="3"/>
  <c r="F23" i="3"/>
  <c r="G23" i="3"/>
  <c r="H23" i="3"/>
  <c r="I23" i="3"/>
  <c r="C7" i="2"/>
  <c r="D7" i="2"/>
  <c r="E7" i="2"/>
  <c r="F7" i="2"/>
  <c r="G7" i="2"/>
  <c r="H7" i="2"/>
  <c r="I7" i="2"/>
  <c r="J7" i="2"/>
  <c r="B7" i="2"/>
  <c r="K5" i="2"/>
  <c r="K6" i="2"/>
  <c r="K4" i="2"/>
  <c r="K7" i="2" s="1"/>
  <c r="I3" i="1"/>
  <c r="H3" i="1"/>
  <c r="G3" i="1"/>
  <c r="F3" i="1"/>
  <c r="E3" i="1"/>
  <c r="D3" i="1"/>
  <c r="C3" i="1"/>
  <c r="C20" i="12" l="1"/>
  <c r="D20" i="12"/>
  <c r="E20" i="12"/>
  <c r="F20" i="12"/>
  <c r="B20" i="12"/>
  <c r="H12" i="12"/>
  <c r="F17" i="6"/>
  <c r="L7" i="2"/>
  <c r="L13" i="3"/>
  <c r="M13" i="3"/>
</calcChain>
</file>

<file path=xl/sharedStrings.xml><?xml version="1.0" encoding="utf-8"?>
<sst xmlns="http://schemas.openxmlformats.org/spreadsheetml/2006/main" count="220" uniqueCount="63">
  <si>
    <t>State</t>
  </si>
  <si>
    <r>
      <t>Race/ethnicity Total</t>
    </r>
    <r>
      <rPr>
        <b/>
        <vertAlign val="superscript"/>
        <sz val="10"/>
        <color rgb="FF000000"/>
        <rFont val="Arial"/>
        <family val="2"/>
      </rPr>
      <t>2</t>
    </r>
  </si>
  <si>
    <t>American Indian or Alaska Native</t>
  </si>
  <si>
    <t>Asian</t>
  </si>
  <si>
    <t>Black or African American</t>
  </si>
  <si>
    <t>Hispanic/Latino</t>
  </si>
  <si>
    <t>Native Hawaiian or Pacific Islander</t>
  </si>
  <si>
    <t>Two or More Races</t>
  </si>
  <si>
    <t>White</t>
  </si>
  <si>
    <t>US and Outlying Areas</t>
  </si>
  <si>
    <t>Age</t>
  </si>
  <si>
    <t>Race</t>
  </si>
  <si>
    <t>Hispanic origin \1</t>
  </si>
  <si>
    <t>Non-Hispanic
White
alone</t>
  </si>
  <si>
    <t>White
alone</t>
  </si>
  <si>
    <t>Black or African American alone</t>
  </si>
  <si>
    <t>American Indian, Alaska Native
alone</t>
  </si>
  <si>
    <t>Asian
alone</t>
  </si>
  <si>
    <t>Native Hawaiian and Other Pacific Islander alone</t>
  </si>
  <si>
    <t>Two or
more
races</t>
  </si>
  <si>
    <t xml:space="preserve">  Under 1 year old</t>
  </si>
  <si>
    <t xml:space="preserve">  1 year old</t>
  </si>
  <si>
    <t xml:space="preserve">  2 years old</t>
  </si>
  <si>
    <t>Total Ethnicity</t>
  </si>
  <si>
    <t>Total Race</t>
  </si>
  <si>
    <t>Total Race and Ethnicity</t>
  </si>
  <si>
    <t>White alone and Non-Hispanic White alone</t>
  </si>
  <si>
    <t>\1 Hispanic origin is considered an ethnicity, not a race. Hispanics can be any race.</t>
  </si>
  <si>
    <t xml:space="preserve">General Population </t>
  </si>
  <si>
    <t xml:space="preserve">EI Population </t>
  </si>
  <si>
    <t xml:space="preserve">Is White lower because I didn't add the Non-Hispanic White? How should I do this? </t>
  </si>
  <si>
    <t xml:space="preserve">Oregon General Population </t>
  </si>
  <si>
    <t>Oregon EI Population</t>
  </si>
  <si>
    <t xml:space="preserve">https://stateofbabies.org/state/oregon/ </t>
  </si>
  <si>
    <t xml:space="preserve">2020 The State of Oregon's Babies (but it includes 0-3 years old, but census doesn't have the exact one (they round up to 0-5) </t>
  </si>
  <si>
    <t xml:space="preserve">% </t>
  </si>
  <si>
    <t>Race plus Hispanic Yes/No</t>
  </si>
  <si>
    <t>Above, I added ethnicity + race</t>
  </si>
  <si>
    <t>Which becomes 198000</t>
  </si>
  <si>
    <t>Race/ethnicity Total</t>
  </si>
  <si>
    <t>Total Number</t>
  </si>
  <si>
    <t xml:space="preserve">Total % </t>
  </si>
  <si>
    <t>Hispanic Origin</t>
  </si>
  <si>
    <t>Non Hispanic White alone</t>
  </si>
  <si>
    <t xml:space="preserve">Total </t>
  </si>
  <si>
    <t>Total %</t>
  </si>
  <si>
    <t xml:space="preserve"> Race Total </t>
  </si>
  <si>
    <t xml:space="preserve">Ethnicity Total </t>
  </si>
  <si>
    <t>COPIPED ABOVE TRANSPOSED AND MADE RACE/ETHNICITY %</t>
  </si>
  <si>
    <t>SEE ZOTERO 0-4: Findings - Census Race/Ethnicity - Comparing Race and Hispanic; See also Dissertation to be - counting Hispanic</t>
  </si>
  <si>
    <t xml:space="preserve">So, I probably will end up making a new chart looking like below for copmarison: </t>
  </si>
  <si>
    <r>
      <t xml:space="preserve">I can add Hispanic Origin maybe above, but </t>
    </r>
    <r>
      <rPr>
        <b/>
        <sz val="12"/>
        <color theme="1"/>
        <rFont val="Aptos Narrow"/>
        <scheme val="minor"/>
      </rPr>
      <t xml:space="preserve">NOT NOT HISPANIC WHITE ALONE to White because this is a subsegment of the WHITE </t>
    </r>
  </si>
  <si>
    <t>Because (ChatGPT): Because the U.S. Census treats race and ethnicity as two separate questions, the "White alone" count is always larger than the "White alone, not Hispanic" count. This distinction is crucial when analyzing disparities, trends, or demographic shifts.</t>
  </si>
  <si>
    <t>Two or
More
Races</t>
  </si>
  <si>
    <t>Race/Ethnicity</t>
  </si>
  <si>
    <t>Population</t>
  </si>
  <si>
    <t>General Population</t>
  </si>
  <si>
    <t>EI Population</t>
  </si>
  <si>
    <t>Total - Hispanic</t>
  </si>
  <si>
    <t xml:space="preserve">White </t>
  </si>
  <si>
    <t>General Populatiom %</t>
  </si>
  <si>
    <t>THIS INCLUDES HISPANIC AS a part of the race, so below I TOOK OUT Hispanic entirely from EI and did the ratio</t>
  </si>
  <si>
    <t>EI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</si>
</sst>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7" x14ac:knownFonts="1">
    <font>
      <sz val="12"/>
      <color theme="1"/>
      <name val="Aptos Narrow"/>
      <family val="2"/>
      <scheme val="minor"/>
    </font>
    <font>
      <sz val="12"/>
      <color rgb="FFFF0000"/>
      <name val="Aptos Narrow"/>
      <family val="2"/>
      <scheme val="minor"/>
    </font>
    <font>
      <b/>
      <sz val="10"/>
      <color rgb="FF000000"/>
      <name val="Arial"/>
      <family val="2"/>
    </font>
    <font>
      <b/>
      <vertAlign val="superscript"/>
      <sz val="10"/>
      <color rgb="FF000000"/>
      <name val="Arial"/>
      <family val="2"/>
    </font>
    <font>
      <sz val="10"/>
      <color rgb="FF000000"/>
      <name val="Arial"/>
      <family val="2"/>
    </font>
    <font>
      <sz val="10"/>
      <name val="Arial"/>
      <family val="2"/>
    </font>
    <font>
      <sz val="12"/>
      <color indexed="8"/>
      <name val="Lucida Sans"/>
      <family val="2"/>
    </font>
    <font>
      <sz val="12"/>
      <name val="Lucida Sans"/>
      <family val="2"/>
    </font>
    <font>
      <sz val="12"/>
      <color rgb="FF000000"/>
      <name val="Lucida Sans"/>
      <family val="2"/>
    </font>
    <font>
      <u/>
      <sz val="12"/>
      <color theme="10"/>
      <name val="Aptos Narrow"/>
      <family val="2"/>
      <scheme val="minor"/>
    </font>
    <font>
      <b/>
      <sz val="12"/>
      <color theme="1"/>
      <name val="Aptos Narrow"/>
      <scheme val="minor"/>
    </font>
    <font>
      <sz val="12"/>
      <color theme="1"/>
      <name val="Times New Roman"/>
      <family val="1"/>
    </font>
    <font>
      <sz val="12"/>
      <color rgb="FF000000"/>
      <name val="Aptos Narrow"/>
      <family val="2"/>
      <scheme val="minor"/>
    </font>
    <font>
      <sz val="11"/>
      <color theme="1"/>
      <name val="Times New Roman"/>
      <family val="1"/>
    </font>
    <font>
      <b/>
      <sz val="11"/>
      <color rgb="FF000000"/>
      <name val="Times New Roman"/>
      <family val="1"/>
    </font>
    <font>
      <sz val="11"/>
      <name val="Times New Roman"/>
      <family val="1"/>
    </font>
    <font>
      <sz val="11"/>
      <color rgb="FF000000"/>
      <name val="Times New Roman"/>
      <family val="1"/>
    </font>
  </fonts>
  <fills count="6">
    <fill>
      <patternFill patternType="none"/>
    </fill>
    <fill>
      <patternFill patternType="gray125"/>
    </fill>
    <fill>
      <patternFill patternType="solid">
        <fgColor rgb="FFD9D9D9"/>
        <bgColor rgb="FFD9D9D9"/>
      </patternFill>
    </fill>
    <fill>
      <patternFill patternType="solid">
        <fgColor theme="0" tint="-0.249977111117893"/>
        <bgColor indexed="64"/>
      </patternFill>
    </fill>
    <fill>
      <patternFill patternType="solid">
        <fgColor rgb="FFBFBFBF"/>
        <bgColor rgb="FF000000"/>
      </patternFill>
    </fill>
    <fill>
      <patternFill patternType="solid">
        <fgColor rgb="FFFFC000"/>
        <bgColor indexed="64"/>
      </patternFill>
    </fill>
  </fills>
  <borders count="17">
    <border>
      <left/>
      <right/>
      <top/>
      <bottom/>
      <diagonal/>
    </border>
    <border>
      <left/>
      <right/>
      <top style="thin">
        <color rgb="FF000000"/>
      </top>
      <bottom style="thin">
        <color rgb="FF000000"/>
      </bottom>
      <diagonal/>
    </border>
    <border>
      <left/>
      <right/>
      <top/>
      <bottom style="thin">
        <color rgb="FF000000"/>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bottom style="thin">
        <color indexed="64"/>
      </bottom>
      <diagonal/>
    </border>
  </borders>
  <cellStyleXfs count="2">
    <xf numFmtId="0" fontId="0" fillId="0" borderId="0"/>
    <xf numFmtId="0" fontId="9" fillId="0" borderId="0" applyNumberFormat="0" applyFill="0" applyBorder="0" applyAlignment="0" applyProtection="0"/>
  </cellStyleXfs>
  <cellXfs count="106">
    <xf numFmtId="0" fontId="0" fillId="0" borderId="0" xfId="0"/>
    <xf numFmtId="0" fontId="2" fillId="0" borderId="1" xfId="0" applyFont="1" applyBorder="1" applyAlignment="1">
      <alignment horizontal="left" vertical="top"/>
    </xf>
    <xf numFmtId="0" fontId="2" fillId="0" borderId="1" xfId="0" applyFont="1" applyBorder="1" applyAlignment="1">
      <alignment horizontal="center" vertical="top" wrapText="1"/>
    </xf>
    <xf numFmtId="16" fontId="2" fillId="0" borderId="1" xfId="0" applyNumberFormat="1" applyFont="1" applyBorder="1" applyAlignment="1">
      <alignment horizontal="center" vertical="top" wrapText="1"/>
    </xf>
    <xf numFmtId="0" fontId="4" fillId="2" borderId="2" xfId="0" applyFont="1" applyFill="1" applyBorder="1" applyAlignment="1">
      <alignment horizontal="left" vertical="top"/>
    </xf>
    <xf numFmtId="3" fontId="0" fillId="0" borderId="0" xfId="0" applyNumberFormat="1"/>
    <xf numFmtId="3" fontId="5" fillId="2" borderId="2" xfId="0" applyNumberFormat="1" applyFont="1" applyFill="1" applyBorder="1" applyAlignment="1">
      <alignment horizontal="right" vertical="top"/>
    </xf>
    <xf numFmtId="3" fontId="4" fillId="2" borderId="2" xfId="0" applyNumberFormat="1" applyFont="1" applyFill="1" applyBorder="1" applyAlignment="1">
      <alignment horizontal="right" vertical="top"/>
    </xf>
    <xf numFmtId="0" fontId="6" fillId="0" borderId="4" xfId="0" applyFont="1" applyBorder="1" applyAlignment="1">
      <alignment horizontal="right" wrapText="1"/>
    </xf>
    <xf numFmtId="0" fontId="6" fillId="0" borderId="5" xfId="0" applyFont="1" applyBorder="1" applyAlignment="1">
      <alignment horizontal="right" wrapText="1"/>
    </xf>
    <xf numFmtId="0" fontId="6" fillId="0" borderId="7" xfId="0" applyFont="1" applyBorder="1" applyAlignment="1">
      <alignment horizontal="right" wrapText="1"/>
    </xf>
    <xf numFmtId="0" fontId="8" fillId="0" borderId="13" xfId="0" applyFont="1" applyBorder="1"/>
    <xf numFmtId="3" fontId="8" fillId="0" borderId="13" xfId="0" applyNumberFormat="1" applyFont="1" applyBorder="1"/>
    <xf numFmtId="3" fontId="8" fillId="0" borderId="0" xfId="0" applyNumberFormat="1" applyFont="1"/>
    <xf numFmtId="0" fontId="6" fillId="0" borderId="0" xfId="0" applyFont="1" applyAlignment="1">
      <alignment horizontal="right" wrapText="1"/>
    </xf>
    <xf numFmtId="3" fontId="8" fillId="3" borderId="0" xfId="0" applyNumberFormat="1" applyFont="1" applyFill="1"/>
    <xf numFmtId="3" fontId="0" fillId="3" borderId="0" xfId="0" applyNumberFormat="1" applyFill="1"/>
    <xf numFmtId="164" fontId="0" fillId="0" borderId="0" xfId="0" applyNumberFormat="1"/>
    <xf numFmtId="0" fontId="4" fillId="2" borderId="0" xfId="0" applyFont="1" applyFill="1" applyAlignment="1">
      <alignment horizontal="left" vertical="top"/>
    </xf>
    <xf numFmtId="3" fontId="5" fillId="2" borderId="0" xfId="0" applyNumberFormat="1" applyFont="1" applyFill="1" applyAlignment="1">
      <alignment horizontal="right" vertical="top"/>
    </xf>
    <xf numFmtId="0" fontId="1" fillId="0" borderId="0" xfId="0" applyFont="1"/>
    <xf numFmtId="0" fontId="9" fillId="0" borderId="0" xfId="1"/>
    <xf numFmtId="10" fontId="0" fillId="0" borderId="0" xfId="0" applyNumberFormat="1"/>
    <xf numFmtId="0" fontId="8" fillId="0" borderId="0" xfId="0" applyFont="1"/>
    <xf numFmtId="0" fontId="10" fillId="0" borderId="0" xfId="0" applyFont="1"/>
    <xf numFmtId="10" fontId="0" fillId="0" borderId="0" xfId="0" applyNumberFormat="1" applyAlignment="1">
      <alignment horizontal="center" vertical="center"/>
    </xf>
    <xf numFmtId="10" fontId="0" fillId="0" borderId="12" xfId="0" applyNumberFormat="1" applyBorder="1" applyAlignment="1">
      <alignment horizontal="center" vertical="center"/>
    </xf>
    <xf numFmtId="0" fontId="11" fillId="0" borderId="5" xfId="0" applyFont="1" applyBorder="1"/>
    <xf numFmtId="0" fontId="11" fillId="0" borderId="5" xfId="0" applyFont="1" applyBorder="1" applyAlignment="1">
      <alignment horizontal="center" vertical="center"/>
    </xf>
    <xf numFmtId="0" fontId="11" fillId="0" borderId="0" xfId="0" applyFont="1"/>
    <xf numFmtId="0" fontId="11" fillId="0" borderId="0" xfId="0" applyFont="1" applyAlignment="1">
      <alignment horizontal="center" vertical="center"/>
    </xf>
    <xf numFmtId="10" fontId="11" fillId="0" borderId="0" xfId="0" applyNumberFormat="1" applyFont="1" applyAlignment="1">
      <alignment horizontal="center" vertical="center"/>
    </xf>
    <xf numFmtId="0" fontId="11" fillId="0" borderId="12" xfId="0" applyFont="1" applyBorder="1"/>
    <xf numFmtId="0" fontId="11" fillId="0" borderId="12" xfId="0" applyFont="1" applyBorder="1" applyAlignment="1">
      <alignment horizontal="center" vertical="center"/>
    </xf>
    <xf numFmtId="10" fontId="11" fillId="0" borderId="12" xfId="0" applyNumberFormat="1" applyFont="1" applyBorder="1" applyAlignment="1">
      <alignment horizontal="center" vertical="center"/>
    </xf>
    <xf numFmtId="0" fontId="12" fillId="0" borderId="0" xfId="0" applyFont="1"/>
    <xf numFmtId="0" fontId="8" fillId="0" borderId="11" xfId="0" applyFont="1" applyBorder="1" applyAlignment="1">
      <alignment horizontal="right" wrapText="1"/>
    </xf>
    <xf numFmtId="0" fontId="8" fillId="0" borderId="12" xfId="0" applyFont="1" applyBorder="1" applyAlignment="1">
      <alignment horizontal="right" wrapText="1"/>
    </xf>
    <xf numFmtId="0" fontId="8" fillId="0" borderId="16" xfId="0" applyFont="1" applyBorder="1" applyAlignment="1">
      <alignment horizontal="right" wrapText="1"/>
    </xf>
    <xf numFmtId="3" fontId="12" fillId="0" borderId="0" xfId="0" applyNumberFormat="1" applyFont="1"/>
    <xf numFmtId="3" fontId="8" fillId="4" borderId="0" xfId="0" applyNumberFormat="1" applyFont="1" applyFill="1"/>
    <xf numFmtId="3" fontId="12" fillId="4" borderId="0" xfId="0" applyNumberFormat="1" applyFont="1" applyFill="1"/>
    <xf numFmtId="0" fontId="8" fillId="0" borderId="14" xfId="0" applyFont="1" applyBorder="1" applyAlignment="1">
      <alignment horizontal="center" vertical="center"/>
    </xf>
    <xf numFmtId="0" fontId="8" fillId="0" borderId="14" xfId="0" applyFont="1" applyBorder="1" applyAlignment="1">
      <alignment horizontal="right"/>
    </xf>
    <xf numFmtId="0" fontId="7" fillId="0" borderId="15" xfId="0" applyFont="1" applyBorder="1" applyAlignment="1">
      <alignment horizontal="right" wrapText="1"/>
    </xf>
    <xf numFmtId="0" fontId="8" fillId="4" borderId="2" xfId="0" applyFont="1" applyFill="1" applyBorder="1" applyAlignment="1">
      <alignment horizontal="right" wrapText="1"/>
    </xf>
    <xf numFmtId="0" fontId="8" fillId="0" borderId="0" xfId="0" applyFont="1" applyAlignment="1">
      <alignment horizontal="right" wrapText="1"/>
    </xf>
    <xf numFmtId="0" fontId="10" fillId="5" borderId="0" xfId="0" applyFont="1" applyFill="1"/>
    <xf numFmtId="0" fontId="0" fillId="5" borderId="0" xfId="0" applyFill="1"/>
    <xf numFmtId="0" fontId="8" fillId="0" borderId="0" xfId="0" applyFont="1" applyAlignment="1">
      <alignment horizontal="left" wrapText="1"/>
    </xf>
    <xf numFmtId="0" fontId="7" fillId="0" borderId="0" xfId="0" applyFont="1" applyAlignment="1">
      <alignment horizontal="left" wrapText="1"/>
    </xf>
    <xf numFmtId="3" fontId="8" fillId="0" borderId="0" xfId="0" applyNumberFormat="1" applyFont="1" applyAlignment="1">
      <alignment horizontal="center" vertical="center"/>
    </xf>
    <xf numFmtId="3" fontId="12" fillId="0" borderId="0" xfId="0" applyNumberFormat="1" applyFont="1" applyAlignment="1">
      <alignment horizontal="center" vertical="center"/>
    </xf>
    <xf numFmtId="0" fontId="8" fillId="0" borderId="0" xfId="0" applyFont="1" applyAlignment="1">
      <alignment horizontal="left"/>
    </xf>
    <xf numFmtId="10" fontId="8" fillId="0" borderId="0" xfId="0" applyNumberFormat="1" applyFont="1" applyAlignment="1">
      <alignment horizontal="center" vertical="center"/>
    </xf>
    <xf numFmtId="0" fontId="8" fillId="0" borderId="12" xfId="0" applyFont="1" applyBorder="1" applyAlignment="1">
      <alignment horizontal="left" wrapText="1"/>
    </xf>
    <xf numFmtId="3" fontId="8" fillId="0" borderId="12" xfId="0" applyNumberFormat="1" applyFont="1" applyBorder="1" applyAlignment="1">
      <alignment horizontal="center" vertical="center"/>
    </xf>
    <xf numFmtId="3" fontId="12" fillId="0" borderId="12" xfId="0" applyNumberFormat="1" applyFont="1" applyBorder="1" applyAlignment="1">
      <alignment horizontal="center" vertical="center"/>
    </xf>
    <xf numFmtId="0" fontId="8" fillId="0" borderId="5" xfId="0" applyFont="1" applyBorder="1" applyAlignment="1">
      <alignment horizontal="left" vertical="center"/>
    </xf>
    <xf numFmtId="0" fontId="8" fillId="0" borderId="5" xfId="0" applyFont="1" applyBorder="1" applyAlignment="1">
      <alignment horizontal="center" vertical="center"/>
    </xf>
    <xf numFmtId="0" fontId="12" fillId="0" borderId="5" xfId="0" applyFont="1" applyBorder="1" applyAlignment="1">
      <alignment horizontal="center" vertical="center"/>
    </xf>
    <xf numFmtId="10" fontId="0" fillId="0" borderId="5" xfId="0" applyNumberFormat="1" applyBorder="1" applyAlignment="1">
      <alignment horizontal="center" vertical="center"/>
    </xf>
    <xf numFmtId="0" fontId="4" fillId="0" borderId="2" xfId="0" applyFont="1" applyBorder="1" applyAlignment="1">
      <alignment horizontal="left" vertical="top"/>
    </xf>
    <xf numFmtId="3" fontId="5" fillId="0" borderId="2" xfId="0" applyNumberFormat="1" applyFont="1" applyBorder="1" applyAlignment="1">
      <alignment horizontal="right" vertical="top"/>
    </xf>
    <xf numFmtId="3" fontId="4" fillId="0" borderId="2" xfId="0" applyNumberFormat="1" applyFont="1" applyBorder="1" applyAlignment="1">
      <alignment horizontal="right" vertical="top"/>
    </xf>
    <xf numFmtId="0" fontId="4" fillId="0" borderId="2" xfId="0" applyFont="1" applyBorder="1" applyAlignment="1">
      <alignment horizontal="center" vertical="top" wrapText="1"/>
    </xf>
    <xf numFmtId="1" fontId="4" fillId="0" borderId="2" xfId="0" applyNumberFormat="1" applyFont="1" applyBorder="1" applyAlignment="1">
      <alignment horizontal="center" vertical="top" wrapText="1"/>
    </xf>
    <xf numFmtId="1" fontId="0" fillId="0" borderId="0" xfId="0" applyNumberFormat="1"/>
    <xf numFmtId="0" fontId="2" fillId="0" borderId="0" xfId="0" applyFont="1" applyAlignment="1">
      <alignment horizontal="center" vertical="top" wrapText="1"/>
    </xf>
    <xf numFmtId="1" fontId="5" fillId="0" borderId="2" xfId="0" applyNumberFormat="1" applyFont="1" applyBorder="1" applyAlignment="1">
      <alignment horizontal="right" vertical="top"/>
    </xf>
    <xf numFmtId="1" fontId="4" fillId="0" borderId="2" xfId="0" applyNumberFormat="1" applyFont="1" applyBorder="1" applyAlignment="1">
      <alignment horizontal="right" vertical="top"/>
    </xf>
    <xf numFmtId="10" fontId="12" fillId="0" borderId="0" xfId="0" applyNumberFormat="1" applyFont="1"/>
    <xf numFmtId="10" fontId="5" fillId="2" borderId="2" xfId="0" applyNumberFormat="1" applyFont="1" applyFill="1" applyBorder="1" applyAlignment="1">
      <alignment horizontal="right" vertical="top"/>
    </xf>
    <xf numFmtId="10" fontId="4" fillId="2" borderId="2" xfId="0" applyNumberFormat="1" applyFont="1" applyFill="1" applyBorder="1" applyAlignment="1">
      <alignment horizontal="right" vertical="top"/>
    </xf>
    <xf numFmtId="0" fontId="13" fillId="0" borderId="0" xfId="0" applyFont="1"/>
    <xf numFmtId="16" fontId="14" fillId="0" borderId="1" xfId="0" applyNumberFormat="1" applyFont="1" applyBorder="1" applyAlignment="1">
      <alignment horizontal="center" vertical="top" wrapText="1"/>
    </xf>
    <xf numFmtId="0" fontId="14" fillId="0" borderId="1" xfId="0" applyFont="1" applyBorder="1" applyAlignment="1">
      <alignment horizontal="center" vertical="top" wrapText="1"/>
    </xf>
    <xf numFmtId="10" fontId="13" fillId="0" borderId="0" xfId="0" applyNumberFormat="1" applyFont="1"/>
    <xf numFmtId="10" fontId="15" fillId="0" borderId="2" xfId="0" applyNumberFormat="1" applyFont="1" applyBorder="1" applyAlignment="1">
      <alignment horizontal="right" vertical="top"/>
    </xf>
    <xf numFmtId="10" fontId="16" fillId="0" borderId="2" xfId="0" applyNumberFormat="1" applyFont="1" applyBorder="1" applyAlignment="1">
      <alignment horizontal="right" vertical="top"/>
    </xf>
    <xf numFmtId="0" fontId="13" fillId="0" borderId="5" xfId="0" applyFont="1" applyBorder="1"/>
    <xf numFmtId="0" fontId="13" fillId="0" borderId="12" xfId="0" applyFont="1" applyBorder="1"/>
    <xf numFmtId="0" fontId="1" fillId="0" borderId="0" xfId="0" applyFont="1"/>
    <xf numFmtId="0" fontId="6" fillId="0" borderId="3" xfId="0" applyFont="1" applyBorder="1" applyAlignment="1">
      <alignment horizontal="center" vertical="center"/>
    </xf>
    <xf numFmtId="0" fontId="6" fillId="0" borderId="6" xfId="0" applyFont="1" applyBorder="1" applyAlignment="1">
      <alignment horizontal="center" vertical="center"/>
    </xf>
    <xf numFmtId="0" fontId="6" fillId="0" borderId="10" xfId="0" applyFont="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vertical="center"/>
    </xf>
    <xf numFmtId="0" fontId="6" fillId="0" borderId="3" xfId="0" applyFont="1" applyBorder="1" applyAlignment="1">
      <alignment horizontal="right"/>
    </xf>
    <xf numFmtId="0" fontId="6" fillId="0" borderId="10" xfId="0" applyFont="1" applyBorder="1" applyAlignment="1">
      <alignment horizontal="right"/>
    </xf>
    <xf numFmtId="0" fontId="6" fillId="0" borderId="5" xfId="0" applyFont="1" applyBorder="1" applyAlignment="1">
      <alignment horizontal="center" vertical="center"/>
    </xf>
    <xf numFmtId="0" fontId="6" fillId="0" borderId="7" xfId="0" applyFont="1" applyBorder="1" applyAlignment="1">
      <alignment horizontal="center" vertical="center"/>
    </xf>
    <xf numFmtId="0" fontId="7" fillId="0" borderId="8" xfId="0" applyFont="1" applyBorder="1" applyAlignment="1">
      <alignment horizontal="right" wrapText="1"/>
    </xf>
    <xf numFmtId="0" fontId="7" fillId="0" borderId="11" xfId="0" applyFont="1" applyBorder="1" applyAlignment="1">
      <alignment horizontal="right" wrapText="1"/>
    </xf>
    <xf numFmtId="0" fontId="6" fillId="0" borderId="9" xfId="0" applyFont="1" applyBorder="1" applyAlignment="1">
      <alignment horizontal="right" wrapText="1"/>
    </xf>
    <xf numFmtId="0" fontId="6" fillId="0" borderId="12" xfId="0" applyFont="1" applyBorder="1" applyAlignment="1">
      <alignment horizontal="right" wrapText="1"/>
    </xf>
    <xf numFmtId="0" fontId="6" fillId="3" borderId="9" xfId="0" applyFont="1" applyFill="1" applyBorder="1" applyAlignment="1">
      <alignment horizontal="right" wrapText="1"/>
    </xf>
    <xf numFmtId="0" fontId="6" fillId="3" borderId="12" xfId="0" applyFont="1" applyFill="1" applyBorder="1" applyAlignment="1">
      <alignment horizontal="right" wrapText="1"/>
    </xf>
    <xf numFmtId="0" fontId="13" fillId="0" borderId="5" xfId="0" applyFont="1" applyBorder="1" applyAlignment="1">
      <alignment vertical="center"/>
    </xf>
    <xf numFmtId="0" fontId="13" fillId="0" borderId="0" xfId="0" applyFont="1" applyAlignment="1">
      <alignment vertical="center"/>
    </xf>
    <xf numFmtId="0" fontId="13" fillId="0" borderId="12" xfId="0" applyFont="1" applyBorder="1" applyAlignment="1">
      <alignment vertical="center"/>
    </xf>
    <xf numFmtId="16" fontId="14" fillId="0" borderId="1" xfId="0" applyNumberFormat="1" applyFont="1" applyBorder="1" applyAlignment="1">
      <alignment horizontal="center" vertical="center" wrapText="1"/>
    </xf>
    <xf numFmtId="10" fontId="13" fillId="0" borderId="0" xfId="0" applyNumberFormat="1" applyFont="1" applyAlignment="1">
      <alignment vertical="center"/>
    </xf>
    <xf numFmtId="10" fontId="15" fillId="0" borderId="2" xfId="0" applyNumberFormat="1" applyFont="1" applyBorder="1" applyAlignment="1">
      <alignment horizontal="right" vertical="center"/>
    </xf>
    <xf numFmtId="0" fontId="14" fillId="0" borderId="1" xfId="0" applyFont="1" applyBorder="1" applyAlignment="1">
      <alignment horizontal="center" vertical="center" wrapText="1"/>
    </xf>
    <xf numFmtId="10" fontId="16" fillId="0" borderId="2" xfId="0" applyNumberFormat="1" applyFont="1" applyBorder="1" applyAlignment="1">
      <alignment horizontal="righ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barChart>
        <c:barDir val="col"/>
        <c:grouping val="clustered"/>
        <c:varyColors val="0"/>
        <c:ser>
          <c:idx val="0"/>
          <c:order val="0"/>
          <c:tx>
            <c:strRef>
              <c:f>'2020 national CC vs census'!$A$2</c:f>
              <c:strCache>
                <c:ptCount val="1"/>
                <c:pt idx="0">
                  <c:v>General Population </c:v>
                </c:pt>
              </c:strCache>
            </c:strRef>
          </c:tx>
          <c:spPr>
            <a:solidFill>
              <a:schemeClr val="dk1">
                <a:tint val="88500"/>
              </a:schemeClr>
            </a:solidFill>
            <a:ln>
              <a:solidFill>
                <a:schemeClr val="tx1"/>
              </a:solidFill>
            </a:ln>
            <a:effectLst/>
          </c:spPr>
          <c:invertIfNegative val="0"/>
          <c:dLbls>
            <c:numFmt formatCode="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'2020 national CC vs census'!$B$1:$H$1</c:f>
              <c:strCache>
                <c:ptCount val="7"/>
                <c:pt idx="0">
                  <c:v>American Indian or Alaska Native</c:v>
                </c:pt>
                <c:pt idx="1">
                  <c:v>Asian</c:v>
                </c:pt>
                <c:pt idx="2">
                  <c:v>Black or African American</c:v>
                </c:pt>
                <c:pt idx="3">
                  <c:v>Hispanic/Latino</c:v>
                </c:pt>
                <c:pt idx="4">
                  <c:v>Native Hawaiian or Pacific Islander</c:v>
                </c:pt>
                <c:pt idx="5">
                  <c:v>Two or More Races</c:v>
                </c:pt>
                <c:pt idx="6">
                  <c:v>White</c:v>
                </c:pt>
              </c:strCache>
            </c:strRef>
          </c:cat>
          <c:val>
            <c:numRef>
              <c:f>'2020 national CC vs census'!$B$2:$H$2</c:f>
              <c:numCache>
                <c:formatCode>0.00%</c:formatCode>
                <c:ptCount val="7"/>
                <c:pt idx="0">
                  <c:v>1.4809640237513098E-2</c:v>
                </c:pt>
                <c:pt idx="1">
                  <c:v>4.7083478868319942E-2</c:v>
                </c:pt>
                <c:pt idx="2">
                  <c:v>0.12567237163814182</c:v>
                </c:pt>
                <c:pt idx="3">
                  <c:v>0.20628711142158576</c:v>
                </c:pt>
                <c:pt idx="4">
                  <c:v>2.9339853300733498E-3</c:v>
                </c:pt>
                <c:pt idx="5">
                  <c:v>5.1554313657003144E-2</c:v>
                </c:pt>
                <c:pt idx="6">
                  <c:v>0.55151938526021704</c:v>
                </c:pt>
              </c:numCache>
            </c:numRef>
          </c:val>
          <c:extLst>
            <c:ext xmlns:c16="http://schemas.microsoft.com/office/drawing/2014/chart" uri="{C3380CC4-5D6E-409C-BE32-E72D297353CC}">
              <c16:uniqueId val="{00000000-C7BB-064D-A48E-53EC550A15C8}"/>
            </c:ext>
          </c:extLst>
        </c:ser>
        <c:ser>
          <c:idx val="1"/>
          <c:order val="1"/>
          <c:tx>
            <c:strRef>
              <c:f>'2020 national CC vs census'!$A$3</c:f>
              <c:strCache>
                <c:ptCount val="1"/>
                <c:pt idx="0">
                  <c:v>EI Population </c:v>
                </c:pt>
              </c:strCache>
            </c:strRef>
          </c:tx>
          <c:spPr>
            <a:solidFill>
              <a:schemeClr val="dk1">
                <a:tint val="55000"/>
              </a:schemeClr>
            </a:solidFill>
            <a:ln>
              <a:solidFill>
                <a:schemeClr val="tx1"/>
              </a:solidFill>
            </a:ln>
            <a:effectLst/>
          </c:spPr>
          <c:invertIfNegative val="0"/>
          <c:dLbls>
            <c:dLbl>
              <c:idx val="0"/>
              <c:layout>
                <c:manualLayout>
                  <c:x val="1.5594202193041171E-2"/>
                  <c:y val="4.8579339053930808E-4"/>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C7BB-064D-A48E-53EC550A15C8}"/>
                </c:ext>
              </c:extLst>
            </c:dLbl>
            <c:dLbl>
              <c:idx val="1"/>
              <c:layout>
                <c:manualLayout>
                  <c:x val="1.2941176470588235E-2"/>
                  <c:y val="2.008032128514056E-3"/>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C7BB-064D-A48E-53EC550A15C8}"/>
                </c:ext>
              </c:extLst>
            </c:dLbl>
            <c:dLbl>
              <c:idx val="2"/>
              <c:layout>
                <c:manualLayout>
                  <c:x val="1.8823529411764704E-2"/>
                  <c:y val="2.008032128514056E-3"/>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C7BB-064D-A48E-53EC550A15C8}"/>
                </c:ext>
              </c:extLst>
            </c:dLbl>
            <c:dLbl>
              <c:idx val="4"/>
              <c:layout>
                <c:manualLayout>
                  <c:x val="1.5294117647058824E-2"/>
                  <c:y val="-1.4725398833372522E-16"/>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C7BB-064D-A48E-53EC550A15C8}"/>
                </c:ext>
              </c:extLst>
            </c:dLbl>
            <c:dLbl>
              <c:idx val="5"/>
              <c:layout>
                <c:manualLayout>
                  <c:x val="9.4117647058823521E-3"/>
                  <c:y val="2.008032128514056E-3"/>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C7BB-064D-A48E-53EC550A15C8}"/>
                </c:ext>
              </c:extLst>
            </c:dLbl>
            <c:dLbl>
              <c:idx val="6"/>
              <c:layout>
                <c:manualLayout>
                  <c:x val="1.1764705882352941E-2"/>
                  <c:y val="0"/>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C7BB-064D-A48E-53EC550A15C8}"/>
                </c:ext>
              </c:extLst>
            </c:dLbl>
            <c:numFmt formatCode="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'2020 national CC vs census'!$B$1:$H$1</c:f>
              <c:strCache>
                <c:ptCount val="7"/>
                <c:pt idx="0">
                  <c:v>American Indian or Alaska Native</c:v>
                </c:pt>
                <c:pt idx="1">
                  <c:v>Asian</c:v>
                </c:pt>
                <c:pt idx="2">
                  <c:v>Black or African American</c:v>
                </c:pt>
                <c:pt idx="3">
                  <c:v>Hispanic/Latino</c:v>
                </c:pt>
                <c:pt idx="4">
                  <c:v>Native Hawaiian or Pacific Islander</c:v>
                </c:pt>
                <c:pt idx="5">
                  <c:v>Two or More Races</c:v>
                </c:pt>
                <c:pt idx="6">
                  <c:v>White</c:v>
                </c:pt>
              </c:strCache>
            </c:strRef>
          </c:cat>
          <c:val>
            <c:numRef>
              <c:f>'2020 national CC vs census'!$B$3:$H$3</c:f>
              <c:numCache>
                <c:formatCode>0.00%</c:formatCode>
                <c:ptCount val="7"/>
                <c:pt idx="0">
                  <c:v>6.9348407491337388E-3</c:v>
                </c:pt>
                <c:pt idx="1">
                  <c:v>4.3881089204463847E-2</c:v>
                </c:pt>
                <c:pt idx="2">
                  <c:v>0.12350949000074785</c:v>
                </c:pt>
                <c:pt idx="3">
                  <c:v>0.27654962589608661</c:v>
                </c:pt>
                <c:pt idx="4">
                  <c:v>3.0353282772226926E-3</c:v>
                </c:pt>
                <c:pt idx="5">
                  <c:v>4.2318910083296433E-2</c:v>
                </c:pt>
                <c:pt idx="6">
                  <c:v>0.50377071578904886</c:v>
                </c:pt>
              </c:numCache>
            </c:numRef>
          </c:val>
          <c:extLst>
            <c:ext xmlns:c16="http://schemas.microsoft.com/office/drawing/2014/chart" uri="{C3380CC4-5D6E-409C-BE32-E72D297353CC}">
              <c16:uniqueId val="{00000007-C7BB-064D-A48E-53EC550A15C8}"/>
            </c:ext>
          </c:extLst>
        </c:ser>
        <c:dLbls>
          <c:showLegendKey val="0"/>
          <c:showVal val="0"/>
          <c:showCatName val="0"/>
          <c:showSerName val="0"/>
          <c:showPercent val="0"/>
          <c:showBubbleSize val="0"/>
        </c:dLbls>
        <c:gapWidth val="182"/>
        <c:axId val="490165648"/>
        <c:axId val="490731520"/>
      </c:barChart>
      <c:catAx>
        <c:axId val="49016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490731520"/>
        <c:crosses val="autoZero"/>
        <c:auto val="1"/>
        <c:lblAlgn val="ctr"/>
        <c:lblOffset val="100"/>
        <c:noMultiLvlLbl val="0"/>
      </c:catAx>
      <c:valAx>
        <c:axId val="4907315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490165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900" baseline="0">
          <a:latin typeface="Times New Roman" panose="02020603050405020304"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barChart>
        <c:barDir val="col"/>
        <c:grouping val="clustered"/>
        <c:varyColors val="0"/>
        <c:ser>
          <c:idx val="0"/>
          <c:order val="0"/>
          <c:tx>
            <c:strRef>
              <c:f>'2020 national cc vs cen num2 ch'!$A$2</c:f>
              <c:strCache>
                <c:ptCount val="1"/>
                <c:pt idx="0">
                  <c:v>General Population </c:v>
                </c:pt>
              </c:strCache>
            </c:strRef>
          </c:tx>
          <c:spPr>
            <a:solidFill>
              <a:schemeClr val="dk1">
                <a:tint val="88500"/>
              </a:schemeClr>
            </a:solidFill>
            <a:ln>
              <a:noFill/>
            </a:ln>
            <a:effectLst/>
          </c:spPr>
          <c:invertIfNegative val="0"/>
          <c:cat>
            <c:strRef>
              <c:f>'2020 national cc vs cen num2 ch'!$B$1:$H$1</c:f>
              <c:strCache>
                <c:ptCount val="7"/>
                <c:pt idx="0">
                  <c:v>American Indian or Alaska Native</c:v>
                </c:pt>
                <c:pt idx="1">
                  <c:v>Asian</c:v>
                </c:pt>
                <c:pt idx="2">
                  <c:v>Black or African American</c:v>
                </c:pt>
                <c:pt idx="3">
                  <c:v>Hispanic/Latino</c:v>
                </c:pt>
                <c:pt idx="4">
                  <c:v>Native Hawaiian or Pacific Islander</c:v>
                </c:pt>
                <c:pt idx="5">
                  <c:v>Two or More Races</c:v>
                </c:pt>
                <c:pt idx="6">
                  <c:v>White </c:v>
                </c:pt>
              </c:strCache>
            </c:strRef>
          </c:cat>
          <c:val>
            <c:numRef>
              <c:f>'2020 national cc vs cen num2 ch'!$B$2:$H$2</c:f>
              <c:numCache>
                <c:formatCode>0.00%</c:formatCode>
                <c:ptCount val="7"/>
                <c:pt idx="0">
                  <c:v>1.8661971830985915E-2</c:v>
                </c:pt>
                <c:pt idx="1">
                  <c:v>5.9330985915492955E-2</c:v>
                </c:pt>
                <c:pt idx="2">
                  <c:v>0.15836267605633803</c:v>
                </c:pt>
                <c:pt idx="4">
                  <c:v>3.6971830985915491E-3</c:v>
                </c:pt>
                <c:pt idx="5">
                  <c:v>6.4964788732394363E-2</c:v>
                </c:pt>
                <c:pt idx="6">
                  <c:v>0.69498239436619713</c:v>
                </c:pt>
              </c:numCache>
            </c:numRef>
          </c:val>
          <c:extLst>
            <c:ext xmlns:c16="http://schemas.microsoft.com/office/drawing/2014/chart" uri="{C3380CC4-5D6E-409C-BE32-E72D297353CC}">
              <c16:uniqueId val="{00000000-343B-A645-B71E-8BF8BC933A3E}"/>
            </c:ext>
          </c:extLst>
        </c:ser>
        <c:ser>
          <c:idx val="1"/>
          <c:order val="1"/>
          <c:tx>
            <c:strRef>
              <c:f>'2020 national cc vs cen num2 ch'!$A$3</c:f>
              <c:strCache>
                <c:ptCount val="1"/>
                <c:pt idx="0">
                  <c:v>EI Population </c:v>
                </c:pt>
              </c:strCache>
            </c:strRef>
          </c:tx>
          <c:spPr>
            <a:solidFill>
              <a:schemeClr val="dk1">
                <a:tint val="55000"/>
              </a:schemeClr>
            </a:solidFill>
            <a:ln>
              <a:noFill/>
            </a:ln>
            <a:effectLst/>
          </c:spPr>
          <c:invertIfNegative val="0"/>
          <c:cat>
            <c:strRef>
              <c:f>'2020 national cc vs cen num2 ch'!$B$1:$H$1</c:f>
              <c:strCache>
                <c:ptCount val="7"/>
                <c:pt idx="0">
                  <c:v>American Indian or Alaska Native</c:v>
                </c:pt>
                <c:pt idx="1">
                  <c:v>Asian</c:v>
                </c:pt>
                <c:pt idx="2">
                  <c:v>Black or African American</c:v>
                </c:pt>
                <c:pt idx="3">
                  <c:v>Hispanic/Latino</c:v>
                </c:pt>
                <c:pt idx="4">
                  <c:v>Native Hawaiian or Pacific Islander</c:v>
                </c:pt>
                <c:pt idx="5">
                  <c:v>Two or More Races</c:v>
                </c:pt>
                <c:pt idx="6">
                  <c:v>White </c:v>
                </c:pt>
              </c:strCache>
            </c:strRef>
          </c:cat>
          <c:val>
            <c:numRef>
              <c:f>'2020 national cc vs cen num2 ch'!$B$3:$H$3</c:f>
              <c:numCache>
                <c:formatCode>0.00%</c:formatCode>
                <c:ptCount val="7"/>
                <c:pt idx="0">
                  <c:v>6.8999999999999999E-3</c:v>
                </c:pt>
                <c:pt idx="1">
                  <c:v>4.3900000000000002E-2</c:v>
                </c:pt>
                <c:pt idx="2">
                  <c:v>0.1235</c:v>
                </c:pt>
                <c:pt idx="3">
                  <c:v>2.7650000000000001E-2</c:v>
                </c:pt>
                <c:pt idx="4">
                  <c:v>3.0000000000000001E-3</c:v>
                </c:pt>
                <c:pt idx="5">
                  <c:v>4.2299999999999997E-2</c:v>
                </c:pt>
                <c:pt idx="6">
                  <c:v>0.50380000000000003</c:v>
                </c:pt>
              </c:numCache>
            </c:numRef>
          </c:val>
          <c:extLst>
            <c:ext xmlns:c16="http://schemas.microsoft.com/office/drawing/2014/chart" uri="{C3380CC4-5D6E-409C-BE32-E72D297353CC}">
              <c16:uniqueId val="{00000001-343B-A645-B71E-8BF8BC933A3E}"/>
            </c:ext>
          </c:extLst>
        </c:ser>
        <c:dLbls>
          <c:showLegendKey val="0"/>
          <c:showVal val="0"/>
          <c:showCatName val="0"/>
          <c:showSerName val="0"/>
          <c:showPercent val="0"/>
          <c:showBubbleSize val="0"/>
        </c:dLbls>
        <c:gapWidth val="219"/>
        <c:overlap val="-27"/>
        <c:axId val="784441407"/>
        <c:axId val="819417263"/>
      </c:barChart>
      <c:catAx>
        <c:axId val="78444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819417263"/>
        <c:crosses val="autoZero"/>
        <c:auto val="1"/>
        <c:lblAlgn val="ctr"/>
        <c:lblOffset val="100"/>
        <c:noMultiLvlLbl val="0"/>
      </c:catAx>
      <c:valAx>
        <c:axId val="8194172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7844414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baseline="0">
          <a:latin typeface="Times New Roman" panose="02020603050405020304" pitchFamily="18"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barChart>
        <c:barDir val="col"/>
        <c:grouping val="clustered"/>
        <c:varyColors val="0"/>
        <c:ser>
          <c:idx val="0"/>
          <c:order val="0"/>
          <c:tx>
            <c:strRef>
              <c:f>'2020 national cc vs cen num2 ch'!$A$27</c:f>
              <c:strCache>
                <c:ptCount val="1"/>
                <c:pt idx="0">
                  <c:v>General Population </c:v>
                </c:pt>
              </c:strCache>
            </c:strRef>
          </c:tx>
          <c:spPr>
            <a:solidFill>
              <a:schemeClr val="dk1">
                <a:tint val="88500"/>
              </a:schemeClr>
            </a:solidFill>
            <a:ln>
              <a:noFill/>
            </a:ln>
            <a:effectLst/>
          </c:spPr>
          <c:invertIfNegative val="0"/>
          <c:cat>
            <c:strRef>
              <c:f>'2020 national cc vs cen num2 ch'!$B$26:$G$26</c:f>
              <c:strCache>
                <c:ptCount val="6"/>
                <c:pt idx="0">
                  <c:v>American Indian or Alaska Native</c:v>
                </c:pt>
                <c:pt idx="1">
                  <c:v>Asian</c:v>
                </c:pt>
                <c:pt idx="2">
                  <c:v>Black or African American</c:v>
                </c:pt>
                <c:pt idx="3">
                  <c:v>Native Hawaiian or Pacific Islander</c:v>
                </c:pt>
                <c:pt idx="4">
                  <c:v>Two or More Races</c:v>
                </c:pt>
                <c:pt idx="5">
                  <c:v>White </c:v>
                </c:pt>
              </c:strCache>
            </c:strRef>
          </c:cat>
          <c:val>
            <c:numRef>
              <c:f>'2020 national cc vs cen num2 ch'!$B$27:$G$27</c:f>
              <c:numCache>
                <c:formatCode>0.00%</c:formatCode>
                <c:ptCount val="6"/>
                <c:pt idx="0">
                  <c:v>1.8661971830985915E-2</c:v>
                </c:pt>
                <c:pt idx="1">
                  <c:v>5.9330985915492955E-2</c:v>
                </c:pt>
                <c:pt idx="2">
                  <c:v>0.15836267605633803</c:v>
                </c:pt>
                <c:pt idx="3">
                  <c:v>3.6971830985915491E-3</c:v>
                </c:pt>
                <c:pt idx="4">
                  <c:v>6.4964788732394363E-2</c:v>
                </c:pt>
                <c:pt idx="5">
                  <c:v>0.69498239436619713</c:v>
                </c:pt>
              </c:numCache>
            </c:numRef>
          </c:val>
          <c:extLst>
            <c:ext xmlns:c16="http://schemas.microsoft.com/office/drawing/2014/chart" uri="{C3380CC4-5D6E-409C-BE32-E72D297353CC}">
              <c16:uniqueId val="{00000000-D9DB-744A-9364-7925CD98EF5E}"/>
            </c:ext>
          </c:extLst>
        </c:ser>
        <c:ser>
          <c:idx val="1"/>
          <c:order val="1"/>
          <c:tx>
            <c:strRef>
              <c:f>'2020 national cc vs cen num2 ch'!$A$28</c:f>
              <c:strCache>
                <c:ptCount val="1"/>
                <c:pt idx="0">
                  <c:v>EI Population </c:v>
                </c:pt>
              </c:strCache>
            </c:strRef>
          </c:tx>
          <c:spPr>
            <a:solidFill>
              <a:schemeClr val="dk1">
                <a:tint val="55000"/>
              </a:schemeClr>
            </a:solidFill>
            <a:ln>
              <a:noFill/>
            </a:ln>
            <a:effectLst/>
          </c:spPr>
          <c:invertIfNegative val="0"/>
          <c:cat>
            <c:strRef>
              <c:f>'2020 national cc vs cen num2 ch'!$B$26:$G$26</c:f>
              <c:strCache>
                <c:ptCount val="6"/>
                <c:pt idx="0">
                  <c:v>American Indian or Alaska Native</c:v>
                </c:pt>
                <c:pt idx="1">
                  <c:v>Asian</c:v>
                </c:pt>
                <c:pt idx="2">
                  <c:v>Black or African American</c:v>
                </c:pt>
                <c:pt idx="3">
                  <c:v>Native Hawaiian or Pacific Islander</c:v>
                </c:pt>
                <c:pt idx="4">
                  <c:v>Two or More Races</c:v>
                </c:pt>
                <c:pt idx="5">
                  <c:v>White </c:v>
                </c:pt>
              </c:strCache>
            </c:strRef>
          </c:cat>
          <c:val>
            <c:numRef>
              <c:f>'2020 national cc vs cen num2 ch'!$B$28:$G$28</c:f>
              <c:numCache>
                <c:formatCode>0.00%</c:formatCode>
                <c:ptCount val="6"/>
                <c:pt idx="0">
                  <c:v>9.5999999999999992E-3</c:v>
                </c:pt>
                <c:pt idx="1">
                  <c:v>6.0699999999999997E-2</c:v>
                </c:pt>
                <c:pt idx="2">
                  <c:v>0.17069999999999999</c:v>
                </c:pt>
                <c:pt idx="3">
                  <c:v>4.1999999999999997E-3</c:v>
                </c:pt>
                <c:pt idx="4">
                  <c:v>5.8500000000000003E-2</c:v>
                </c:pt>
                <c:pt idx="5">
                  <c:v>0.69630000000000003</c:v>
                </c:pt>
              </c:numCache>
            </c:numRef>
          </c:val>
          <c:extLst>
            <c:ext xmlns:c16="http://schemas.microsoft.com/office/drawing/2014/chart" uri="{C3380CC4-5D6E-409C-BE32-E72D297353CC}">
              <c16:uniqueId val="{00000001-D9DB-744A-9364-7925CD98EF5E}"/>
            </c:ext>
          </c:extLst>
        </c:ser>
        <c:dLbls>
          <c:showLegendKey val="0"/>
          <c:showVal val="0"/>
          <c:showCatName val="0"/>
          <c:showSerName val="0"/>
          <c:showPercent val="0"/>
          <c:showBubbleSize val="0"/>
        </c:dLbls>
        <c:gapWidth val="219"/>
        <c:overlap val="-27"/>
        <c:axId val="736165760"/>
        <c:axId val="736189696"/>
      </c:barChart>
      <c:catAx>
        <c:axId val="736165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36189696"/>
        <c:crosses val="autoZero"/>
        <c:auto val="1"/>
        <c:lblAlgn val="ctr"/>
        <c:lblOffset val="100"/>
        <c:noMultiLvlLbl val="0"/>
      </c:catAx>
      <c:valAx>
        <c:axId val="7361896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36165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a:t>2020 </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barChart>
        <c:barDir val="bar"/>
        <c:grouping val="clustered"/>
        <c:varyColors val="0"/>
        <c:ser>
          <c:idx val="0"/>
          <c:order val="0"/>
          <c:tx>
            <c:strRef>
              <c:f>'Oregon CC vs census '!$A$2</c:f>
              <c:strCache>
                <c:ptCount val="1"/>
              </c:strCache>
            </c:strRef>
          </c:tx>
          <c:spPr>
            <a:solidFill>
              <a:schemeClr val="accent1"/>
            </a:solidFill>
            <a:ln>
              <a:noFill/>
            </a:ln>
            <a:effectLst/>
          </c:spPr>
          <c:invertIfNegative val="0"/>
          <c:cat>
            <c:strRef>
              <c:f>'Oregon CC vs census '!$B$1:$H$1</c:f>
              <c:strCache>
                <c:ptCount val="7"/>
                <c:pt idx="0">
                  <c:v>American Indian or Alaska Native</c:v>
                </c:pt>
                <c:pt idx="1">
                  <c:v>Asian</c:v>
                </c:pt>
                <c:pt idx="2">
                  <c:v>Black or African American</c:v>
                </c:pt>
                <c:pt idx="3">
                  <c:v>Hispanic/Latino</c:v>
                </c:pt>
                <c:pt idx="4">
                  <c:v>Native Hawaiian or Pacific Islander</c:v>
                </c:pt>
                <c:pt idx="5">
                  <c:v>Two or More Races</c:v>
                </c:pt>
                <c:pt idx="6">
                  <c:v>White</c:v>
                </c:pt>
              </c:strCache>
            </c:strRef>
          </c:cat>
          <c:val>
            <c:numRef>
              <c:f>'Oregon CC vs census '!$B$2:$H$2</c:f>
              <c:numCache>
                <c:formatCode>#,##0</c:formatCode>
                <c:ptCount val="7"/>
              </c:numCache>
            </c:numRef>
          </c:val>
          <c:extLst>
            <c:ext xmlns:c16="http://schemas.microsoft.com/office/drawing/2014/chart" uri="{C3380CC4-5D6E-409C-BE32-E72D297353CC}">
              <c16:uniqueId val="{00000000-DB84-0D45-982F-96331480105F}"/>
            </c:ext>
          </c:extLst>
        </c:ser>
        <c:ser>
          <c:idx val="1"/>
          <c:order val="1"/>
          <c:tx>
            <c:strRef>
              <c:f>'Oregon CC vs census '!$A$3</c:f>
              <c:strCache>
                <c:ptCount val="1"/>
                <c:pt idx="0">
                  <c:v>Oregon General Population </c:v>
                </c:pt>
              </c:strCache>
            </c:strRef>
          </c:tx>
          <c:spPr>
            <a:solidFill>
              <a:schemeClr val="accent2"/>
            </a:solidFill>
            <a:ln>
              <a:noFill/>
            </a:ln>
            <a:effectLst/>
          </c:spPr>
          <c:invertIfNegative val="0"/>
          <c:cat>
            <c:strRef>
              <c:f>'Oregon CC vs census '!$B$1:$H$1</c:f>
              <c:strCache>
                <c:ptCount val="7"/>
                <c:pt idx="0">
                  <c:v>American Indian or Alaska Native</c:v>
                </c:pt>
                <c:pt idx="1">
                  <c:v>Asian</c:v>
                </c:pt>
                <c:pt idx="2">
                  <c:v>Black or African American</c:v>
                </c:pt>
                <c:pt idx="3">
                  <c:v>Hispanic/Latino</c:v>
                </c:pt>
                <c:pt idx="4">
                  <c:v>Native Hawaiian or Pacific Islander</c:v>
                </c:pt>
                <c:pt idx="5">
                  <c:v>Two or More Races</c:v>
                </c:pt>
                <c:pt idx="6">
                  <c:v>White</c:v>
                </c:pt>
              </c:strCache>
            </c:strRef>
          </c:cat>
          <c:val>
            <c:numRef>
              <c:f>'Oregon CC vs census '!$B$3:$H$3</c:f>
              <c:numCache>
                <c:formatCode>0.00%</c:formatCode>
                <c:ptCount val="7"/>
              </c:numCache>
            </c:numRef>
          </c:val>
          <c:extLst>
            <c:ext xmlns:c16="http://schemas.microsoft.com/office/drawing/2014/chart" uri="{C3380CC4-5D6E-409C-BE32-E72D297353CC}">
              <c16:uniqueId val="{00000001-DB84-0D45-982F-96331480105F}"/>
            </c:ext>
          </c:extLst>
        </c:ser>
        <c:ser>
          <c:idx val="2"/>
          <c:order val="2"/>
          <c:tx>
            <c:strRef>
              <c:f>'Oregon CC vs census '!$A$4</c:f>
              <c:strCache>
                <c:ptCount val="1"/>
                <c:pt idx="0">
                  <c:v>Oregon EI Population</c:v>
                </c:pt>
              </c:strCache>
            </c:strRef>
          </c:tx>
          <c:spPr>
            <a:solidFill>
              <a:schemeClr val="accent3"/>
            </a:solidFill>
            <a:ln>
              <a:noFill/>
            </a:ln>
            <a:effectLst/>
          </c:spPr>
          <c:invertIfNegative val="0"/>
          <c:cat>
            <c:strRef>
              <c:f>'Oregon CC vs census '!$B$1:$H$1</c:f>
              <c:strCache>
                <c:ptCount val="7"/>
                <c:pt idx="0">
                  <c:v>American Indian or Alaska Native</c:v>
                </c:pt>
                <c:pt idx="1">
                  <c:v>Asian</c:v>
                </c:pt>
                <c:pt idx="2">
                  <c:v>Black or African American</c:v>
                </c:pt>
                <c:pt idx="3">
                  <c:v>Hispanic/Latino</c:v>
                </c:pt>
                <c:pt idx="4">
                  <c:v>Native Hawaiian or Pacific Islander</c:v>
                </c:pt>
                <c:pt idx="5">
                  <c:v>Two or More Races</c:v>
                </c:pt>
                <c:pt idx="6">
                  <c:v>White</c:v>
                </c:pt>
              </c:strCache>
            </c:strRef>
          </c:cat>
          <c:val>
            <c:numRef>
              <c:f>'Oregon CC vs census '!$B$4:$H$4</c:f>
              <c:numCache>
                <c:formatCode>General</c:formatCode>
                <c:ptCount val="7"/>
                <c:pt idx="0">
                  <c:v>0.87</c:v>
                </c:pt>
                <c:pt idx="1">
                  <c:v>3.27</c:v>
                </c:pt>
                <c:pt idx="2">
                  <c:v>2.69</c:v>
                </c:pt>
                <c:pt idx="3">
                  <c:v>22.77</c:v>
                </c:pt>
                <c:pt idx="4">
                  <c:v>0.3</c:v>
                </c:pt>
                <c:pt idx="5">
                  <c:v>5.41</c:v>
                </c:pt>
                <c:pt idx="6">
                  <c:v>64.69</c:v>
                </c:pt>
              </c:numCache>
            </c:numRef>
          </c:val>
          <c:extLst>
            <c:ext xmlns:c16="http://schemas.microsoft.com/office/drawing/2014/chart" uri="{C3380CC4-5D6E-409C-BE32-E72D297353CC}">
              <c16:uniqueId val="{00000002-DB84-0D45-982F-96331480105F}"/>
            </c:ext>
          </c:extLst>
        </c:ser>
        <c:dLbls>
          <c:showLegendKey val="0"/>
          <c:showVal val="0"/>
          <c:showCatName val="0"/>
          <c:showSerName val="0"/>
          <c:showPercent val="0"/>
          <c:showBubbleSize val="0"/>
        </c:dLbls>
        <c:gapWidth val="182"/>
        <c:axId val="439696256"/>
        <c:axId val="952035968"/>
      </c:barChart>
      <c:catAx>
        <c:axId val="439696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952035968"/>
        <c:crosses val="autoZero"/>
        <c:auto val="1"/>
        <c:lblAlgn val="ctr"/>
        <c:lblOffset val="100"/>
        <c:noMultiLvlLbl val="0"/>
      </c:catAx>
      <c:valAx>
        <c:axId val="95203596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439696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aseline="0">
          <a:latin typeface="Times New Roman" panose="02020603050405020304" pitchFamily="18"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787400</xdr:colOff>
      <xdr:row>25</xdr:row>
      <xdr:rowOff>12700</xdr:rowOff>
    </xdr:to>
    <xdr:graphicFrame macro="">
      <xdr:nvGraphicFramePr>
        <xdr:cNvPr id="2" name="Chart 1">
          <a:extLst>
            <a:ext uri="{FF2B5EF4-FFF2-40B4-BE49-F238E27FC236}">
              <a16:creationId xmlns:a16="http://schemas.microsoft.com/office/drawing/2014/main" id="{01D1CAFC-44A8-D043-98ED-48C974B87C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50800</xdr:colOff>
      <xdr:row>23</xdr:row>
      <xdr:rowOff>50800</xdr:rowOff>
    </xdr:from>
    <xdr:to>
      <xdr:col>18</xdr:col>
      <xdr:colOff>723900</xdr:colOff>
      <xdr:row>43</xdr:row>
      <xdr:rowOff>158750</xdr:rowOff>
    </xdr:to>
    <xdr:graphicFrame macro="">
      <xdr:nvGraphicFramePr>
        <xdr:cNvPr id="2" name="Chart 1">
          <a:extLst>
            <a:ext uri="{FF2B5EF4-FFF2-40B4-BE49-F238E27FC236}">
              <a16:creationId xmlns:a16="http://schemas.microsoft.com/office/drawing/2014/main" id="{27F97343-0668-8E50-8CD5-FAFC200391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107950</xdr:colOff>
      <xdr:row>14</xdr:row>
      <xdr:rowOff>95250</xdr:rowOff>
    </xdr:from>
    <xdr:to>
      <xdr:col>9</xdr:col>
      <xdr:colOff>749300</xdr:colOff>
      <xdr:row>26</xdr:row>
      <xdr:rowOff>76200</xdr:rowOff>
    </xdr:to>
    <xdr:graphicFrame macro="">
      <xdr:nvGraphicFramePr>
        <xdr:cNvPr id="3" name="Chart 2">
          <a:extLst>
            <a:ext uri="{FF2B5EF4-FFF2-40B4-BE49-F238E27FC236}">
              <a16:creationId xmlns:a16="http://schemas.microsoft.com/office/drawing/2014/main" id="{47B89F7A-E89B-0864-D2FB-C62BCF4CAD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0</xdr:colOff>
      <xdr:row>6</xdr:row>
      <xdr:rowOff>0</xdr:rowOff>
    </xdr:from>
    <xdr:to>
      <xdr:col>15</xdr:col>
      <xdr:colOff>365760</xdr:colOff>
      <xdr:row>28</xdr:row>
      <xdr:rowOff>144858</xdr:rowOff>
    </xdr:to>
    <xdr:pic>
      <xdr:nvPicPr>
        <xdr:cNvPr id="2" name="Picture 1">
          <a:extLst>
            <a:ext uri="{FF2B5EF4-FFF2-40B4-BE49-F238E27FC236}">
              <a16:creationId xmlns:a16="http://schemas.microsoft.com/office/drawing/2014/main" id="{F94E988A-85FD-55F9-C2E0-5D8DE0A5DE82}"/>
            </a:ext>
          </a:extLst>
        </xdr:cNvPr>
        <xdr:cNvPicPr>
          <a:picLocks noChangeAspect="1"/>
        </xdr:cNvPicPr>
      </xdr:nvPicPr>
      <xdr:blipFill>
        <a:blip xmlns:r="http://schemas.openxmlformats.org/officeDocument/2006/relationships" r:embed="rId1"/>
        <a:stretch>
          <a:fillRect/>
        </a:stretch>
      </xdr:blipFill>
      <xdr:spPr>
        <a:xfrm>
          <a:off x="4937760" y="1910080"/>
          <a:ext cx="7772400" cy="461525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0</xdr:colOff>
      <xdr:row>18</xdr:row>
      <xdr:rowOff>0</xdr:rowOff>
    </xdr:from>
    <xdr:to>
      <xdr:col>15</xdr:col>
      <xdr:colOff>111760</xdr:colOff>
      <xdr:row>39</xdr:row>
      <xdr:rowOff>101600</xdr:rowOff>
    </xdr:to>
    <xdr:pic>
      <xdr:nvPicPr>
        <xdr:cNvPr id="2" name="Picture 1">
          <a:extLst>
            <a:ext uri="{FF2B5EF4-FFF2-40B4-BE49-F238E27FC236}">
              <a16:creationId xmlns:a16="http://schemas.microsoft.com/office/drawing/2014/main" id="{0327BE75-A1FB-6888-4D3A-9482198F9896}"/>
            </a:ext>
          </a:extLst>
        </xdr:cNvPr>
        <xdr:cNvPicPr>
          <a:picLocks noChangeAspect="1"/>
        </xdr:cNvPicPr>
      </xdr:nvPicPr>
      <xdr:blipFill>
        <a:blip xmlns:r="http://schemas.openxmlformats.org/officeDocument/2006/relationships" r:embed="rId1"/>
        <a:stretch>
          <a:fillRect/>
        </a:stretch>
      </xdr:blipFill>
      <xdr:spPr>
        <a:xfrm>
          <a:off x="11216640" y="5262880"/>
          <a:ext cx="3403600" cy="48768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31750</xdr:colOff>
      <xdr:row>5</xdr:row>
      <xdr:rowOff>190500</xdr:rowOff>
    </xdr:from>
    <xdr:to>
      <xdr:col>14</xdr:col>
      <xdr:colOff>101600</xdr:colOff>
      <xdr:row>27</xdr:row>
      <xdr:rowOff>38100</xdr:rowOff>
    </xdr:to>
    <xdr:graphicFrame macro="">
      <xdr:nvGraphicFramePr>
        <xdr:cNvPr id="2" name="Chart 1">
          <a:extLst>
            <a:ext uri="{FF2B5EF4-FFF2-40B4-BE49-F238E27FC236}">
              <a16:creationId xmlns:a16="http://schemas.microsoft.com/office/drawing/2014/main" id="{C9C8A039-256B-6CE4-0153-A6E376D41B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647700</xdr:colOff>
      <xdr:row>6</xdr:row>
      <xdr:rowOff>38100</xdr:rowOff>
    </xdr:from>
    <xdr:to>
      <xdr:col>13</xdr:col>
      <xdr:colOff>12700</xdr:colOff>
      <xdr:row>32</xdr:row>
      <xdr:rowOff>25400</xdr:rowOff>
    </xdr:to>
    <xdr:pic>
      <xdr:nvPicPr>
        <xdr:cNvPr id="3" name="Picture 2">
          <a:extLst>
            <a:ext uri="{FF2B5EF4-FFF2-40B4-BE49-F238E27FC236}">
              <a16:creationId xmlns:a16="http://schemas.microsoft.com/office/drawing/2014/main" id="{684A2272-A40F-71F0-7F7A-A324338AC230}"/>
            </a:ext>
          </a:extLst>
        </xdr:cNvPr>
        <xdr:cNvPicPr>
          <a:picLocks noChangeAspect="1"/>
        </xdr:cNvPicPr>
      </xdr:nvPicPr>
      <xdr:blipFill>
        <a:blip xmlns:r="http://schemas.openxmlformats.org/officeDocument/2006/relationships" r:embed="rId2"/>
        <a:stretch>
          <a:fillRect/>
        </a:stretch>
      </xdr:blipFill>
      <xdr:spPr>
        <a:xfrm>
          <a:off x="9182100" y="1765300"/>
          <a:ext cx="2667000" cy="5270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stateofbabies.org/state/oregon/"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207DC-21F2-074F-A16E-82DD5230C551}">
  <dimension ref="A1:J15"/>
  <sheetViews>
    <sheetView workbookViewId="0">
      <selection sqref="A1:H3"/>
    </sheetView>
  </sheetViews>
  <sheetFormatPr baseColWidth="10" defaultRowHeight="16" x14ac:dyDescent="0.2"/>
  <cols>
    <col min="2" max="7" width="11" bestFit="1" customWidth="1"/>
    <col min="8" max="10" width="11.6640625" bestFit="1" customWidth="1"/>
  </cols>
  <sheetData>
    <row r="1" spans="1:10" ht="56" x14ac:dyDescent="0.2">
      <c r="B1" s="3" t="s">
        <v>2</v>
      </c>
      <c r="C1" s="2" t="s">
        <v>3</v>
      </c>
      <c r="D1" s="2" t="s">
        <v>4</v>
      </c>
      <c r="E1" s="2" t="s">
        <v>5</v>
      </c>
      <c r="F1" s="3" t="s">
        <v>6</v>
      </c>
      <c r="G1" s="2" t="s">
        <v>7</v>
      </c>
      <c r="H1" s="2" t="s">
        <v>8</v>
      </c>
    </row>
    <row r="2" spans="1:10" x14ac:dyDescent="0.2">
      <c r="A2" t="s">
        <v>28</v>
      </c>
      <c r="B2" s="22">
        <v>1.4809640237513098E-2</v>
      </c>
      <c r="C2" s="22">
        <v>4.7083478868319942E-2</v>
      </c>
      <c r="D2" s="22">
        <v>0.12567237163814182</v>
      </c>
      <c r="E2" s="22">
        <v>0.20628711142158576</v>
      </c>
      <c r="F2" s="22">
        <v>2.9339853300733498E-3</v>
      </c>
      <c r="G2" s="22">
        <v>5.1554313657003144E-2</v>
      </c>
      <c r="H2" s="22">
        <v>0.55151938526021704</v>
      </c>
    </row>
    <row r="3" spans="1:10" x14ac:dyDescent="0.2">
      <c r="A3" t="s">
        <v>29</v>
      </c>
      <c r="B3" s="22">
        <v>6.9348407491337388E-3</v>
      </c>
      <c r="C3" s="22">
        <v>4.3881089204463847E-2</v>
      </c>
      <c r="D3" s="22">
        <v>0.12350949000074785</v>
      </c>
      <c r="E3" s="22">
        <v>0.27654962589608661</v>
      </c>
      <c r="F3" s="22">
        <v>3.0353282772226926E-3</v>
      </c>
      <c r="G3" s="22">
        <v>4.2318910083296433E-2</v>
      </c>
      <c r="H3" s="22">
        <v>0.50377071578904886</v>
      </c>
    </row>
    <row r="6" spans="1:10" x14ac:dyDescent="0.2">
      <c r="C6" s="20" t="s">
        <v>30</v>
      </c>
    </row>
    <row r="11" spans="1:10" ht="56" x14ac:dyDescent="0.2">
      <c r="A11" s="1" t="s">
        <v>55</v>
      </c>
      <c r="B11" s="3" t="s">
        <v>2</v>
      </c>
      <c r="C11" s="2" t="s">
        <v>3</v>
      </c>
      <c r="D11" s="2" t="s">
        <v>4</v>
      </c>
      <c r="E11" s="2" t="s">
        <v>5</v>
      </c>
      <c r="F11" s="3" t="s">
        <v>6</v>
      </c>
      <c r="G11" s="2" t="s">
        <v>7</v>
      </c>
      <c r="H11" s="2" t="s">
        <v>8</v>
      </c>
      <c r="I11" s="68" t="s">
        <v>44</v>
      </c>
      <c r="J11" s="68" t="s">
        <v>58</v>
      </c>
    </row>
    <row r="12" spans="1:10" x14ac:dyDescent="0.2">
      <c r="A12" s="62" t="s">
        <v>56</v>
      </c>
      <c r="B12" s="66">
        <v>212000</v>
      </c>
      <c r="C12" s="66">
        <v>674000</v>
      </c>
      <c r="D12" s="66">
        <v>1799000</v>
      </c>
      <c r="E12" s="66">
        <v>2953000</v>
      </c>
      <c r="F12" s="66">
        <v>42000</v>
      </c>
      <c r="G12" s="66">
        <v>738000</v>
      </c>
      <c r="H12" s="66">
        <v>7895000</v>
      </c>
      <c r="I12" s="67">
        <v>14313000</v>
      </c>
      <c r="J12" s="67">
        <v>11360000</v>
      </c>
    </row>
    <row r="13" spans="1:10" x14ac:dyDescent="0.2">
      <c r="A13" s="62"/>
      <c r="B13" s="66">
        <f>B12/J12</f>
        <v>1.8661971830985915E-2</v>
      </c>
      <c r="C13" s="65"/>
      <c r="D13" s="65"/>
      <c r="E13" s="65"/>
      <c r="F13" s="66"/>
      <c r="G13" s="65"/>
      <c r="H13" s="65">
        <f>H12/J12</f>
        <v>0.69498239436619713</v>
      </c>
      <c r="I13" s="67"/>
      <c r="J13" s="67"/>
    </row>
    <row r="14" spans="1:10" x14ac:dyDescent="0.2">
      <c r="A14" s="62" t="s">
        <v>57</v>
      </c>
      <c r="B14" s="69">
        <v>5842</v>
      </c>
      <c r="C14" s="69">
        <v>36966</v>
      </c>
      <c r="D14" s="69">
        <v>104046</v>
      </c>
      <c r="E14" s="69">
        <v>232969</v>
      </c>
      <c r="F14" s="69">
        <v>2557</v>
      </c>
      <c r="G14" s="69">
        <v>35650</v>
      </c>
      <c r="H14" s="70">
        <v>424383</v>
      </c>
      <c r="I14" s="67">
        <f>SUM(B14:H14)</f>
        <v>842413</v>
      </c>
    </row>
    <row r="15" spans="1:10" x14ac:dyDescent="0.2">
      <c r="H15">
        <f>H14/I14</f>
        <v>0.50377071578904886</v>
      </c>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03CB4-C907-A944-A2A7-4695A544927C}">
  <dimension ref="A1:J4"/>
  <sheetViews>
    <sheetView workbookViewId="0">
      <selection activeCell="I1" sqref="I1"/>
    </sheetView>
  </sheetViews>
  <sheetFormatPr baseColWidth="10" defaultRowHeight="16" x14ac:dyDescent="0.2"/>
  <cols>
    <col min="1" max="1" width="25.33203125" customWidth="1"/>
  </cols>
  <sheetData>
    <row r="1" spans="1:10" ht="56" x14ac:dyDescent="0.2">
      <c r="A1" s="1" t="s">
        <v>0</v>
      </c>
      <c r="B1" s="3" t="s">
        <v>2</v>
      </c>
      <c r="C1" s="2" t="s">
        <v>3</v>
      </c>
      <c r="D1" s="2" t="s">
        <v>4</v>
      </c>
      <c r="E1" s="2" t="s">
        <v>5</v>
      </c>
      <c r="F1" s="3" t="s">
        <v>6</v>
      </c>
      <c r="G1" s="2" t="s">
        <v>7</v>
      </c>
      <c r="H1" s="2" t="s">
        <v>8</v>
      </c>
    </row>
    <row r="2" spans="1:10" x14ac:dyDescent="0.2">
      <c r="A2" s="18"/>
      <c r="B2" s="19"/>
      <c r="C2" s="19"/>
      <c r="D2" s="19"/>
      <c r="E2" s="19"/>
      <c r="F2" s="19"/>
      <c r="G2" s="19"/>
      <c r="J2" t="s">
        <v>34</v>
      </c>
    </row>
    <row r="3" spans="1:10" x14ac:dyDescent="0.2">
      <c r="A3" t="s">
        <v>31</v>
      </c>
      <c r="B3" s="22"/>
      <c r="C3" s="22"/>
      <c r="D3" s="22"/>
      <c r="E3" s="22"/>
      <c r="J3" s="21" t="s">
        <v>33</v>
      </c>
    </row>
    <row r="4" spans="1:10" x14ac:dyDescent="0.2">
      <c r="A4" t="s">
        <v>32</v>
      </c>
      <c r="B4">
        <v>0.87</v>
      </c>
      <c r="C4">
        <v>3.27</v>
      </c>
      <c r="D4">
        <v>2.69</v>
      </c>
      <c r="E4">
        <v>22.77</v>
      </c>
      <c r="F4">
        <v>0.3</v>
      </c>
      <c r="G4">
        <v>5.41</v>
      </c>
      <c r="H4">
        <v>64.69</v>
      </c>
      <c r="J4" s="21"/>
    </row>
  </sheetData>
  <hyperlinks>
    <hyperlink ref="J3" r:id="rId1" xr:uid="{1E3840F9-BFE9-EF47-B769-3B28521D9DAC}"/>
  </hyperlinks>
  <pageMargins left="0.7" right="0.7" top="0.75" bottom="0.75" header="0.3" footer="0.3"/>
  <pageSetup orientation="portrait"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04EA7-6C1E-224C-AD55-AA784971FFF0}">
  <dimension ref="A1"/>
  <sheetViews>
    <sheetView workbookViewId="0">
      <selection activeCell="K8" sqref="K8"/>
    </sheetView>
  </sheetViews>
  <sheetFormatPr baseColWidth="10" defaultRowHeight="16"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A8275-12E4-4647-8849-23CE8825B359}">
  <dimension ref="A1:J14"/>
  <sheetViews>
    <sheetView workbookViewId="0">
      <selection activeCell="E1" sqref="E1:E1048576"/>
    </sheetView>
  </sheetViews>
  <sheetFormatPr baseColWidth="10" defaultRowHeight="16" x14ac:dyDescent="0.2"/>
  <sheetData>
    <row r="1" spans="1:10" ht="56" x14ac:dyDescent="0.2">
      <c r="A1" s="1" t="s">
        <v>55</v>
      </c>
      <c r="B1" s="3" t="s">
        <v>2</v>
      </c>
      <c r="C1" s="2" t="s">
        <v>3</v>
      </c>
      <c r="D1" s="2" t="s">
        <v>4</v>
      </c>
      <c r="E1" s="2" t="s">
        <v>5</v>
      </c>
      <c r="F1" s="3" t="s">
        <v>6</v>
      </c>
      <c r="G1" s="2" t="s">
        <v>7</v>
      </c>
      <c r="H1" s="2" t="s">
        <v>8</v>
      </c>
    </row>
    <row r="2" spans="1:10" x14ac:dyDescent="0.2">
      <c r="A2" s="62" t="s">
        <v>56</v>
      </c>
      <c r="B2" s="66">
        <v>212000</v>
      </c>
      <c r="C2" s="65">
        <v>674000</v>
      </c>
      <c r="D2" s="65">
        <v>1799000</v>
      </c>
      <c r="E2" s="65">
        <v>2953000</v>
      </c>
      <c r="F2" s="66">
        <v>42000</v>
      </c>
      <c r="G2" s="65">
        <v>738000</v>
      </c>
      <c r="H2" s="65">
        <v>7895000</v>
      </c>
      <c r="J2" s="67"/>
    </row>
    <row r="3" spans="1:10" x14ac:dyDescent="0.2">
      <c r="A3" s="62" t="s">
        <v>57</v>
      </c>
      <c r="B3" s="63">
        <v>5842</v>
      </c>
      <c r="C3" s="63">
        <v>36966</v>
      </c>
      <c r="D3" s="63">
        <v>104046</v>
      </c>
      <c r="E3" s="63">
        <v>232969</v>
      </c>
      <c r="F3" s="63">
        <v>2557</v>
      </c>
      <c r="G3" s="63">
        <v>35650</v>
      </c>
      <c r="H3" s="64">
        <v>424383</v>
      </c>
      <c r="J3" s="5"/>
    </row>
    <row r="4" spans="1:10" x14ac:dyDescent="0.2">
      <c r="J4" s="67"/>
    </row>
    <row r="5" spans="1:10" x14ac:dyDescent="0.2">
      <c r="J5" s="22"/>
    </row>
    <row r="14" spans="1:10" x14ac:dyDescent="0.2">
      <c r="A14" s="5"/>
      <c r="B14" s="5"/>
      <c r="C14" s="5"/>
      <c r="D14" s="5"/>
      <c r="E14" s="5"/>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D2739-F84A-4C43-9937-57F38C57A9F9}">
  <dimension ref="A1:G3"/>
  <sheetViews>
    <sheetView workbookViewId="0">
      <selection activeCell="G3" sqref="A1:G3"/>
    </sheetView>
  </sheetViews>
  <sheetFormatPr baseColWidth="10" defaultRowHeight="16" x14ac:dyDescent="0.2"/>
  <sheetData>
    <row r="1" spans="1:7" ht="56" x14ac:dyDescent="0.2">
      <c r="A1" s="1" t="s">
        <v>55</v>
      </c>
      <c r="B1" s="3" t="s">
        <v>2</v>
      </c>
      <c r="C1" s="2" t="s">
        <v>3</v>
      </c>
      <c r="D1" s="2" t="s">
        <v>4</v>
      </c>
      <c r="E1" s="3" t="s">
        <v>6</v>
      </c>
      <c r="F1" s="2" t="s">
        <v>7</v>
      </c>
      <c r="G1" s="2" t="s">
        <v>8</v>
      </c>
    </row>
    <row r="2" spans="1:7" x14ac:dyDescent="0.2">
      <c r="A2" s="62" t="s">
        <v>56</v>
      </c>
      <c r="B2" s="66">
        <v>212000</v>
      </c>
      <c r="C2" s="65">
        <v>674000</v>
      </c>
      <c r="D2" s="65">
        <v>1799000</v>
      </c>
      <c r="E2" s="66">
        <v>42000</v>
      </c>
      <c r="F2" s="65">
        <v>738000</v>
      </c>
      <c r="G2" s="65">
        <v>7895000</v>
      </c>
    </row>
    <row r="3" spans="1:7" x14ac:dyDescent="0.2">
      <c r="A3" s="62" t="s">
        <v>57</v>
      </c>
      <c r="B3" s="63">
        <v>5842</v>
      </c>
      <c r="C3" s="63">
        <v>36966</v>
      </c>
      <c r="D3" s="63">
        <v>104046</v>
      </c>
      <c r="E3" s="63">
        <v>2557</v>
      </c>
      <c r="F3" s="63">
        <v>35650</v>
      </c>
      <c r="G3" s="64">
        <v>424383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136C5-25A9-8446-ABE1-D16B8F03F454}">
  <dimension ref="A1:I37"/>
  <sheetViews>
    <sheetView tabSelected="1" topLeftCell="A26" workbookViewId="0">
      <selection activeCell="A31" sqref="A31:C37"/>
    </sheetView>
  </sheetViews>
  <sheetFormatPr baseColWidth="10" defaultRowHeight="16" x14ac:dyDescent="0.2"/>
  <cols>
    <col min="9" max="9" width="68.83203125" customWidth="1"/>
  </cols>
  <sheetData>
    <row r="1" spans="1:9" ht="56" x14ac:dyDescent="0.2">
      <c r="B1" s="3" t="s">
        <v>2</v>
      </c>
      <c r="C1" s="2" t="s">
        <v>3</v>
      </c>
      <c r="D1" s="2" t="s">
        <v>4</v>
      </c>
      <c r="E1" s="2" t="s">
        <v>5</v>
      </c>
      <c r="F1" s="3" t="s">
        <v>6</v>
      </c>
      <c r="G1" s="2" t="s">
        <v>7</v>
      </c>
      <c r="H1" s="2" t="s">
        <v>59</v>
      </c>
    </row>
    <row r="2" spans="1:9" x14ac:dyDescent="0.2">
      <c r="A2" t="s">
        <v>28</v>
      </c>
      <c r="B2" s="22">
        <v>1.8661971830985915E-2</v>
      </c>
      <c r="C2" s="22">
        <v>5.9330985915492955E-2</v>
      </c>
      <c r="D2" s="22">
        <v>0.15836267605633803</v>
      </c>
      <c r="F2" s="22">
        <v>3.6971830985915491E-3</v>
      </c>
      <c r="G2" s="22">
        <v>6.4964788732394363E-2</v>
      </c>
      <c r="H2" s="22">
        <v>0.69498239436619713</v>
      </c>
    </row>
    <row r="3" spans="1:9" x14ac:dyDescent="0.2">
      <c r="A3" t="s">
        <v>29</v>
      </c>
      <c r="B3" s="72">
        <v>6.8999999999999999E-3</v>
      </c>
      <c r="C3" s="73">
        <v>4.3900000000000002E-2</v>
      </c>
      <c r="D3" s="73">
        <v>0.1235</v>
      </c>
      <c r="E3" s="73">
        <v>2.7650000000000001E-2</v>
      </c>
      <c r="F3" s="73">
        <v>3.0000000000000001E-3</v>
      </c>
      <c r="G3" s="73">
        <v>4.2299999999999997E-2</v>
      </c>
      <c r="H3" s="73">
        <v>0.50380000000000003</v>
      </c>
    </row>
    <row r="4" spans="1:9" x14ac:dyDescent="0.2">
      <c r="B4" s="71"/>
      <c r="C4" s="71"/>
      <c r="D4" s="71"/>
      <c r="E4" s="71"/>
      <c r="F4" s="71"/>
    </row>
    <row r="8" spans="1:9" ht="56" x14ac:dyDescent="0.2">
      <c r="A8" s="1" t="s">
        <v>55</v>
      </c>
      <c r="B8" s="3" t="s">
        <v>2</v>
      </c>
      <c r="C8" s="2" t="s">
        <v>3</v>
      </c>
      <c r="D8" s="2" t="s">
        <v>4</v>
      </c>
      <c r="E8" s="3" t="s">
        <v>6</v>
      </c>
      <c r="F8" s="2" t="s">
        <v>7</v>
      </c>
      <c r="G8" s="2" t="s">
        <v>8</v>
      </c>
    </row>
    <row r="9" spans="1:9" x14ac:dyDescent="0.2">
      <c r="A9" s="62" t="s">
        <v>56</v>
      </c>
      <c r="B9" s="66">
        <v>212000</v>
      </c>
      <c r="C9" s="65">
        <v>674000</v>
      </c>
      <c r="D9" s="65">
        <v>1799000</v>
      </c>
      <c r="E9" s="66">
        <v>42000</v>
      </c>
      <c r="F9" s="65">
        <v>738000</v>
      </c>
      <c r="G9" s="65">
        <v>7895000</v>
      </c>
      <c r="H9" s="67">
        <v>11360000</v>
      </c>
    </row>
    <row r="10" spans="1:9" x14ac:dyDescent="0.2">
      <c r="A10" s="62" t="s">
        <v>57</v>
      </c>
      <c r="B10" s="63">
        <v>5842</v>
      </c>
      <c r="C10" s="63">
        <v>36966</v>
      </c>
      <c r="D10" s="63">
        <v>104046</v>
      </c>
      <c r="E10" s="63">
        <v>2557</v>
      </c>
      <c r="F10" s="63">
        <v>35650</v>
      </c>
      <c r="G10" s="64">
        <v>424383</v>
      </c>
      <c r="I10" s="82" t="s">
        <v>61</v>
      </c>
    </row>
    <row r="11" spans="1:9" x14ac:dyDescent="0.2">
      <c r="I11" s="82"/>
    </row>
    <row r="12" spans="1:9" x14ac:dyDescent="0.2">
      <c r="A12" t="s">
        <v>60</v>
      </c>
      <c r="B12">
        <f>B9/H9</f>
        <v>1.8661971830985915E-2</v>
      </c>
      <c r="C12">
        <f>C9/H9</f>
        <v>5.9330985915492955E-2</v>
      </c>
      <c r="D12">
        <f>D9/H9</f>
        <v>0.15836267605633803</v>
      </c>
      <c r="E12">
        <f>E9/H9</f>
        <v>3.6971830985915491E-3</v>
      </c>
      <c r="F12">
        <f>F9/H9</f>
        <v>6.4964788732394363E-2</v>
      </c>
      <c r="G12">
        <f>G9/H9</f>
        <v>0.69498239436619713</v>
      </c>
      <c r="H12">
        <f>SUM(B12:G12)</f>
        <v>0.99999999999999989</v>
      </c>
      <c r="I12" s="82"/>
    </row>
    <row r="13" spans="1:9" x14ac:dyDescent="0.2">
      <c r="B13" s="22">
        <v>1.8661971830985915E-2</v>
      </c>
      <c r="C13" s="22">
        <v>5.9330985915492955E-2</v>
      </c>
      <c r="D13" s="22">
        <v>0.15836267605633803</v>
      </c>
      <c r="E13" s="22">
        <v>3.6971830985915491E-3</v>
      </c>
      <c r="F13" s="22">
        <v>6.4964788732394363E-2</v>
      </c>
      <c r="G13" s="22">
        <v>0.69498239436619713</v>
      </c>
      <c r="H13" s="22">
        <f>SUM(B13:G13)</f>
        <v>0.99999999999999989</v>
      </c>
      <c r="I13" s="82"/>
    </row>
    <row r="16" spans="1:9" ht="56" x14ac:dyDescent="0.2">
      <c r="A16" s="1" t="s">
        <v>55</v>
      </c>
      <c r="B16" s="3" t="s">
        <v>2</v>
      </c>
      <c r="C16" s="2" t="s">
        <v>3</v>
      </c>
      <c r="D16" s="2" t="s">
        <v>4</v>
      </c>
      <c r="E16" s="3" t="s">
        <v>6</v>
      </c>
      <c r="F16" s="2" t="s">
        <v>7</v>
      </c>
      <c r="G16" s="2" t="s">
        <v>8</v>
      </c>
    </row>
    <row r="17" spans="1:8" x14ac:dyDescent="0.2">
      <c r="A17" s="62" t="s">
        <v>56</v>
      </c>
      <c r="B17" s="66">
        <v>212000</v>
      </c>
      <c r="C17" s="65">
        <v>674000</v>
      </c>
      <c r="D17" s="65">
        <v>1799000</v>
      </c>
      <c r="E17" s="66">
        <v>42000</v>
      </c>
      <c r="F17" s="65">
        <v>738000</v>
      </c>
      <c r="G17" s="65">
        <v>7895000</v>
      </c>
    </row>
    <row r="18" spans="1:8" x14ac:dyDescent="0.2">
      <c r="A18" s="62" t="s">
        <v>57</v>
      </c>
      <c r="B18" s="63">
        <v>5842</v>
      </c>
      <c r="C18" s="63">
        <v>36966</v>
      </c>
      <c r="D18" s="63">
        <v>104046</v>
      </c>
      <c r="E18" s="63">
        <v>2557</v>
      </c>
      <c r="F18" s="63">
        <v>35650</v>
      </c>
      <c r="G18" s="64">
        <v>424383</v>
      </c>
      <c r="H18" s="5">
        <f>SUM(B18:G18)</f>
        <v>609444</v>
      </c>
    </row>
    <row r="20" spans="1:8" x14ac:dyDescent="0.2">
      <c r="A20" t="s">
        <v>62</v>
      </c>
      <c r="B20" s="22">
        <f>B18/H18</f>
        <v>9.5857863889052975E-3</v>
      </c>
      <c r="C20" s="22">
        <f>C18/H18</f>
        <v>6.0655285801484632E-2</v>
      </c>
      <c r="D20" s="22">
        <f>D18/H18</f>
        <v>0.1707228227696064</v>
      </c>
      <c r="E20" s="22">
        <f>E18/H18</f>
        <v>4.1956274899744685E-3</v>
      </c>
      <c r="F20" s="22">
        <f>F18/H18</f>
        <v>5.8495940562217366E-2</v>
      </c>
      <c r="G20" s="22">
        <f>G18/H18</f>
        <v>0.69634453698781185</v>
      </c>
    </row>
    <row r="22" spans="1:8" ht="56" x14ac:dyDescent="0.2">
      <c r="B22" s="3" t="s">
        <v>2</v>
      </c>
      <c r="C22" s="2" t="s">
        <v>3</v>
      </c>
      <c r="D22" s="2" t="s">
        <v>4</v>
      </c>
      <c r="E22" s="3" t="s">
        <v>6</v>
      </c>
      <c r="F22" s="2" t="s">
        <v>7</v>
      </c>
      <c r="G22" s="2" t="s">
        <v>59</v>
      </c>
    </row>
    <row r="23" spans="1:8" x14ac:dyDescent="0.2">
      <c r="A23" t="s">
        <v>28</v>
      </c>
      <c r="B23" s="22">
        <v>1.8661971830985915E-2</v>
      </c>
      <c r="C23" s="22">
        <v>5.9330985915492955E-2</v>
      </c>
      <c r="D23" s="22">
        <v>0.15836267605633803</v>
      </c>
      <c r="E23" s="22">
        <v>3.6971830985915491E-3</v>
      </c>
      <c r="F23" s="22">
        <v>6.4964788732394363E-2</v>
      </c>
      <c r="G23" s="22">
        <v>0.69498239436619713</v>
      </c>
    </row>
    <row r="24" spans="1:8" x14ac:dyDescent="0.2">
      <c r="A24" t="s">
        <v>29</v>
      </c>
      <c r="B24" s="72">
        <v>9.5999999999999992E-3</v>
      </c>
      <c r="C24" s="73">
        <v>6.0699999999999997E-2</v>
      </c>
      <c r="D24" s="73">
        <v>0.17069999999999999</v>
      </c>
      <c r="E24" s="73">
        <v>4.1999999999999997E-3</v>
      </c>
      <c r="F24" s="73">
        <v>5.8500000000000003E-2</v>
      </c>
      <c r="G24" s="73">
        <v>0.69630000000000003</v>
      </c>
    </row>
    <row r="26" spans="1:8" ht="60" x14ac:dyDescent="0.2">
      <c r="A26" s="80"/>
      <c r="B26" s="75" t="s">
        <v>2</v>
      </c>
      <c r="C26" s="76" t="s">
        <v>3</v>
      </c>
      <c r="D26" s="76" t="s">
        <v>4</v>
      </c>
      <c r="E26" s="75" t="s">
        <v>6</v>
      </c>
      <c r="F26" s="76" t="s">
        <v>7</v>
      </c>
      <c r="G26" s="76" t="s">
        <v>59</v>
      </c>
    </row>
    <row r="27" spans="1:8" x14ac:dyDescent="0.2">
      <c r="A27" s="74" t="s">
        <v>28</v>
      </c>
      <c r="B27" s="77">
        <v>1.8661971830985915E-2</v>
      </c>
      <c r="C27" s="77">
        <v>5.9330985915492955E-2</v>
      </c>
      <c r="D27" s="77">
        <v>0.15836267605633803</v>
      </c>
      <c r="E27" s="77">
        <v>3.6971830985915491E-3</v>
      </c>
      <c r="F27" s="77">
        <v>6.4964788732394363E-2</v>
      </c>
      <c r="G27" s="77">
        <v>0.69498239436619713</v>
      </c>
    </row>
    <row r="28" spans="1:8" x14ac:dyDescent="0.2">
      <c r="A28" s="81" t="s">
        <v>29</v>
      </c>
      <c r="B28" s="78">
        <v>9.5999999999999992E-3</v>
      </c>
      <c r="C28" s="79">
        <v>6.0699999999999997E-2</v>
      </c>
      <c r="D28" s="79">
        <v>0.17069999999999999</v>
      </c>
      <c r="E28" s="79">
        <v>4.1999999999999997E-3</v>
      </c>
      <c r="F28" s="79">
        <v>5.8500000000000003E-2</v>
      </c>
      <c r="G28" s="79">
        <v>0.69630000000000003</v>
      </c>
    </row>
    <row r="31" spans="1:8" x14ac:dyDescent="0.2">
      <c r="A31" s="98"/>
      <c r="B31" s="99" t="s">
        <v>28</v>
      </c>
      <c r="C31" s="100" t="s">
        <v>29</v>
      </c>
    </row>
    <row r="32" spans="1:8" ht="60" x14ac:dyDescent="0.2">
      <c r="A32" s="101" t="s">
        <v>2</v>
      </c>
      <c r="B32" s="102">
        <v>1.8661971830985915E-2</v>
      </c>
      <c r="C32" s="103">
        <v>9.5999999999999992E-3</v>
      </c>
    </row>
    <row r="33" spans="1:3" x14ac:dyDescent="0.2">
      <c r="A33" s="104" t="s">
        <v>3</v>
      </c>
      <c r="B33" s="102">
        <v>5.9330985915492955E-2</v>
      </c>
      <c r="C33" s="105">
        <v>6.0699999999999997E-2</v>
      </c>
    </row>
    <row r="34" spans="1:3" ht="45" x14ac:dyDescent="0.2">
      <c r="A34" s="104" t="s">
        <v>4</v>
      </c>
      <c r="B34" s="102">
        <v>0.15836267605633803</v>
      </c>
      <c r="C34" s="105">
        <v>0.17069999999999999</v>
      </c>
    </row>
    <row r="35" spans="1:3" ht="60" x14ac:dyDescent="0.2">
      <c r="A35" s="101" t="s">
        <v>6</v>
      </c>
      <c r="B35" s="102">
        <v>3.6971830985915491E-3</v>
      </c>
      <c r="C35" s="105">
        <v>4.1999999999999997E-3</v>
      </c>
    </row>
    <row r="36" spans="1:3" ht="30" x14ac:dyDescent="0.2">
      <c r="A36" s="104" t="s">
        <v>7</v>
      </c>
      <c r="B36" s="102">
        <v>6.4964788732394363E-2</v>
      </c>
      <c r="C36" s="105">
        <v>5.8500000000000003E-2</v>
      </c>
    </row>
    <row r="37" spans="1:3" x14ac:dyDescent="0.2">
      <c r="A37" s="104" t="s">
        <v>59</v>
      </c>
      <c r="B37" s="102">
        <v>0.69498239436619713</v>
      </c>
      <c r="C37" s="105">
        <v>0.69630000000000003</v>
      </c>
    </row>
  </sheetData>
  <mergeCells count="1">
    <mergeCell ref="I10:I13"/>
  </mergeCells>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86FB8-A348-9B42-91B6-9401EDCBB5FB}">
  <dimension ref="A1:I14"/>
  <sheetViews>
    <sheetView zoomScale="125" zoomScaleNormal="125" workbookViewId="0">
      <selection activeCell="C14" sqref="A6:C14"/>
    </sheetView>
  </sheetViews>
  <sheetFormatPr baseColWidth="10" defaultRowHeight="16" x14ac:dyDescent="0.2"/>
  <sheetData>
    <row r="1" spans="1:9" ht="56" x14ac:dyDescent="0.2">
      <c r="A1" s="1" t="s">
        <v>0</v>
      </c>
      <c r="B1" s="2" t="s">
        <v>1</v>
      </c>
      <c r="C1" s="3" t="s">
        <v>2</v>
      </c>
      <c r="D1" s="2" t="s">
        <v>3</v>
      </c>
      <c r="E1" s="2" t="s">
        <v>4</v>
      </c>
      <c r="F1" s="2" t="s">
        <v>5</v>
      </c>
      <c r="G1" s="3" t="s">
        <v>6</v>
      </c>
      <c r="H1" s="2" t="s">
        <v>7</v>
      </c>
      <c r="I1" s="2" t="s">
        <v>8</v>
      </c>
    </row>
    <row r="2" spans="1:9" x14ac:dyDescent="0.2">
      <c r="A2" s="4" t="s">
        <v>9</v>
      </c>
      <c r="B2" s="6">
        <v>842413</v>
      </c>
      <c r="C2" s="6">
        <v>5842</v>
      </c>
      <c r="D2" s="6">
        <v>36966</v>
      </c>
      <c r="E2" s="6">
        <v>104046</v>
      </c>
      <c r="F2" s="6">
        <v>232969</v>
      </c>
      <c r="G2" s="6">
        <v>2557</v>
      </c>
      <c r="H2" s="6">
        <v>35650</v>
      </c>
      <c r="I2" s="7">
        <v>424383</v>
      </c>
    </row>
    <row r="3" spans="1:9" x14ac:dyDescent="0.2">
      <c r="C3">
        <f>C2/B2</f>
        <v>6.9348407491337388E-3</v>
      </c>
      <c r="D3">
        <f>D2/B2</f>
        <v>4.3881089204463847E-2</v>
      </c>
      <c r="E3">
        <f>E2/B2</f>
        <v>0.12350949000074785</v>
      </c>
      <c r="F3">
        <f>F2/B2</f>
        <v>0.27654962589608661</v>
      </c>
      <c r="G3">
        <f>G2/B2</f>
        <v>3.0353282772226926E-3</v>
      </c>
      <c r="H3">
        <f>H2/B2</f>
        <v>4.2318910083296433E-2</v>
      </c>
      <c r="I3">
        <f>I2/B2</f>
        <v>0.50377071578904886</v>
      </c>
    </row>
    <row r="6" spans="1:9" x14ac:dyDescent="0.2">
      <c r="A6" s="27" t="s">
        <v>39</v>
      </c>
      <c r="B6" s="28" t="s">
        <v>40</v>
      </c>
      <c r="C6" s="28" t="s">
        <v>41</v>
      </c>
    </row>
    <row r="7" spans="1:9" x14ac:dyDescent="0.2">
      <c r="A7" s="29" t="s">
        <v>2</v>
      </c>
      <c r="B7" s="30">
        <v>5842</v>
      </c>
      <c r="C7" s="31">
        <f>B7/B14</f>
        <v>6.9348407491337388E-3</v>
      </c>
    </row>
    <row r="8" spans="1:9" x14ac:dyDescent="0.2">
      <c r="A8" s="29" t="s">
        <v>3</v>
      </c>
      <c r="B8" s="30">
        <v>36966</v>
      </c>
      <c r="C8" s="31">
        <f>B8/B14</f>
        <v>4.3881089204463847E-2</v>
      </c>
    </row>
    <row r="9" spans="1:9" x14ac:dyDescent="0.2">
      <c r="A9" s="29" t="s">
        <v>4</v>
      </c>
      <c r="B9" s="30">
        <v>104046</v>
      </c>
      <c r="C9" s="31">
        <f>B9/B14</f>
        <v>0.12350949000074785</v>
      </c>
    </row>
    <row r="10" spans="1:9" x14ac:dyDescent="0.2">
      <c r="A10" s="29" t="s">
        <v>5</v>
      </c>
      <c r="B10" s="30">
        <v>232969</v>
      </c>
      <c r="C10" s="31">
        <f>B10/B14</f>
        <v>0.27654962589608661</v>
      </c>
    </row>
    <row r="11" spans="1:9" x14ac:dyDescent="0.2">
      <c r="A11" s="29" t="s">
        <v>6</v>
      </c>
      <c r="B11" s="30">
        <v>2557</v>
      </c>
      <c r="C11" s="31">
        <f>B11/B14</f>
        <v>3.0353282772226926E-3</v>
      </c>
    </row>
    <row r="12" spans="1:9" x14ac:dyDescent="0.2">
      <c r="A12" s="29" t="s">
        <v>7</v>
      </c>
      <c r="B12" s="30">
        <v>35650</v>
      </c>
      <c r="C12" s="31">
        <f>B12/B14</f>
        <v>4.2318910083296433E-2</v>
      </c>
    </row>
    <row r="13" spans="1:9" x14ac:dyDescent="0.2">
      <c r="A13" s="29" t="s">
        <v>8</v>
      </c>
      <c r="B13" s="30">
        <v>424383</v>
      </c>
      <c r="C13" s="31">
        <f>B13/B14</f>
        <v>0.50377071578904886</v>
      </c>
    </row>
    <row r="14" spans="1:9" x14ac:dyDescent="0.2">
      <c r="A14" s="32" t="s">
        <v>39</v>
      </c>
      <c r="B14" s="33">
        <v>842413</v>
      </c>
      <c r="C14" s="34">
        <v>1</v>
      </c>
    </row>
  </sheetData>
  <pageMargins left="0.7" right="0.7" top="0.75" bottom="0.75" header="0.3" footer="0.3"/>
  <pageSetup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B5770-BF87-E241-A98B-102B7F0055AF}">
  <dimension ref="A1:M9"/>
  <sheetViews>
    <sheetView workbookViewId="0">
      <selection activeCell="H17" sqref="H17"/>
    </sheetView>
  </sheetViews>
  <sheetFormatPr baseColWidth="10" defaultRowHeight="16" x14ac:dyDescent="0.2"/>
  <cols>
    <col min="1" max="1" width="15.1640625" customWidth="1"/>
    <col min="9" max="9" width="15.83203125" customWidth="1"/>
  </cols>
  <sheetData>
    <row r="1" spans="1:13" x14ac:dyDescent="0.2">
      <c r="A1" s="83" t="s">
        <v>10</v>
      </c>
      <c r="B1" s="86">
        <v>2020</v>
      </c>
      <c r="C1" s="87"/>
      <c r="D1" s="87"/>
      <c r="E1" s="87"/>
      <c r="F1" s="87"/>
      <c r="G1" s="87"/>
      <c r="H1" s="87"/>
      <c r="I1" s="87"/>
      <c r="J1" s="87"/>
    </row>
    <row r="2" spans="1:13" x14ac:dyDescent="0.2">
      <c r="A2" s="84"/>
      <c r="B2" s="88" t="s">
        <v>24</v>
      </c>
      <c r="C2" s="86" t="s">
        <v>11</v>
      </c>
      <c r="D2" s="90"/>
      <c r="E2" s="90"/>
      <c r="F2" s="90"/>
      <c r="G2" s="90"/>
      <c r="H2" s="91"/>
      <c r="I2" s="92" t="s">
        <v>12</v>
      </c>
      <c r="J2" s="94" t="s">
        <v>13</v>
      </c>
    </row>
    <row r="3" spans="1:13" ht="102" x14ac:dyDescent="0.2">
      <c r="A3" s="85"/>
      <c r="B3" s="89"/>
      <c r="C3" s="8" t="s">
        <v>14</v>
      </c>
      <c r="D3" s="9" t="s">
        <v>15</v>
      </c>
      <c r="E3" s="9" t="s">
        <v>16</v>
      </c>
      <c r="F3" s="9" t="s">
        <v>17</v>
      </c>
      <c r="G3" s="9" t="s">
        <v>18</v>
      </c>
      <c r="H3" s="10" t="s">
        <v>19</v>
      </c>
      <c r="I3" s="93"/>
      <c r="J3" s="95"/>
      <c r="K3" s="14" t="s">
        <v>23</v>
      </c>
      <c r="L3" s="14" t="s">
        <v>25</v>
      </c>
      <c r="M3" s="14" t="s">
        <v>26</v>
      </c>
    </row>
    <row r="4" spans="1:13" x14ac:dyDescent="0.2">
      <c r="A4" s="11" t="s">
        <v>20</v>
      </c>
      <c r="B4" s="12">
        <v>3735</v>
      </c>
      <c r="C4" s="13">
        <v>2597</v>
      </c>
      <c r="D4" s="13">
        <v>591</v>
      </c>
      <c r="E4" s="13">
        <v>70</v>
      </c>
      <c r="F4" s="13">
        <v>217</v>
      </c>
      <c r="G4" s="13">
        <v>14</v>
      </c>
      <c r="H4" s="12">
        <v>246</v>
      </c>
      <c r="I4" s="13">
        <v>970</v>
      </c>
      <c r="J4" s="13">
        <v>1807</v>
      </c>
      <c r="K4" s="5">
        <f>SUM(I4:J4)</f>
        <v>2777</v>
      </c>
    </row>
    <row r="5" spans="1:13" x14ac:dyDescent="0.2">
      <c r="A5" s="11" t="s">
        <v>21</v>
      </c>
      <c r="B5" s="12">
        <v>3774</v>
      </c>
      <c r="C5" s="13">
        <v>2623</v>
      </c>
      <c r="D5" s="13">
        <v>598</v>
      </c>
      <c r="E5" s="13">
        <v>71</v>
      </c>
      <c r="F5" s="13">
        <v>223</v>
      </c>
      <c r="G5" s="13">
        <v>14</v>
      </c>
      <c r="H5" s="12">
        <v>244</v>
      </c>
      <c r="I5" s="13">
        <v>986</v>
      </c>
      <c r="J5" s="13">
        <v>1819</v>
      </c>
      <c r="K5" s="5">
        <f t="shared" ref="K5:K6" si="0">SUM(I5:J5)</f>
        <v>2805</v>
      </c>
    </row>
    <row r="6" spans="1:13" x14ac:dyDescent="0.2">
      <c r="A6" s="11" t="s">
        <v>22</v>
      </c>
      <c r="B6" s="12">
        <v>3853</v>
      </c>
      <c r="C6" s="13">
        <v>2675</v>
      </c>
      <c r="D6" s="13">
        <v>610</v>
      </c>
      <c r="E6" s="13">
        <v>71</v>
      </c>
      <c r="F6" s="13">
        <v>234</v>
      </c>
      <c r="G6" s="13">
        <v>14</v>
      </c>
      <c r="H6" s="12">
        <v>248</v>
      </c>
      <c r="I6" s="13">
        <v>997</v>
      </c>
      <c r="J6" s="13">
        <v>1859</v>
      </c>
      <c r="K6" s="5">
        <f t="shared" si="0"/>
        <v>2856</v>
      </c>
    </row>
    <row r="7" spans="1:13" x14ac:dyDescent="0.2">
      <c r="B7" s="5">
        <f>SUM(B4:B6)</f>
        <v>11362</v>
      </c>
      <c r="C7" s="5">
        <f t="shared" ref="C7:K7" si="1">SUM(C4:C6)</f>
        <v>7895</v>
      </c>
      <c r="D7" s="5">
        <f t="shared" si="1"/>
        <v>1799</v>
      </c>
      <c r="E7" s="5">
        <f t="shared" si="1"/>
        <v>212</v>
      </c>
      <c r="F7" s="5">
        <f t="shared" si="1"/>
        <v>674</v>
      </c>
      <c r="G7" s="5">
        <f t="shared" si="1"/>
        <v>42</v>
      </c>
      <c r="H7" s="5">
        <f t="shared" si="1"/>
        <v>738</v>
      </c>
      <c r="I7" s="5">
        <f t="shared" si="1"/>
        <v>2953</v>
      </c>
      <c r="J7" s="5">
        <f t="shared" si="1"/>
        <v>5485</v>
      </c>
      <c r="K7" s="5">
        <f t="shared" si="1"/>
        <v>8438</v>
      </c>
      <c r="L7" s="5">
        <f>SUM(B7+K7)</f>
        <v>19800</v>
      </c>
    </row>
    <row r="9" spans="1:13" x14ac:dyDescent="0.2">
      <c r="I9" t="s">
        <v>27</v>
      </c>
    </row>
  </sheetData>
  <mergeCells count="6">
    <mergeCell ref="A1:A3"/>
    <mergeCell ref="B1:J1"/>
    <mergeCell ref="B2:B3"/>
    <mergeCell ref="C2:H2"/>
    <mergeCell ref="I2:I3"/>
    <mergeCell ref="J2:J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4FE93-5A46-9E4D-82C9-F86D03222DFA}">
  <dimension ref="A1:K34"/>
  <sheetViews>
    <sheetView topLeftCell="A2" workbookViewId="0">
      <selection activeCell="H5" sqref="A1:H5"/>
    </sheetView>
  </sheetViews>
  <sheetFormatPr baseColWidth="10" defaultRowHeight="16" x14ac:dyDescent="0.2"/>
  <cols>
    <col min="1" max="1" width="20.1640625" customWidth="1"/>
  </cols>
  <sheetData>
    <row r="1" spans="1:10" ht="102" x14ac:dyDescent="0.2">
      <c r="A1" s="42" t="s">
        <v>10</v>
      </c>
      <c r="B1" s="43" t="s">
        <v>44</v>
      </c>
      <c r="C1" s="36" t="s">
        <v>14</v>
      </c>
      <c r="D1" s="37" t="s">
        <v>15</v>
      </c>
      <c r="E1" s="37" t="s">
        <v>16</v>
      </c>
      <c r="F1" s="37" t="s">
        <v>17</v>
      </c>
      <c r="G1" s="37" t="s">
        <v>18</v>
      </c>
      <c r="H1" s="38" t="s">
        <v>19</v>
      </c>
      <c r="I1" s="44" t="s">
        <v>42</v>
      </c>
      <c r="J1" s="45" t="s">
        <v>43</v>
      </c>
    </row>
    <row r="2" spans="1:10" x14ac:dyDescent="0.2">
      <c r="A2" s="11" t="s">
        <v>20</v>
      </c>
      <c r="B2" s="12">
        <v>3735</v>
      </c>
      <c r="C2" s="13">
        <v>2597</v>
      </c>
      <c r="D2" s="13">
        <v>591</v>
      </c>
      <c r="E2" s="13">
        <v>70</v>
      </c>
      <c r="F2" s="13">
        <v>217</v>
      </c>
      <c r="G2" s="13">
        <v>14</v>
      </c>
      <c r="H2" s="12">
        <v>246</v>
      </c>
      <c r="I2" s="13">
        <v>970</v>
      </c>
      <c r="J2" s="40">
        <v>1807</v>
      </c>
    </row>
    <row r="3" spans="1:10" x14ac:dyDescent="0.2">
      <c r="A3" s="11" t="s">
        <v>21</v>
      </c>
      <c r="B3" s="12">
        <v>3774</v>
      </c>
      <c r="C3" s="13">
        <v>2623</v>
      </c>
      <c r="D3" s="13">
        <v>598</v>
      </c>
      <c r="E3" s="13">
        <v>71</v>
      </c>
      <c r="F3" s="13">
        <v>223</v>
      </c>
      <c r="G3" s="13">
        <v>14</v>
      </c>
      <c r="H3" s="12">
        <v>244</v>
      </c>
      <c r="I3" s="13">
        <v>986</v>
      </c>
      <c r="J3" s="40">
        <v>1819</v>
      </c>
    </row>
    <row r="4" spans="1:10" x14ac:dyDescent="0.2">
      <c r="A4" s="11" t="s">
        <v>22</v>
      </c>
      <c r="B4" s="12">
        <v>3853</v>
      </c>
      <c r="C4" s="13">
        <v>2675</v>
      </c>
      <c r="D4" s="13">
        <v>610</v>
      </c>
      <c r="E4" s="13">
        <v>71</v>
      </c>
      <c r="F4" s="13">
        <v>234</v>
      </c>
      <c r="G4" s="13">
        <v>14</v>
      </c>
      <c r="H4" s="12">
        <v>248</v>
      </c>
      <c r="I4" s="13">
        <v>997</v>
      </c>
      <c r="J4" s="40">
        <v>1859</v>
      </c>
    </row>
    <row r="5" spans="1:10" x14ac:dyDescent="0.2">
      <c r="A5" s="35" t="s">
        <v>44</v>
      </c>
      <c r="B5" s="39">
        <v>11362</v>
      </c>
      <c r="C5" s="39">
        <v>7895</v>
      </c>
      <c r="D5" s="39">
        <v>1799</v>
      </c>
      <c r="E5" s="39">
        <v>212</v>
      </c>
      <c r="F5" s="39">
        <v>674</v>
      </c>
      <c r="G5" s="39">
        <v>42</v>
      </c>
      <c r="H5" s="39">
        <v>738</v>
      </c>
      <c r="I5" s="39">
        <v>2953</v>
      </c>
      <c r="J5" s="41">
        <v>5485</v>
      </c>
    </row>
    <row r="8" spans="1:10" x14ac:dyDescent="0.2">
      <c r="A8" s="47" t="s">
        <v>48</v>
      </c>
    </row>
    <row r="9" spans="1:10" x14ac:dyDescent="0.2">
      <c r="A9" s="58" t="s">
        <v>54</v>
      </c>
      <c r="B9" s="59" t="s">
        <v>20</v>
      </c>
      <c r="C9" s="59" t="s">
        <v>21</v>
      </c>
      <c r="D9" s="59" t="s">
        <v>22</v>
      </c>
      <c r="E9" s="60" t="s">
        <v>40</v>
      </c>
      <c r="F9" s="61" t="s">
        <v>45</v>
      </c>
    </row>
    <row r="10" spans="1:10" ht="51" x14ac:dyDescent="0.2">
      <c r="A10" s="49" t="s">
        <v>16</v>
      </c>
      <c r="B10" s="51">
        <v>70</v>
      </c>
      <c r="C10" s="51">
        <v>71</v>
      </c>
      <c r="D10" s="51">
        <v>71</v>
      </c>
      <c r="E10" s="52">
        <v>212</v>
      </c>
      <c r="F10" s="25">
        <f>E10/E16</f>
        <v>1.865868685090653E-2</v>
      </c>
    </row>
    <row r="11" spans="1:10" ht="34" x14ac:dyDescent="0.2">
      <c r="A11" s="49" t="s">
        <v>17</v>
      </c>
      <c r="B11" s="51">
        <v>217</v>
      </c>
      <c r="C11" s="51">
        <v>223</v>
      </c>
      <c r="D11" s="51">
        <v>234</v>
      </c>
      <c r="E11" s="52">
        <v>674</v>
      </c>
      <c r="F11" s="25">
        <v>5.9320542158070762E-2</v>
      </c>
    </row>
    <row r="12" spans="1:10" ht="34" x14ac:dyDescent="0.2">
      <c r="A12" s="49" t="s">
        <v>15</v>
      </c>
      <c r="B12" s="51">
        <v>591</v>
      </c>
      <c r="C12" s="51">
        <v>598</v>
      </c>
      <c r="D12" s="51">
        <v>610</v>
      </c>
      <c r="E12" s="52">
        <v>1799</v>
      </c>
      <c r="F12" s="25">
        <v>0.15833480021123042</v>
      </c>
    </row>
    <row r="13" spans="1:10" ht="51" x14ac:dyDescent="0.2">
      <c r="A13" s="49" t="s">
        <v>18</v>
      </c>
      <c r="B13" s="51">
        <v>14</v>
      </c>
      <c r="C13" s="51">
        <v>14</v>
      </c>
      <c r="D13" s="51">
        <v>14</v>
      </c>
      <c r="E13" s="52">
        <v>42</v>
      </c>
      <c r="F13" s="25">
        <v>3.696532300651294E-3</v>
      </c>
    </row>
    <row r="14" spans="1:10" ht="51" x14ac:dyDescent="0.2">
      <c r="A14" s="49" t="s">
        <v>53</v>
      </c>
      <c r="B14" s="51">
        <v>246</v>
      </c>
      <c r="C14" s="51">
        <v>244</v>
      </c>
      <c r="D14" s="51">
        <v>248</v>
      </c>
      <c r="E14" s="52">
        <v>738</v>
      </c>
      <c r="F14" s="25">
        <v>6.4953353282872731E-2</v>
      </c>
    </row>
    <row r="15" spans="1:10" ht="34" x14ac:dyDescent="0.2">
      <c r="A15" s="49" t="s">
        <v>14</v>
      </c>
      <c r="B15" s="51">
        <v>2597</v>
      </c>
      <c r="C15" s="51">
        <v>2623</v>
      </c>
      <c r="D15" s="51">
        <v>2675</v>
      </c>
      <c r="E15" s="52">
        <v>7895</v>
      </c>
      <c r="F15" s="25">
        <v>0.69486005984861821</v>
      </c>
    </row>
    <row r="16" spans="1:10" x14ac:dyDescent="0.2">
      <c r="A16" s="53" t="s">
        <v>46</v>
      </c>
      <c r="B16" s="51">
        <v>3735</v>
      </c>
      <c r="C16" s="51">
        <v>3774</v>
      </c>
      <c r="D16" s="51">
        <v>3853</v>
      </c>
      <c r="E16" s="52">
        <v>11362</v>
      </c>
      <c r="F16" s="54">
        <v>1</v>
      </c>
    </row>
    <row r="17" spans="1:11" ht="17" x14ac:dyDescent="0.2">
      <c r="A17" s="50" t="s">
        <v>42</v>
      </c>
      <c r="B17" s="51">
        <v>970</v>
      </c>
      <c r="C17" s="51">
        <v>986</v>
      </c>
      <c r="D17" s="51">
        <v>997</v>
      </c>
      <c r="E17" s="52">
        <v>2953</v>
      </c>
      <c r="F17" s="25">
        <f>E17/E19</f>
        <v>0.34996444655131548</v>
      </c>
    </row>
    <row r="18" spans="1:11" ht="34" x14ac:dyDescent="0.2">
      <c r="A18" s="49" t="s">
        <v>43</v>
      </c>
      <c r="B18" s="51">
        <v>1807</v>
      </c>
      <c r="C18" s="51">
        <v>1819</v>
      </c>
      <c r="D18" s="51">
        <v>1859</v>
      </c>
      <c r="E18" s="52">
        <v>5485</v>
      </c>
      <c r="F18" s="25">
        <f>E18/E19</f>
        <v>0.65003555344868458</v>
      </c>
    </row>
    <row r="19" spans="1:11" ht="17" x14ac:dyDescent="0.2">
      <c r="A19" s="55" t="s">
        <v>47</v>
      </c>
      <c r="B19" s="56">
        <f>B17+B18</f>
        <v>2777</v>
      </c>
      <c r="C19" s="56">
        <f>C17+C18</f>
        <v>2805</v>
      </c>
      <c r="D19" s="56">
        <f>D17+D18</f>
        <v>2856</v>
      </c>
      <c r="E19" s="57">
        <f>E17+E18</f>
        <v>8438</v>
      </c>
      <c r="F19" s="26">
        <v>1</v>
      </c>
    </row>
    <row r="20" spans="1:11" x14ac:dyDescent="0.2">
      <c r="A20" s="13"/>
      <c r="B20" s="13"/>
      <c r="C20" s="13"/>
      <c r="D20" s="39"/>
      <c r="F20" s="46"/>
      <c r="G20" s="13"/>
      <c r="H20" s="13"/>
      <c r="I20" s="13"/>
      <c r="J20" s="39"/>
      <c r="K20" s="24"/>
    </row>
    <row r="21" spans="1:11" x14ac:dyDescent="0.2">
      <c r="A21" s="47" t="s">
        <v>49</v>
      </c>
      <c r="B21" s="48"/>
      <c r="C21" s="48"/>
      <c r="D21" s="48"/>
      <c r="E21" s="48"/>
      <c r="F21" s="48"/>
      <c r="G21" s="46"/>
      <c r="K21" s="39"/>
    </row>
    <row r="22" spans="1:11" x14ac:dyDescent="0.2">
      <c r="A22" s="48" t="s">
        <v>50</v>
      </c>
    </row>
    <row r="33" spans="1:1" x14ac:dyDescent="0.2">
      <c r="A33" t="s">
        <v>51</v>
      </c>
    </row>
    <row r="34" spans="1:1" x14ac:dyDescent="0.2">
      <c r="A34" t="s">
        <v>52</v>
      </c>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57A53-26B7-CD40-AFB1-B8A430F77433}">
  <dimension ref="A1:M23"/>
  <sheetViews>
    <sheetView topLeftCell="A2" zoomScaleNormal="100" workbookViewId="0">
      <selection activeCell="A7" sqref="A7:K13"/>
    </sheetView>
  </sheetViews>
  <sheetFormatPr baseColWidth="10" defaultRowHeight="16" x14ac:dyDescent="0.2"/>
  <cols>
    <col min="1" max="1" width="24.5" customWidth="1"/>
    <col min="3" max="3" width="25.5" customWidth="1"/>
  </cols>
  <sheetData>
    <row r="1" spans="1:13" ht="56" x14ac:dyDescent="0.2">
      <c r="B1" s="3" t="s">
        <v>2</v>
      </c>
      <c r="C1" s="2" t="s">
        <v>3</v>
      </c>
      <c r="D1" s="2" t="s">
        <v>4</v>
      </c>
      <c r="E1" s="2" t="s">
        <v>5</v>
      </c>
      <c r="F1" s="3" t="s">
        <v>6</v>
      </c>
      <c r="G1" s="2" t="s">
        <v>7</v>
      </c>
      <c r="H1" s="2" t="s">
        <v>8</v>
      </c>
    </row>
    <row r="2" spans="1:13" x14ac:dyDescent="0.2">
      <c r="A2" t="s">
        <v>28</v>
      </c>
      <c r="B2">
        <v>1.4809640237513098E-2</v>
      </c>
      <c r="C2">
        <v>4.7083478868319942E-2</v>
      </c>
      <c r="D2">
        <v>0.12567237163814182</v>
      </c>
      <c r="E2">
        <v>0.20628711142158576</v>
      </c>
      <c r="F2">
        <v>2.9339853300733498E-3</v>
      </c>
      <c r="G2">
        <v>5.1554313657003144E-2</v>
      </c>
      <c r="H2">
        <v>0.55151938526021704</v>
      </c>
    </row>
    <row r="3" spans="1:13" x14ac:dyDescent="0.2">
      <c r="A3" t="s">
        <v>29</v>
      </c>
      <c r="B3">
        <v>6.9348407491337388E-3</v>
      </c>
      <c r="C3">
        <v>4.3881089204463847E-2</v>
      </c>
      <c r="D3">
        <v>0.12350949000074785</v>
      </c>
      <c r="E3">
        <v>0.27654962589608661</v>
      </c>
      <c r="F3">
        <v>3.0353282772226926E-3</v>
      </c>
      <c r="G3">
        <v>4.2318910083296433E-2</v>
      </c>
      <c r="H3">
        <v>0.50377071578904886</v>
      </c>
    </row>
    <row r="7" spans="1:13" x14ac:dyDescent="0.2">
      <c r="A7" s="83" t="s">
        <v>10</v>
      </c>
      <c r="B7" s="86">
        <v>2020</v>
      </c>
      <c r="C7" s="87"/>
      <c r="D7" s="87"/>
      <c r="E7" s="87"/>
      <c r="F7" s="87"/>
      <c r="G7" s="87"/>
      <c r="H7" s="87"/>
      <c r="I7" s="87"/>
      <c r="J7" s="87"/>
    </row>
    <row r="8" spans="1:13" ht="16" customHeight="1" x14ac:dyDescent="0.2">
      <c r="A8" s="84"/>
      <c r="B8" s="88" t="s">
        <v>24</v>
      </c>
      <c r="D8" s="86" t="s">
        <v>11</v>
      </c>
      <c r="E8" s="90"/>
      <c r="F8" s="90"/>
      <c r="G8" s="90"/>
      <c r="H8" s="90"/>
      <c r="I8" s="91"/>
      <c r="J8" s="92" t="s">
        <v>12</v>
      </c>
      <c r="K8" s="96" t="s">
        <v>13</v>
      </c>
    </row>
    <row r="9" spans="1:13" ht="102" x14ac:dyDescent="0.2">
      <c r="A9" s="85"/>
      <c r="B9" s="89"/>
      <c r="C9" t="s">
        <v>36</v>
      </c>
      <c r="D9" s="8" t="s">
        <v>14</v>
      </c>
      <c r="E9" s="9" t="s">
        <v>15</v>
      </c>
      <c r="F9" s="9" t="s">
        <v>16</v>
      </c>
      <c r="G9" s="9" t="s">
        <v>17</v>
      </c>
      <c r="H9" s="9" t="s">
        <v>18</v>
      </c>
      <c r="I9" s="10" t="s">
        <v>19</v>
      </c>
      <c r="J9" s="93"/>
      <c r="K9" s="97"/>
      <c r="L9" s="14" t="s">
        <v>23</v>
      </c>
      <c r="M9" s="14" t="s">
        <v>25</v>
      </c>
    </row>
    <row r="10" spans="1:13" x14ac:dyDescent="0.2">
      <c r="A10" s="11" t="s">
        <v>20</v>
      </c>
      <c r="B10" s="12">
        <v>3735</v>
      </c>
      <c r="C10" s="5"/>
      <c r="D10" s="13">
        <v>2597</v>
      </c>
      <c r="E10" s="13">
        <v>591</v>
      </c>
      <c r="F10" s="13">
        <v>70</v>
      </c>
      <c r="G10" s="13">
        <v>217</v>
      </c>
      <c r="H10" s="13">
        <v>14</v>
      </c>
      <c r="I10" s="12">
        <v>246</v>
      </c>
      <c r="J10" s="13">
        <v>970</v>
      </c>
      <c r="K10" s="15">
        <v>1807</v>
      </c>
      <c r="L10" s="5">
        <f>SUM(J10:K10)</f>
        <v>2777</v>
      </c>
    </row>
    <row r="11" spans="1:13" x14ac:dyDescent="0.2">
      <c r="A11" s="11" t="s">
        <v>21</v>
      </c>
      <c r="B11" s="12">
        <v>3774</v>
      </c>
      <c r="C11" s="5"/>
      <c r="D11" s="13">
        <v>2623</v>
      </c>
      <c r="E11" s="13">
        <v>598</v>
      </c>
      <c r="F11" s="13">
        <v>71</v>
      </c>
      <c r="G11" s="13">
        <v>223</v>
      </c>
      <c r="H11" s="13">
        <v>14</v>
      </c>
      <c r="I11" s="12">
        <v>244</v>
      </c>
      <c r="J11" s="13">
        <v>986</v>
      </c>
      <c r="K11" s="15">
        <v>1819</v>
      </c>
      <c r="L11" s="5">
        <f t="shared" ref="L11:L12" si="0">SUM(J11:K11)</f>
        <v>2805</v>
      </c>
    </row>
    <row r="12" spans="1:13" x14ac:dyDescent="0.2">
      <c r="A12" s="11" t="s">
        <v>22</v>
      </c>
      <c r="B12" s="12">
        <v>3853</v>
      </c>
      <c r="C12" s="5"/>
      <c r="D12" s="13">
        <v>2675</v>
      </c>
      <c r="E12" s="13">
        <v>610</v>
      </c>
      <c r="F12" s="13">
        <v>71</v>
      </c>
      <c r="G12" s="13">
        <v>234</v>
      </c>
      <c r="H12" s="13">
        <v>14</v>
      </c>
      <c r="I12" s="12">
        <v>248</v>
      </c>
      <c r="J12" s="13">
        <v>997</v>
      </c>
      <c r="K12" s="15">
        <v>1859</v>
      </c>
      <c r="L12" s="5">
        <f t="shared" si="0"/>
        <v>2856</v>
      </c>
    </row>
    <row r="13" spans="1:13" x14ac:dyDescent="0.2">
      <c r="B13" s="5">
        <f>SUM(B10:B12)</f>
        <v>11362</v>
      </c>
      <c r="C13" s="5">
        <v>19800</v>
      </c>
      <c r="D13" s="5">
        <f t="shared" ref="D13:L13" si="1">SUM(D10:D12)</f>
        <v>7895</v>
      </c>
      <c r="E13" s="5">
        <f t="shared" si="1"/>
        <v>1799</v>
      </c>
      <c r="F13" s="5">
        <f t="shared" si="1"/>
        <v>212</v>
      </c>
      <c r="G13" s="5">
        <f t="shared" si="1"/>
        <v>674</v>
      </c>
      <c r="H13" s="5">
        <f t="shared" si="1"/>
        <v>42</v>
      </c>
      <c r="I13" s="5">
        <f t="shared" si="1"/>
        <v>738</v>
      </c>
      <c r="J13" s="5">
        <f t="shared" si="1"/>
        <v>2953</v>
      </c>
      <c r="K13" s="16">
        <f t="shared" si="1"/>
        <v>5485</v>
      </c>
      <c r="L13" s="5">
        <f t="shared" si="1"/>
        <v>8438</v>
      </c>
      <c r="M13" s="5">
        <f>SUM(B13+L13)</f>
        <v>19800</v>
      </c>
    </row>
    <row r="14" spans="1:13" x14ac:dyDescent="0.2">
      <c r="B14" s="5"/>
      <c r="C14" s="5" t="s">
        <v>37</v>
      </c>
      <c r="D14" s="5">
        <v>5485</v>
      </c>
      <c r="E14" s="5"/>
      <c r="F14" s="5"/>
      <c r="G14" s="5"/>
      <c r="H14" s="5"/>
      <c r="I14" s="5"/>
      <c r="J14" s="5"/>
      <c r="K14" s="16"/>
      <c r="L14" s="5"/>
      <c r="M14" s="5"/>
    </row>
    <row r="15" spans="1:13" x14ac:dyDescent="0.2">
      <c r="B15" s="5"/>
      <c r="C15" s="5" t="s">
        <v>38</v>
      </c>
      <c r="D15" s="5">
        <v>13380</v>
      </c>
      <c r="E15" s="5"/>
      <c r="F15" s="5"/>
      <c r="G15" s="5"/>
      <c r="H15" s="5"/>
      <c r="I15" s="5"/>
      <c r="J15" s="5"/>
      <c r="K15" s="16"/>
      <c r="L15" s="5"/>
      <c r="M15" s="5"/>
    </row>
    <row r="16" spans="1:13" x14ac:dyDescent="0.2">
      <c r="A16" s="23" t="s">
        <v>35</v>
      </c>
      <c r="B16" s="17"/>
      <c r="C16" s="17"/>
      <c r="D16" s="17">
        <v>0.55151938526021704</v>
      </c>
      <c r="E16" s="17">
        <f>E13/C13</f>
        <v>9.0858585858585861E-2</v>
      </c>
      <c r="F16" s="17">
        <f>F13/C13</f>
        <v>1.0707070707070707E-2</v>
      </c>
      <c r="G16" s="17">
        <f>G13/C13</f>
        <v>3.4040404040404038E-2</v>
      </c>
      <c r="H16" s="17">
        <f>H13/C13</f>
        <v>2.1212121212121214E-3</v>
      </c>
      <c r="I16" s="17">
        <f>I13/C13</f>
        <v>3.727272727272727E-2</v>
      </c>
      <c r="J16" s="17">
        <f>J13/C13</f>
        <v>0.14914141414141413</v>
      </c>
      <c r="K16" s="17"/>
      <c r="L16" s="5"/>
    </row>
    <row r="17" spans="1:12" x14ac:dyDescent="0.2">
      <c r="B17" s="5"/>
      <c r="C17" s="5"/>
      <c r="D17" s="5"/>
      <c r="E17" s="5"/>
      <c r="F17" s="5"/>
      <c r="G17" s="5"/>
      <c r="H17" s="5"/>
      <c r="I17" s="5"/>
      <c r="J17" s="5"/>
      <c r="K17" s="5"/>
      <c r="L17" s="5"/>
    </row>
    <row r="18" spans="1:12" x14ac:dyDescent="0.2">
      <c r="B18" s="5"/>
      <c r="C18" s="5"/>
      <c r="D18" s="5"/>
      <c r="E18" s="5"/>
      <c r="F18" s="5"/>
      <c r="G18" s="5"/>
      <c r="H18" s="5"/>
      <c r="I18" s="5"/>
      <c r="J18" s="5"/>
      <c r="K18" s="5"/>
      <c r="L18" s="5"/>
    </row>
    <row r="19" spans="1:12" x14ac:dyDescent="0.2">
      <c r="B19" s="5"/>
      <c r="C19" s="5"/>
      <c r="D19" s="5"/>
      <c r="E19" s="5"/>
      <c r="F19" s="5"/>
      <c r="G19" s="5"/>
      <c r="H19" s="5"/>
      <c r="I19" s="5"/>
      <c r="J19" s="5"/>
      <c r="K19" s="5"/>
      <c r="L19" s="5"/>
    </row>
    <row r="21" spans="1:12" ht="56" x14ac:dyDescent="0.2">
      <c r="A21" s="1" t="s">
        <v>0</v>
      </c>
      <c r="B21" s="2" t="s">
        <v>1</v>
      </c>
      <c r="C21" s="3" t="s">
        <v>2</v>
      </c>
      <c r="D21" s="2" t="s">
        <v>3</v>
      </c>
      <c r="E21" s="2" t="s">
        <v>4</v>
      </c>
      <c r="F21" s="2" t="s">
        <v>5</v>
      </c>
      <c r="G21" s="3" t="s">
        <v>6</v>
      </c>
      <c r="H21" s="2" t="s">
        <v>7</v>
      </c>
      <c r="I21" s="2" t="s">
        <v>8</v>
      </c>
    </row>
    <row r="22" spans="1:12" x14ac:dyDescent="0.2">
      <c r="A22" s="4" t="s">
        <v>9</v>
      </c>
      <c r="B22" s="6">
        <v>842413</v>
      </c>
      <c r="C22" s="6">
        <v>5842</v>
      </c>
      <c r="D22" s="6">
        <v>36966</v>
      </c>
      <c r="E22" s="6">
        <v>104046</v>
      </c>
      <c r="F22" s="6">
        <v>232969</v>
      </c>
      <c r="G22" s="6">
        <v>2557</v>
      </c>
      <c r="H22" s="6">
        <v>35650</v>
      </c>
      <c r="I22" s="7">
        <v>424383</v>
      </c>
    </row>
    <row r="23" spans="1:12" x14ac:dyDescent="0.2">
      <c r="C23">
        <f>C22/B22</f>
        <v>6.9348407491337388E-3</v>
      </c>
      <c r="D23">
        <f>D22/B22</f>
        <v>4.3881089204463847E-2</v>
      </c>
      <c r="E23">
        <f>E22/B22</f>
        <v>0.12350949000074785</v>
      </c>
      <c r="F23">
        <f>F22/B22</f>
        <v>0.27654962589608661</v>
      </c>
      <c r="G23">
        <f>G22/B22</f>
        <v>3.0353282772226926E-3</v>
      </c>
      <c r="H23">
        <f>H22/B22</f>
        <v>4.2318910083296433E-2</v>
      </c>
      <c r="I23">
        <f>I22/B22</f>
        <v>0.50377071578904886</v>
      </c>
    </row>
  </sheetData>
  <mergeCells count="6">
    <mergeCell ref="K8:K9"/>
    <mergeCell ref="A7:A9"/>
    <mergeCell ref="B7:J7"/>
    <mergeCell ref="B8:B9"/>
    <mergeCell ref="D8:I8"/>
    <mergeCell ref="J8:J9"/>
  </mergeCell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2020 national CC vs census</vt:lpstr>
      <vt:lpstr>2020 national CC vs census cha1</vt:lpstr>
      <vt:lpstr>2020 national cc vs census numb</vt:lpstr>
      <vt:lpstr>2020 national CC vs census num2</vt:lpstr>
      <vt:lpstr>2020 national cc vs cen num2 ch</vt:lpstr>
      <vt:lpstr>2020 Child Count</vt:lpstr>
      <vt:lpstr>2020 Census count</vt:lpstr>
      <vt:lpstr>2020 census basic table for res</vt:lpstr>
      <vt:lpstr>2020 % based on census</vt:lpstr>
      <vt:lpstr>Oregon CC vs census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Maiko Hata</dc:creator>
  <cp:lastModifiedBy>Maiko Hata</cp:lastModifiedBy>
  <dcterms:created xsi:type="dcterms:W3CDTF">2025-04-03T20:20:55Z</dcterms:created>
  <dcterms:modified xsi:type="dcterms:W3CDTF">2025-06-12T16:54:27Z</dcterms:modified>
</cp:coreProperties>
</file>