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3015C9B7-3548-4C9A-B80C-CF453DE11F06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8" l="1"/>
  <c r="A2" i="11" l="1"/>
  <c r="C2" i="8"/>
  <c r="C2" i="7"/>
  <c r="A2" i="12" l="1"/>
</calcChain>
</file>

<file path=xl/sharedStrings.xml><?xml version="1.0" encoding="utf-8"?>
<sst xmlns="http://schemas.openxmlformats.org/spreadsheetml/2006/main" count="89" uniqueCount="53">
  <si>
    <t>CRUDO MEZCLA</t>
  </si>
  <si>
    <t>OPERATIVO</t>
  </si>
  <si>
    <t>Reporte Operativo Cusiana -Fecha</t>
  </si>
  <si>
    <t>CRUDO</t>
  </si>
  <si>
    <t>Bbl</t>
  </si>
  <si>
    <t>ECOPETROL</t>
  </si>
  <si>
    <t>%</t>
  </si>
  <si>
    <t>API</t>
  </si>
  <si>
    <t>SistemaOrigen</t>
  </si>
  <si>
    <t>IdInventario</t>
  </si>
  <si>
    <t>FechaInventario</t>
  </si>
  <si>
    <t>IdNodo</t>
  </si>
  <si>
    <t>Observaciones</t>
  </si>
  <si>
    <t>Escenario</t>
  </si>
  <si>
    <t>TipoProducto</t>
  </si>
  <si>
    <t>VolumenProductoNSV</t>
  </si>
  <si>
    <t>VolumenProductoGSV</t>
  </si>
  <si>
    <t>UnidadMedida</t>
  </si>
  <si>
    <t>IdPropietario</t>
  </si>
  <si>
    <t>ValorPropiedad</t>
  </si>
  <si>
    <t>UnidadValorPropiedad</t>
  </si>
  <si>
    <t>Producto</t>
  </si>
  <si>
    <t>IdAtributo</t>
  </si>
  <si>
    <t>ValorAtributo</t>
  </si>
  <si>
    <t>UnidadValorAtributo</t>
  </si>
  <si>
    <t>DescripcionAtributo</t>
  </si>
  <si>
    <t>IdMovimiento</t>
  </si>
  <si>
    <t>IdTipoMovimiento</t>
  </si>
  <si>
    <t>OrigenMovimiento</t>
  </si>
  <si>
    <t>DestinoMovimiento</t>
  </si>
  <si>
    <t>VolumenBruto</t>
  </si>
  <si>
    <t>VolumenNeto</t>
  </si>
  <si>
    <t>FechaHoraInicial</t>
  </si>
  <si>
    <t>FechaHoraFinal</t>
  </si>
  <si>
    <t>Operativo</t>
  </si>
  <si>
    <t>IdProductoOrigen</t>
  </si>
  <si>
    <t>IdTipoProductoOrigen</t>
  </si>
  <si>
    <t>IdProductoDestino</t>
  </si>
  <si>
    <t>DILUYENTE</t>
  </si>
  <si>
    <t>Tolerancia</t>
  </si>
  <si>
    <t>IdTipoProductoDestino</t>
  </si>
  <si>
    <t>Clasificacion</t>
  </si>
  <si>
    <t>TK 12122</t>
  </si>
  <si>
    <t>CRUDOR</t>
  </si>
  <si>
    <t>DEFECT 44358</t>
  </si>
  <si>
    <t>12/30/2019 23:59:59</t>
  </si>
  <si>
    <t>AYACUCHO</t>
  </si>
  <si>
    <t>CRUDO CAMPO MAMBO</t>
  </si>
  <si>
    <t>DESPA</t>
  </si>
  <si>
    <t>CRUDO CAMPO CUSUCO</t>
  </si>
  <si>
    <t>RECIBOS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</si>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</sst>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 vertical="center" wrapText="1"/>
    </xf>
    <xf numFmtId="0" fontId="0" fillId="2" borderId="0" xfId="0" quotePrefix="1" applyFill="1"/>
    <xf numFmtId="0" fontId="2" fillId="2" borderId="0" xfId="0" applyFont="1" applyFill="1"/>
    <xf numFmtId="0" fontId="2" fillId="0" borderId="0" xfId="0" applyFont="1"/>
    <xf numFmtId="0" fontId="1" fillId="3" borderId="0" xfId="0" applyFont="1" applyFill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L2"/>
  <sheetViews>
    <sheetView zoomScale="85" zoomScaleNormal="85" workbookViewId="0">
      <selection activeCell="A2" sqref="A2"/>
    </sheetView>
  </sheetViews>
  <sheetFormatPr defaultColWidth="10.6640625" defaultRowHeight="14.25" x14ac:dyDescent="0.45"/>
  <cols>
    <col min="1" max="1" width="15" bestFit="1" customWidth="1"/>
    <col min="2" max="3" width="24.53125" customWidth="1"/>
    <col min="4" max="4" width="15.1328125" customWidth="1"/>
    <col min="5" max="5" width="31.53125" bestFit="1" customWidth="1"/>
    <col min="6" max="6" width="11.19921875" bestFit="1" customWidth="1"/>
    <col min="7" max="7" width="18.86328125" bestFit="1" customWidth="1"/>
    <col min="8" max="8" width="12.86328125" bestFit="1" customWidth="1"/>
    <col min="9" max="10" width="21" bestFit="1" customWidth="1"/>
    <col min="11" max="11" width="14.19921875" bestFit="1" customWidth="1"/>
  </cols>
  <sheetData>
    <row r="1" spans="1:12" x14ac:dyDescent="0.45">
      <c r="A1" s="3" t="s">
        <v>8</v>
      </c>
      <c r="B1" s="4" t="s">
        <v>9</v>
      </c>
      <c r="C1" s="4" t="s">
        <v>10</v>
      </c>
      <c r="D1" s="4" t="s">
        <v>11</v>
      </c>
      <c r="E1" s="3" t="s">
        <v>12</v>
      </c>
      <c r="F1" s="3" t="s">
        <v>13</v>
      </c>
      <c r="G1" s="4" t="s">
        <v>21</v>
      </c>
      <c r="H1" s="3" t="s">
        <v>14</v>
      </c>
      <c r="I1" s="3" t="s">
        <v>15</v>
      </c>
      <c r="J1" s="3" t="s">
        <v>16</v>
      </c>
      <c r="K1" s="3" t="s">
        <v>17</v>
      </c>
      <c r="L1" s="9" t="s">
        <v>39</v>
      </c>
    </row>
    <row r="2" spans="1:12" x14ac:dyDescent="0.45">
      <c r="A2" t="s">
        <v>51</v>
      </c>
      <c r="B2" t="s">
        <v>44</v>
      </c>
      <c r="C2" s="1" t="s">
        <v>45</v>
      </c>
      <c r="D2" t="s">
        <v>46</v>
      </c>
      <c r="E2" t="s">
        <v>2</v>
      </c>
      <c r="F2" t="s">
        <v>1</v>
      </c>
      <c r="G2" t="s">
        <v>47</v>
      </c>
      <c r="H2" t="s">
        <v>3</v>
      </c>
      <c r="I2">
        <v>100</v>
      </c>
      <c r="J2">
        <v>120</v>
      </c>
      <c r="K2" t="s">
        <v>4</v>
      </c>
      <c r="L2">
        <v>0.21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G2"/>
  <sheetViews>
    <sheetView workbookViewId="0">
      <selection activeCell="A2" sqref="A2"/>
    </sheetView>
  </sheetViews>
  <sheetFormatPr defaultColWidth="10.6640625" defaultRowHeight="14.25" x14ac:dyDescent="0.45"/>
  <cols>
    <col min="1" max="1" width="11.86328125" bestFit="1" customWidth="1"/>
    <col min="2" max="2" width="15.796875" bestFit="1" customWidth="1"/>
    <col min="3" max="3" width="8.53125" bestFit="1" customWidth="1"/>
    <col min="4" max="4" width="18.86328125" bestFit="1" customWidth="1"/>
    <col min="5" max="5" width="12.796875" bestFit="1" customWidth="1"/>
    <col min="6" max="6" width="14.86328125" bestFit="1" customWidth="1"/>
    <col min="7" max="7" width="21.46484375" bestFit="1" customWidth="1"/>
  </cols>
  <sheetData>
    <row r="1" spans="1:7" x14ac:dyDescent="0.45">
      <c r="A1" s="4" t="s">
        <v>9</v>
      </c>
      <c r="B1" s="4" t="s">
        <v>10</v>
      </c>
      <c r="C1" s="4" t="s">
        <v>11</v>
      </c>
      <c r="D1" s="4" t="s">
        <v>21</v>
      </c>
      <c r="E1" t="s">
        <v>18</v>
      </c>
      <c r="F1" t="s">
        <v>19</v>
      </c>
      <c r="G1" t="s">
        <v>20</v>
      </c>
    </row>
    <row r="2" spans="1:7" x14ac:dyDescent="0.45">
      <c r="A2" t="s">
        <v>42</v>
      </c>
      <c r="B2" s="1">
        <v>43754.999988425923</v>
      </c>
      <c r="C2" s="2" t="str">
        <f t="shared" ref="C2" si="0">+A2</f>
        <v>TK 12122</v>
      </c>
      <c r="D2" t="s">
        <v>0</v>
      </c>
      <c r="E2" t="s">
        <v>5</v>
      </c>
      <c r="F2">
        <v>60</v>
      </c>
      <c r="G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H2"/>
  <sheetViews>
    <sheetView workbookViewId="0">
      <selection activeCell="B3" sqref="B3"/>
    </sheetView>
  </sheetViews>
  <sheetFormatPr defaultColWidth="11.1328125" defaultRowHeight="14.25" x14ac:dyDescent="0.45"/>
  <cols>
    <col min="1" max="1" width="11.86328125" bestFit="1" customWidth="1"/>
    <col min="2" max="2" width="15.796875" bestFit="1" customWidth="1"/>
    <col min="3" max="3" width="8.53125" bestFit="1" customWidth="1"/>
    <col min="4" max="4" width="18.86328125" bestFit="1" customWidth="1"/>
    <col min="5" max="5" width="10.1328125" bestFit="1" customWidth="1"/>
    <col min="6" max="6" width="13.1328125" bestFit="1" customWidth="1"/>
    <col min="7" max="7" width="19.53125" bestFit="1" customWidth="1"/>
    <col min="8" max="8" width="18.86328125" bestFit="1" customWidth="1"/>
  </cols>
  <sheetData>
    <row r="1" spans="1:8" x14ac:dyDescent="0.45">
      <c r="A1" s="4" t="s">
        <v>9</v>
      </c>
      <c r="B1" s="4" t="s">
        <v>10</v>
      </c>
      <c r="C1" s="4" t="s">
        <v>11</v>
      </c>
      <c r="D1" s="4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45">
      <c r="A2" t="s">
        <v>42</v>
      </c>
      <c r="B2" s="1" t="str">
        <f ca="1">CONCATENATE(TEXT(TODAY()-1,"mm/dd/yy")," 23:59:59")</f>
        <v>06/27/20 23:59:59</v>
      </c>
      <c r="C2" s="2" t="str">
        <f>+A2</f>
        <v>TK 12122</v>
      </c>
      <c r="D2" t="s">
        <v>0</v>
      </c>
      <c r="E2" t="s">
        <v>7</v>
      </c>
      <c r="F2">
        <v>22.4</v>
      </c>
      <c r="G2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R3"/>
  <sheetViews>
    <sheetView tabSelected="1" topLeftCell="H1" zoomScale="80" zoomScaleNormal="80" workbookViewId="0">
      <selection activeCell="Q2" sqref="Q2"/>
    </sheetView>
  </sheetViews>
  <sheetFormatPr defaultColWidth="10.6640625" defaultRowHeight="14.25" x14ac:dyDescent="0.45"/>
  <cols>
    <col min="1" max="1" width="15" bestFit="1" customWidth="1"/>
    <col min="2" max="2" width="16.1328125" customWidth="1"/>
    <col min="3" max="3" width="17.796875" bestFit="1" customWidth="1"/>
    <col min="4" max="4" width="33.19921875" customWidth="1"/>
    <col min="5" max="5" width="24" customWidth="1"/>
    <col min="6" max="6" width="18.1328125" bestFit="1" customWidth="1"/>
    <col min="7" max="7" width="16.86328125" bestFit="1" customWidth="1"/>
    <col min="8" max="8" width="20.796875" bestFit="1" customWidth="1"/>
    <col min="9" max="9" width="19" customWidth="1"/>
    <col min="10" max="10" width="17.796875" bestFit="1" customWidth="1"/>
    <col min="11" max="11" width="22" bestFit="1" customWidth="1"/>
    <col min="12" max="12" width="14" bestFit="1" customWidth="1"/>
    <col min="13" max="13" width="20.86328125" customWidth="1"/>
    <col min="14" max="14" width="19.86328125" customWidth="1"/>
    <col min="15" max="15" width="9.86328125" bestFit="1" customWidth="1"/>
    <col min="16" max="16" width="31.53125" bestFit="1" customWidth="1"/>
    <col min="17" max="17" width="21.53125" customWidth="1"/>
  </cols>
  <sheetData>
    <row r="1" spans="1:18" s="3" customFormat="1" x14ac:dyDescent="0.45">
      <c r="A1" s="3" t="s">
        <v>8</v>
      </c>
      <c r="B1" s="3" t="s">
        <v>26</v>
      </c>
      <c r="C1" s="3" t="s">
        <v>27</v>
      </c>
      <c r="D1" s="3" t="s">
        <v>32</v>
      </c>
      <c r="E1" s="3" t="s">
        <v>33</v>
      </c>
      <c r="F1" s="3" t="s">
        <v>28</v>
      </c>
      <c r="G1" s="3" t="s">
        <v>35</v>
      </c>
      <c r="H1" s="3" t="s">
        <v>36</v>
      </c>
      <c r="I1" s="3" t="s">
        <v>29</v>
      </c>
      <c r="J1" s="3" t="s">
        <v>37</v>
      </c>
      <c r="K1" s="3" t="s">
        <v>40</v>
      </c>
      <c r="L1" s="3" t="s">
        <v>30</v>
      </c>
      <c r="M1" s="3" t="s">
        <v>31</v>
      </c>
      <c r="N1" s="3" t="s">
        <v>17</v>
      </c>
      <c r="O1" s="3" t="s">
        <v>13</v>
      </c>
      <c r="P1" s="3" t="s">
        <v>12</v>
      </c>
      <c r="Q1" s="3" t="s">
        <v>41</v>
      </c>
      <c r="R1" s="9" t="s">
        <v>39</v>
      </c>
    </row>
    <row r="2" spans="1:18" x14ac:dyDescent="0.45">
      <c r="A2" t="s">
        <v>51</v>
      </c>
      <c r="B2" s="6">
        <v>12484</v>
      </c>
      <c r="C2" t="s">
        <v>48</v>
      </c>
      <c r="D2" s="1" t="s">
        <v>45</v>
      </c>
      <c r="E2" s="1" t="s">
        <v>45</v>
      </c>
      <c r="F2" t="s">
        <v>46</v>
      </c>
      <c r="G2" t="s">
        <v>47</v>
      </c>
      <c r="H2" t="s">
        <v>38</v>
      </c>
      <c r="I2" t="s">
        <v>50</v>
      </c>
      <c r="J2" t="s">
        <v>49</v>
      </c>
      <c r="K2" t="s">
        <v>43</v>
      </c>
      <c r="L2">
        <v>200</v>
      </c>
      <c r="M2">
        <v>180</v>
      </c>
      <c r="N2" t="s">
        <v>4</v>
      </c>
      <c r="O2" t="s">
        <v>34</v>
      </c>
      <c r="P2" t="s">
        <v>2</v>
      </c>
      <c r="Q2" s="10" t="s">
        <v>52</v>
      </c>
      <c r="R2">
        <v>0.22</v>
      </c>
    </row>
    <row r="3" spans="1:18" x14ac:dyDescent="0.45">
      <c r="D3" s="5"/>
      <c r="E3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2"/>
  <sheetViews>
    <sheetView workbookViewId="0">
      <selection activeCell="B2" sqref="B2"/>
    </sheetView>
  </sheetViews>
  <sheetFormatPr defaultColWidth="10.6640625" defaultRowHeight="14.25" x14ac:dyDescent="0.45"/>
  <cols>
    <col min="1" max="1" width="13.796875" bestFit="1" customWidth="1"/>
    <col min="2" max="2" width="12.796875" bestFit="1" customWidth="1"/>
    <col min="3" max="3" width="14.86328125" bestFit="1" customWidth="1"/>
    <col min="4" max="4" width="21.46484375" bestFit="1" customWidth="1"/>
  </cols>
  <sheetData>
    <row r="1" spans="1:4" s="8" customFormat="1" x14ac:dyDescent="0.45">
      <c r="A1" s="7" t="s">
        <v>26</v>
      </c>
      <c r="B1" s="8" t="s">
        <v>18</v>
      </c>
      <c r="C1" s="8" t="s">
        <v>19</v>
      </c>
      <c r="D1" s="8" t="s">
        <v>20</v>
      </c>
    </row>
    <row r="2" spans="1:4" x14ac:dyDescent="0.45">
      <c r="A2">
        <f>+MOVIMIENTOS!B2</f>
        <v>12484</v>
      </c>
      <c r="B2" t="s">
        <v>5</v>
      </c>
      <c r="C2">
        <v>60</v>
      </c>
      <c r="D2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E2"/>
  <sheetViews>
    <sheetView workbookViewId="0">
      <selection activeCell="A3" sqref="A3:XFD3"/>
    </sheetView>
  </sheetViews>
  <sheetFormatPr defaultColWidth="11.1328125" defaultRowHeight="14.25" x14ac:dyDescent="0.45"/>
  <cols>
    <col min="1" max="1" width="13.796875" bestFit="1" customWidth="1"/>
    <col min="2" max="2" width="10.1328125" bestFit="1" customWidth="1"/>
    <col min="3" max="3" width="13.1328125" bestFit="1" customWidth="1"/>
    <col min="4" max="4" width="19.53125" bestFit="1" customWidth="1"/>
    <col min="5" max="5" width="18.86328125" bestFit="1" customWidth="1"/>
  </cols>
  <sheetData>
    <row r="1" spans="1:5" s="8" customFormat="1" x14ac:dyDescent="0.45">
      <c r="A1" s="7" t="s">
        <v>26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45">
      <c r="A2">
        <f>+PROPIETARIOSMOV!A2</f>
        <v>12484</v>
      </c>
      <c r="B2" t="s">
        <v>7</v>
      </c>
      <c r="C2">
        <v>22.4</v>
      </c>
      <c r="D2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2020-06-29T04:46:23Z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