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GDKT\"/>
    </mc:Choice>
  </mc:AlternateContent>
  <bookViews>
    <workbookView xWindow="120" yWindow="120" windowWidth="19440" windowHeight="7935" firstSheet="2" activeTab="2"/>
  </bookViews>
  <sheets>
    <sheet name="ThamSo" sheetId="3" state="hidden" r:id="rId1"/>
    <sheet name="Style" sheetId="4" state="hidden" r:id="rId2"/>
    <sheet name="BaoCao" sheetId="1" r:id="rId3"/>
  </sheets>
  <calcPr calcId="152511"/>
</workbook>
</file>

<file path=xl/calcChain.xml><?xml version="1.0" encoding="utf-8"?>
<calcChain xmlns="http://schemas.openxmlformats.org/spreadsheetml/2006/main">
  <c r="A6" i="1" l="1"/>
  <c r="B4" i="1" l="1"/>
  <c r="B3" i="1"/>
  <c r="D7" i="4" l="1"/>
  <c r="A15" i="1" l="1"/>
  <c r="G1" i="1" l="1"/>
  <c r="D22" i="1" l="1"/>
  <c r="G22" i="1"/>
  <c r="A22" i="1"/>
</calcChain>
</file>

<file path=xl/sharedStrings.xml><?xml version="1.0" encoding="utf-8"?>
<sst xmlns="http://schemas.openxmlformats.org/spreadsheetml/2006/main" count="75" uniqueCount="65">
  <si>
    <t>Diễn giải</t>
  </si>
  <si>
    <t>Số hiệu</t>
  </si>
  <si>
    <t>Ngày</t>
  </si>
  <si>
    <t>Nợ</t>
  </si>
  <si>
    <t>Có</t>
  </si>
  <si>
    <t>Người ghi sổ</t>
  </si>
  <si>
    <t>Kế toán trưởng</t>
  </si>
  <si>
    <t>Giám đốc</t>
  </si>
  <si>
    <t>(Ký, họ tên)</t>
  </si>
  <si>
    <t>STT</t>
  </si>
  <si>
    <t>Số tài khoản</t>
  </si>
  <si>
    <t>SỔ CHI TIẾT TÀI KHOẢN</t>
  </si>
  <si>
    <t>Số dư</t>
  </si>
  <si>
    <t>Số phát sinh</t>
  </si>
  <si>
    <t>ThamSo</t>
  </si>
  <si>
    <t>GiaTri</t>
  </si>
  <si>
    <t>MoTa</t>
  </si>
  <si>
    <t>Chi nhánh Thới Lai</t>
  </si>
  <si>
    <t>P_DIA_CHI_DON_VI</t>
  </si>
  <si>
    <t>7/17 Lương Định Của, P.Bình Khánh,Quận 2, TP. HCM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</si>
  <si>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</si>
  <si>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</si>
  <si>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</si>
  <si>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</si>
  <si>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</si>
  <si>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</si>
  <si>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</si>
  <si>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</si>
  <si>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</si>
  <si>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</si>
  <si>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</si>
  <si>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</si>
  <si>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</si>
  <si>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P_NGUOI_LAP</t>
  </si>
  <si>
    <t>Người lập báo cáo</t>
  </si>
  <si>
    <t>P_NGUOI_GHI_SO</t>
  </si>
  <si>
    <t>P_KE_TOAN_TRUONG</t>
  </si>
  <si>
    <t>Adminstrator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</si>
  <si>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</si>
  <si>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</si>
  <si>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</si>
  <si>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</si>
  <si>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</si>
  <si>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</si>
  <si>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</si>
  <si>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</si>
  <si>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</si>
  <si>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</si>
  <si>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Tên tài khoản:</t>
  </si>
  <si>
    <t xml:space="preserve">Số hiệu tài khoản: </t>
  </si>
  <si>
    <t>Đơn vị tính VNĐ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</si>
  <si>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</si>
  <si>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</si>
  <si>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</si>
  <si>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</si>
  <si>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</si>
  <si>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</si>
  <si>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</si>
  <si>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</si>
  <si>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</si>
  <si>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 xml:space="preserve">Dự án"Tăng cường năng lực làm kinh tế cho phụ nữ" </t>
  </si>
  <si>
    <t>CHƯƠNG TRÌNH "BÀN TAY VÀNG"</t>
  </si>
  <si>
    <t>Tài khoản đối ứng</t>
  </si>
  <si>
    <t>Chứng từ</t>
  </si>
  <si>
    <t>Ngày giao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</si>
</sst>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đến &quot;dd&quot;/&quot;mm&quot;/&quot;yyyy"/>
    <numFmt numFmtId="166" formatCode="&quot;Ngày &quot;dd&quot; tháng &quot;mm&quot; năm &quot;yyyy"/>
    <numFmt numFmtId="167" formatCode="_(* #,##0_);_(* \-#,##0;_(* &quot;&quot;??_);_(@_)"/>
  </numFmts>
  <fonts count="15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49" fontId="8" fillId="0" borderId="5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49" fontId="0" fillId="0" borderId="5" xfId="0" applyNumberFormat="1" applyBorder="1"/>
    <xf numFmtId="0" fontId="0" fillId="0" borderId="5" xfId="0" applyBorder="1" applyAlignment="1">
      <alignment horizontal="left" vertical="top"/>
    </xf>
    <xf numFmtId="49" fontId="0" fillId="0" borderId="5" xfId="0" quotePrefix="1" applyNumberFormat="1" applyBorder="1"/>
    <xf numFmtId="0" fontId="0" fillId="0" borderId="5" xfId="0" applyBorder="1"/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right" vertical="center"/>
    </xf>
    <xf numFmtId="0" fontId="10" fillId="0" borderId="0" xfId="0" applyFont="1"/>
    <xf numFmtId="164" fontId="0" fillId="0" borderId="0" xfId="1" applyNumberFormat="1" applyFont="1"/>
    <xf numFmtId="0" fontId="9" fillId="0" borderId="5" xfId="0" applyNumberFormat="1" applyFont="1" applyBorder="1"/>
    <xf numFmtId="0" fontId="9" fillId="0" borderId="0" xfId="0" applyNumberFormat="1" applyFont="1"/>
    <xf numFmtId="167" fontId="11" fillId="0" borderId="5" xfId="1" applyNumberFormat="1" applyFont="1" applyBorder="1"/>
    <xf numFmtId="167" fontId="9" fillId="0" borderId="5" xfId="1" applyNumberFormat="1" applyFont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 vertical="center" wrapText="1"/>
    </xf>
    <xf numFmtId="167" fontId="4" fillId="0" borderId="5" xfId="1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top"/>
    </xf>
    <xf numFmtId="0" fontId="3" fillId="0" borderId="0" xfId="2" applyFont="1" applyAlignment="1" applyProtection="1">
      <alignment horizontal="center" vertical="center"/>
      <protection hidden="1"/>
    </xf>
    <xf numFmtId="0" fontId="12" fillId="0" borderId="0" xfId="2" applyFont="1" applyAlignment="1" applyProtection="1">
      <alignment horizontal="center" vertical="center"/>
      <protection hidden="1"/>
    </xf>
    <xf numFmtId="166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291352</xdr:colOff>
      <xdr:row>2</xdr:row>
      <xdr:rowOff>26954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3352" cy="45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9" sqref="A1:XFD1048576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0" t="s">
        <v>9</v>
      </c>
      <c r="B1" s="11" t="s">
        <v>14</v>
      </c>
      <c r="C1" s="12" t="s">
        <v>15</v>
      </c>
      <c r="D1" s="11" t="s">
        <v>16</v>
      </c>
    </row>
    <row r="2" spans="1:4" x14ac:dyDescent="0.25">
      <c r="A2" s="13">
        <v>1</v>
      </c>
      <c r="B2" s="14" t="s">
        <v>38</v>
      </c>
      <c r="C2" s="15"/>
      <c r="D2" s="16" t="s">
        <v>39</v>
      </c>
    </row>
    <row r="3" spans="1:4" x14ac:dyDescent="0.25">
      <c r="A3" s="13">
        <v>2</v>
      </c>
      <c r="B3" s="14" t="s">
        <v>40</v>
      </c>
      <c r="C3" s="15" t="s">
        <v>17</v>
      </c>
      <c r="D3" s="16" t="s">
        <v>41</v>
      </c>
    </row>
    <row r="4" spans="1:4" x14ac:dyDescent="0.25">
      <c r="A4" s="13">
        <v>3</v>
      </c>
      <c r="B4" s="14" t="s">
        <v>18</v>
      </c>
      <c r="C4" s="15" t="s">
        <v>19</v>
      </c>
      <c r="D4" s="16" t="s">
        <v>42</v>
      </c>
    </row>
    <row r="5" spans="1:4" x14ac:dyDescent="0.25">
      <c r="A5" s="13">
        <v>4</v>
      </c>
      <c r="B5" s="14" t="s">
        <v>43</v>
      </c>
      <c r="C5" s="15"/>
      <c r="D5" s="16" t="s">
        <v>44</v>
      </c>
    </row>
    <row r="6" spans="1:4" x14ac:dyDescent="0.25">
      <c r="A6" s="13">
        <v>5</v>
      </c>
      <c r="B6" s="14" t="s">
        <v>45</v>
      </c>
      <c r="C6" s="15" t="s">
        <v>46</v>
      </c>
      <c r="D6" s="16" t="s">
        <v>47</v>
      </c>
    </row>
    <row r="7" spans="1:4" x14ac:dyDescent="0.25">
      <c r="A7" s="13">
        <v>6</v>
      </c>
      <c r="B7" s="14" t="s">
        <v>20</v>
      </c>
      <c r="C7" s="15"/>
      <c r="D7" s="16"/>
    </row>
    <row r="8" spans="1:4" x14ac:dyDescent="0.25">
      <c r="A8" s="13">
        <v>7</v>
      </c>
      <c r="B8" s="14" t="s">
        <v>21</v>
      </c>
      <c r="C8" s="17" t="s">
        <v>22</v>
      </c>
      <c r="D8" s="16" t="s">
        <v>23</v>
      </c>
    </row>
    <row r="9" spans="1:4" x14ac:dyDescent="0.25">
      <c r="A9" s="13">
        <v>8</v>
      </c>
      <c r="B9" s="14" t="s">
        <v>24</v>
      </c>
      <c r="C9" s="17" t="s">
        <v>22</v>
      </c>
      <c r="D9" s="16" t="s">
        <v>25</v>
      </c>
    </row>
    <row r="10" spans="1:4" x14ac:dyDescent="0.25">
      <c r="A10" s="13">
        <v>9</v>
      </c>
      <c r="B10" s="14" t="s">
        <v>26</v>
      </c>
      <c r="C10" s="15" t="s">
        <v>27</v>
      </c>
      <c r="D10" s="16" t="s">
        <v>28</v>
      </c>
    </row>
    <row r="11" spans="1:4" x14ac:dyDescent="0.25">
      <c r="A11" s="13">
        <v>10</v>
      </c>
      <c r="B11" s="14" t="s">
        <v>29</v>
      </c>
      <c r="C11" s="17">
        <v>20130331</v>
      </c>
      <c r="D11" s="16" t="s">
        <v>30</v>
      </c>
    </row>
    <row r="12" spans="1:4" x14ac:dyDescent="0.25">
      <c r="A12" s="13">
        <v>11</v>
      </c>
      <c r="B12" s="14" t="s">
        <v>31</v>
      </c>
      <c r="C12" s="15" t="s">
        <v>32</v>
      </c>
      <c r="D12" s="14" t="s">
        <v>7</v>
      </c>
    </row>
    <row r="13" spans="1:4" x14ac:dyDescent="0.25">
      <c r="A13" s="13">
        <v>12</v>
      </c>
      <c r="B13" s="14" t="s">
        <v>33</v>
      </c>
      <c r="C13" s="15" t="s">
        <v>32</v>
      </c>
      <c r="D13" s="14" t="s">
        <v>34</v>
      </c>
    </row>
    <row r="14" spans="1:4" x14ac:dyDescent="0.25">
      <c r="A14" s="13">
        <v>14</v>
      </c>
      <c r="B14" s="14" t="s">
        <v>35</v>
      </c>
      <c r="C14" s="18" t="s">
        <v>37</v>
      </c>
      <c r="D14" s="14" t="s">
        <v>5</v>
      </c>
    </row>
    <row r="15" spans="1:4" x14ac:dyDescent="0.25">
      <c r="A15" s="13">
        <v>15</v>
      </c>
      <c r="B15" s="14" t="s">
        <v>36</v>
      </c>
      <c r="C15" s="18"/>
      <c r="D15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9</v>
      </c>
      <c r="B1" t="s">
        <v>51</v>
      </c>
      <c r="D1" t="s">
        <v>52</v>
      </c>
      <c r="F1" t="s">
        <v>53</v>
      </c>
    </row>
    <row r="3" spans="1:6" x14ac:dyDescent="0.25">
      <c r="A3">
        <v>1</v>
      </c>
      <c r="B3" t="s">
        <v>54</v>
      </c>
      <c r="D3" s="32">
        <v>123456</v>
      </c>
      <c r="F3" s="26">
        <v>123456</v>
      </c>
    </row>
    <row r="5" spans="1:6" x14ac:dyDescent="0.25">
      <c r="A5">
        <v>2</v>
      </c>
      <c r="B5" t="s">
        <v>55</v>
      </c>
      <c r="D5" s="27" t="s">
        <v>10</v>
      </c>
      <c r="F5" s="27" t="s">
        <v>10</v>
      </c>
    </row>
    <row r="7" spans="1:6" x14ac:dyDescent="0.25">
      <c r="A7">
        <v>3</v>
      </c>
      <c r="B7" t="s">
        <v>56</v>
      </c>
      <c r="D7" s="31">
        <f>-D3</f>
        <v>-123456</v>
      </c>
      <c r="F7" s="28">
        <v>123456</v>
      </c>
    </row>
    <row r="9" spans="1:6" x14ac:dyDescent="0.25">
      <c r="A9">
        <v>4</v>
      </c>
      <c r="B9" t="s">
        <v>57</v>
      </c>
      <c r="D9" s="29" t="s">
        <v>58</v>
      </c>
      <c r="F9" s="30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view="pageBreakPreview" topLeftCell="A5" zoomScaleNormal="100" zoomScaleSheetLayoutView="100" workbookViewId="0">
      <selection activeCell="A13" sqref="A13"/>
    </sheetView>
  </sheetViews>
  <sheetFormatPr defaultRowHeight="15" x14ac:dyDescent="0.25"/>
  <cols>
    <col min="1" max="1" width="8.88671875" style="2"/>
    <col min="2" max="2" width="17.5546875" style="7" customWidth="1"/>
    <col min="3" max="3" width="10.77734375" style="8" customWidth="1"/>
    <col min="4" max="4" width="28.77734375" style="2" customWidth="1"/>
    <col min="5" max="5" width="8.88671875" style="1" customWidth="1"/>
    <col min="6" max="9" width="12.109375" style="1" bestFit="1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47" t="s">
        <v>60</v>
      </c>
      <c r="C1" s="47"/>
      <c r="D1" s="47"/>
      <c r="E1" s="47"/>
      <c r="F1" s="2"/>
      <c r="G1" s="46">
        <f>VLOOKUP("P_TEN_BAO_CAO",ThamSo!$B$2:$C$15,2,FALSE)</f>
        <v>0</v>
      </c>
      <c r="H1" s="46"/>
      <c r="I1" s="46"/>
      <c r="L1" s="2"/>
      <c r="M1" s="2"/>
    </row>
    <row r="2" spans="1:13" ht="16.899999999999999" customHeight="1" x14ac:dyDescent="0.25">
      <c r="B2" s="47" t="s">
        <v>61</v>
      </c>
      <c r="C2" s="47"/>
      <c r="D2" s="47"/>
      <c r="E2" s="47"/>
      <c r="F2" s="24"/>
      <c r="G2" s="46"/>
      <c r="H2" s="46"/>
      <c r="I2" s="46"/>
      <c r="L2" s="2"/>
      <c r="M2" s="2"/>
    </row>
    <row r="3" spans="1:13" ht="13.9" customHeight="1" x14ac:dyDescent="0.25">
      <c r="B3" s="47" t="str">
        <f>VLOOKUP("P_TEN_CHI_NHANH",ThamSo!$B$2:$C$13,2,FALSE)</f>
        <v>Chi nhánh Thới Lai</v>
      </c>
      <c r="C3" s="47"/>
      <c r="D3" s="47"/>
      <c r="E3" s="47"/>
      <c r="F3" s="2"/>
      <c r="G3" s="2"/>
      <c r="H3" s="2"/>
      <c r="I3" s="2"/>
      <c r="L3" s="2"/>
      <c r="M3" s="2"/>
    </row>
    <row r="4" spans="1:13" ht="16.899999999999999" hidden="1" customHeight="1" x14ac:dyDescent="0.25">
      <c r="B4" s="48" t="str">
        <f>VLOOKUP("P_TEN_PHONG_GD",ThamSo!$B$2:$C$13,2,FALSE)</f>
        <v>Văn phòng giao dịch Thới Lai</v>
      </c>
      <c r="C4" s="48"/>
      <c r="D4" s="48"/>
      <c r="E4" s="48"/>
      <c r="F4" s="2"/>
      <c r="G4" s="2"/>
      <c r="H4" s="2"/>
      <c r="I4" s="2"/>
      <c r="J4" s="5"/>
      <c r="K4" s="6"/>
      <c r="L4" s="2"/>
      <c r="M4" s="2"/>
    </row>
    <row r="5" spans="1:13" ht="29.45" customHeight="1" x14ac:dyDescent="0.25">
      <c r="A5" s="45" t="s">
        <v>11</v>
      </c>
      <c r="B5" s="45"/>
      <c r="C5" s="45"/>
      <c r="D5" s="45"/>
      <c r="E5" s="45"/>
      <c r="F5" s="45"/>
      <c r="G5" s="45"/>
      <c r="H5" s="45"/>
      <c r="I5" s="45"/>
      <c r="J5" s="5"/>
      <c r="K5" s="6"/>
      <c r="L5" s="2"/>
      <c r="M5" s="2"/>
    </row>
    <row r="6" spans="1:13" x14ac:dyDescent="0.25">
      <c r="A6" s="51" t="str">
        <f>"Từ ngày " &amp; MID(VLOOKUP("P_TU_NGAY",ThamSo!$B1:$D83,2,FALSE),7,2) &amp; "/" &amp; MID(VLOOKUP("P_TU_NGAY",ThamSo!$B1:$D83,2,FALSE),5,2)  &amp; "/" &amp; MID(VLOOKUP("P_TU_NGAY",ThamSo!$B1:$D83,2,FALSE),1,4) &amp; " đến ngày " &amp; MID(VLOOKUP("P_DEN_NGAY",ThamSo!$B1:$D83,2,FALSE),7,2) &amp; "/" &amp; MID(VLOOKUP("P_DEN_NGAY",ThamSo!$B1:$D83,2,FALSE),5,2)  &amp; "/" &amp; MID(VLOOKUP("P_DEN_NGAY",ThamSo!$B1:$D83,2,FALSE),1,4)</f>
        <v>Từ ngày 31/03/2013 đến ngày 31/03/2013</v>
      </c>
      <c r="B6" s="51"/>
      <c r="C6" s="51"/>
      <c r="D6" s="51"/>
      <c r="E6" s="51"/>
      <c r="F6" s="51"/>
      <c r="G6" s="51"/>
      <c r="H6" s="51"/>
      <c r="I6" s="51"/>
      <c r="J6" s="5"/>
      <c r="K6" s="6"/>
      <c r="L6" s="2"/>
      <c r="M6" s="2"/>
    </row>
    <row r="7" spans="1:13" x14ac:dyDescent="0.25">
      <c r="A7" s="52" t="s">
        <v>48</v>
      </c>
      <c r="B7" s="52"/>
      <c r="C7" s="52"/>
      <c r="D7" s="52"/>
      <c r="E7" s="52"/>
      <c r="F7" s="52"/>
      <c r="G7" s="52"/>
      <c r="H7" s="52"/>
      <c r="I7" s="52"/>
      <c r="J7" s="6"/>
      <c r="K7" s="6"/>
      <c r="L7" s="2"/>
      <c r="M7" s="2"/>
    </row>
    <row r="8" spans="1:13" x14ac:dyDescent="0.25">
      <c r="A8" s="52" t="s">
        <v>49</v>
      </c>
      <c r="B8" s="52"/>
      <c r="C8" s="52"/>
      <c r="D8" s="52"/>
      <c r="E8" s="52"/>
      <c r="F8" s="52"/>
      <c r="G8" s="52"/>
      <c r="H8" s="52"/>
      <c r="I8" s="52"/>
      <c r="J8" s="6"/>
      <c r="K8" s="6"/>
      <c r="L8" s="2"/>
      <c r="M8" s="2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  <c r="J9" s="6"/>
      <c r="K9" s="6"/>
      <c r="L9" s="2"/>
      <c r="M9" s="2"/>
    </row>
    <row r="10" spans="1:13" ht="16.899999999999999" customHeight="1" x14ac:dyDescent="0.25">
      <c r="A10" s="55" t="s">
        <v>50</v>
      </c>
      <c r="B10" s="55"/>
      <c r="C10" s="55"/>
      <c r="D10" s="55"/>
      <c r="E10" s="55"/>
      <c r="F10" s="55"/>
      <c r="G10" s="55"/>
      <c r="H10" s="55"/>
      <c r="I10" s="55"/>
      <c r="L10" s="2"/>
      <c r="M10" s="2"/>
    </row>
    <row r="11" spans="1:13" s="34" customFormat="1" ht="17.45" customHeight="1" x14ac:dyDescent="0.25">
      <c r="A11" s="53" t="s">
        <v>64</v>
      </c>
      <c r="B11" s="58" t="s">
        <v>63</v>
      </c>
      <c r="C11" s="59"/>
      <c r="D11" s="60" t="s">
        <v>0</v>
      </c>
      <c r="E11" s="53" t="s">
        <v>62</v>
      </c>
      <c r="F11" s="56" t="s">
        <v>13</v>
      </c>
      <c r="G11" s="57"/>
      <c r="H11" s="56" t="s">
        <v>12</v>
      </c>
      <c r="I11" s="57"/>
      <c r="J11" s="33"/>
      <c r="K11" s="33"/>
    </row>
    <row r="12" spans="1:13" s="34" customFormat="1" ht="19.899999999999999" customHeight="1" x14ac:dyDescent="0.25">
      <c r="A12" s="54"/>
      <c r="B12" s="35" t="s">
        <v>1</v>
      </c>
      <c r="C12" s="36" t="s">
        <v>2</v>
      </c>
      <c r="D12" s="61"/>
      <c r="E12" s="54"/>
      <c r="F12" s="37" t="s">
        <v>3</v>
      </c>
      <c r="G12" s="37" t="s">
        <v>4</v>
      </c>
      <c r="H12" s="37" t="s">
        <v>3</v>
      </c>
      <c r="I12" s="37" t="s">
        <v>4</v>
      </c>
      <c r="J12" s="33"/>
      <c r="K12" s="33"/>
    </row>
    <row r="13" spans="1:13" s="41" customFormat="1" x14ac:dyDescent="0.25">
      <c r="A13" s="38"/>
      <c r="B13" s="38"/>
      <c r="C13" s="38"/>
      <c r="D13" s="38"/>
      <c r="E13" s="38"/>
      <c r="F13" s="39"/>
      <c r="G13" s="39"/>
      <c r="H13" s="39"/>
      <c r="I13" s="39"/>
      <c r="J13" s="40"/>
      <c r="K13" s="40"/>
    </row>
    <row r="14" spans="1:13" s="4" customFormat="1" x14ac:dyDescent="0.25">
      <c r="A14" s="19"/>
      <c r="B14" s="20"/>
      <c r="C14" s="21"/>
      <c r="D14" s="22"/>
      <c r="E14" s="19"/>
      <c r="F14" s="23"/>
      <c r="G14" s="23"/>
      <c r="H14" s="23"/>
      <c r="I14" s="23"/>
      <c r="J14" s="6"/>
      <c r="K14" s="6"/>
    </row>
    <row r="15" spans="1:13" ht="16.899999999999999" customHeight="1" x14ac:dyDescent="0.25">
      <c r="A15" s="49" t="str">
        <f>VLOOKUP("P_NOI_LAP_BIEU",ThamSo!$B$2:$C$12,2,FALSE) &amp; ", ngày " &amp; MID(VLOOKUP("P_NGAY_BAO_CAO",ThamSo!$B1:$D83,2,FALSE),7,2) &amp; " tháng " &amp; MID(VLOOKUP("P_NGAY_BAO_CAO",ThamSo!$B1:$D83,2,FALSE),5,2)  &amp; " năm " &amp; MID(VLOOKUP("P_NGAY_BAO_CAO",ThamSo!$B1:$D83,2,FALSE),1,4)</f>
        <v>Thới lai, ngày 31 tháng 03 năm 2013</v>
      </c>
      <c r="B15" s="49"/>
      <c r="C15" s="49"/>
      <c r="D15" s="49"/>
      <c r="E15" s="49"/>
      <c r="F15" s="49"/>
      <c r="G15" s="49"/>
      <c r="H15" s="49"/>
      <c r="I15" s="49"/>
    </row>
    <row r="16" spans="1:13" s="43" customFormat="1" ht="16.899999999999999" customHeight="1" x14ac:dyDescent="0.25">
      <c r="A16" s="50" t="s">
        <v>5</v>
      </c>
      <c r="B16" s="50"/>
      <c r="C16" s="50"/>
      <c r="D16" s="50" t="s">
        <v>6</v>
      </c>
      <c r="E16" s="50"/>
      <c r="F16" s="50"/>
      <c r="G16" s="62" t="s">
        <v>7</v>
      </c>
      <c r="H16" s="62"/>
      <c r="I16" s="62"/>
      <c r="J16" s="42"/>
      <c r="K16" s="42"/>
      <c r="L16" s="42"/>
      <c r="M16" s="42"/>
    </row>
    <row r="17" spans="1:13" s="34" customFormat="1" ht="16.899999999999999" customHeight="1" x14ac:dyDescent="0.25">
      <c r="A17" s="63" t="s">
        <v>8</v>
      </c>
      <c r="B17" s="63"/>
      <c r="C17" s="63"/>
      <c r="D17" s="63" t="s">
        <v>8</v>
      </c>
      <c r="E17" s="63"/>
      <c r="F17" s="63"/>
      <c r="G17" s="64" t="s">
        <v>8</v>
      </c>
      <c r="H17" s="64"/>
      <c r="I17" s="64"/>
      <c r="J17" s="33"/>
      <c r="K17" s="33"/>
      <c r="L17" s="33"/>
      <c r="M17" s="33"/>
    </row>
    <row r="18" spans="1:13" s="34" customFormat="1" x14ac:dyDescent="0.25">
      <c r="B18" s="25"/>
      <c r="C18" s="25"/>
      <c r="D18" s="25"/>
      <c r="F18" s="44"/>
      <c r="G18" s="44"/>
      <c r="H18" s="44"/>
      <c r="I18" s="44"/>
      <c r="J18" s="33"/>
      <c r="K18" s="33"/>
      <c r="L18" s="33"/>
      <c r="M18" s="33"/>
    </row>
    <row r="19" spans="1:13" s="34" customFormat="1" x14ac:dyDescent="0.25">
      <c r="B19" s="25"/>
      <c r="C19" s="25"/>
      <c r="D19" s="25"/>
      <c r="F19" s="44"/>
      <c r="G19" s="44"/>
      <c r="H19" s="44"/>
      <c r="I19" s="44"/>
      <c r="J19" s="33"/>
      <c r="K19" s="33"/>
      <c r="L19" s="33"/>
      <c r="M19" s="33"/>
    </row>
    <row r="20" spans="1:13" s="34" customFormat="1" x14ac:dyDescent="0.25">
      <c r="B20" s="25"/>
      <c r="C20" s="25"/>
      <c r="D20" s="25"/>
      <c r="F20" s="44"/>
      <c r="G20" s="44"/>
      <c r="H20" s="44"/>
      <c r="I20" s="44"/>
      <c r="J20" s="33"/>
      <c r="K20" s="33"/>
      <c r="L20" s="33"/>
      <c r="M20" s="33"/>
    </row>
    <row r="21" spans="1:13" s="34" customFormat="1" x14ac:dyDescent="0.25">
      <c r="B21" s="25"/>
      <c r="C21" s="25"/>
      <c r="D21" s="25"/>
      <c r="F21" s="44"/>
      <c r="G21" s="44"/>
      <c r="H21" s="44"/>
      <c r="I21" s="44"/>
      <c r="J21" s="33"/>
      <c r="K21" s="33"/>
      <c r="L21" s="33"/>
      <c r="M21" s="33"/>
    </row>
    <row r="22" spans="1:13" s="34" customFormat="1" ht="16.899999999999999" customHeight="1" x14ac:dyDescent="0.25">
      <c r="A22" s="50" t="str">
        <f>VLOOKUP("P_NGUOI_GHI_SO",ThamSo!$B$2:$C$15,2,FALSE)</f>
        <v>Adminstrator</v>
      </c>
      <c r="B22" s="50"/>
      <c r="C22" s="50"/>
      <c r="D22" s="50">
        <f>VLOOKUP("P_KE_TOAN_TRUONG",ThamSo!$B$2:$C$15,2,FALSE)</f>
        <v>0</v>
      </c>
      <c r="E22" s="50"/>
      <c r="F22" s="50"/>
      <c r="G22" s="50" t="str">
        <f>VLOOKUP("P_GIAM_DOC",ThamSo!$B$2:$C$15,2,FALSE)</f>
        <v>NGUYỄN TRUNG DŨNG</v>
      </c>
      <c r="H22" s="50"/>
      <c r="I22" s="50"/>
      <c r="J22" s="33"/>
      <c r="K22" s="33"/>
      <c r="L22" s="33"/>
      <c r="M22" s="33"/>
    </row>
  </sheetData>
  <mergeCells count="26">
    <mergeCell ref="A17:C17"/>
    <mergeCell ref="G17:I17"/>
    <mergeCell ref="G22:I22"/>
    <mergeCell ref="D17:F17"/>
    <mergeCell ref="D22:F22"/>
    <mergeCell ref="A22:C22"/>
    <mergeCell ref="A15:I15"/>
    <mergeCell ref="A16:C16"/>
    <mergeCell ref="D16:F16"/>
    <mergeCell ref="A6:I6"/>
    <mergeCell ref="A7:I7"/>
    <mergeCell ref="A8:I8"/>
    <mergeCell ref="A11:A12"/>
    <mergeCell ref="A10:I10"/>
    <mergeCell ref="H11:I11"/>
    <mergeCell ref="B11:C11"/>
    <mergeCell ref="D11:D12"/>
    <mergeCell ref="E11:E12"/>
    <mergeCell ref="F11:G11"/>
    <mergeCell ref="G16:I16"/>
    <mergeCell ref="A5:I5"/>
    <mergeCell ref="G1:I2"/>
    <mergeCell ref="B1:E1"/>
    <mergeCell ref="B2:E2"/>
    <mergeCell ref="B3:E3"/>
    <mergeCell ref="B4:E4"/>
  </mergeCells>
  <pageMargins left="0.7" right="0.7" top="0.75" bottom="0.75" header="0.3" footer="0.3"/>
  <pageSetup paperSize="9"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2014-02-28T03:18:54Z</cp:lastPrinted>
  <dcterms:created xsi:type="dcterms:W3CDTF">2014-01-09T03:48:49Z</dcterms:created>
  <dcterms:modified xsi:type="dcterms:W3CDTF">2014-07-08T04:24:37Z</dcterms:modified>
</cp:coreProperties>
</file>