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525" windowWidth="19440" windowHeight="7080" firstSheet="4" activeTab="4"/>
  </bookViews>
  <sheets>
    <sheet name="XepHang" sheetId="10" state="hidden" r:id="rId1"/>
    <sheet name="ThamSo" sheetId="3" state="hidden" r:id="rId2"/>
    <sheet name="Style" sheetId="4" state="hidden" r:id="rId3"/>
    <sheet name="BaoCao1" sheetId="6" state="hidden" r:id="rId4"/>
    <sheet name="BaoCao" sheetId="9" r:id="rId5"/>
  </sheets>
  <calcPr calcId="144525" refMode="R1C1"/>
</workbook>
</file>

<file path=xl/calcChain.xml><?xml version="1.0" encoding="utf-8"?>
<calcChain xmlns="http://schemas.openxmlformats.org/spreadsheetml/2006/main">
  <c r="W8" i="9" l="1"/>
  <c r="Y28" i="9"/>
  <c r="Q32" i="9" s="1"/>
  <c r="U37" i="9"/>
  <c r="W5" i="9"/>
  <c r="K8" i="9"/>
  <c r="B2" i="9"/>
  <c r="B1" i="9"/>
  <c r="J32" i="9" l="1"/>
  <c r="L6" i="9"/>
  <c r="B11" i="9" l="1"/>
  <c r="B10" i="9"/>
  <c r="B9" i="9"/>
  <c r="B8" i="9"/>
  <c r="N9" i="9"/>
  <c r="A12" i="3"/>
  <c r="A13" i="3"/>
  <c r="A14" i="3"/>
  <c r="A15" i="3"/>
  <c r="A16" i="3"/>
  <c r="A17" i="3"/>
  <c r="A18" i="3"/>
  <c r="A19" i="3"/>
  <c r="A20" i="3"/>
  <c r="A21" i="3"/>
  <c r="A22" i="3"/>
  <c r="A23" i="3"/>
  <c r="A24" i="3"/>
  <c r="A25" i="3"/>
  <c r="A26" i="3"/>
  <c r="A27" i="3"/>
  <c r="A28" i="3"/>
  <c r="A11" i="3" l="1"/>
  <c r="U15" i="6"/>
  <c r="D15" i="6"/>
  <c r="A10" i="3"/>
  <c r="A7" i="6"/>
  <c r="A5" i="6"/>
  <c r="D3" i="6"/>
  <c r="A3" i="3"/>
  <c r="A4" i="3"/>
  <c r="A5" i="3"/>
  <c r="A6" i="3"/>
  <c r="A7" i="3"/>
  <c r="A8" i="3"/>
  <c r="A9" i="3"/>
  <c r="A2" i="3"/>
  <c r="AB23" i="6"/>
  <c r="X23" i="6"/>
</calcChain>
</file>

<file path=xl/sharedStrings.xml><?xml version="1.0" encoding="utf-8"?>
<sst xmlns="http://schemas.openxmlformats.org/spreadsheetml/2006/main" count="374" uniqueCount="158">
  <si>
    <t xml:space="preserve">Dự án"Tăng cường năng lực làm kinh tế cho phụ nữ" </t>
  </si>
  <si>
    <t>CỘNG HÒA XÃ HỘI CHỦ NGHĨA VIỆT NAM</t>
  </si>
  <si>
    <t>Mẫu: TD-06A/BTV</t>
  </si>
  <si>
    <t>Độc lập - Tự do - Hạnh phúc</t>
  </si>
  <si>
    <t>-------------------------------</t>
  </si>
  <si>
    <t>TT</t>
  </si>
  <si>
    <t xml:space="preserve">Họ và tên </t>
  </si>
  <si>
    <t>Địa chỉ</t>
  </si>
  <si>
    <t>Mã TV</t>
  </si>
  <si>
    <t>Số tiền trả hàng tháng</t>
  </si>
  <si>
    <t>Chữ ký</t>
  </si>
  <si>
    <t>Tổng cộng</t>
  </si>
  <si>
    <t>***</t>
  </si>
  <si>
    <t>Điều 1: Quyền và nghĩa vụ của Chương trình (Bên A)</t>
  </si>
  <si>
    <t>Điều 2: Quyền và nghĩa vụ của các thành viên vay vốn (Bên B)</t>
  </si>
  <si>
    <t>Điều 3: Điều khoản chung</t>
  </si>
  <si>
    <t>Cán bộ tín dụng</t>
  </si>
  <si>
    <t>Trưởng Chi nhánh</t>
  </si>
  <si>
    <t>Đại diện:</t>
  </si>
  <si>
    <t>CHƯƠNG TRÌNH "BÀN TAY VÀNG"</t>
  </si>
  <si>
    <t>Bên A (Bên cho vay):</t>
  </si>
  <si>
    <t xml:space="preserve">Chương trình Bàn Tay Vàng - Hội Liên hiệp Phụ nữ thành phố Cần Thơ </t>
  </si>
  <si>
    <t xml:space="preserve">Bên B (Bên vay vốn): </t>
  </si>
  <si>
    <t>Là các ông/bà vay vốn có tên và số tiền vay theo danh sách chi tiết sau đây:</t>
  </si>
  <si>
    <t>Chức vụ:</t>
  </si>
  <si>
    <t>Thời hạn (tháng)</t>
  </si>
  <si>
    <t>Số CMND/ Số Sổ hộ khẩu</t>
  </si>
  <si>
    <t>Dư nợ gốc (tháng)</t>
  </si>
  <si>
    <t>Dư nợ gốc lãi (tháng)</t>
  </si>
  <si>
    <t>Từ ngày, đến ngày</t>
  </si>
  <si>
    <t xml:space="preserve"> - Bên A đồng ý cho Bên B vay số tiền, thời hạn và lãi suất theo như bảng danh sách trên, với mục đích sử dụng tiền vay theo đơn xin vay của từng thành viên.</t>
  </si>
  <si>
    <t xml:space="preserve"> - Phát vốn đầy đủ và kịp thời cho các thành viên Bên B trong vòng 15 ngày kể từ ngày ký hợp đồng.</t>
  </si>
  <si>
    <t xml:space="preserve"> - Cán bộ tín dụng của Chương trình phải ký xác nhận vào Sổ vay vốn khi thu vốn và nhận tiết kiệm của thành viên.</t>
  </si>
  <si>
    <t xml:space="preserve"> - Tập huấn về các quy định của Chương trình, hỗ trợ cung cấp thông tin khi thành viên cần.</t>
  </si>
  <si>
    <t xml:space="preserve"> - Hoàn trả tiết kiệm đúng quy định của Chương trình.</t>
  </si>
  <si>
    <t xml:space="preserve"> - Từ chối Phát tiền vay, chấm dứt việc cho vay, thu hồi gốc lãi trước kỳ hạn khi Bên B không trả nợ đúng hạn hoặc sử dụng vốn sai mục đích, vi phạm hợp đồng này.</t>
  </si>
  <si>
    <t xml:space="preserve"> - Nếu Hoàn trả trước thời hạn, thành viên vẫn phải trả gốc và lãi đầy đủ.</t>
  </si>
  <si>
    <t xml:space="preserve"> - Chịu trách nhiệm trước pháp luật khi vi phạm các cam kết trong hợp đồng này.</t>
  </si>
  <si>
    <t xml:space="preserve"> - Hai Bên phải nghiêm túc thực hiện đúng các điều trong hợp đồng. Nếu sửa đổi, điều chỉnh đều phải được sự nhất trí của cả Hai Bên và được thể hiện bằng văn bản.</t>
  </si>
  <si>
    <t xml:space="preserve"> - Hợp đồng lập thành ..... bản có giá trị pháp lý như nhau, Bên A giữ 01 bản, Bên B mỗi thành viên giữ 01 bản.</t>
  </si>
  <si>
    <t xml:space="preserve"> - Vay vốn theo nhóm bảo lãnh, không thế chấp tài sản.</t>
  </si>
  <si>
    <t xml:space="preserve"> - Thành viên tham gia vay vốn phải gửi tiết kiệm bắt buộc và được hưởng lãi khi đạt mức quy định.</t>
  </si>
  <si>
    <t xml:space="preserve"> - Khi nhận vốn, Hoàn trả vốn và gửi tiết kiệm, thành viên phải mang theo Sổ và yêu cầu Cán bộ tín dụng của Bên A ký xác nhận vào sổ. Nếu trong Sổ không có chữ ký của Cán bộ tín dụng, thì việc Hoàn trả của thành viên cũng như gửi tiết kiệm không được công nhận.</t>
  </si>
  <si>
    <t xml:space="preserve"> - Thành viên tham gia vay vốn cam kết Hoàn trả vốn vay gốc, lãi và gửi tiết kiệm đầy đủ và đúng hạn. cam kết bảo lãnh nhóm và giúp đỡ các thành viên khác trong nhóm Hoàn trả đầy đủ và đúng hạn.</t>
  </si>
  <si>
    <t xml:space="preserve"> - Sử dụng vốn vay đúng mục đích trong đơn xin vay vốn.</t>
  </si>
  <si>
    <t xml:space="preserve"> - Các thành viên phải tham gia họp nhóm đầy đủ và đúng giờ.</t>
  </si>
  <si>
    <t xml:space="preserve"> - Trả lãi phạt theo chính sách và quy định của Chương trình khi chậm trả.</t>
  </si>
  <si>
    <t xml:space="preserve"> - Hợp đồng này có hiệu lực kể Từ ngày ký cho đến khi Bên B thanh toán cho Bên A đầy đủ gốc và lãi tiền vay.</t>
  </si>
  <si>
    <t xml:space="preserve"> - Bên A ký xác nhận</t>
  </si>
  <si>
    <t xml:space="preserve"> - Các thành viên vay vốn Bên B cùng ký xác nhận toàn bộ nội dung của hợp đồng theo bảng danh sách Bên trên.</t>
  </si>
  <si>
    <t>Thới Lai, ngày ....... tháng ....... năm 20.....</t>
  </si>
  <si>
    <t>TM BCH PHỤ NỮ HUYỆN</t>
  </si>
  <si>
    <t>CHỦ TỊCH</t>
  </si>
  <si>
    <t>STT</t>
  </si>
  <si>
    <t>Mã tham số</t>
  </si>
  <si>
    <t>Giá trị</t>
  </si>
  <si>
    <t>Mô tả</t>
  </si>
  <si>
    <t>P_TEN_DON_VI</t>
  </si>
  <si>
    <t>Tên đơn vị</t>
  </si>
  <si>
    <t>P_DIA_CHI_DON_VI</t>
  </si>
  <si>
    <t>7/17 Lương Định Của, P.Bình Khánh,Quận 2, TP. HCM</t>
  </si>
  <si>
    <t>Địa chỉ đơn vị</t>
  </si>
  <si>
    <t>P_NOI_LAP_BIEU</t>
  </si>
  <si>
    <t>Thới lai</t>
  </si>
  <si>
    <t>Nơi lập biểu</t>
  </si>
  <si>
    <t>P_NGAY_BAO_CAO</t>
  </si>
  <si>
    <t>Ngày in báo cáo(yyyyMMdd)</t>
  </si>
  <si>
    <t>P_GIAM_DOC</t>
  </si>
  <si>
    <t>NGUYỄN TRUNG DŨNG</t>
  </si>
  <si>
    <t>Giám đốc</t>
  </si>
  <si>
    <t>P_NGUOI_LAP</t>
  </si>
  <si>
    <t>TÊN NGƯỜI LẬP</t>
  </si>
  <si>
    <t>Người lập báo cáo</t>
  </si>
  <si>
    <t>P_SO_GIAO_DICH</t>
  </si>
  <si>
    <t>Số giao dịch lập khế ước danh sách</t>
  </si>
  <si>
    <t>P_TEN_CUM</t>
  </si>
  <si>
    <t>Tên cụm</t>
  </si>
  <si>
    <t>P_TEN_NHOM</t>
  </si>
  <si>
    <t>Tên nhóm</t>
  </si>
  <si>
    <t>Name</t>
  </si>
  <si>
    <t>Format</t>
  </si>
  <si>
    <t>Desc</t>
  </si>
  <si>
    <t>S1</t>
  </si>
  <si>
    <t>P_TEN_CHUC_VU</t>
  </si>
  <si>
    <t>Chủ tịch Hội LHPN</t>
  </si>
  <si>
    <t>P_ChuTichLHPN</t>
  </si>
  <si>
    <t>Căn cứ đơn xin vay vốn của khách hàng, phiếu thẩm định và đề nghị cho vay của Chương trình Bàn Tay Vàng chi nhánh Thới Lai.</t>
  </si>
  <si>
    <t>P_TEN_CHI_NHANH</t>
  </si>
  <si>
    <t>---</t>
  </si>
  <si>
    <t>Tên chi nhánh</t>
  </si>
  <si>
    <t>PHIẾU XẾP HẠNG TÍN DỤNG KHÁCH HÀNG</t>
  </si>
  <si>
    <t>1. THÔNG TIN CƠ BẢN VỀ CÁ NHÂN</t>
  </si>
  <si>
    <t>2. CHẤM ĐIỂM TÍN DỤNG</t>
  </si>
  <si>
    <t>Chỉ tiêu</t>
  </si>
  <si>
    <t>Điểm số</t>
  </si>
  <si>
    <t>Độ tuổi</t>
  </si>
  <si>
    <t>Tình trạng hôn nhân</t>
  </si>
  <si>
    <t>Số người có thu nhập trong gia đình</t>
  </si>
  <si>
    <t>Số người sống phụ thuộc</t>
  </si>
  <si>
    <t>Mức thu nhập hàng tháng</t>
  </si>
  <si>
    <t>Chênh lệch giữa thu nhập và chi tiêu hàng tháng</t>
  </si>
  <si>
    <t>Giá trị tài sản khách hàng sở hữu</t>
  </si>
  <si>
    <t xml:space="preserve">Quan hệ tín dụng khách hàng với tổ chức </t>
  </si>
  <si>
    <t>Uy tín khách hàng trong giao dịch tín dụng</t>
  </si>
  <si>
    <t>Dư nợ tín dụng khách hàng với tổ chức tín dụng</t>
  </si>
  <si>
    <t>Số dư tiền gửi tiết kiệm trung bình/ tháng</t>
  </si>
  <si>
    <t>Tổng điểm chỉ tiêu</t>
  </si>
  <si>
    <t>3. XẾP HẠNG TÍN DỤNG</t>
  </si>
  <si>
    <t>Hạng tín dụng</t>
  </si>
  <si>
    <t>Diễn giải</t>
  </si>
  <si>
    <t xml:space="preserve">3a.  Xếp hạng tín dụng:  </t>
  </si>
  <si>
    <t>3b. Ghi chú:</t>
  </si>
  <si>
    <t>NGƯỜI NHẬP</t>
  </si>
  <si>
    <t>P_MA_KHANG</t>
  </si>
  <si>
    <t>P_TEN_KHANG</t>
  </si>
  <si>
    <t>P_NGAY_SINH</t>
  </si>
  <si>
    <t>P_THANG_SINH</t>
  </si>
  <si>
    <t>P_NAM_SINH</t>
  </si>
  <si>
    <t>P_DAN_TOC</t>
  </si>
  <si>
    <t>P_SO_CMND</t>
  </si>
  <si>
    <t>P_NOI_CAP</t>
  </si>
  <si>
    <t>P_NGAY_CAP</t>
  </si>
  <si>
    <t>P_THANG_CAP</t>
  </si>
  <si>
    <t>P_NAM_CAP</t>
  </si>
  <si>
    <t>P_SO_HO_KHAU</t>
  </si>
  <si>
    <t>P_XA_PHUONG</t>
  </si>
  <si>
    <t>P_QUAN_HUYEN</t>
  </si>
  <si>
    <t>P_TEN_TINHTP</t>
  </si>
  <si>
    <t>Mã khách hàng</t>
  </si>
  <si>
    <t>Tên khách hàng</t>
  </si>
  <si>
    <t>Ngày sinh</t>
  </si>
  <si>
    <t>Tháng sinh</t>
  </si>
  <si>
    <t>Năm sinh</t>
  </si>
  <si>
    <t>Dân tộc</t>
  </si>
  <si>
    <t>Số CMND</t>
  </si>
  <si>
    <t>Nơi cấp</t>
  </si>
  <si>
    <t>Ngày cấp</t>
  </si>
  <si>
    <t>Tháng cấp</t>
  </si>
  <si>
    <t>Năm cấp</t>
  </si>
  <si>
    <t>Số hộ khẩu</t>
  </si>
  <si>
    <t>Xã phường</t>
  </si>
  <si>
    <t>Quận huyện</t>
  </si>
  <si>
    <t>Tỉnh TP</t>
  </si>
  <si>
    <t>……………...</t>
  </si>
  <si>
    <t>..</t>
  </si>
  <si>
    <t>….</t>
  </si>
  <si>
    <t>Điểm</t>
  </si>
  <si>
    <t>Hạng</t>
  </si>
  <si>
    <t xml:space="preserve">Hạng AA </t>
  </si>
  <si>
    <t>Hạng C</t>
  </si>
  <si>
    <t>Hạng B</t>
  </si>
  <si>
    <t>Hạng BB</t>
  </si>
  <si>
    <t>Hạng A</t>
  </si>
  <si>
    <t>Từ chối cấp tín dụng</t>
  </si>
  <si>
    <t>Không khuyến khích mở rộng tín dụng</t>
  </si>
  <si>
    <t>Cấp tín dụng phụ thuộc vào phương án kinh doanh, đảm bảo tiền vay, lịch sử tín dụng (nếu có)</t>
  </si>
  <si>
    <t>Đáp ứng nhu cầu tín dụng</t>
  </si>
  <si>
    <t>Đáp ứng tối đa nhu cầu tín dụng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</si>
</sst>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22" x14ac:knownFonts="1">
    <font>
      <sz val="11"/>
      <color theme="1"/>
      <name val="Arial"/>
      <family val="2"/>
      <scheme val="minor"/>
    </font>
    <font>
      <sz val="11"/>
      <color theme="1"/>
      <name val="Times New Roman"/>
      <family val="1"/>
    </font>
    <font>
      <b/>
      <sz val="11"/>
      <color theme="1"/>
      <name val="Times New Roman"/>
      <family val="1"/>
    </font>
    <font>
      <b/>
      <sz val="14"/>
      <color theme="1"/>
      <name val="Times New Roman"/>
      <family val="1"/>
    </font>
    <font>
      <b/>
      <sz val="10"/>
      <color theme="1"/>
      <name val="Times New Roman"/>
      <family val="1"/>
    </font>
    <font>
      <sz val="10"/>
      <color theme="1"/>
      <name val="Times New Roman"/>
      <family val="1"/>
    </font>
    <font>
      <b/>
      <sz val="11"/>
      <color theme="1"/>
      <name val="Arial"/>
      <family val="2"/>
      <scheme val="minor"/>
    </font>
    <font>
      <sz val="11"/>
      <color theme="1"/>
      <name val="Arial"/>
      <family val="2"/>
      <scheme val="minor"/>
    </font>
    <font>
      <sz val="12"/>
      <name val="Times New Roman"/>
      <family val="1"/>
    </font>
    <font>
      <b/>
      <sz val="10"/>
      <name val="Times New Roman"/>
      <family val="1"/>
    </font>
    <font>
      <sz val="10"/>
      <name val="Times New Roman"/>
      <family val="1"/>
    </font>
    <font>
      <sz val="10"/>
      <color rgb="FFFF0000"/>
      <name val="Times New Roman"/>
      <family val="1"/>
    </font>
    <font>
      <b/>
      <i/>
      <sz val="12"/>
      <name val="Times New Roman"/>
      <family val="1"/>
    </font>
    <font>
      <b/>
      <sz val="16"/>
      <name val="Times New Roman"/>
      <family val="1"/>
    </font>
    <font>
      <sz val="12"/>
      <color rgb="FFFF0000"/>
      <name val="Times New Roman"/>
      <family val="1"/>
    </font>
    <font>
      <i/>
      <sz val="12"/>
      <name val="Times New Roman"/>
      <family val="1"/>
    </font>
    <font>
      <b/>
      <sz val="12"/>
      <name val="Times New Roman"/>
      <family val="1"/>
    </font>
    <font>
      <u/>
      <sz val="9"/>
      <name val="Times New Roman"/>
      <family val="1"/>
    </font>
    <font>
      <sz val="11"/>
      <name val="Times New Roman"/>
      <family val="1"/>
    </font>
    <font>
      <b/>
      <i/>
      <sz val="10"/>
      <name val="Times New Roman"/>
      <family val="1"/>
    </font>
    <font>
      <sz val="10"/>
      <name val="Times New Roman"/>
      <family val="1"/>
      <charset val="163"/>
    </font>
    <font>
      <b/>
      <sz val="10"/>
      <name val="Times New Roman"/>
      <family val="1"/>
      <charset val="163"/>
    </font>
  </fonts>
  <fills count="3">
    <fill>
      <patternFill patternType="none"/>
    </fill>
    <fill>
      <patternFill patternType="gray125"/>
    </fill>
    <fill>
      <patternFill patternType="solid">
        <fgColor indexed="4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164" fontId="7" fillId="0" borderId="0" applyFont="0" applyFill="0" applyBorder="0" applyAlignment="0" applyProtection="0"/>
  </cellStyleXfs>
  <cellXfs count="161">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left" vertical="center"/>
    </xf>
    <xf numFmtId="0" fontId="2" fillId="0" borderId="0" xfId="0" applyFont="1" applyAlignment="1">
      <alignment horizontal="left"/>
    </xf>
    <xf numFmtId="0" fontId="6" fillId="0" borderId="1" xfId="0" applyFont="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165" fontId="0" fillId="0" borderId="0" xfId="1" applyNumberFormat="1" applyFont="1"/>
    <xf numFmtId="0" fontId="0" fillId="0" borderId="1" xfId="0" applyFill="1" applyBorder="1"/>
    <xf numFmtId="0" fontId="1" fillId="0" borderId="0" xfId="0" applyFont="1" applyAlignment="1"/>
    <xf numFmtId="0" fontId="2" fillId="0" borderId="0" xfId="0" applyFont="1" applyAlignment="1">
      <alignment vertical="center"/>
    </xf>
    <xf numFmtId="0" fontId="8" fillId="0" borderId="0" xfId="0" applyFont="1" applyFill="1" applyBorder="1" applyAlignment="1" applyProtection="1">
      <alignment vertical="center"/>
      <protection locked="0"/>
    </xf>
    <xf numFmtId="0" fontId="9" fillId="0" borderId="0" xfId="0" applyFont="1" applyFill="1" applyBorder="1" applyAlignment="1" applyProtection="1">
      <alignment vertical="center"/>
      <protection locked="0"/>
    </xf>
    <xf numFmtId="0" fontId="12" fillId="0" borderId="0" xfId="0" applyFont="1" applyFill="1" applyAlignment="1" applyProtection="1">
      <alignment vertical="center"/>
      <protection locked="0"/>
    </xf>
    <xf numFmtId="0" fontId="8" fillId="0" borderId="0" xfId="0" applyFont="1" applyFill="1" applyAlignment="1">
      <alignment vertical="center"/>
    </xf>
    <xf numFmtId="0" fontId="8" fillId="0" borderId="0" xfId="0" applyFont="1" applyFill="1" applyAlignment="1" applyProtection="1">
      <alignment vertical="center"/>
      <protection locked="0"/>
    </xf>
    <xf numFmtId="0" fontId="10" fillId="0" borderId="0" xfId="0" applyFont="1" applyFill="1" applyBorder="1" applyAlignment="1" applyProtection="1">
      <alignment vertical="center"/>
      <protection locked="0"/>
    </xf>
    <xf numFmtId="0" fontId="8" fillId="0" borderId="0" xfId="0" applyFont="1" applyFill="1" applyBorder="1" applyAlignment="1">
      <alignment vertical="center"/>
    </xf>
    <xf numFmtId="0" fontId="13" fillId="0" borderId="0" xfId="0" applyFont="1" applyFill="1" applyAlignment="1" applyProtection="1">
      <alignment vertical="center"/>
      <protection locked="0"/>
    </xf>
    <xf numFmtId="0" fontId="15" fillId="0" borderId="0" xfId="0" applyFont="1" applyFill="1" applyAlignment="1">
      <alignment vertical="center"/>
    </xf>
    <xf numFmtId="0" fontId="9" fillId="0" borderId="0" xfId="0" applyFont="1" applyFill="1" applyAlignment="1" applyProtection="1">
      <alignment vertical="center"/>
      <protection locked="0"/>
    </xf>
    <xf numFmtId="0" fontId="10" fillId="0" borderId="0" xfId="0" applyFont="1" applyFill="1" applyAlignment="1">
      <alignment vertical="center"/>
    </xf>
    <xf numFmtId="0" fontId="10" fillId="0" borderId="0" xfId="0" applyFont="1" applyFill="1" applyAlignment="1" applyProtection="1">
      <alignment vertical="center"/>
      <protection locked="0"/>
    </xf>
    <xf numFmtId="0" fontId="16" fillId="0" borderId="0" xfId="0" applyFont="1" applyFill="1" applyBorder="1" applyAlignment="1" applyProtection="1">
      <alignment vertical="center"/>
      <protection locked="0"/>
    </xf>
    <xf numFmtId="0" fontId="16" fillId="0" borderId="0" xfId="0" applyFont="1" applyFill="1" applyAlignment="1">
      <alignment vertical="center"/>
    </xf>
    <xf numFmtId="0" fontId="16" fillId="0" borderId="0" xfId="0" applyFont="1" applyFill="1" applyAlignment="1" applyProtection="1">
      <alignment vertical="center"/>
      <protection locked="0"/>
    </xf>
    <xf numFmtId="0" fontId="10" fillId="0" borderId="0" xfId="0" applyFont="1" applyFill="1" applyAlignment="1" applyProtection="1">
      <alignment horizontal="center" vertical="center"/>
      <protection locked="0"/>
    </xf>
    <xf numFmtId="0" fontId="14" fillId="0" borderId="0" xfId="0" applyFont="1" applyFill="1" applyAlignment="1" applyProtection="1">
      <alignment vertical="center"/>
      <protection locked="0"/>
    </xf>
    <xf numFmtId="0" fontId="16" fillId="0" borderId="0" xfId="0" applyFont="1" applyFill="1" applyAlignment="1" applyProtection="1">
      <alignment horizontal="center" vertical="center"/>
      <protection locked="0"/>
    </xf>
    <xf numFmtId="0" fontId="11" fillId="0" borderId="0" xfId="0" applyFont="1" applyFill="1" applyAlignment="1" applyProtection="1">
      <alignment vertical="center"/>
      <protection locked="0"/>
    </xf>
    <xf numFmtId="0" fontId="9" fillId="0" borderId="14" xfId="0" applyFont="1" applyFill="1" applyBorder="1" applyAlignment="1" applyProtection="1">
      <alignment vertical="center" wrapText="1"/>
      <protection locked="0"/>
    </xf>
    <xf numFmtId="0" fontId="10" fillId="0" borderId="55" xfId="0" applyFont="1" applyFill="1" applyBorder="1" applyAlignment="1" applyProtection="1">
      <alignment vertical="center"/>
      <protection locked="0"/>
    </xf>
    <xf numFmtId="0" fontId="9" fillId="0" borderId="55" xfId="0" applyFont="1" applyFill="1" applyBorder="1" applyAlignment="1" applyProtection="1">
      <alignment vertical="center"/>
      <protection locked="0"/>
    </xf>
    <xf numFmtId="0" fontId="8" fillId="0" borderId="55" xfId="0" applyFont="1" applyFill="1" applyBorder="1" applyAlignment="1" applyProtection="1">
      <alignment vertical="center"/>
      <protection locked="0"/>
    </xf>
    <xf numFmtId="0" fontId="8" fillId="0" borderId="33" xfId="0" applyFont="1" applyFill="1" applyBorder="1" applyAlignment="1">
      <alignment vertical="center"/>
    </xf>
    <xf numFmtId="0" fontId="10" fillId="0" borderId="56" xfId="0" applyFont="1" applyFill="1" applyBorder="1" applyAlignment="1" applyProtection="1">
      <protection locked="0"/>
    </xf>
    <xf numFmtId="0" fontId="10" fillId="0" borderId="0" xfId="0" applyFont="1" applyFill="1" applyBorder="1" applyAlignment="1" applyProtection="1">
      <protection locked="0"/>
    </xf>
    <xf numFmtId="0" fontId="10" fillId="0" borderId="0" xfId="0" applyFont="1" applyFill="1" applyAlignment="1" applyProtection="1">
      <protection locked="0"/>
    </xf>
    <xf numFmtId="0" fontId="9" fillId="0" borderId="0" xfId="0" applyFont="1" applyFill="1" applyAlignment="1">
      <alignment vertical="center"/>
    </xf>
    <xf numFmtId="0" fontId="14" fillId="0" borderId="0" xfId="0" applyFont="1" applyFill="1" applyAlignment="1">
      <alignment vertical="center"/>
    </xf>
    <xf numFmtId="0" fontId="0" fillId="0" borderId="1" xfId="0" applyBorder="1" applyAlignment="1">
      <alignment wrapText="1"/>
    </xf>
    <xf numFmtId="0" fontId="20" fillId="0" borderId="0" xfId="0" applyFont="1" applyFill="1" applyBorder="1" applyAlignment="1" applyProtection="1">
      <alignment vertical="center"/>
      <protection locked="0"/>
    </xf>
    <xf numFmtId="0" fontId="2" fillId="0" borderId="0" xfId="0" applyFont="1" applyAlignment="1">
      <alignment horizontal="center" vertical="center"/>
    </xf>
    <xf numFmtId="0" fontId="2" fillId="0" borderId="0" xfId="0" applyFont="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165" fontId="1" fillId="0" borderId="2" xfId="1" applyNumberFormat="1" applyFont="1" applyBorder="1" applyAlignment="1">
      <alignment horizontal="center"/>
    </xf>
    <xf numFmtId="165" fontId="1" fillId="0" borderId="12" xfId="1" applyNumberFormat="1" applyFont="1" applyBorder="1" applyAlignment="1">
      <alignment horizontal="center"/>
    </xf>
    <xf numFmtId="165" fontId="1" fillId="0" borderId="13" xfId="1" applyNumberFormat="1" applyFont="1" applyBorder="1" applyAlignment="1">
      <alignment horizont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1" fillId="0" borderId="2"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2" fillId="0" borderId="1" xfId="0" applyFont="1" applyBorder="1" applyAlignment="1">
      <alignment horizontal="center" vertical="center"/>
    </xf>
    <xf numFmtId="165" fontId="1" fillId="0" borderId="1" xfId="1" applyNumberFormat="1" applyFont="1" applyBorder="1" applyAlignment="1">
      <alignment horizontal="center"/>
    </xf>
    <xf numFmtId="0" fontId="1" fillId="0" borderId="2"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quotePrefix="1"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1" xfId="0" applyFont="1" applyBorder="1" applyAlignment="1">
      <alignment horizontal="center"/>
    </xf>
    <xf numFmtId="0" fontId="2"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10" fillId="0" borderId="0" xfId="0" applyFont="1" applyFill="1" applyBorder="1" applyAlignment="1">
      <alignment horizontal="center" vertical="center"/>
    </xf>
    <xf numFmtId="0" fontId="18" fillId="0" borderId="39" xfId="0" applyFont="1" applyFill="1" applyBorder="1" applyAlignment="1" applyProtection="1">
      <alignment horizontal="center" vertical="center" wrapText="1"/>
      <protection locked="0"/>
    </xf>
    <xf numFmtId="0" fontId="18" fillId="0" borderId="40" xfId="0" applyFont="1" applyFill="1" applyBorder="1" applyAlignment="1" applyProtection="1">
      <alignment horizontal="center" vertical="center" wrapText="1"/>
      <protection locked="0"/>
    </xf>
    <xf numFmtId="0" fontId="10" fillId="0" borderId="41" xfId="0" applyFont="1" applyFill="1" applyBorder="1" applyAlignment="1" applyProtection="1">
      <alignment horizontal="left" vertical="center" wrapText="1"/>
      <protection locked="0"/>
    </xf>
    <xf numFmtId="0" fontId="10" fillId="0" borderId="42" xfId="0" applyFont="1" applyFill="1" applyBorder="1" applyAlignment="1" applyProtection="1">
      <alignment horizontal="left" vertical="center" wrapText="1"/>
      <protection locked="0"/>
    </xf>
    <xf numFmtId="0" fontId="10" fillId="0" borderId="43" xfId="0" applyFont="1" applyFill="1" applyBorder="1" applyAlignment="1" applyProtection="1">
      <alignment horizontal="left" vertical="center" wrapText="1"/>
      <protection locked="0"/>
    </xf>
    <xf numFmtId="0" fontId="10" fillId="0" borderId="33" xfId="0" applyFont="1" applyFill="1" applyBorder="1" applyAlignment="1" applyProtection="1">
      <alignment horizontal="center" vertical="center" wrapText="1"/>
      <protection locked="0"/>
    </xf>
    <xf numFmtId="0" fontId="10" fillId="0" borderId="34" xfId="0" applyFont="1" applyFill="1" applyBorder="1" applyAlignment="1" applyProtection="1">
      <alignment horizontal="center" vertical="center" wrapText="1"/>
      <protection locked="0"/>
    </xf>
    <xf numFmtId="0" fontId="19" fillId="2" borderId="49" xfId="0" applyFont="1" applyFill="1" applyBorder="1" applyAlignment="1" applyProtection="1">
      <alignment horizontal="center" vertical="center"/>
      <protection locked="0"/>
    </xf>
    <xf numFmtId="0" fontId="19" fillId="2" borderId="50" xfId="0" applyFont="1" applyFill="1" applyBorder="1" applyAlignment="1" applyProtection="1">
      <alignment horizontal="center" vertical="center"/>
      <protection locked="0"/>
    </xf>
    <xf numFmtId="0" fontId="19" fillId="2" borderId="51" xfId="0" applyFont="1" applyFill="1" applyBorder="1" applyAlignment="1" applyProtection="1">
      <alignment horizontal="center" vertical="center"/>
      <protection locked="0"/>
    </xf>
    <xf numFmtId="0" fontId="19" fillId="2" borderId="52" xfId="0" applyFont="1" applyFill="1" applyBorder="1" applyAlignment="1" applyProtection="1">
      <alignment horizontal="center" vertical="center"/>
      <protection locked="0"/>
    </xf>
    <xf numFmtId="0" fontId="19" fillId="2" borderId="53" xfId="0" applyFont="1" applyFill="1" applyBorder="1" applyAlignment="1" applyProtection="1">
      <alignment horizontal="center" vertical="center"/>
      <protection locked="0"/>
    </xf>
    <xf numFmtId="0" fontId="16" fillId="2" borderId="54" xfId="0" applyFont="1" applyFill="1" applyBorder="1" applyAlignment="1" applyProtection="1">
      <alignment horizontal="center" vertical="center"/>
      <protection locked="0"/>
    </xf>
    <xf numFmtId="0" fontId="16" fillId="2" borderId="1" xfId="0" applyFont="1" applyFill="1" applyBorder="1" applyAlignment="1" applyProtection="1">
      <alignment horizontal="center" vertical="center"/>
      <protection locked="0"/>
    </xf>
    <xf numFmtId="0" fontId="16" fillId="2" borderId="45" xfId="0" applyFont="1" applyFill="1" applyBorder="1" applyAlignment="1" applyProtection="1">
      <alignment horizontal="center" vertical="center"/>
      <protection locked="0"/>
    </xf>
    <xf numFmtId="0" fontId="16" fillId="2" borderId="46" xfId="0" applyFont="1" applyFill="1" applyBorder="1" applyAlignment="1" applyProtection="1">
      <alignment horizontal="center" vertical="center"/>
      <protection locked="0"/>
    </xf>
    <xf numFmtId="0" fontId="9" fillId="0" borderId="0" xfId="0" applyFont="1" applyFill="1" applyBorder="1" applyAlignment="1" applyProtection="1">
      <alignment horizontal="center" vertical="center"/>
      <protection locked="0"/>
    </xf>
    <xf numFmtId="0" fontId="21" fillId="0" borderId="56" xfId="0" applyFont="1" applyFill="1" applyBorder="1" applyAlignment="1" applyProtection="1">
      <alignment horizontal="center"/>
      <protection locked="0"/>
    </xf>
    <xf numFmtId="0" fontId="10" fillId="0" borderId="41" xfId="0" applyFont="1" applyFill="1" applyBorder="1" applyAlignment="1" applyProtection="1">
      <alignment horizontal="center" vertical="center" wrapText="1"/>
      <protection locked="0"/>
    </xf>
    <xf numFmtId="0" fontId="10" fillId="0" borderId="42" xfId="0" applyFont="1" applyFill="1" applyBorder="1" applyAlignment="1" applyProtection="1">
      <alignment horizontal="center" vertical="center" wrapText="1"/>
      <protection locked="0"/>
    </xf>
    <xf numFmtId="0" fontId="10" fillId="0" borderId="44" xfId="0" applyFont="1" applyFill="1" applyBorder="1" applyAlignment="1" applyProtection="1">
      <alignment horizontal="center" vertical="center" wrapText="1"/>
      <protection locked="0"/>
    </xf>
    <xf numFmtId="0" fontId="9" fillId="0" borderId="45" xfId="0" applyFont="1" applyFill="1" applyBorder="1" applyAlignment="1" applyProtection="1">
      <alignment horizontal="center" vertical="center"/>
      <protection locked="0"/>
    </xf>
    <xf numFmtId="0" fontId="9" fillId="0" borderId="46" xfId="0" applyFont="1" applyFill="1" applyBorder="1" applyAlignment="1" applyProtection="1">
      <alignment horizontal="center" vertical="center"/>
      <protection locked="0"/>
    </xf>
    <xf numFmtId="0" fontId="9" fillId="0" borderId="47" xfId="0" applyFont="1" applyFill="1" applyBorder="1" applyAlignment="1" applyProtection="1">
      <alignment horizontal="center" vertical="center"/>
      <protection locked="0"/>
    </xf>
    <xf numFmtId="0" fontId="9" fillId="0" borderId="46" xfId="0" applyFont="1" applyFill="1" applyBorder="1" applyAlignment="1" applyProtection="1">
      <alignment horizontal="center" vertical="center" wrapText="1"/>
      <protection locked="0"/>
    </xf>
    <xf numFmtId="0" fontId="9" fillId="0" borderId="48"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center" vertical="center" wrapText="1"/>
      <protection locked="0"/>
    </xf>
    <xf numFmtId="0" fontId="18" fillId="0" borderId="31" xfId="0" applyFont="1" applyFill="1" applyBorder="1" applyAlignment="1" applyProtection="1">
      <alignment horizontal="center" vertical="center" wrapText="1"/>
      <protection locked="0"/>
    </xf>
    <xf numFmtId="0" fontId="10" fillId="0" borderId="32" xfId="0" applyFont="1" applyFill="1" applyBorder="1" applyAlignment="1" applyProtection="1">
      <alignment horizontal="left" vertical="center" wrapText="1"/>
      <protection locked="0"/>
    </xf>
    <xf numFmtId="0" fontId="10" fillId="0" borderId="33" xfId="0" applyFont="1" applyFill="1" applyBorder="1" applyAlignment="1" applyProtection="1">
      <alignment horizontal="left" vertical="center" wrapText="1"/>
      <protection locked="0"/>
    </xf>
    <xf numFmtId="0" fontId="10" fillId="0" borderId="34" xfId="0" applyFont="1" applyFill="1" applyBorder="1" applyAlignment="1" applyProtection="1">
      <alignment horizontal="left" vertical="center" wrapText="1"/>
      <protection locked="0"/>
    </xf>
    <xf numFmtId="0" fontId="10" fillId="0" borderId="32" xfId="0" applyFont="1" applyFill="1" applyBorder="1" applyAlignment="1" applyProtection="1">
      <alignment horizontal="center" vertical="center" wrapText="1"/>
      <protection locked="0"/>
    </xf>
    <xf numFmtId="0" fontId="10" fillId="0" borderId="38" xfId="0" applyFont="1" applyFill="1" applyBorder="1" applyAlignment="1" applyProtection="1">
      <alignment horizontal="center" vertical="center" wrapText="1"/>
      <protection locked="0"/>
    </xf>
    <xf numFmtId="0" fontId="18" fillId="0" borderId="22" xfId="0" applyFont="1" applyFill="1" applyBorder="1" applyAlignment="1" applyProtection="1">
      <alignment horizontal="center" vertical="center" wrapText="1"/>
      <protection locked="0"/>
    </xf>
    <xf numFmtId="0" fontId="18" fillId="0" borderId="23" xfId="0" applyFont="1" applyFill="1" applyBorder="1" applyAlignment="1" applyProtection="1">
      <alignment horizontal="center" vertical="center" wrapText="1"/>
      <protection locked="0"/>
    </xf>
    <xf numFmtId="0" fontId="10" fillId="0" borderId="24" xfId="0" applyFont="1" applyFill="1" applyBorder="1" applyAlignment="1" applyProtection="1">
      <alignment horizontal="left" vertical="center" wrapText="1"/>
      <protection locked="0"/>
    </xf>
    <xf numFmtId="0" fontId="10" fillId="0" borderId="25" xfId="0" applyFont="1" applyFill="1" applyBorder="1" applyAlignment="1" applyProtection="1">
      <alignment horizontal="left" vertical="center" wrapText="1"/>
      <protection locked="0"/>
    </xf>
    <xf numFmtId="0" fontId="10" fillId="0" borderId="26" xfId="0" applyFont="1" applyFill="1" applyBorder="1" applyAlignment="1" applyProtection="1">
      <alignment horizontal="left" vertical="center" wrapText="1"/>
      <protection locked="0"/>
    </xf>
    <xf numFmtId="0" fontId="10" fillId="0" borderId="25" xfId="0" applyFont="1" applyFill="1" applyBorder="1" applyAlignment="1" applyProtection="1">
      <alignment horizontal="center" vertical="center" wrapText="1"/>
      <protection locked="0"/>
    </xf>
    <xf numFmtId="0" fontId="10" fillId="0" borderId="26" xfId="0" applyFont="1" applyFill="1" applyBorder="1" applyAlignment="1" applyProtection="1">
      <alignment horizontal="center" vertical="center" wrapText="1"/>
      <protection locked="0"/>
    </xf>
    <xf numFmtId="0" fontId="10" fillId="0" borderId="27" xfId="0" applyFont="1" applyFill="1" applyBorder="1" applyAlignment="1" applyProtection="1">
      <alignment horizontal="center" vertical="center" wrapText="1"/>
      <protection locked="0"/>
    </xf>
    <xf numFmtId="0" fontId="10" fillId="0" borderId="28"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center" vertical="center" wrapText="1"/>
      <protection locked="0"/>
    </xf>
    <xf numFmtId="0" fontId="10" fillId="0" borderId="35" xfId="0" applyFont="1" applyFill="1" applyBorder="1" applyAlignment="1" applyProtection="1">
      <alignment horizontal="center" vertical="center" wrapText="1"/>
      <protection locked="0"/>
    </xf>
    <xf numFmtId="0" fontId="10" fillId="0" borderId="36" xfId="0" applyFont="1" applyFill="1" applyBorder="1" applyAlignment="1" applyProtection="1">
      <alignment horizontal="center" vertical="center" wrapText="1"/>
      <protection locked="0"/>
    </xf>
    <xf numFmtId="0" fontId="10" fillId="0" borderId="37" xfId="0" applyFont="1" applyFill="1" applyBorder="1" applyAlignment="1" applyProtection="1">
      <alignment horizontal="center" vertical="center" wrapText="1"/>
      <protection locked="0"/>
    </xf>
    <xf numFmtId="0" fontId="13" fillId="0" borderId="0" xfId="0" applyFont="1" applyFill="1" applyAlignment="1" applyProtection="1">
      <alignment horizontal="center" vertical="center"/>
      <protection locked="0"/>
    </xf>
    <xf numFmtId="0" fontId="17" fillId="0" borderId="14" xfId="0" applyFont="1" applyFill="1" applyBorder="1" applyAlignment="1" applyProtection="1">
      <alignment horizontal="center" vertical="center" wrapText="1"/>
      <protection locked="0"/>
    </xf>
    <xf numFmtId="0" fontId="9" fillId="0" borderId="15" xfId="0" applyFont="1" applyFill="1" applyBorder="1" applyAlignment="1" applyProtection="1">
      <alignment horizontal="center" vertical="center" wrapText="1"/>
      <protection locked="0"/>
    </xf>
    <xf numFmtId="0" fontId="9" fillId="0" borderId="16" xfId="0" applyFont="1" applyFill="1" applyBorder="1" applyAlignment="1" applyProtection="1">
      <alignment horizontal="center" vertical="center" wrapText="1"/>
      <protection locked="0"/>
    </xf>
    <xf numFmtId="0" fontId="9" fillId="0" borderId="20" xfId="0" applyFont="1" applyFill="1" applyBorder="1" applyAlignment="1" applyProtection="1">
      <alignment horizontal="center" vertical="center" wrapText="1"/>
      <protection locked="0"/>
    </xf>
    <xf numFmtId="0" fontId="9" fillId="0" borderId="7" xfId="0" applyFont="1" applyFill="1" applyBorder="1" applyAlignment="1" applyProtection="1">
      <alignment horizontal="center" vertical="center" wrapText="1"/>
      <protection locked="0"/>
    </xf>
    <xf numFmtId="0" fontId="9" fillId="0" borderId="17" xfId="0" applyFont="1" applyFill="1" applyBorder="1" applyAlignment="1" applyProtection="1">
      <alignment horizontal="center" vertical="center" wrapText="1"/>
      <protection locked="0"/>
    </xf>
    <xf numFmtId="0" fontId="9" fillId="0" borderId="18" xfId="0" applyFont="1" applyFill="1" applyBorder="1" applyAlignment="1" applyProtection="1">
      <alignment horizontal="center" vertical="center" wrapText="1"/>
      <protection locked="0"/>
    </xf>
    <xf numFmtId="0" fontId="9" fillId="0" borderId="6"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9" fillId="0" borderId="8" xfId="0" applyFont="1" applyFill="1" applyBorder="1" applyAlignment="1" applyProtection="1">
      <alignment horizontal="center" vertical="center" wrapText="1"/>
      <protection locked="0"/>
    </xf>
    <xf numFmtId="0" fontId="9" fillId="0" borderId="9" xfId="0" applyFont="1" applyFill="1" applyBorder="1" applyAlignment="1" applyProtection="1">
      <alignment horizontal="center" vertical="center" wrapText="1"/>
      <protection locked="0"/>
    </xf>
    <xf numFmtId="0" fontId="9" fillId="0" borderId="10" xfId="0" applyFont="1" applyFill="1" applyBorder="1" applyAlignment="1" applyProtection="1">
      <alignment horizontal="center" vertical="center" wrapText="1"/>
      <protection locked="0"/>
    </xf>
    <xf numFmtId="0" fontId="9" fillId="0" borderId="19" xfId="0" applyFont="1" applyFill="1" applyBorder="1" applyAlignment="1" applyProtection="1">
      <alignment horizontal="center" vertical="center" wrapText="1"/>
      <protection locked="0"/>
    </xf>
    <xf numFmtId="0" fontId="9" fillId="0" borderId="21"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57" xfId="0" applyFont="1" applyFill="1" applyBorder="1" applyAlignment="1" applyProtection="1">
      <alignment horizontal="center" vertical="center" wrapText="1"/>
      <protection locked="0"/>
    </xf>
    <xf numFmtId="0" fontId="9" fillId="2" borderId="58" xfId="0" applyFont="1" applyFill="1" applyBorder="1" applyAlignment="1" applyProtection="1">
      <alignment horizontal="center" vertical="center" wrapText="1"/>
      <protection locked="0"/>
    </xf>
    <xf numFmtId="0" fontId="9" fillId="2" borderId="14" xfId="0" applyFont="1" applyFill="1" applyBorder="1" applyAlignment="1" applyProtection="1">
      <alignment horizontal="center" vertical="center" wrapText="1"/>
      <protection locked="0"/>
    </xf>
    <xf numFmtId="0" fontId="9" fillId="2" borderId="59" xfId="0" applyFont="1" applyFill="1" applyBorder="1" applyAlignment="1" applyProtection="1">
      <alignment horizontal="center" vertical="center" wrapText="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28576</xdr:rowOff>
    </xdr:from>
    <xdr:to>
      <xdr:col>4</xdr:col>
      <xdr:colOff>9526</xdr:colOff>
      <xdr:row>1</xdr:row>
      <xdr:rowOff>141052</xdr:rowOff>
    </xdr:to>
    <xdr:pic>
      <xdr:nvPicPr>
        <xdr:cNvPr id="3" name="Picture 2"/>
        <xdr:cNvPicPr>
          <a:picLocks noChangeAspect="1"/>
        </xdr:cNvPicPr>
      </xdr:nvPicPr>
      <xdr:blipFill>
        <a:blip xmlns:r="http://schemas.openxmlformats.org/officeDocument/2006/relationships" r:embed="rId1"/>
        <a:stretch>
          <a:fillRect/>
        </a:stretch>
      </xdr:blipFill>
      <xdr:spPr>
        <a:xfrm>
          <a:off x="1" y="28576"/>
          <a:ext cx="704850" cy="3029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57150</xdr:colOff>
      <xdr:row>0</xdr:row>
      <xdr:rowOff>19050</xdr:rowOff>
    </xdr:from>
    <xdr:to>
      <xdr:col>29</xdr:col>
      <xdr:colOff>771525</xdr:colOff>
      <xdr:row>3</xdr:row>
      <xdr:rowOff>28575</xdr:rowOff>
    </xdr:to>
    <xdr:sp macro="" textlink="" fLocksText="0">
      <xdr:nvSpPr>
        <xdr:cNvPr id="2" name="Text Box 1"/>
        <xdr:cNvSpPr txBox="1">
          <a:spLocks noChangeArrowheads="1"/>
        </xdr:cNvSpPr>
      </xdr:nvSpPr>
      <xdr:spPr bwMode="auto">
        <a:xfrm>
          <a:off x="6943725" y="19050"/>
          <a:ext cx="1228725" cy="609600"/>
        </a:xfrm>
        <a:prstGeom prst="rect">
          <a:avLst/>
        </a:prstGeom>
        <a:solidFill>
          <a:srgbClr val="CCFFCC"/>
        </a:solidFill>
        <a:ln w="3175">
          <a:solidFill>
            <a:srgbClr val="000000"/>
          </a:solidFill>
          <a:miter lim="800000"/>
          <a:headEnd/>
          <a:tailEnd/>
        </a:ln>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Times New Roman"/>
              <a:cs typeface="Times New Roman"/>
            </a:rPr>
            <a:t>MS: NGV/HVNH02</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opLeftCell="A91" workbookViewId="0">
      <selection activeCell="F49" sqref="F49"/>
    </sheetView>
  </sheetViews>
  <sheetFormatPr defaultRowHeight="14.25" x14ac:dyDescent="0.2"/>
  <cols>
    <col min="2" max="2" width="12.125" customWidth="1"/>
    <col min="3" max="3" width="37.625" customWidth="1"/>
  </cols>
  <sheetData>
    <row r="1" spans="1:3" x14ac:dyDescent="0.2">
      <c r="A1" t="s">
        <v>146</v>
      </c>
      <c r="B1" t="s">
        <v>147</v>
      </c>
      <c r="C1" t="s">
        <v>109</v>
      </c>
    </row>
    <row r="2" spans="1:3" x14ac:dyDescent="0.2">
      <c r="A2">
        <v>0</v>
      </c>
      <c r="B2" t="s">
        <v>149</v>
      </c>
      <c r="C2" t="s">
        <v>153</v>
      </c>
    </row>
    <row r="3" spans="1:3" x14ac:dyDescent="0.2">
      <c r="A3">
        <v>1</v>
      </c>
      <c r="B3" t="s">
        <v>149</v>
      </c>
      <c r="C3" t="s">
        <v>153</v>
      </c>
    </row>
    <row r="4" spans="1:3" x14ac:dyDescent="0.2">
      <c r="A4">
        <v>2</v>
      </c>
      <c r="B4" t="s">
        <v>149</v>
      </c>
      <c r="C4" t="s">
        <v>153</v>
      </c>
    </row>
    <row r="5" spans="1:3" x14ac:dyDescent="0.2">
      <c r="A5">
        <v>3</v>
      </c>
      <c r="B5" t="s">
        <v>149</v>
      </c>
      <c r="C5" t="s">
        <v>153</v>
      </c>
    </row>
    <row r="6" spans="1:3" x14ac:dyDescent="0.2">
      <c r="A6">
        <v>4</v>
      </c>
      <c r="B6" t="s">
        <v>149</v>
      </c>
      <c r="C6" t="s">
        <v>153</v>
      </c>
    </row>
    <row r="7" spans="1:3" x14ac:dyDescent="0.2">
      <c r="A7">
        <v>5</v>
      </c>
      <c r="B7" t="s">
        <v>149</v>
      </c>
      <c r="C7" t="s">
        <v>153</v>
      </c>
    </row>
    <row r="8" spans="1:3" x14ac:dyDescent="0.2">
      <c r="A8">
        <v>6</v>
      </c>
      <c r="B8" t="s">
        <v>149</v>
      </c>
      <c r="C8" t="s">
        <v>153</v>
      </c>
    </row>
    <row r="9" spans="1:3" x14ac:dyDescent="0.2">
      <c r="A9">
        <v>7</v>
      </c>
      <c r="B9" t="s">
        <v>149</v>
      </c>
      <c r="C9" t="s">
        <v>153</v>
      </c>
    </row>
    <row r="10" spans="1:3" x14ac:dyDescent="0.2">
      <c r="A10">
        <v>8</v>
      </c>
      <c r="B10" t="s">
        <v>149</v>
      </c>
      <c r="C10" t="s">
        <v>153</v>
      </c>
    </row>
    <row r="11" spans="1:3" x14ac:dyDescent="0.2">
      <c r="A11">
        <v>9</v>
      </c>
      <c r="B11" t="s">
        <v>149</v>
      </c>
      <c r="C11" t="s">
        <v>153</v>
      </c>
    </row>
    <row r="12" spans="1:3" x14ac:dyDescent="0.2">
      <c r="A12">
        <v>10</v>
      </c>
      <c r="B12" t="s">
        <v>150</v>
      </c>
      <c r="C12" t="s">
        <v>154</v>
      </c>
    </row>
    <row r="13" spans="1:3" x14ac:dyDescent="0.2">
      <c r="A13">
        <v>11</v>
      </c>
      <c r="B13" t="s">
        <v>150</v>
      </c>
      <c r="C13" t="s">
        <v>154</v>
      </c>
    </row>
    <row r="14" spans="1:3" x14ac:dyDescent="0.2">
      <c r="A14">
        <v>12</v>
      </c>
      <c r="B14" t="s">
        <v>150</v>
      </c>
      <c r="C14" t="s">
        <v>154</v>
      </c>
    </row>
    <row r="15" spans="1:3" x14ac:dyDescent="0.2">
      <c r="A15">
        <v>13</v>
      </c>
      <c r="B15" t="s">
        <v>150</v>
      </c>
      <c r="C15" t="s">
        <v>154</v>
      </c>
    </row>
    <row r="16" spans="1:3" x14ac:dyDescent="0.2">
      <c r="A16">
        <v>14</v>
      </c>
      <c r="B16" t="s">
        <v>150</v>
      </c>
      <c r="C16" t="s">
        <v>154</v>
      </c>
    </row>
    <row r="17" spans="1:3" x14ac:dyDescent="0.2">
      <c r="A17">
        <v>15</v>
      </c>
      <c r="B17" t="s">
        <v>150</v>
      </c>
      <c r="C17" t="s">
        <v>154</v>
      </c>
    </row>
    <row r="18" spans="1:3" x14ac:dyDescent="0.2">
      <c r="A18">
        <v>16</v>
      </c>
      <c r="B18" t="s">
        <v>150</v>
      </c>
      <c r="C18" t="s">
        <v>154</v>
      </c>
    </row>
    <row r="19" spans="1:3" x14ac:dyDescent="0.2">
      <c r="A19">
        <v>17</v>
      </c>
      <c r="B19" t="s">
        <v>150</v>
      </c>
      <c r="C19" t="s">
        <v>154</v>
      </c>
    </row>
    <row r="20" spans="1:3" x14ac:dyDescent="0.2">
      <c r="A20">
        <v>18</v>
      </c>
      <c r="B20" t="s">
        <v>150</v>
      </c>
      <c r="C20" t="s">
        <v>154</v>
      </c>
    </row>
    <row r="21" spans="1:3" x14ac:dyDescent="0.2">
      <c r="A21">
        <v>19</v>
      </c>
      <c r="B21" t="s">
        <v>150</v>
      </c>
      <c r="C21" t="s">
        <v>154</v>
      </c>
    </row>
    <row r="22" spans="1:3" x14ac:dyDescent="0.2">
      <c r="A22">
        <v>20</v>
      </c>
      <c r="B22" t="s">
        <v>150</v>
      </c>
      <c r="C22" t="s">
        <v>154</v>
      </c>
    </row>
    <row r="23" spans="1:3" x14ac:dyDescent="0.2">
      <c r="A23">
        <v>21</v>
      </c>
      <c r="B23" t="s">
        <v>151</v>
      </c>
      <c r="C23" t="s">
        <v>155</v>
      </c>
    </row>
    <row r="24" spans="1:3" x14ac:dyDescent="0.2">
      <c r="A24">
        <v>22</v>
      </c>
      <c r="B24" t="s">
        <v>151</v>
      </c>
      <c r="C24" t="s">
        <v>155</v>
      </c>
    </row>
    <row r="25" spans="1:3" x14ac:dyDescent="0.2">
      <c r="A25">
        <v>23</v>
      </c>
      <c r="B25" t="s">
        <v>151</v>
      </c>
      <c r="C25" t="s">
        <v>155</v>
      </c>
    </row>
    <row r="26" spans="1:3" x14ac:dyDescent="0.2">
      <c r="A26">
        <v>24</v>
      </c>
      <c r="B26" t="s">
        <v>151</v>
      </c>
      <c r="C26" t="s">
        <v>155</v>
      </c>
    </row>
    <row r="27" spans="1:3" x14ac:dyDescent="0.2">
      <c r="A27">
        <v>25</v>
      </c>
      <c r="B27" t="s">
        <v>151</v>
      </c>
      <c r="C27" t="s">
        <v>155</v>
      </c>
    </row>
    <row r="28" spans="1:3" x14ac:dyDescent="0.2">
      <c r="A28">
        <v>26</v>
      </c>
      <c r="B28" t="s">
        <v>151</v>
      </c>
      <c r="C28" t="s">
        <v>155</v>
      </c>
    </row>
    <row r="29" spans="1:3" x14ac:dyDescent="0.2">
      <c r="A29">
        <v>27</v>
      </c>
      <c r="B29" t="s">
        <v>151</v>
      </c>
      <c r="C29" t="s">
        <v>155</v>
      </c>
    </row>
    <row r="30" spans="1:3" x14ac:dyDescent="0.2">
      <c r="A30">
        <v>28</v>
      </c>
      <c r="B30" t="s">
        <v>151</v>
      </c>
      <c r="C30" t="s">
        <v>155</v>
      </c>
    </row>
    <row r="31" spans="1:3" x14ac:dyDescent="0.2">
      <c r="A31">
        <v>29</v>
      </c>
      <c r="B31" t="s">
        <v>151</v>
      </c>
      <c r="C31" t="s">
        <v>155</v>
      </c>
    </row>
    <row r="32" spans="1:3" x14ac:dyDescent="0.2">
      <c r="A32">
        <v>30</v>
      </c>
      <c r="B32" t="s">
        <v>151</v>
      </c>
      <c r="C32" t="s">
        <v>155</v>
      </c>
    </row>
    <row r="33" spans="1:3" x14ac:dyDescent="0.2">
      <c r="A33">
        <v>31</v>
      </c>
      <c r="B33" t="s">
        <v>151</v>
      </c>
      <c r="C33" t="s">
        <v>155</v>
      </c>
    </row>
    <row r="34" spans="1:3" x14ac:dyDescent="0.2">
      <c r="A34">
        <v>32</v>
      </c>
      <c r="B34" t="s">
        <v>151</v>
      </c>
      <c r="C34" t="s">
        <v>155</v>
      </c>
    </row>
    <row r="35" spans="1:3" x14ac:dyDescent="0.2">
      <c r="A35">
        <v>33</v>
      </c>
      <c r="B35" t="s">
        <v>151</v>
      </c>
      <c r="C35" t="s">
        <v>155</v>
      </c>
    </row>
    <row r="36" spans="1:3" x14ac:dyDescent="0.2">
      <c r="A36">
        <v>34</v>
      </c>
      <c r="B36" t="s">
        <v>151</v>
      </c>
      <c r="C36" t="s">
        <v>155</v>
      </c>
    </row>
    <row r="37" spans="1:3" x14ac:dyDescent="0.2">
      <c r="A37">
        <v>35</v>
      </c>
      <c r="B37" t="s">
        <v>151</v>
      </c>
      <c r="C37" t="s">
        <v>155</v>
      </c>
    </row>
    <row r="38" spans="1:3" x14ac:dyDescent="0.2">
      <c r="A38">
        <v>36</v>
      </c>
      <c r="B38" t="s">
        <v>152</v>
      </c>
      <c r="C38" t="s">
        <v>156</v>
      </c>
    </row>
    <row r="39" spans="1:3" x14ac:dyDescent="0.2">
      <c r="A39">
        <v>37</v>
      </c>
      <c r="B39" t="s">
        <v>152</v>
      </c>
      <c r="C39" t="s">
        <v>156</v>
      </c>
    </row>
    <row r="40" spans="1:3" x14ac:dyDescent="0.2">
      <c r="A40">
        <v>38</v>
      </c>
      <c r="B40" t="s">
        <v>152</v>
      </c>
      <c r="C40" t="s">
        <v>156</v>
      </c>
    </row>
    <row r="41" spans="1:3" x14ac:dyDescent="0.2">
      <c r="A41">
        <v>39</v>
      </c>
      <c r="B41" t="s">
        <v>152</v>
      </c>
      <c r="C41" t="s">
        <v>156</v>
      </c>
    </row>
    <row r="42" spans="1:3" x14ac:dyDescent="0.2">
      <c r="A42">
        <v>40</v>
      </c>
      <c r="B42" t="s">
        <v>152</v>
      </c>
      <c r="C42" t="s">
        <v>156</v>
      </c>
    </row>
    <row r="43" spans="1:3" x14ac:dyDescent="0.2">
      <c r="A43">
        <v>41</v>
      </c>
      <c r="B43" t="s">
        <v>148</v>
      </c>
      <c r="C43" t="s">
        <v>157</v>
      </c>
    </row>
    <row r="44" spans="1:3" x14ac:dyDescent="0.2">
      <c r="A44">
        <v>42</v>
      </c>
      <c r="B44" t="s">
        <v>148</v>
      </c>
      <c r="C44" t="s">
        <v>157</v>
      </c>
    </row>
    <row r="45" spans="1:3" x14ac:dyDescent="0.2">
      <c r="A45">
        <v>43</v>
      </c>
      <c r="B45" t="s">
        <v>148</v>
      </c>
      <c r="C45" t="s">
        <v>157</v>
      </c>
    </row>
    <row r="46" spans="1:3" x14ac:dyDescent="0.2">
      <c r="A46">
        <v>44</v>
      </c>
      <c r="B46" t="s">
        <v>148</v>
      </c>
      <c r="C46" t="s">
        <v>157</v>
      </c>
    </row>
    <row r="47" spans="1:3" x14ac:dyDescent="0.2">
      <c r="A47">
        <v>45</v>
      </c>
      <c r="B47" t="s">
        <v>148</v>
      </c>
      <c r="C47" t="s">
        <v>157</v>
      </c>
    </row>
    <row r="48" spans="1:3" x14ac:dyDescent="0.2">
      <c r="A48">
        <v>46</v>
      </c>
      <c r="B48" t="s">
        <v>148</v>
      </c>
      <c r="C48" t="s">
        <v>157</v>
      </c>
    </row>
    <row r="49" spans="1:3" x14ac:dyDescent="0.2">
      <c r="A49">
        <v>47</v>
      </c>
      <c r="B49" t="s">
        <v>148</v>
      </c>
      <c r="C49" t="s">
        <v>157</v>
      </c>
    </row>
    <row r="50" spans="1:3" x14ac:dyDescent="0.2">
      <c r="A50">
        <v>48</v>
      </c>
      <c r="B50" t="s">
        <v>148</v>
      </c>
      <c r="C50" t="s">
        <v>157</v>
      </c>
    </row>
    <row r="51" spans="1:3" x14ac:dyDescent="0.2">
      <c r="A51">
        <v>49</v>
      </c>
      <c r="B51" t="s">
        <v>148</v>
      </c>
      <c r="C51" t="s">
        <v>157</v>
      </c>
    </row>
    <row r="52" spans="1:3" x14ac:dyDescent="0.2">
      <c r="A52">
        <v>50</v>
      </c>
      <c r="B52" t="s">
        <v>148</v>
      </c>
      <c r="C52" t="s">
        <v>157</v>
      </c>
    </row>
    <row r="53" spans="1:3" x14ac:dyDescent="0.2">
      <c r="A53">
        <v>51</v>
      </c>
      <c r="B53" t="s">
        <v>148</v>
      </c>
      <c r="C53" t="s">
        <v>157</v>
      </c>
    </row>
    <row r="54" spans="1:3" x14ac:dyDescent="0.2">
      <c r="A54">
        <v>52</v>
      </c>
      <c r="B54" t="s">
        <v>148</v>
      </c>
      <c r="C54" t="s">
        <v>157</v>
      </c>
    </row>
    <row r="55" spans="1:3" x14ac:dyDescent="0.2">
      <c r="A55">
        <v>53</v>
      </c>
      <c r="B55" t="s">
        <v>148</v>
      </c>
      <c r="C55" t="s">
        <v>157</v>
      </c>
    </row>
    <row r="56" spans="1:3" x14ac:dyDescent="0.2">
      <c r="A56">
        <v>54</v>
      </c>
      <c r="B56" t="s">
        <v>148</v>
      </c>
      <c r="C56" t="s">
        <v>157</v>
      </c>
    </row>
    <row r="57" spans="1:3" x14ac:dyDescent="0.2">
      <c r="A57">
        <v>55</v>
      </c>
      <c r="B57" t="s">
        <v>148</v>
      </c>
      <c r="C57" t="s">
        <v>157</v>
      </c>
    </row>
    <row r="58" spans="1:3" x14ac:dyDescent="0.2">
      <c r="A58">
        <v>56</v>
      </c>
      <c r="B58" t="s">
        <v>148</v>
      </c>
      <c r="C58" t="s">
        <v>157</v>
      </c>
    </row>
    <row r="59" spans="1:3" x14ac:dyDescent="0.2">
      <c r="A59">
        <v>57</v>
      </c>
      <c r="B59" t="s">
        <v>148</v>
      </c>
      <c r="C59" t="s">
        <v>157</v>
      </c>
    </row>
    <row r="60" spans="1:3" x14ac:dyDescent="0.2">
      <c r="A60">
        <v>58</v>
      </c>
      <c r="B60" t="s">
        <v>148</v>
      </c>
      <c r="C60" t="s">
        <v>157</v>
      </c>
    </row>
    <row r="61" spans="1:3" x14ac:dyDescent="0.2">
      <c r="A61">
        <v>59</v>
      </c>
      <c r="B61" t="s">
        <v>148</v>
      </c>
      <c r="C61" t="s">
        <v>157</v>
      </c>
    </row>
    <row r="62" spans="1:3" x14ac:dyDescent="0.2">
      <c r="A62">
        <v>60</v>
      </c>
      <c r="B62" t="s">
        <v>148</v>
      </c>
      <c r="C62" t="s">
        <v>157</v>
      </c>
    </row>
    <row r="63" spans="1:3" x14ac:dyDescent="0.2">
      <c r="A63">
        <v>61</v>
      </c>
      <c r="B63" t="s">
        <v>148</v>
      </c>
      <c r="C63" t="s">
        <v>157</v>
      </c>
    </row>
    <row r="64" spans="1:3" x14ac:dyDescent="0.2">
      <c r="A64">
        <v>62</v>
      </c>
      <c r="B64" t="s">
        <v>148</v>
      </c>
      <c r="C64" t="s">
        <v>157</v>
      </c>
    </row>
    <row r="65" spans="1:3" x14ac:dyDescent="0.2">
      <c r="A65">
        <v>63</v>
      </c>
      <c r="B65" t="s">
        <v>148</v>
      </c>
      <c r="C65" t="s">
        <v>157</v>
      </c>
    </row>
    <row r="66" spans="1:3" x14ac:dyDescent="0.2">
      <c r="A66">
        <v>64</v>
      </c>
      <c r="B66" t="s">
        <v>148</v>
      </c>
      <c r="C66" t="s">
        <v>157</v>
      </c>
    </row>
    <row r="67" spans="1:3" x14ac:dyDescent="0.2">
      <c r="A67">
        <v>65</v>
      </c>
      <c r="B67" t="s">
        <v>148</v>
      </c>
      <c r="C67" t="s">
        <v>157</v>
      </c>
    </row>
    <row r="68" spans="1:3" x14ac:dyDescent="0.2">
      <c r="A68">
        <v>66</v>
      </c>
      <c r="B68" t="s">
        <v>148</v>
      </c>
      <c r="C68" t="s">
        <v>157</v>
      </c>
    </row>
    <row r="69" spans="1:3" x14ac:dyDescent="0.2">
      <c r="A69">
        <v>67</v>
      </c>
      <c r="B69" t="s">
        <v>148</v>
      </c>
      <c r="C69" t="s">
        <v>157</v>
      </c>
    </row>
    <row r="70" spans="1:3" x14ac:dyDescent="0.2">
      <c r="A70">
        <v>68</v>
      </c>
      <c r="B70" t="s">
        <v>148</v>
      </c>
      <c r="C70" t="s">
        <v>157</v>
      </c>
    </row>
    <row r="71" spans="1:3" x14ac:dyDescent="0.2">
      <c r="A71">
        <v>69</v>
      </c>
      <c r="B71" t="s">
        <v>148</v>
      </c>
      <c r="C71" t="s">
        <v>157</v>
      </c>
    </row>
    <row r="72" spans="1:3" x14ac:dyDescent="0.2">
      <c r="A72">
        <v>70</v>
      </c>
      <c r="B72" t="s">
        <v>148</v>
      </c>
      <c r="C72" t="s">
        <v>157</v>
      </c>
    </row>
    <row r="73" spans="1:3" x14ac:dyDescent="0.2">
      <c r="A73">
        <v>71</v>
      </c>
      <c r="B73" t="s">
        <v>148</v>
      </c>
      <c r="C73" t="s">
        <v>157</v>
      </c>
    </row>
    <row r="74" spans="1:3" x14ac:dyDescent="0.2">
      <c r="A74">
        <v>72</v>
      </c>
      <c r="B74" t="s">
        <v>148</v>
      </c>
      <c r="C74" t="s">
        <v>157</v>
      </c>
    </row>
    <row r="75" spans="1:3" x14ac:dyDescent="0.2">
      <c r="A75">
        <v>73</v>
      </c>
      <c r="B75" t="s">
        <v>148</v>
      </c>
      <c r="C75" t="s">
        <v>157</v>
      </c>
    </row>
    <row r="76" spans="1:3" x14ac:dyDescent="0.2">
      <c r="A76">
        <v>74</v>
      </c>
      <c r="B76" t="s">
        <v>148</v>
      </c>
      <c r="C76" t="s">
        <v>157</v>
      </c>
    </row>
    <row r="77" spans="1:3" x14ac:dyDescent="0.2">
      <c r="A77">
        <v>75</v>
      </c>
      <c r="B77" t="s">
        <v>148</v>
      </c>
      <c r="C77" t="s">
        <v>157</v>
      </c>
    </row>
    <row r="78" spans="1:3" x14ac:dyDescent="0.2">
      <c r="A78">
        <v>76</v>
      </c>
      <c r="B78" t="s">
        <v>148</v>
      </c>
      <c r="C78" t="s">
        <v>157</v>
      </c>
    </row>
    <row r="79" spans="1:3" x14ac:dyDescent="0.2">
      <c r="A79">
        <v>77</v>
      </c>
      <c r="B79" t="s">
        <v>148</v>
      </c>
      <c r="C79" t="s">
        <v>157</v>
      </c>
    </row>
    <row r="80" spans="1:3" x14ac:dyDescent="0.2">
      <c r="A80">
        <v>78</v>
      </c>
      <c r="B80" t="s">
        <v>148</v>
      </c>
      <c r="C80" t="s">
        <v>157</v>
      </c>
    </row>
    <row r="81" spans="1:3" x14ac:dyDescent="0.2">
      <c r="A81">
        <v>79</v>
      </c>
      <c r="B81" t="s">
        <v>148</v>
      </c>
      <c r="C81" t="s">
        <v>157</v>
      </c>
    </row>
    <row r="82" spans="1:3" x14ac:dyDescent="0.2">
      <c r="A82">
        <v>80</v>
      </c>
      <c r="B82" t="s">
        <v>148</v>
      </c>
      <c r="C82" t="s">
        <v>157</v>
      </c>
    </row>
    <row r="83" spans="1:3" x14ac:dyDescent="0.2">
      <c r="A83">
        <v>81</v>
      </c>
      <c r="B83" t="s">
        <v>148</v>
      </c>
      <c r="C83" t="s">
        <v>157</v>
      </c>
    </row>
    <row r="84" spans="1:3" x14ac:dyDescent="0.2">
      <c r="A84">
        <v>82</v>
      </c>
      <c r="B84" t="s">
        <v>148</v>
      </c>
      <c r="C84" t="s">
        <v>157</v>
      </c>
    </row>
    <row r="85" spans="1:3" x14ac:dyDescent="0.2">
      <c r="A85">
        <v>83</v>
      </c>
      <c r="B85" t="s">
        <v>148</v>
      </c>
      <c r="C85" t="s">
        <v>157</v>
      </c>
    </row>
    <row r="86" spans="1:3" x14ac:dyDescent="0.2">
      <c r="A86">
        <v>84</v>
      </c>
      <c r="B86" t="s">
        <v>148</v>
      </c>
      <c r="C86" t="s">
        <v>157</v>
      </c>
    </row>
    <row r="87" spans="1:3" x14ac:dyDescent="0.2">
      <c r="A87">
        <v>85</v>
      </c>
      <c r="B87" t="s">
        <v>148</v>
      </c>
      <c r="C87" t="s">
        <v>157</v>
      </c>
    </row>
    <row r="88" spans="1:3" x14ac:dyDescent="0.2">
      <c r="A88">
        <v>86</v>
      </c>
      <c r="B88" t="s">
        <v>148</v>
      </c>
      <c r="C88" t="s">
        <v>157</v>
      </c>
    </row>
    <row r="89" spans="1:3" x14ac:dyDescent="0.2">
      <c r="A89">
        <v>87</v>
      </c>
      <c r="B89" t="s">
        <v>148</v>
      </c>
      <c r="C89" t="s">
        <v>157</v>
      </c>
    </row>
    <row r="90" spans="1:3" x14ac:dyDescent="0.2">
      <c r="A90">
        <v>88</v>
      </c>
      <c r="B90" t="s">
        <v>148</v>
      </c>
      <c r="C90" t="s">
        <v>157</v>
      </c>
    </row>
    <row r="91" spans="1:3" x14ac:dyDescent="0.2">
      <c r="A91">
        <v>89</v>
      </c>
      <c r="B91" t="s">
        <v>148</v>
      </c>
      <c r="C91" t="s">
        <v>157</v>
      </c>
    </row>
    <row r="92" spans="1:3" x14ac:dyDescent="0.2">
      <c r="A92">
        <v>90</v>
      </c>
      <c r="B92" t="s">
        <v>148</v>
      </c>
      <c r="C92" t="s">
        <v>157</v>
      </c>
    </row>
    <row r="93" spans="1:3" x14ac:dyDescent="0.2">
      <c r="A93">
        <v>91</v>
      </c>
      <c r="B93" t="s">
        <v>148</v>
      </c>
      <c r="C93" t="s">
        <v>157</v>
      </c>
    </row>
    <row r="94" spans="1:3" x14ac:dyDescent="0.2">
      <c r="A94">
        <v>92</v>
      </c>
      <c r="B94" t="s">
        <v>148</v>
      </c>
      <c r="C94" t="s">
        <v>157</v>
      </c>
    </row>
    <row r="95" spans="1:3" x14ac:dyDescent="0.2">
      <c r="A95">
        <v>93</v>
      </c>
      <c r="B95" t="s">
        <v>148</v>
      </c>
      <c r="C95" t="s">
        <v>157</v>
      </c>
    </row>
    <row r="96" spans="1:3" x14ac:dyDescent="0.2">
      <c r="A96">
        <v>94</v>
      </c>
      <c r="B96" t="s">
        <v>148</v>
      </c>
      <c r="C96" t="s">
        <v>157</v>
      </c>
    </row>
    <row r="97" spans="1:3" x14ac:dyDescent="0.2">
      <c r="A97">
        <v>95</v>
      </c>
      <c r="B97" t="s">
        <v>148</v>
      </c>
      <c r="C97" t="s">
        <v>157</v>
      </c>
    </row>
    <row r="98" spans="1:3" x14ac:dyDescent="0.2">
      <c r="A98">
        <v>96</v>
      </c>
      <c r="B98" t="s">
        <v>148</v>
      </c>
      <c r="C98" t="s">
        <v>157</v>
      </c>
    </row>
    <row r="99" spans="1:3" x14ac:dyDescent="0.2">
      <c r="A99">
        <v>97</v>
      </c>
      <c r="B99" t="s">
        <v>148</v>
      </c>
      <c r="C99" t="s">
        <v>157</v>
      </c>
    </row>
    <row r="100" spans="1:3" x14ac:dyDescent="0.2">
      <c r="A100">
        <v>98</v>
      </c>
      <c r="B100" t="s">
        <v>148</v>
      </c>
      <c r="C100" t="s">
        <v>157</v>
      </c>
    </row>
    <row r="101" spans="1:3" x14ac:dyDescent="0.2">
      <c r="A101">
        <v>99</v>
      </c>
      <c r="B101" t="s">
        <v>148</v>
      </c>
      <c r="C101" t="s">
        <v>157</v>
      </c>
    </row>
    <row r="102" spans="1:3" x14ac:dyDescent="0.2">
      <c r="A102">
        <v>100</v>
      </c>
      <c r="B102" t="s">
        <v>148</v>
      </c>
      <c r="C102"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25" sqref="D25"/>
    </sheetView>
  </sheetViews>
  <sheetFormatPr defaultRowHeight="14.25" x14ac:dyDescent="0.2"/>
  <cols>
    <col min="1" max="1" width="4" bestFit="1" customWidth="1"/>
    <col min="2" max="2" width="27.75" customWidth="1"/>
    <col min="3" max="3" width="24.875" customWidth="1"/>
    <col min="4" max="4" width="32.25" customWidth="1"/>
  </cols>
  <sheetData>
    <row r="1" spans="1:4" ht="15" x14ac:dyDescent="0.2">
      <c r="A1" s="5" t="s">
        <v>53</v>
      </c>
      <c r="B1" s="5" t="s">
        <v>54</v>
      </c>
      <c r="C1" s="5" t="s">
        <v>55</v>
      </c>
      <c r="D1" s="5" t="s">
        <v>56</v>
      </c>
    </row>
    <row r="2" spans="1:4" x14ac:dyDescent="0.2">
      <c r="A2" s="7">
        <f>ROW(A2)-1</f>
        <v>1</v>
      </c>
      <c r="B2" s="8" t="s">
        <v>57</v>
      </c>
      <c r="C2" s="9" t="s">
        <v>88</v>
      </c>
      <c r="D2" s="10" t="s">
        <v>58</v>
      </c>
    </row>
    <row r="3" spans="1:4" x14ac:dyDescent="0.2">
      <c r="A3" s="7">
        <f t="shared" ref="A3:A28" si="0">ROW(A3)-1</f>
        <v>2</v>
      </c>
      <c r="B3" s="8" t="s">
        <v>87</v>
      </c>
      <c r="C3" s="9" t="s">
        <v>88</v>
      </c>
      <c r="D3" s="10" t="s">
        <v>89</v>
      </c>
    </row>
    <row r="4" spans="1:4" x14ac:dyDescent="0.2">
      <c r="A4" s="7">
        <f t="shared" si="0"/>
        <v>3</v>
      </c>
      <c r="B4" s="8" t="s">
        <v>59</v>
      </c>
      <c r="C4" s="9" t="s">
        <v>60</v>
      </c>
      <c r="D4" s="10" t="s">
        <v>61</v>
      </c>
    </row>
    <row r="5" spans="1:4" x14ac:dyDescent="0.2">
      <c r="A5" s="7">
        <f t="shared" si="0"/>
        <v>4</v>
      </c>
      <c r="B5" s="8" t="s">
        <v>62</v>
      </c>
      <c r="C5" s="9" t="s">
        <v>63</v>
      </c>
      <c r="D5" s="10" t="s">
        <v>64</v>
      </c>
    </row>
    <row r="6" spans="1:4" x14ac:dyDescent="0.2">
      <c r="A6" s="7">
        <f t="shared" si="0"/>
        <v>5</v>
      </c>
      <c r="B6" s="8" t="s">
        <v>65</v>
      </c>
      <c r="C6" s="11">
        <v>20130331</v>
      </c>
      <c r="D6" s="10" t="s">
        <v>66</v>
      </c>
    </row>
    <row r="7" spans="1:4" x14ac:dyDescent="0.2">
      <c r="A7" s="7">
        <f t="shared" si="0"/>
        <v>6</v>
      </c>
      <c r="B7" s="8" t="s">
        <v>67</v>
      </c>
      <c r="C7" s="9" t="s">
        <v>68</v>
      </c>
      <c r="D7" s="8" t="s">
        <v>69</v>
      </c>
    </row>
    <row r="8" spans="1:4" x14ac:dyDescent="0.2">
      <c r="A8" s="7">
        <f t="shared" si="0"/>
        <v>7</v>
      </c>
      <c r="B8" s="8" t="s">
        <v>70</v>
      </c>
      <c r="C8" s="9" t="s">
        <v>71</v>
      </c>
      <c r="D8" s="8" t="s">
        <v>72</v>
      </c>
    </row>
    <row r="9" spans="1:4" x14ac:dyDescent="0.2">
      <c r="A9" s="7">
        <f t="shared" si="0"/>
        <v>8</v>
      </c>
      <c r="B9" s="6" t="s">
        <v>73</v>
      </c>
      <c r="C9" s="6"/>
      <c r="D9" s="6" t="s">
        <v>74</v>
      </c>
    </row>
    <row r="10" spans="1:4" x14ac:dyDescent="0.2">
      <c r="A10" s="7">
        <f t="shared" si="0"/>
        <v>9</v>
      </c>
      <c r="B10" s="13" t="s">
        <v>83</v>
      </c>
      <c r="C10" s="6" t="s">
        <v>84</v>
      </c>
      <c r="D10" s="6"/>
    </row>
    <row r="11" spans="1:4" x14ac:dyDescent="0.2">
      <c r="A11" s="7">
        <f t="shared" si="0"/>
        <v>10</v>
      </c>
      <c r="B11" s="6" t="s">
        <v>85</v>
      </c>
      <c r="C11" s="6"/>
      <c r="D11" s="6"/>
    </row>
    <row r="12" spans="1:4" x14ac:dyDescent="0.2">
      <c r="A12" s="7">
        <f t="shared" si="0"/>
        <v>11</v>
      </c>
      <c r="B12" s="13" t="s">
        <v>113</v>
      </c>
      <c r="C12" s="6" t="s">
        <v>143</v>
      </c>
      <c r="D12" s="13" t="s">
        <v>128</v>
      </c>
    </row>
    <row r="13" spans="1:4" x14ac:dyDescent="0.2">
      <c r="A13" s="7">
        <f t="shared" si="0"/>
        <v>12</v>
      </c>
      <c r="B13" s="13" t="s">
        <v>114</v>
      </c>
      <c r="C13" s="6" t="s">
        <v>143</v>
      </c>
      <c r="D13" s="13" t="s">
        <v>129</v>
      </c>
    </row>
    <row r="14" spans="1:4" x14ac:dyDescent="0.2">
      <c r="A14" s="7">
        <f t="shared" si="0"/>
        <v>13</v>
      </c>
      <c r="B14" s="13" t="s">
        <v>77</v>
      </c>
      <c r="C14" s="6" t="s">
        <v>143</v>
      </c>
      <c r="D14" s="13" t="s">
        <v>78</v>
      </c>
    </row>
    <row r="15" spans="1:4" x14ac:dyDescent="0.2">
      <c r="A15" s="7">
        <f t="shared" si="0"/>
        <v>14</v>
      </c>
      <c r="B15" s="13" t="s">
        <v>75</v>
      </c>
      <c r="C15" s="6" t="s">
        <v>143</v>
      </c>
      <c r="D15" s="13" t="s">
        <v>76</v>
      </c>
    </row>
    <row r="16" spans="1:4" x14ac:dyDescent="0.2">
      <c r="A16" s="7">
        <f t="shared" si="0"/>
        <v>15</v>
      </c>
      <c r="B16" s="13" t="s">
        <v>115</v>
      </c>
      <c r="C16" s="6" t="s">
        <v>144</v>
      </c>
      <c r="D16" s="13" t="s">
        <v>130</v>
      </c>
    </row>
    <row r="17" spans="1:4" x14ac:dyDescent="0.2">
      <c r="A17" s="7">
        <f t="shared" si="0"/>
        <v>16</v>
      </c>
      <c r="B17" s="13" t="s">
        <v>116</v>
      </c>
      <c r="C17" s="6" t="s">
        <v>144</v>
      </c>
      <c r="D17" s="13" t="s">
        <v>131</v>
      </c>
    </row>
    <row r="18" spans="1:4" x14ac:dyDescent="0.2">
      <c r="A18" s="7">
        <f t="shared" si="0"/>
        <v>17</v>
      </c>
      <c r="B18" s="13" t="s">
        <v>117</v>
      </c>
      <c r="C18" s="6" t="s">
        <v>145</v>
      </c>
      <c r="D18" s="13" t="s">
        <v>132</v>
      </c>
    </row>
    <row r="19" spans="1:4" x14ac:dyDescent="0.2">
      <c r="A19" s="7">
        <f t="shared" si="0"/>
        <v>18</v>
      </c>
      <c r="B19" s="13" t="s">
        <v>118</v>
      </c>
      <c r="C19" s="6" t="s">
        <v>143</v>
      </c>
      <c r="D19" s="13" t="s">
        <v>133</v>
      </c>
    </row>
    <row r="20" spans="1:4" x14ac:dyDescent="0.2">
      <c r="A20" s="7">
        <f t="shared" si="0"/>
        <v>19</v>
      </c>
      <c r="B20" s="45" t="s">
        <v>119</v>
      </c>
      <c r="C20" s="6" t="s">
        <v>143</v>
      </c>
      <c r="D20" s="13" t="s">
        <v>134</v>
      </c>
    </row>
    <row r="21" spans="1:4" x14ac:dyDescent="0.2">
      <c r="A21" s="7">
        <f t="shared" si="0"/>
        <v>20</v>
      </c>
      <c r="B21" s="13" t="s">
        <v>120</v>
      </c>
      <c r="C21" s="6" t="s">
        <v>143</v>
      </c>
      <c r="D21" s="13" t="s">
        <v>135</v>
      </c>
    </row>
    <row r="22" spans="1:4" x14ac:dyDescent="0.2">
      <c r="A22" s="7">
        <f t="shared" si="0"/>
        <v>21</v>
      </c>
      <c r="B22" s="13" t="s">
        <v>121</v>
      </c>
      <c r="C22" s="6" t="s">
        <v>144</v>
      </c>
      <c r="D22" s="13" t="s">
        <v>136</v>
      </c>
    </row>
    <row r="23" spans="1:4" x14ac:dyDescent="0.2">
      <c r="A23" s="7">
        <f t="shared" si="0"/>
        <v>22</v>
      </c>
      <c r="B23" s="13" t="s">
        <v>122</v>
      </c>
      <c r="C23" s="6" t="s">
        <v>144</v>
      </c>
      <c r="D23" s="13" t="s">
        <v>137</v>
      </c>
    </row>
    <row r="24" spans="1:4" x14ac:dyDescent="0.2">
      <c r="A24" s="7">
        <f t="shared" si="0"/>
        <v>23</v>
      </c>
      <c r="B24" s="13" t="s">
        <v>123</v>
      </c>
      <c r="C24" s="6" t="s">
        <v>145</v>
      </c>
      <c r="D24" s="13" t="s">
        <v>138</v>
      </c>
    </row>
    <row r="25" spans="1:4" x14ac:dyDescent="0.2">
      <c r="A25" s="7">
        <f t="shared" si="0"/>
        <v>24</v>
      </c>
      <c r="B25" s="13" t="s">
        <v>124</v>
      </c>
      <c r="C25" s="6" t="s">
        <v>143</v>
      </c>
      <c r="D25" s="13" t="s">
        <v>139</v>
      </c>
    </row>
    <row r="26" spans="1:4" x14ac:dyDescent="0.2">
      <c r="A26" s="7">
        <f t="shared" si="0"/>
        <v>25</v>
      </c>
      <c r="B26" s="13" t="s">
        <v>125</v>
      </c>
      <c r="C26" s="6" t="s">
        <v>143</v>
      </c>
      <c r="D26" s="13" t="s">
        <v>140</v>
      </c>
    </row>
    <row r="27" spans="1:4" x14ac:dyDescent="0.2">
      <c r="A27" s="7">
        <f t="shared" si="0"/>
        <v>26</v>
      </c>
      <c r="B27" s="13" t="s">
        <v>126</v>
      </c>
      <c r="C27" s="6" t="s">
        <v>143</v>
      </c>
      <c r="D27" s="13" t="s">
        <v>141</v>
      </c>
    </row>
    <row r="28" spans="1:4" x14ac:dyDescent="0.2">
      <c r="A28" s="7">
        <f t="shared" si="0"/>
        <v>27</v>
      </c>
      <c r="B28" s="13" t="s">
        <v>127</v>
      </c>
      <c r="C28" s="6" t="s">
        <v>143</v>
      </c>
      <c r="D28" s="13"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9" sqref="D9"/>
    </sheetView>
  </sheetViews>
  <sheetFormatPr defaultRowHeight="14.25" x14ac:dyDescent="0.2"/>
  <cols>
    <col min="6" max="6" width="11.625" bestFit="1" customWidth="1"/>
  </cols>
  <sheetData>
    <row r="1" spans="1:6" x14ac:dyDescent="0.2">
      <c r="A1" t="s">
        <v>5</v>
      </c>
      <c r="B1" t="s">
        <v>79</v>
      </c>
      <c r="D1" t="s">
        <v>80</v>
      </c>
      <c r="F1" t="s">
        <v>81</v>
      </c>
    </row>
    <row r="3" spans="1:6" x14ac:dyDescent="0.2">
      <c r="A3">
        <v>1</v>
      </c>
      <c r="B3" t="s">
        <v>82</v>
      </c>
      <c r="D3" s="12"/>
      <c r="F3" s="12">
        <v>123456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6"/>
  <sheetViews>
    <sheetView workbookViewId="0">
      <selection activeCell="A5" sqref="A5:AV6"/>
    </sheetView>
  </sheetViews>
  <sheetFormatPr defaultColWidth="2.75" defaultRowHeight="15" x14ac:dyDescent="0.25"/>
  <cols>
    <col min="1" max="1" width="1.875" style="1" customWidth="1"/>
    <col min="2" max="2" width="2.75" style="1" customWidth="1"/>
    <col min="3" max="3" width="2.75" style="1"/>
    <col min="4" max="4" width="3.125" style="1" customWidth="1"/>
    <col min="5" max="6" width="2.75" style="1"/>
    <col min="7" max="7" width="4.125" style="1" customWidth="1"/>
    <col min="8" max="8" width="1.125" style="1" customWidth="1"/>
    <col min="9" max="12" width="2.75" style="1"/>
    <col min="13" max="13" width="1.25" style="1" customWidth="1"/>
    <col min="14" max="18" width="2.75" style="1"/>
    <col min="19" max="19" width="7.75" style="1" customWidth="1"/>
    <col min="20" max="21" width="2.75" style="1"/>
    <col min="22" max="22" width="1.75" style="1" customWidth="1"/>
    <col min="23" max="23" width="2.75" style="1"/>
    <col min="24" max="26" width="3.125" style="1" customWidth="1"/>
    <col min="27" max="27" width="1.625" style="1" customWidth="1"/>
    <col min="28" max="30" width="2.875" style="1" customWidth="1"/>
    <col min="31" max="31" width="1.75" style="1" customWidth="1"/>
    <col min="32" max="34" width="2.75" style="1"/>
    <col min="35" max="35" width="3.625" style="1" customWidth="1"/>
    <col min="36" max="36" width="3.25" style="1" customWidth="1"/>
    <col min="37" max="37" width="3.75" style="1" customWidth="1"/>
    <col min="38" max="38" width="3.125" style="1" customWidth="1"/>
    <col min="39" max="39" width="3.375" style="1" customWidth="1"/>
    <col min="40" max="40" width="4" style="1" customWidth="1"/>
    <col min="41" max="41" width="2.75" style="1"/>
    <col min="42" max="42" width="2.75" style="1" customWidth="1"/>
    <col min="43" max="43" width="2.125" style="1" customWidth="1"/>
    <col min="44" max="44" width="2" style="1" customWidth="1"/>
    <col min="45" max="47" width="2.75" style="1"/>
    <col min="48" max="48" width="2.625" style="1" customWidth="1"/>
    <col min="49" max="16384" width="2.75" style="1"/>
  </cols>
  <sheetData>
    <row r="1" spans="1:48" x14ac:dyDescent="0.25">
      <c r="E1" s="15" t="s">
        <v>0</v>
      </c>
      <c r="F1" s="15"/>
      <c r="G1" s="15"/>
      <c r="H1" s="15"/>
      <c r="I1" s="15"/>
      <c r="J1" s="15"/>
      <c r="K1" s="15"/>
      <c r="L1" s="15"/>
      <c r="M1" s="15"/>
      <c r="N1" s="15"/>
      <c r="O1" s="15"/>
      <c r="P1" s="15"/>
      <c r="Q1" s="15"/>
      <c r="R1" s="15"/>
      <c r="S1" s="15"/>
      <c r="T1" s="15"/>
      <c r="W1" s="14"/>
      <c r="Y1" s="54" t="s">
        <v>1</v>
      </c>
      <c r="Z1" s="54"/>
      <c r="AA1" s="54"/>
      <c r="AB1" s="54"/>
      <c r="AC1" s="54"/>
      <c r="AD1" s="54"/>
      <c r="AE1" s="54"/>
      <c r="AF1" s="54"/>
      <c r="AG1" s="54"/>
      <c r="AH1" s="54"/>
      <c r="AI1" s="54"/>
      <c r="AJ1" s="54"/>
      <c r="AK1" s="54"/>
      <c r="AL1" s="54"/>
      <c r="AM1" s="54"/>
      <c r="AN1" s="54"/>
      <c r="AO1" s="54"/>
      <c r="AP1" s="55" t="s">
        <v>2</v>
      </c>
      <c r="AQ1" s="55"/>
      <c r="AR1" s="55"/>
      <c r="AS1" s="55"/>
      <c r="AT1" s="55"/>
      <c r="AU1" s="55"/>
      <c r="AV1" s="55"/>
    </row>
    <row r="2" spans="1:48" x14ac:dyDescent="0.25">
      <c r="D2" s="47" t="s">
        <v>19</v>
      </c>
      <c r="E2" s="47"/>
      <c r="F2" s="47"/>
      <c r="G2" s="47"/>
      <c r="H2" s="47"/>
      <c r="I2" s="47"/>
      <c r="J2" s="47"/>
      <c r="K2" s="47"/>
      <c r="L2" s="47"/>
      <c r="M2" s="47"/>
      <c r="N2" s="47"/>
      <c r="O2" s="47"/>
      <c r="P2" s="47"/>
      <c r="Q2" s="47"/>
      <c r="R2" s="47"/>
      <c r="S2" s="47"/>
      <c r="T2" s="47"/>
      <c r="W2" s="14"/>
      <c r="X2" s="14"/>
      <c r="Y2" s="54" t="s">
        <v>3</v>
      </c>
      <c r="Z2" s="54"/>
      <c r="AA2" s="54"/>
      <c r="AB2" s="54"/>
      <c r="AC2" s="54"/>
      <c r="AD2" s="54"/>
      <c r="AE2" s="54"/>
      <c r="AF2" s="54"/>
      <c r="AG2" s="54"/>
      <c r="AH2" s="54"/>
      <c r="AI2" s="54"/>
      <c r="AJ2" s="54"/>
      <c r="AK2" s="54"/>
      <c r="AL2" s="54"/>
      <c r="AM2" s="54"/>
      <c r="AN2" s="54"/>
      <c r="AO2" s="54"/>
      <c r="AP2" s="55"/>
      <c r="AQ2" s="55"/>
      <c r="AR2" s="55"/>
      <c r="AS2" s="55"/>
      <c r="AT2" s="55"/>
      <c r="AU2" s="55"/>
      <c r="AV2" s="55"/>
    </row>
    <row r="3" spans="1:48" x14ac:dyDescent="0.25">
      <c r="D3" s="48" t="str">
        <f>VLOOKUP("P_TEN_DON_VI",ThamSo!$B$2:$C$9,2,FALSE)</f>
        <v>---</v>
      </c>
      <c r="E3" s="48"/>
      <c r="F3" s="48"/>
      <c r="G3" s="48"/>
      <c r="H3" s="48"/>
      <c r="I3" s="48"/>
      <c r="J3" s="48"/>
      <c r="K3" s="48"/>
      <c r="L3" s="48"/>
      <c r="M3" s="48"/>
      <c r="N3" s="48"/>
      <c r="O3" s="48"/>
      <c r="P3" s="48"/>
      <c r="Q3" s="48"/>
      <c r="R3" s="48"/>
      <c r="S3" s="48"/>
      <c r="T3" s="48"/>
      <c r="V3" s="54" t="s">
        <v>4</v>
      </c>
      <c r="W3" s="54"/>
      <c r="X3" s="54"/>
      <c r="Y3" s="54"/>
      <c r="Z3" s="54"/>
      <c r="AA3" s="54"/>
      <c r="AB3" s="54"/>
      <c r="AC3" s="54"/>
      <c r="AD3" s="54"/>
      <c r="AE3" s="54"/>
      <c r="AF3" s="54"/>
      <c r="AG3" s="54"/>
      <c r="AH3" s="54"/>
      <c r="AI3" s="54"/>
      <c r="AJ3" s="54"/>
      <c r="AK3" s="54"/>
      <c r="AL3" s="54"/>
      <c r="AM3" s="54"/>
      <c r="AN3" s="54"/>
      <c r="AO3" s="54"/>
      <c r="AP3" s="55"/>
      <c r="AQ3" s="55"/>
      <c r="AR3" s="55"/>
      <c r="AS3" s="55"/>
      <c r="AT3" s="55"/>
      <c r="AU3" s="55"/>
      <c r="AV3" s="55"/>
    </row>
    <row r="5" spans="1:48" ht="13.9" customHeight="1" x14ac:dyDescent="0.25">
      <c r="A5" s="56" t="str">
        <f>"HỢP ĐỒNG VAY VỐN THEO NHÓM BẢO LÃNH số: " &amp; VLOOKUP("P_SO_GIAO_DICH",ThamSo!$B$2:$C$9,2,FALSE)</f>
        <v xml:space="preserve">HỢP ĐỒNG VAY VỐN THEO NHÓM BẢO LÃNH số: </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row>
    <row r="6" spans="1:48" ht="13.9" customHeight="1" x14ac:dyDescent="0.25">
      <c r="A6" s="56"/>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row>
    <row r="7" spans="1:48" x14ac:dyDescent="0.25">
      <c r="A7" s="54" t="e">
        <f xml:space="preserve"> "Xã: " &amp; VLOOKUP("P_TEN_KHU_VUC",ThamSo!$B$2:$C$9,2,FALSE) &amp; "   Ấp: " &amp; VLOOKUP("P_TEN_CUM",ThamSo!$B$2:$C$9,2,FALSE) &amp; "   Nhóm: " &amp; VLOOKUP("P_TEN_NHOM",ThamSo!$B$2:$C$9,2,FALSE)</f>
        <v>#N/A</v>
      </c>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row>
    <row r="8" spans="1:48"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8" ht="13.9" hidden="1" customHeight="1" x14ac:dyDescent="0.25">
      <c r="A9" s="79" t="s">
        <v>86</v>
      </c>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row>
    <row r="10" spans="1:48" x14ac:dyDescent="0.25">
      <c r="A10" s="80"/>
      <c r="B10" s="80"/>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row>
    <row r="11" spans="1:48" hidden="1" x14ac:dyDescent="0.25">
      <c r="A11" s="80"/>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row>
    <row r="13" spans="1:48" x14ac:dyDescent="0.25">
      <c r="A13" s="51" t="s">
        <v>20</v>
      </c>
      <c r="B13" s="51"/>
      <c r="C13" s="51"/>
      <c r="D13" s="51"/>
      <c r="E13" s="51"/>
      <c r="F13" s="51"/>
      <c r="G13" s="51"/>
      <c r="H13" s="53" t="s">
        <v>21</v>
      </c>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row>
    <row r="14" spans="1:48" ht="4.1500000000000004" customHeight="1" x14ac:dyDescent="0.25">
      <c r="A14" s="3"/>
      <c r="B14" s="3"/>
      <c r="C14" s="3"/>
      <c r="D14" s="3"/>
      <c r="E14" s="3"/>
      <c r="F14" s="3"/>
      <c r="G14" s="3"/>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spans="1:48" x14ac:dyDescent="0.25">
      <c r="A15" s="52" t="s">
        <v>18</v>
      </c>
      <c r="B15" s="52"/>
      <c r="C15" s="52"/>
      <c r="D15" s="52" t="str">
        <f>VLOOKUP("P_GIAM_DOC",ThamSo!$B$2:$C$10,2,FALSE)</f>
        <v>NGUYỄN TRUNG DŨNG</v>
      </c>
      <c r="E15" s="52"/>
      <c r="F15" s="52"/>
      <c r="G15" s="52"/>
      <c r="H15" s="52"/>
      <c r="I15" s="52"/>
      <c r="J15" s="52"/>
      <c r="K15" s="52"/>
      <c r="L15" s="52"/>
      <c r="M15" s="52"/>
      <c r="N15" s="52"/>
      <c r="O15" s="52"/>
      <c r="P15" s="52"/>
      <c r="Q15" s="52" t="s">
        <v>24</v>
      </c>
      <c r="R15" s="52"/>
      <c r="S15" s="52"/>
      <c r="T15" s="52"/>
      <c r="U15" s="52" t="str">
        <f>VLOOKUP("P_TEN_CHUC_VU",ThamSo!$B$2:$C$10,2,FALSE)</f>
        <v>Chủ tịch Hội LHPN</v>
      </c>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row>
    <row r="16" spans="1:48" ht="4.1500000000000004" customHeight="1" x14ac:dyDescent="0.25"/>
    <row r="17" spans="1:48" x14ac:dyDescent="0.25">
      <c r="A17" s="51" t="s">
        <v>22</v>
      </c>
      <c r="B17" s="51"/>
      <c r="C17" s="51"/>
      <c r="D17" s="51"/>
      <c r="E17" s="51"/>
      <c r="F17" s="51"/>
      <c r="G17" s="51"/>
      <c r="H17" s="51" t="s">
        <v>23</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row>
    <row r="19" spans="1:48" ht="13.9" customHeight="1" x14ac:dyDescent="0.25">
      <c r="A19" s="50" t="s">
        <v>5</v>
      </c>
      <c r="B19" s="50"/>
      <c r="C19" s="50" t="s">
        <v>6</v>
      </c>
      <c r="D19" s="50"/>
      <c r="E19" s="50"/>
      <c r="F19" s="50"/>
      <c r="G19" s="50"/>
      <c r="H19" s="50"/>
      <c r="I19" s="49" t="s">
        <v>26</v>
      </c>
      <c r="J19" s="49"/>
      <c r="K19" s="49"/>
      <c r="L19" s="49"/>
      <c r="M19" s="49"/>
      <c r="N19" s="50" t="s">
        <v>7</v>
      </c>
      <c r="O19" s="50"/>
      <c r="P19" s="50"/>
      <c r="Q19" s="50"/>
      <c r="R19" s="50"/>
      <c r="S19" s="50"/>
      <c r="T19" s="50" t="s">
        <v>8</v>
      </c>
      <c r="U19" s="50"/>
      <c r="V19" s="50"/>
      <c r="W19" s="50"/>
      <c r="X19" s="49" t="s">
        <v>27</v>
      </c>
      <c r="Y19" s="49"/>
      <c r="Z19" s="49"/>
      <c r="AA19" s="49"/>
      <c r="AB19" s="49" t="s">
        <v>28</v>
      </c>
      <c r="AC19" s="49"/>
      <c r="AD19" s="49"/>
      <c r="AE19" s="49"/>
      <c r="AF19" s="49" t="s">
        <v>25</v>
      </c>
      <c r="AG19" s="49"/>
      <c r="AH19" s="49"/>
      <c r="AI19" s="49" t="s">
        <v>29</v>
      </c>
      <c r="AJ19" s="49"/>
      <c r="AK19" s="49"/>
      <c r="AL19" s="49"/>
      <c r="AM19" s="49"/>
      <c r="AN19" s="49"/>
      <c r="AO19" s="49" t="s">
        <v>9</v>
      </c>
      <c r="AP19" s="49"/>
      <c r="AQ19" s="49"/>
      <c r="AR19" s="49"/>
      <c r="AS19" s="50" t="s">
        <v>10</v>
      </c>
      <c r="AT19" s="50"/>
      <c r="AU19" s="50"/>
      <c r="AV19" s="50"/>
    </row>
    <row r="20" spans="1:48" x14ac:dyDescent="0.25">
      <c r="A20" s="50"/>
      <c r="B20" s="50"/>
      <c r="C20" s="50"/>
      <c r="D20" s="50"/>
      <c r="E20" s="50"/>
      <c r="F20" s="50"/>
      <c r="G20" s="50"/>
      <c r="H20" s="50"/>
      <c r="I20" s="49"/>
      <c r="J20" s="49"/>
      <c r="K20" s="49"/>
      <c r="L20" s="49"/>
      <c r="M20" s="49"/>
      <c r="N20" s="50"/>
      <c r="O20" s="50"/>
      <c r="P20" s="50"/>
      <c r="Q20" s="50"/>
      <c r="R20" s="50"/>
      <c r="S20" s="50"/>
      <c r="T20" s="50"/>
      <c r="U20" s="50"/>
      <c r="V20" s="50"/>
      <c r="W20" s="50"/>
      <c r="X20" s="49"/>
      <c r="Y20" s="49"/>
      <c r="Z20" s="49"/>
      <c r="AA20" s="49"/>
      <c r="AB20" s="49"/>
      <c r="AC20" s="49"/>
      <c r="AD20" s="49"/>
      <c r="AE20" s="49"/>
      <c r="AF20" s="49"/>
      <c r="AG20" s="49"/>
      <c r="AH20" s="49"/>
      <c r="AI20" s="49"/>
      <c r="AJ20" s="49"/>
      <c r="AK20" s="49"/>
      <c r="AL20" s="49"/>
      <c r="AM20" s="49"/>
      <c r="AN20" s="49"/>
      <c r="AO20" s="49"/>
      <c r="AP20" s="49"/>
      <c r="AQ20" s="49"/>
      <c r="AR20" s="49"/>
      <c r="AS20" s="50"/>
      <c r="AT20" s="50"/>
      <c r="AU20" s="50"/>
      <c r="AV20" s="50"/>
    </row>
    <row r="21" spans="1:48" x14ac:dyDescent="0.25">
      <c r="A21" s="64"/>
      <c r="B21" s="64"/>
      <c r="C21" s="72"/>
      <c r="D21" s="73"/>
      <c r="E21" s="73"/>
      <c r="F21" s="73"/>
      <c r="G21" s="73"/>
      <c r="H21" s="74"/>
      <c r="I21" s="72"/>
      <c r="J21" s="73"/>
      <c r="K21" s="73"/>
      <c r="L21" s="73"/>
      <c r="M21" s="74"/>
      <c r="N21" s="72"/>
      <c r="O21" s="73"/>
      <c r="P21" s="73"/>
      <c r="Q21" s="73"/>
      <c r="R21" s="73"/>
      <c r="S21" s="74"/>
      <c r="T21" s="63"/>
      <c r="U21" s="63"/>
      <c r="V21" s="63"/>
      <c r="W21" s="63"/>
      <c r="X21" s="71"/>
      <c r="Y21" s="71"/>
      <c r="Z21" s="71"/>
      <c r="AA21" s="71"/>
      <c r="AB21" s="71"/>
      <c r="AC21" s="71"/>
      <c r="AD21" s="71"/>
      <c r="AE21" s="71"/>
      <c r="AF21" s="63"/>
      <c r="AG21" s="63"/>
      <c r="AH21" s="63"/>
      <c r="AI21" s="75"/>
      <c r="AJ21" s="75"/>
      <c r="AK21" s="75"/>
      <c r="AL21" s="75"/>
      <c r="AM21" s="75"/>
      <c r="AN21" s="75"/>
      <c r="AO21" s="71"/>
      <c r="AP21" s="71"/>
      <c r="AQ21" s="71"/>
      <c r="AR21" s="71"/>
      <c r="AS21" s="63"/>
      <c r="AT21" s="63"/>
      <c r="AU21" s="63"/>
      <c r="AV21" s="63"/>
    </row>
    <row r="22" spans="1:48" x14ac:dyDescent="0.25">
      <c r="A22" s="65"/>
      <c r="B22" s="66"/>
      <c r="C22" s="67"/>
      <c r="D22" s="68"/>
      <c r="E22" s="68"/>
      <c r="F22" s="68"/>
      <c r="G22" s="68"/>
      <c r="H22" s="69"/>
      <c r="I22" s="67"/>
      <c r="J22" s="68"/>
      <c r="K22" s="68"/>
      <c r="L22" s="68"/>
      <c r="M22" s="69"/>
      <c r="N22" s="67"/>
      <c r="O22" s="68"/>
      <c r="P22" s="68"/>
      <c r="Q22" s="68"/>
      <c r="R22" s="68"/>
      <c r="S22" s="69"/>
      <c r="T22" s="57"/>
      <c r="U22" s="58"/>
      <c r="V22" s="58"/>
      <c r="W22" s="59"/>
      <c r="X22" s="60"/>
      <c r="Y22" s="61"/>
      <c r="Z22" s="61"/>
      <c r="AA22" s="62"/>
      <c r="AB22" s="60"/>
      <c r="AC22" s="61"/>
      <c r="AD22" s="61"/>
      <c r="AE22" s="62"/>
      <c r="AF22" s="57"/>
      <c r="AG22" s="58"/>
      <c r="AH22" s="59"/>
      <c r="AI22" s="76"/>
      <c r="AJ22" s="77"/>
      <c r="AK22" s="77"/>
      <c r="AL22" s="77"/>
      <c r="AM22" s="77"/>
      <c r="AN22" s="78"/>
      <c r="AO22" s="60"/>
      <c r="AP22" s="61"/>
      <c r="AQ22" s="61"/>
      <c r="AR22" s="62"/>
      <c r="AS22" s="57"/>
      <c r="AT22" s="58"/>
      <c r="AU22" s="58"/>
      <c r="AV22" s="59"/>
    </row>
    <row r="23" spans="1:48" ht="14.45" customHeight="1" x14ac:dyDescent="0.25">
      <c r="A23" s="64"/>
      <c r="B23" s="64"/>
      <c r="C23" s="70" t="s">
        <v>11</v>
      </c>
      <c r="D23" s="70"/>
      <c r="E23" s="70"/>
      <c r="F23" s="70"/>
      <c r="G23" s="70"/>
      <c r="H23" s="70"/>
      <c r="I23" s="63" t="s">
        <v>12</v>
      </c>
      <c r="J23" s="63"/>
      <c r="K23" s="63"/>
      <c r="L23" s="63"/>
      <c r="M23" s="63"/>
      <c r="N23" s="63" t="s">
        <v>12</v>
      </c>
      <c r="O23" s="63"/>
      <c r="P23" s="63"/>
      <c r="Q23" s="63"/>
      <c r="R23" s="63"/>
      <c r="S23" s="63"/>
      <c r="T23" s="63" t="s">
        <v>12</v>
      </c>
      <c r="U23" s="63"/>
      <c r="V23" s="63"/>
      <c r="W23" s="63"/>
      <c r="X23" s="71">
        <f>SUM(X21:AA22)</f>
        <v>0</v>
      </c>
      <c r="Y23" s="71"/>
      <c r="Z23" s="71"/>
      <c r="AA23" s="71"/>
      <c r="AB23" s="71">
        <f>SUM(AB21:AE22)</f>
        <v>0</v>
      </c>
      <c r="AC23" s="71"/>
      <c r="AD23" s="71"/>
      <c r="AE23" s="71"/>
      <c r="AF23" s="63" t="s">
        <v>12</v>
      </c>
      <c r="AG23" s="63"/>
      <c r="AH23" s="63"/>
      <c r="AI23" s="63" t="s">
        <v>12</v>
      </c>
      <c r="AJ23" s="63"/>
      <c r="AK23" s="63"/>
      <c r="AL23" s="63"/>
      <c r="AM23" s="63"/>
      <c r="AN23" s="63"/>
      <c r="AO23" s="71"/>
      <c r="AP23" s="71"/>
      <c r="AQ23" s="71"/>
      <c r="AR23" s="71"/>
      <c r="AS23" s="63" t="s">
        <v>12</v>
      </c>
      <c r="AT23" s="63"/>
      <c r="AU23" s="63"/>
      <c r="AV23" s="63"/>
    </row>
    <row r="25" spans="1:48" ht="13.9" customHeight="1" x14ac:dyDescent="0.25">
      <c r="A25" s="81" t="s">
        <v>13</v>
      </c>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row>
    <row r="26" spans="1:48" x14ac:dyDescent="0.25">
      <c r="A26" s="80" t="s">
        <v>30</v>
      </c>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row>
    <row r="27" spans="1:48" ht="4.1500000000000004" customHeight="1" x14ac:dyDescent="0.25"/>
    <row r="28" spans="1:48" ht="13.9" customHeight="1" x14ac:dyDescent="0.25">
      <c r="A28" s="80" t="s">
        <v>31</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row>
    <row r="29" spans="1:48" ht="4.1500000000000004" customHeight="1" x14ac:dyDescent="0.25"/>
    <row r="30" spans="1:48" ht="13.9" customHeight="1" x14ac:dyDescent="0.25">
      <c r="A30" s="80" t="s">
        <v>32</v>
      </c>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row>
    <row r="31" spans="1:48" ht="4.1500000000000004" customHeight="1" x14ac:dyDescent="0.25"/>
    <row r="32" spans="1:48" ht="13.9" customHeight="1" x14ac:dyDescent="0.25">
      <c r="A32" s="80" t="s">
        <v>33</v>
      </c>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row>
    <row r="33" spans="1:48" ht="4.1500000000000004" customHeight="1" x14ac:dyDescent="0.25"/>
    <row r="34" spans="1:48" ht="13.9" customHeight="1" x14ac:dyDescent="0.25">
      <c r="A34" s="80" t="s">
        <v>34</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row>
    <row r="35" spans="1:48" ht="4.1500000000000004" customHeight="1" x14ac:dyDescent="0.25"/>
    <row r="36" spans="1:48" ht="13.9" customHeight="1" x14ac:dyDescent="0.25">
      <c r="A36" s="80" t="s">
        <v>35</v>
      </c>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row>
    <row r="37" spans="1:48" ht="4.1500000000000004" customHeight="1" x14ac:dyDescent="0.25"/>
    <row r="38" spans="1:48" x14ac:dyDescent="0.25">
      <c r="A38" s="81" t="s">
        <v>14</v>
      </c>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row>
    <row r="39" spans="1:48" ht="4.1500000000000004" customHeight="1" x14ac:dyDescent="0.25"/>
    <row r="40" spans="1:48" ht="13.9" customHeight="1" x14ac:dyDescent="0.25">
      <c r="A40" s="80" t="s">
        <v>40</v>
      </c>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row>
    <row r="41" spans="1:48" ht="4.1500000000000004" customHeight="1" x14ac:dyDescent="0.25"/>
    <row r="42" spans="1:48" ht="13.9" customHeight="1" x14ac:dyDescent="0.25">
      <c r="A42" s="80" t="s">
        <v>41</v>
      </c>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row>
    <row r="43" spans="1:48" ht="4.1500000000000004" customHeight="1" x14ac:dyDescent="0.25"/>
    <row r="44" spans="1:48" ht="27" customHeight="1" x14ac:dyDescent="0.25">
      <c r="A44" s="80" t="s">
        <v>42</v>
      </c>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row>
    <row r="45" spans="1:48" ht="4.1500000000000004" customHeight="1" x14ac:dyDescent="0.25"/>
    <row r="46" spans="1:48" ht="27.6" customHeight="1" x14ac:dyDescent="0.25">
      <c r="A46" s="80" t="s">
        <v>43</v>
      </c>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row>
    <row r="47" spans="1:48" ht="4.1500000000000004" customHeight="1" x14ac:dyDescent="0.25"/>
    <row r="48" spans="1:48" ht="13.9" customHeight="1" x14ac:dyDescent="0.25">
      <c r="A48" s="80" t="s">
        <v>36</v>
      </c>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row>
    <row r="49" spans="1:48" ht="4.1500000000000004" customHeight="1" x14ac:dyDescent="0.25"/>
    <row r="50" spans="1:48" ht="13.9" customHeight="1" x14ac:dyDescent="0.25">
      <c r="A50" s="80" t="s">
        <v>44</v>
      </c>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row>
    <row r="51" spans="1:48" ht="4.1500000000000004" customHeight="1" x14ac:dyDescent="0.25"/>
    <row r="52" spans="1:48" ht="13.9" customHeight="1" x14ac:dyDescent="0.25">
      <c r="A52" s="80" t="s">
        <v>45</v>
      </c>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row>
    <row r="53" spans="1:48" ht="4.1500000000000004" customHeight="1" x14ac:dyDescent="0.25"/>
    <row r="54" spans="1:48" ht="13.9" customHeight="1" x14ac:dyDescent="0.25">
      <c r="A54" s="80" t="s">
        <v>37</v>
      </c>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row>
    <row r="55" spans="1:48" ht="4.1500000000000004" customHeight="1" x14ac:dyDescent="0.25"/>
    <row r="56" spans="1:48" ht="13.9" customHeight="1" x14ac:dyDescent="0.25">
      <c r="A56" s="80" t="s">
        <v>46</v>
      </c>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row>
    <row r="57" spans="1:48" ht="4.1500000000000004" customHeight="1" x14ac:dyDescent="0.25"/>
    <row r="58" spans="1:48" x14ac:dyDescent="0.25">
      <c r="A58" s="81" t="s">
        <v>15</v>
      </c>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row>
    <row r="59" spans="1:48" ht="4.1500000000000004" customHeight="1" x14ac:dyDescent="0.25"/>
    <row r="60" spans="1:48" ht="27" customHeight="1" x14ac:dyDescent="0.25">
      <c r="A60" s="80" t="s">
        <v>38</v>
      </c>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row>
    <row r="61" spans="1:48" ht="4.1500000000000004" customHeight="1" x14ac:dyDescent="0.25"/>
    <row r="62" spans="1:48" ht="13.9" customHeight="1" x14ac:dyDescent="0.25">
      <c r="A62" s="80" t="s">
        <v>47</v>
      </c>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row>
    <row r="63" spans="1:48" ht="4.1500000000000004" customHeight="1" x14ac:dyDescent="0.25"/>
    <row r="64" spans="1:48" ht="13.9" customHeight="1" x14ac:dyDescent="0.25">
      <c r="A64" s="80" t="s">
        <v>39</v>
      </c>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row>
    <row r="65" spans="1:48" ht="4.1500000000000004" customHeight="1" x14ac:dyDescent="0.25"/>
    <row r="66" spans="1:48" ht="13.9" customHeight="1" x14ac:dyDescent="0.25">
      <c r="A66" s="80" t="s">
        <v>49</v>
      </c>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row>
    <row r="67" spans="1:48" x14ac:dyDescent="0.25">
      <c r="A67" s="80" t="s">
        <v>48</v>
      </c>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row>
    <row r="69" spans="1:48" ht="14.45" customHeight="1" x14ac:dyDescent="0.25">
      <c r="A69" s="70" t="s">
        <v>16</v>
      </c>
      <c r="B69" s="70"/>
      <c r="C69" s="70"/>
      <c r="D69" s="70"/>
      <c r="E69" s="70"/>
      <c r="F69" s="70"/>
      <c r="G69" s="70"/>
      <c r="H69" s="70"/>
      <c r="I69" s="70"/>
      <c r="J69" s="70"/>
      <c r="K69" s="70"/>
      <c r="L69" s="70"/>
      <c r="M69" s="70"/>
      <c r="N69" s="70" t="s">
        <v>17</v>
      </c>
      <c r="O69" s="70"/>
      <c r="P69" s="70"/>
      <c r="Q69" s="70"/>
      <c r="R69" s="70"/>
      <c r="S69" s="70"/>
      <c r="T69" s="70"/>
      <c r="U69" s="70"/>
      <c r="V69" s="70"/>
      <c r="W69" s="70"/>
      <c r="X69" s="70"/>
      <c r="Y69" s="70"/>
      <c r="Z69" s="70"/>
      <c r="AA69" s="70"/>
      <c r="AB69" s="70"/>
      <c r="AC69" s="70"/>
      <c r="AD69" s="86"/>
      <c r="AE69" s="87" t="s">
        <v>50</v>
      </c>
      <c r="AF69" s="88"/>
      <c r="AG69" s="88"/>
      <c r="AH69" s="88"/>
      <c r="AI69" s="88"/>
      <c r="AJ69" s="88"/>
      <c r="AK69" s="88"/>
      <c r="AL69" s="88"/>
      <c r="AM69" s="88"/>
      <c r="AN69" s="88"/>
      <c r="AO69" s="88"/>
      <c r="AP69" s="88"/>
      <c r="AQ69" s="88"/>
      <c r="AR69" s="88"/>
      <c r="AS69" s="88"/>
      <c r="AT69" s="88"/>
      <c r="AU69" s="88"/>
      <c r="AV69" s="89"/>
    </row>
    <row r="70" spans="1:48" ht="14.45" customHeight="1"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86"/>
      <c r="AE70" s="90" t="s">
        <v>51</v>
      </c>
      <c r="AF70" s="91"/>
      <c r="AG70" s="91"/>
      <c r="AH70" s="91"/>
      <c r="AI70" s="91"/>
      <c r="AJ70" s="91"/>
      <c r="AK70" s="91"/>
      <c r="AL70" s="91"/>
      <c r="AM70" s="91"/>
      <c r="AN70" s="91"/>
      <c r="AO70" s="91"/>
      <c r="AP70" s="91"/>
      <c r="AQ70" s="91"/>
      <c r="AR70" s="91"/>
      <c r="AS70" s="91"/>
      <c r="AT70" s="91"/>
      <c r="AU70" s="91"/>
      <c r="AV70" s="92"/>
    </row>
    <row r="71" spans="1:48" ht="14.45" customHeight="1"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86"/>
      <c r="AE71" s="82" t="s">
        <v>52</v>
      </c>
      <c r="AF71" s="83"/>
      <c r="AG71" s="83"/>
      <c r="AH71" s="83"/>
      <c r="AI71" s="83"/>
      <c r="AJ71" s="83"/>
      <c r="AK71" s="83"/>
      <c r="AL71" s="83"/>
      <c r="AM71" s="83"/>
      <c r="AN71" s="83"/>
      <c r="AO71" s="83"/>
      <c r="AP71" s="83"/>
      <c r="AQ71" s="83"/>
      <c r="AR71" s="83"/>
      <c r="AS71" s="83"/>
      <c r="AT71" s="83"/>
      <c r="AU71" s="83"/>
      <c r="AV71" s="84"/>
    </row>
    <row r="72" spans="1:48" x14ac:dyDescent="0.25">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85"/>
      <c r="AF72" s="85"/>
      <c r="AG72" s="85"/>
      <c r="AH72" s="85"/>
      <c r="AI72" s="85"/>
      <c r="AJ72" s="85"/>
      <c r="AK72" s="85"/>
      <c r="AL72" s="85"/>
      <c r="AM72" s="85"/>
      <c r="AN72" s="85"/>
      <c r="AO72" s="85"/>
      <c r="AP72" s="85"/>
      <c r="AQ72" s="85"/>
      <c r="AR72" s="85"/>
      <c r="AS72" s="85"/>
      <c r="AT72" s="85"/>
      <c r="AU72" s="85"/>
      <c r="AV72" s="85"/>
    </row>
    <row r="73" spans="1:48" x14ac:dyDescent="0.25">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row>
    <row r="74" spans="1:48" x14ac:dyDescent="0.25">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row>
    <row r="75" spans="1:48" x14ac:dyDescent="0.2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row>
    <row r="76" spans="1:48" x14ac:dyDescent="0.25">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row>
  </sheetData>
  <mergeCells count="92">
    <mergeCell ref="Y1:AO1"/>
    <mergeCell ref="Y2:AO2"/>
    <mergeCell ref="A67:AV67"/>
    <mergeCell ref="AE69:AV69"/>
    <mergeCell ref="AE70:AV70"/>
    <mergeCell ref="A66:AV66"/>
    <mergeCell ref="A42:AV42"/>
    <mergeCell ref="A46:AV46"/>
    <mergeCell ref="A44:AV44"/>
    <mergeCell ref="A48:AV48"/>
    <mergeCell ref="A50:AV50"/>
    <mergeCell ref="A52:AV52"/>
    <mergeCell ref="A58:AQ58"/>
    <mergeCell ref="A54:AV54"/>
    <mergeCell ref="A56:AV56"/>
    <mergeCell ref="A60:AV60"/>
    <mergeCell ref="AE71:AV71"/>
    <mergeCell ref="AE72:AV76"/>
    <mergeCell ref="N69:AD71"/>
    <mergeCell ref="N72:AD76"/>
    <mergeCell ref="A72:M76"/>
    <mergeCell ref="A69:M71"/>
    <mergeCell ref="A62:AV62"/>
    <mergeCell ref="A64:AV64"/>
    <mergeCell ref="A25:AV25"/>
    <mergeCell ref="A26:AV26"/>
    <mergeCell ref="A28:AV28"/>
    <mergeCell ref="A32:AV32"/>
    <mergeCell ref="A34:AV34"/>
    <mergeCell ref="A36:AV36"/>
    <mergeCell ref="A40:AV40"/>
    <mergeCell ref="A38:AQ38"/>
    <mergeCell ref="A30:AV30"/>
    <mergeCell ref="A7:AV7"/>
    <mergeCell ref="AS19:AV20"/>
    <mergeCell ref="AS21:AV21"/>
    <mergeCell ref="AS22:AV22"/>
    <mergeCell ref="I22:M22"/>
    <mergeCell ref="N22:S22"/>
    <mergeCell ref="X22:AA22"/>
    <mergeCell ref="C21:H21"/>
    <mergeCell ref="I21:M21"/>
    <mergeCell ref="N21:S21"/>
    <mergeCell ref="X21:AA21"/>
    <mergeCell ref="AI19:AN20"/>
    <mergeCell ref="AI21:AN21"/>
    <mergeCell ref="AI22:AN22"/>
    <mergeCell ref="AB22:AE22"/>
    <mergeCell ref="A9:AV11"/>
    <mergeCell ref="U15:AV15"/>
    <mergeCell ref="T21:W21"/>
    <mergeCell ref="H17:AV17"/>
    <mergeCell ref="T22:W22"/>
    <mergeCell ref="AS23:AV23"/>
    <mergeCell ref="AB23:AE23"/>
    <mergeCell ref="AF23:AH23"/>
    <mergeCell ref="AO23:AR23"/>
    <mergeCell ref="AI23:AN23"/>
    <mergeCell ref="X23:AA23"/>
    <mergeCell ref="AB21:AE21"/>
    <mergeCell ref="AO21:AR21"/>
    <mergeCell ref="AB19:AE20"/>
    <mergeCell ref="AF19:AH20"/>
    <mergeCell ref="AF21:AH21"/>
    <mergeCell ref="X19:AA20"/>
    <mergeCell ref="AF22:AH22"/>
    <mergeCell ref="AO22:AR22"/>
    <mergeCell ref="T23:W23"/>
    <mergeCell ref="A19:B20"/>
    <mergeCell ref="A21:B21"/>
    <mergeCell ref="A22:B22"/>
    <mergeCell ref="A23:B23"/>
    <mergeCell ref="N23:S23"/>
    <mergeCell ref="C22:H22"/>
    <mergeCell ref="C23:H23"/>
    <mergeCell ref="I23:M23"/>
    <mergeCell ref="D2:T2"/>
    <mergeCell ref="D3:T3"/>
    <mergeCell ref="AO19:AR20"/>
    <mergeCell ref="I19:M20"/>
    <mergeCell ref="C19:H20"/>
    <mergeCell ref="N19:S20"/>
    <mergeCell ref="A13:G13"/>
    <mergeCell ref="A15:C15"/>
    <mergeCell ref="A17:G17"/>
    <mergeCell ref="Q15:T15"/>
    <mergeCell ref="D15:P15"/>
    <mergeCell ref="H13:AV13"/>
    <mergeCell ref="T19:W20"/>
    <mergeCell ref="V3:AO3"/>
    <mergeCell ref="AP1:AV3"/>
    <mergeCell ref="A5:AV6"/>
  </mergeCells>
  <pageMargins left="0.7" right="0.45" top="0.5" bottom="0.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abSelected="1" workbookViewId="0">
      <selection activeCell="N7" sqref="N7"/>
    </sheetView>
  </sheetViews>
  <sheetFormatPr defaultRowHeight="15.75" x14ac:dyDescent="0.2"/>
  <cols>
    <col min="1" max="1" width="2.25" style="22" customWidth="1"/>
    <col min="2" max="2" width="3.75" style="19" customWidth="1"/>
    <col min="3" max="29" width="3.375" style="19" customWidth="1"/>
    <col min="30" max="30" width="11.875" style="19" customWidth="1"/>
  </cols>
  <sheetData>
    <row r="1" spans="1:33" x14ac:dyDescent="0.2">
      <c r="A1" s="16"/>
      <c r="B1" s="17" t="str">
        <f>VLOOKUP("P_TEN_DON_VI",ThamSo!$B$2:$C$12,2,FALSE)</f>
        <v>---</v>
      </c>
      <c r="C1" s="18"/>
      <c r="E1" s="20"/>
      <c r="F1" s="20"/>
      <c r="H1" s="20"/>
      <c r="I1" s="20"/>
      <c r="J1" s="20"/>
      <c r="K1" s="20"/>
      <c r="L1" s="20"/>
      <c r="M1" s="20"/>
      <c r="N1" s="20"/>
      <c r="O1" s="20"/>
      <c r="P1" s="20"/>
      <c r="Q1" s="20"/>
      <c r="R1" s="20"/>
      <c r="S1" s="20"/>
      <c r="T1" s="20"/>
      <c r="U1" s="20"/>
      <c r="V1" s="20"/>
      <c r="W1" s="20"/>
      <c r="X1" s="20"/>
      <c r="Y1" s="20"/>
      <c r="Z1" s="20"/>
      <c r="AA1" s="20"/>
      <c r="AB1" s="20"/>
      <c r="AC1" s="20"/>
      <c r="AD1" s="20"/>
    </row>
    <row r="2" spans="1:33" x14ac:dyDescent="0.25">
      <c r="A2" s="16"/>
      <c r="B2" s="17" t="str">
        <f>VLOOKUP("P_TEN_CHI_NHANH",ThamSo!$B$2:$C$12,2,FALSE)</f>
        <v>---</v>
      </c>
      <c r="C2" s="20"/>
      <c r="E2" s="20"/>
      <c r="F2" s="20"/>
      <c r="H2" s="20"/>
      <c r="I2" s="20"/>
      <c r="J2" s="20"/>
      <c r="K2" s="20"/>
      <c r="L2" s="20"/>
      <c r="M2" s="20"/>
      <c r="N2" s="20"/>
      <c r="O2" s="20"/>
      <c r="P2" s="20"/>
      <c r="Q2" s="20"/>
      <c r="R2" s="20"/>
      <c r="S2" s="20"/>
      <c r="T2" s="1"/>
      <c r="U2" s="1"/>
      <c r="V2" s="1"/>
      <c r="W2" s="1"/>
      <c r="X2" s="1"/>
      <c r="Y2" s="20"/>
      <c r="Z2" s="20"/>
      <c r="AA2" s="20"/>
      <c r="AB2" s="20"/>
      <c r="AC2" s="20"/>
      <c r="AD2" s="20"/>
    </row>
    <row r="3" spans="1:33" x14ac:dyDescent="0.25">
      <c r="A3" s="16"/>
      <c r="B3" s="17"/>
      <c r="C3" s="21"/>
      <c r="E3" s="21"/>
      <c r="F3" s="21"/>
      <c r="H3" s="20"/>
      <c r="I3" s="20"/>
      <c r="J3" s="20"/>
      <c r="K3" s="20"/>
      <c r="L3" s="20"/>
      <c r="M3" s="20"/>
      <c r="N3" s="20"/>
      <c r="O3" s="20"/>
      <c r="P3" s="20"/>
      <c r="Q3" s="20"/>
      <c r="R3" s="20"/>
      <c r="S3" s="20"/>
      <c r="T3" s="1"/>
      <c r="U3" s="1"/>
      <c r="V3" s="1"/>
      <c r="W3" s="1"/>
      <c r="X3" s="1"/>
      <c r="Y3" s="20"/>
      <c r="Z3" s="20"/>
      <c r="AA3" s="20"/>
      <c r="AB3" s="20"/>
      <c r="AC3" s="20"/>
      <c r="AD3" s="20"/>
    </row>
    <row r="4" spans="1:33" x14ac:dyDescent="0.25">
      <c r="B4" s="21"/>
      <c r="C4" s="21"/>
      <c r="D4" s="21"/>
      <c r="E4" s="21"/>
      <c r="F4" s="21"/>
      <c r="G4" s="1"/>
      <c r="H4" s="1"/>
      <c r="I4" s="1"/>
      <c r="J4" s="1"/>
      <c r="K4" s="1"/>
      <c r="L4" s="1"/>
      <c r="M4" s="1"/>
      <c r="N4" s="1"/>
      <c r="O4" s="1"/>
      <c r="P4" s="1"/>
      <c r="Q4" s="1"/>
      <c r="R4" s="1"/>
      <c r="S4" s="1"/>
      <c r="T4" s="1"/>
      <c r="U4" s="1"/>
      <c r="V4" s="1"/>
      <c r="W4" s="1"/>
      <c r="X4" s="1"/>
      <c r="Y4" s="20"/>
      <c r="Z4" s="20"/>
      <c r="AA4" s="20"/>
      <c r="AB4" s="20"/>
      <c r="AC4" s="20"/>
      <c r="AD4" s="20"/>
    </row>
    <row r="5" spans="1:33" ht="20.25" x14ac:dyDescent="0.2">
      <c r="B5" s="23"/>
      <c r="C5" s="23"/>
      <c r="D5" s="140" t="s">
        <v>90</v>
      </c>
      <c r="E5" s="140"/>
      <c r="F5" s="140"/>
      <c r="G5" s="140"/>
      <c r="H5" s="140"/>
      <c r="I5" s="140"/>
      <c r="J5" s="140"/>
      <c r="K5" s="140"/>
      <c r="L5" s="140"/>
      <c r="M5" s="140"/>
      <c r="N5" s="140"/>
      <c r="O5" s="140"/>
      <c r="P5" s="140"/>
      <c r="Q5" s="140"/>
      <c r="R5" s="140"/>
      <c r="S5" s="140"/>
      <c r="T5" s="140"/>
      <c r="U5" s="140"/>
      <c r="V5" s="140"/>
      <c r="W5" s="20" t="str">
        <f>"Số: " &amp;VLOOKUP("P_TEN_KHANG",ThamSo!B2:$C$97,2,FALSE) &amp;"/" &amp;VLOOKUP("P_NGAY_BAO_CAO",ThamSo!B2:$C$97,2,FALSE)</f>
        <v>Số: …………….../20130331</v>
      </c>
      <c r="X5" s="23"/>
      <c r="Y5" s="23"/>
      <c r="Z5" s="23"/>
      <c r="AA5" s="23"/>
      <c r="AB5" s="23"/>
      <c r="AC5" s="23"/>
      <c r="AD5" s="23"/>
    </row>
    <row r="6" spans="1:33" x14ac:dyDescent="0.2">
      <c r="A6" s="16"/>
      <c r="B6" s="20"/>
      <c r="C6" s="20"/>
      <c r="D6" s="20"/>
      <c r="E6" s="20"/>
      <c r="F6" s="20"/>
      <c r="G6" s="20"/>
      <c r="H6" s="20"/>
      <c r="J6" s="20"/>
      <c r="L6" s="24" t="str">
        <f>"Ngày " &amp; RIGHT( VLOOKUP("P_NGAY_BAO_CAO",ThamSo!$B$2:$C$12,2,FALSE),2) &amp; " tháng " &amp; MID(VLOOKUP("P_NGAY_BAO_CAO",ThamSo!$B$2:$C$12,2,FALSE),5,2) &amp; " năm " &amp; LEFT(VLOOKUP("P_NGAY_BAO_CAO",ThamSo!$B$2:$C$12,2,FALSE),4)</f>
        <v>Ngày 31 tháng 03 năm 2013</v>
      </c>
      <c r="M6" s="20"/>
      <c r="N6" s="20"/>
      <c r="O6" s="20"/>
      <c r="P6" s="20"/>
      <c r="Q6" s="20"/>
      <c r="R6" s="20"/>
      <c r="S6" s="20"/>
      <c r="T6" s="20"/>
      <c r="V6" s="20"/>
      <c r="X6" s="20"/>
      <c r="Y6" s="20"/>
      <c r="Z6" s="20"/>
      <c r="AA6" s="20"/>
      <c r="AB6" s="20"/>
      <c r="AC6" s="20"/>
      <c r="AD6" s="20"/>
    </row>
    <row r="7" spans="1:33" x14ac:dyDescent="0.2">
      <c r="A7" s="25" t="s">
        <v>91</v>
      </c>
      <c r="B7" s="26"/>
      <c r="C7" s="27"/>
      <c r="D7" s="27"/>
      <c r="E7" s="27"/>
      <c r="F7" s="27"/>
      <c r="G7" s="27"/>
      <c r="H7" s="27"/>
      <c r="I7" s="27"/>
      <c r="J7" s="27"/>
      <c r="K7" s="27"/>
      <c r="L7" s="27"/>
      <c r="M7" s="27"/>
      <c r="N7" s="27"/>
      <c r="O7" s="27"/>
      <c r="P7" s="27"/>
      <c r="Q7" s="20"/>
      <c r="R7" s="20"/>
      <c r="S7" s="20"/>
      <c r="T7" s="20"/>
      <c r="U7" s="26"/>
      <c r="V7" s="20"/>
      <c r="W7" s="20"/>
      <c r="X7" s="20"/>
      <c r="Y7" s="20"/>
      <c r="Z7" s="20"/>
      <c r="AA7" s="20"/>
      <c r="AB7" s="20"/>
      <c r="AC7" s="20"/>
      <c r="AD7" s="20"/>
      <c r="AG7" s="21"/>
    </row>
    <row r="8" spans="1:33" x14ac:dyDescent="0.2">
      <c r="A8" s="28"/>
      <c r="B8" s="21" t="str">
        <f>"Mã khách hàng: " &amp;VLOOKUP("P_MA_KHANG",ThamSo!$B$2:$C$100,2,FALSE)</f>
        <v>Mã khách hàng: ……………...</v>
      </c>
      <c r="C8" s="28"/>
      <c r="D8" s="28"/>
      <c r="E8" s="28"/>
      <c r="F8" s="28"/>
      <c r="G8" s="28"/>
      <c r="H8" s="28"/>
      <c r="I8" s="28"/>
      <c r="J8" s="28"/>
      <c r="K8" s="46" t="str">
        <f>"Tên khách hàng: " &amp;VLOOKUP("P_TEN_KHANG",ThamSo!B2:$C$97,2,FALSE)</f>
        <v>Tên khách hàng: ……………...</v>
      </c>
      <c r="L8" s="28"/>
      <c r="M8" s="28"/>
      <c r="N8" s="21"/>
      <c r="O8" s="28"/>
      <c r="P8" s="28"/>
      <c r="Q8" s="29"/>
      <c r="R8" s="28"/>
      <c r="S8" s="28"/>
      <c r="T8" s="28"/>
      <c r="U8" s="28"/>
      <c r="V8" s="30"/>
      <c r="W8" s="21" t="str">
        <f>VLOOKUP("P_TEN_NHOM",ThamSo!$B2:C$100,2,FALSE)&amp;"             "&amp;VLOOKUP("P_TEN_CUM",ThamSo!$B2:C$100,2,FALSE)</f>
        <v>……………...             ……………...</v>
      </c>
      <c r="X8" s="28"/>
      <c r="Y8" s="28"/>
      <c r="Z8" s="28"/>
      <c r="AA8" s="28"/>
      <c r="AB8" s="28"/>
      <c r="AC8" s="28"/>
      <c r="AD8" s="28"/>
    </row>
    <row r="9" spans="1:33" x14ac:dyDescent="0.2">
      <c r="A9" s="21"/>
      <c r="B9" s="27" t="str">
        <f>"Sinh ngày " &amp;VLOOKUP("P_NGAY_SINH",ThamSo!$B$2:$C$100,2,FALSE) &amp;" tháng " &amp;VLOOKUP("P_THANG_SINH",ThamSo!$B$2:$C$100,2,FALSE) &amp;" năm " &amp;VLOOKUP("P_NAM_SINH",ThamSo!$B$2:$C$100,2,FALSE)</f>
        <v>Sinh ngày .. tháng .. năm ….</v>
      </c>
      <c r="C9" s="26"/>
      <c r="D9" s="27"/>
      <c r="E9" s="27"/>
      <c r="F9" s="27"/>
      <c r="G9" s="27"/>
      <c r="H9" s="27"/>
      <c r="I9" s="27"/>
      <c r="J9" s="27"/>
      <c r="K9" s="27"/>
      <c r="L9" s="27"/>
      <c r="M9" s="27"/>
      <c r="N9" s="21" t="str">
        <f>"Dân tộc: " &amp;VLOOKUP("P_DAN_TOC",ThamSo!$B$2:$C$100,2,FALSE)</f>
        <v>Dân tộc: ……………...</v>
      </c>
      <c r="O9" s="31"/>
      <c r="P9" s="27"/>
      <c r="Q9" s="31"/>
      <c r="R9" s="27"/>
      <c r="S9" s="31"/>
      <c r="T9" s="27"/>
      <c r="U9" s="27"/>
      <c r="V9" s="31"/>
      <c r="W9" s="27"/>
      <c r="X9" s="27"/>
      <c r="Y9" s="27"/>
      <c r="Z9" s="27"/>
      <c r="AA9" s="27"/>
      <c r="AB9" s="27"/>
      <c r="AC9" s="20"/>
      <c r="AD9" s="20"/>
    </row>
    <row r="10" spans="1:33" x14ac:dyDescent="0.2">
      <c r="A10" s="21"/>
      <c r="B10" s="27" t="str">
        <f>"CMND số: " &amp;VLOOKUP("P_SO_CMND",ThamSo!$B$2:$C$100,2,FALSE) &amp;"               Nơi cấp " &amp;VLOOKUP("P_NOI_CAP",ThamSo!$B$2:$C$100,2,FALSE) &amp;"              cấp ngày " &amp;VLOOKUP("P_NGAY_CAP",ThamSo!$B$2:$C$100,2,FALSE) &amp;" tháng " &amp;VLOOKUP("P_THANG_CAP",ThamSo!$B$2:$C$100,2,FALSE) &amp;"năm " &amp;VLOOKUP("P_NAM_CAP",ThamSo!$B$2:$C$100,2,FALSE)</f>
        <v>CMND số: ……………...               Nơi cấp ……………...              cấp ngày .. tháng ..năm ….</v>
      </c>
      <c r="C10" s="26"/>
      <c r="D10" s="27"/>
      <c r="E10" s="27"/>
      <c r="F10" s="27"/>
      <c r="G10" s="27"/>
      <c r="H10" s="27"/>
      <c r="I10" s="27"/>
      <c r="J10" s="27"/>
      <c r="K10" s="27"/>
      <c r="L10" s="27"/>
      <c r="M10" s="27"/>
      <c r="N10" s="27"/>
      <c r="O10" s="31"/>
      <c r="P10" s="27"/>
      <c r="Q10" s="31"/>
      <c r="R10" s="27"/>
      <c r="S10" s="31"/>
      <c r="T10" s="27"/>
      <c r="U10" s="27"/>
      <c r="V10" s="31"/>
      <c r="W10" s="27"/>
      <c r="X10" s="27"/>
      <c r="Y10" s="27"/>
      <c r="Z10" s="27"/>
      <c r="AA10" s="27"/>
      <c r="AB10" s="27"/>
      <c r="AC10" s="20"/>
      <c r="AD10" s="20"/>
    </row>
    <row r="11" spans="1:33" x14ac:dyDescent="0.2">
      <c r="A11" s="21"/>
      <c r="B11" s="27" t="str">
        <f>"Hộ khẩu thường trú: " &amp;VLOOKUP("P_SO_HO_KHAU",ThamSo!$B$2:$C$100,2,FALSE) &amp;"             xã " &amp;VLOOKUP("P_XA_PHUONG",ThamSo!$B$2:$C$100,2,FALSE)&amp;"                huyện " &amp;VLOOKUP("P_QUAN_HUYEN",ThamSo!$B$2:$C$100,2,FALSE) &amp;"                     tỉnh " &amp;VLOOKUP("P_TEN_TINHTP",ThamSo!$B$2:$C$100,2,FALSE)</f>
        <v>Hộ khẩu thường trú: ……………...             xã ……………...                huyện ……………...                     tỉnh ……………...</v>
      </c>
      <c r="C11" s="26"/>
      <c r="D11" s="27"/>
      <c r="E11" s="27"/>
      <c r="F11" s="27"/>
      <c r="G11" s="27"/>
      <c r="H11" s="27"/>
      <c r="I11" s="27"/>
      <c r="J11" s="27"/>
      <c r="K11" s="27"/>
      <c r="L11" s="27"/>
      <c r="M11" s="27"/>
      <c r="N11" s="27"/>
      <c r="O11" s="31"/>
      <c r="P11" s="27"/>
      <c r="Q11" s="31"/>
      <c r="R11" s="27"/>
      <c r="S11" s="31"/>
      <c r="T11" s="27"/>
      <c r="U11" s="27"/>
      <c r="V11" s="31"/>
      <c r="W11" s="27"/>
      <c r="X11" s="27"/>
      <c r="Y11" s="27"/>
      <c r="Z11" s="27"/>
      <c r="AA11" s="27"/>
      <c r="AB11" s="27"/>
      <c r="AC11" s="20"/>
      <c r="AD11" s="32"/>
    </row>
    <row r="12" spans="1:33" x14ac:dyDescent="0.2">
      <c r="A12" s="21"/>
      <c r="B12" s="21"/>
      <c r="C12" s="21"/>
      <c r="D12" s="21"/>
      <c r="E12" s="21"/>
      <c r="F12" s="21"/>
      <c r="G12" s="21"/>
      <c r="H12" s="21"/>
      <c r="I12" s="27"/>
      <c r="J12" s="27"/>
      <c r="K12" s="27"/>
      <c r="L12" s="27"/>
      <c r="M12" s="27"/>
      <c r="N12" s="27"/>
      <c r="O12" s="31"/>
      <c r="P12" s="31"/>
      <c r="Q12" s="31"/>
      <c r="R12" s="31"/>
      <c r="S12" s="33"/>
      <c r="T12" s="33"/>
      <c r="U12" s="33"/>
      <c r="V12" s="33"/>
      <c r="W12" s="27"/>
      <c r="X12" s="27"/>
      <c r="Y12" s="27"/>
      <c r="Z12" s="27"/>
      <c r="AA12" s="27"/>
      <c r="AB12" s="27"/>
      <c r="AC12" s="20"/>
      <c r="AD12" s="20"/>
    </row>
    <row r="13" spans="1:33" x14ac:dyDescent="0.2">
      <c r="A13" s="25" t="s">
        <v>92</v>
      </c>
      <c r="B13" s="26"/>
      <c r="C13" s="27"/>
      <c r="D13" s="27"/>
      <c r="E13" s="27"/>
      <c r="F13" s="27"/>
      <c r="G13" s="27"/>
      <c r="H13" s="27"/>
      <c r="I13" s="27"/>
      <c r="J13" s="27"/>
      <c r="K13" s="27"/>
      <c r="L13" s="34"/>
      <c r="M13" s="27"/>
      <c r="N13" s="27"/>
      <c r="O13" s="27"/>
      <c r="P13" s="27"/>
      <c r="Q13" s="27"/>
      <c r="R13" s="27"/>
      <c r="S13" s="27"/>
      <c r="T13" s="27"/>
      <c r="U13" s="27"/>
      <c r="V13" s="27"/>
      <c r="W13" s="27"/>
      <c r="X13" s="27"/>
      <c r="Y13" s="27"/>
      <c r="Z13" s="27"/>
      <c r="AA13" s="27"/>
      <c r="AB13" s="27"/>
      <c r="AC13" s="20"/>
      <c r="AD13" s="20"/>
    </row>
    <row r="14" spans="1:33" ht="15" thickBot="1" x14ac:dyDescent="0.25">
      <c r="A14" s="21"/>
      <c r="B14" s="35"/>
      <c r="C14" s="35"/>
      <c r="D14" s="35"/>
      <c r="E14" s="35"/>
      <c r="F14" s="35"/>
      <c r="G14" s="35"/>
      <c r="H14" s="35"/>
      <c r="I14" s="35"/>
      <c r="J14" s="35"/>
      <c r="K14" s="35"/>
      <c r="L14" s="35"/>
      <c r="M14" s="35"/>
      <c r="N14" s="35"/>
      <c r="O14" s="35"/>
      <c r="P14" s="35"/>
      <c r="Q14" s="35"/>
      <c r="R14" s="35"/>
      <c r="S14" s="35"/>
      <c r="T14" s="35"/>
      <c r="U14" s="35"/>
      <c r="V14" s="35"/>
      <c r="W14" s="35"/>
      <c r="X14" s="35"/>
      <c r="Y14" s="35"/>
      <c r="Z14" s="141"/>
      <c r="AA14" s="141"/>
      <c r="AB14" s="141"/>
      <c r="AC14" s="141"/>
      <c r="AD14" s="141"/>
    </row>
    <row r="15" spans="1:33" ht="14.25" x14ac:dyDescent="0.2">
      <c r="A15" s="142" t="s">
        <v>53</v>
      </c>
      <c r="B15" s="143"/>
      <c r="C15" s="146" t="s">
        <v>93</v>
      </c>
      <c r="D15" s="147"/>
      <c r="E15" s="147"/>
      <c r="F15" s="147"/>
      <c r="G15" s="147"/>
      <c r="H15" s="147"/>
      <c r="I15" s="147"/>
      <c r="J15" s="147"/>
      <c r="K15" s="147"/>
      <c r="L15" s="147"/>
      <c r="M15" s="147"/>
      <c r="N15" s="147"/>
      <c r="O15" s="147"/>
      <c r="P15" s="147"/>
      <c r="Q15" s="147"/>
      <c r="R15" s="146" t="s">
        <v>55</v>
      </c>
      <c r="S15" s="147"/>
      <c r="T15" s="147"/>
      <c r="U15" s="147"/>
      <c r="V15" s="147"/>
      <c r="W15" s="147"/>
      <c r="X15" s="143"/>
      <c r="Y15" s="146" t="s">
        <v>94</v>
      </c>
      <c r="Z15" s="147"/>
      <c r="AA15" s="147"/>
      <c r="AB15" s="147"/>
      <c r="AC15" s="147"/>
      <c r="AD15" s="153"/>
    </row>
    <row r="16" spans="1:33" ht="14.25" x14ac:dyDescent="0.2">
      <c r="A16" s="144"/>
      <c r="B16" s="145"/>
      <c r="C16" s="148"/>
      <c r="D16" s="149"/>
      <c r="E16" s="149"/>
      <c r="F16" s="149"/>
      <c r="G16" s="149"/>
      <c r="H16" s="149"/>
      <c r="I16" s="149"/>
      <c r="J16" s="149"/>
      <c r="K16" s="149"/>
      <c r="L16" s="149"/>
      <c r="M16" s="149"/>
      <c r="N16" s="149"/>
      <c r="O16" s="149"/>
      <c r="P16" s="149"/>
      <c r="Q16" s="149"/>
      <c r="R16" s="150"/>
      <c r="S16" s="151"/>
      <c r="T16" s="151"/>
      <c r="U16" s="151"/>
      <c r="V16" s="151"/>
      <c r="W16" s="151"/>
      <c r="X16" s="152"/>
      <c r="Y16" s="150"/>
      <c r="Z16" s="151"/>
      <c r="AA16" s="151"/>
      <c r="AB16" s="151"/>
      <c r="AC16" s="151"/>
      <c r="AD16" s="154"/>
    </row>
    <row r="17" spans="1:30" ht="15" x14ac:dyDescent="0.2">
      <c r="A17" s="127">
        <v>1</v>
      </c>
      <c r="B17" s="128"/>
      <c r="C17" s="129" t="s">
        <v>95</v>
      </c>
      <c r="D17" s="130"/>
      <c r="E17" s="130"/>
      <c r="F17" s="130"/>
      <c r="G17" s="130"/>
      <c r="H17" s="130"/>
      <c r="I17" s="130"/>
      <c r="J17" s="130"/>
      <c r="K17" s="130"/>
      <c r="L17" s="130"/>
      <c r="M17" s="130"/>
      <c r="N17" s="130"/>
      <c r="O17" s="130"/>
      <c r="P17" s="130"/>
      <c r="Q17" s="131"/>
      <c r="R17" s="132"/>
      <c r="S17" s="132"/>
      <c r="T17" s="132"/>
      <c r="U17" s="132"/>
      <c r="V17" s="132"/>
      <c r="W17" s="132"/>
      <c r="X17" s="133"/>
      <c r="Y17" s="134"/>
      <c r="Z17" s="135"/>
      <c r="AA17" s="135"/>
      <c r="AB17" s="135"/>
      <c r="AC17" s="135"/>
      <c r="AD17" s="136"/>
    </row>
    <row r="18" spans="1:30" ht="15" x14ac:dyDescent="0.2">
      <c r="A18" s="120">
        <v>2</v>
      </c>
      <c r="B18" s="121"/>
      <c r="C18" s="122" t="s">
        <v>96</v>
      </c>
      <c r="D18" s="123"/>
      <c r="E18" s="123"/>
      <c r="F18" s="123"/>
      <c r="G18" s="123"/>
      <c r="H18" s="123"/>
      <c r="I18" s="123"/>
      <c r="J18" s="123"/>
      <c r="K18" s="123"/>
      <c r="L18" s="123"/>
      <c r="M18" s="123"/>
      <c r="N18" s="123"/>
      <c r="O18" s="123"/>
      <c r="P18" s="123"/>
      <c r="Q18" s="124"/>
      <c r="R18" s="99"/>
      <c r="S18" s="99"/>
      <c r="T18" s="99"/>
      <c r="U18" s="99"/>
      <c r="V18" s="99"/>
      <c r="W18" s="99"/>
      <c r="X18" s="99"/>
      <c r="Y18" s="137"/>
      <c r="Z18" s="138"/>
      <c r="AA18" s="138"/>
      <c r="AB18" s="138"/>
      <c r="AC18" s="138"/>
      <c r="AD18" s="139"/>
    </row>
    <row r="19" spans="1:30" ht="15" customHeight="1" x14ac:dyDescent="0.2">
      <c r="A19" s="120">
        <v>3</v>
      </c>
      <c r="B19" s="121"/>
      <c r="C19" s="122" t="s">
        <v>97</v>
      </c>
      <c r="D19" s="123"/>
      <c r="E19" s="123"/>
      <c r="F19" s="123"/>
      <c r="G19" s="123"/>
      <c r="H19" s="123"/>
      <c r="I19" s="123"/>
      <c r="J19" s="123"/>
      <c r="K19" s="123"/>
      <c r="L19" s="123"/>
      <c r="M19" s="123"/>
      <c r="N19" s="123"/>
      <c r="O19" s="123"/>
      <c r="P19" s="123"/>
      <c r="Q19" s="124"/>
      <c r="R19" s="99"/>
      <c r="S19" s="99"/>
      <c r="T19" s="99"/>
      <c r="U19" s="99"/>
      <c r="V19" s="99"/>
      <c r="W19" s="99"/>
      <c r="X19" s="100"/>
      <c r="Y19" s="125"/>
      <c r="Z19" s="99"/>
      <c r="AA19" s="99"/>
      <c r="AB19" s="99"/>
      <c r="AC19" s="99"/>
      <c r="AD19" s="126"/>
    </row>
    <row r="20" spans="1:30" ht="15" customHeight="1" x14ac:dyDescent="0.2">
      <c r="A20" s="120">
        <v>4</v>
      </c>
      <c r="B20" s="121"/>
      <c r="C20" s="122" t="s">
        <v>98</v>
      </c>
      <c r="D20" s="123"/>
      <c r="E20" s="123"/>
      <c r="F20" s="123"/>
      <c r="G20" s="123"/>
      <c r="H20" s="123"/>
      <c r="I20" s="123"/>
      <c r="J20" s="123"/>
      <c r="K20" s="123"/>
      <c r="L20" s="123"/>
      <c r="M20" s="123"/>
      <c r="N20" s="123"/>
      <c r="O20" s="123"/>
      <c r="P20" s="123"/>
      <c r="Q20" s="124"/>
      <c r="R20" s="99"/>
      <c r="S20" s="99"/>
      <c r="T20" s="99"/>
      <c r="U20" s="99"/>
      <c r="V20" s="99"/>
      <c r="W20" s="99"/>
      <c r="X20" s="100"/>
      <c r="Y20" s="125"/>
      <c r="Z20" s="99"/>
      <c r="AA20" s="99"/>
      <c r="AB20" s="99"/>
      <c r="AC20" s="99"/>
      <c r="AD20" s="126"/>
    </row>
    <row r="21" spans="1:30" ht="15" customHeight="1" x14ac:dyDescent="0.2">
      <c r="A21" s="120">
        <v>5</v>
      </c>
      <c r="B21" s="121"/>
      <c r="C21" s="122" t="s">
        <v>99</v>
      </c>
      <c r="D21" s="123"/>
      <c r="E21" s="123"/>
      <c r="F21" s="123"/>
      <c r="G21" s="123"/>
      <c r="H21" s="123"/>
      <c r="I21" s="123"/>
      <c r="J21" s="123"/>
      <c r="K21" s="123"/>
      <c r="L21" s="123"/>
      <c r="M21" s="123"/>
      <c r="N21" s="123"/>
      <c r="O21" s="123"/>
      <c r="P21" s="123"/>
      <c r="Q21" s="124"/>
      <c r="R21" s="99"/>
      <c r="S21" s="99"/>
      <c r="T21" s="99"/>
      <c r="U21" s="99"/>
      <c r="V21" s="99"/>
      <c r="W21" s="99"/>
      <c r="X21" s="100"/>
      <c r="Y21" s="125"/>
      <c r="Z21" s="99"/>
      <c r="AA21" s="99"/>
      <c r="AB21" s="99"/>
      <c r="AC21" s="99"/>
      <c r="AD21" s="126"/>
    </row>
    <row r="22" spans="1:30" ht="15" customHeight="1" x14ac:dyDescent="0.2">
      <c r="A22" s="120">
        <v>6</v>
      </c>
      <c r="B22" s="121"/>
      <c r="C22" s="122" t="s">
        <v>100</v>
      </c>
      <c r="D22" s="123"/>
      <c r="E22" s="123"/>
      <c r="F22" s="123"/>
      <c r="G22" s="123"/>
      <c r="H22" s="123"/>
      <c r="I22" s="123"/>
      <c r="J22" s="123"/>
      <c r="K22" s="123"/>
      <c r="L22" s="123"/>
      <c r="M22" s="123"/>
      <c r="N22" s="123"/>
      <c r="O22" s="123"/>
      <c r="P22" s="123"/>
      <c r="Q22" s="124"/>
      <c r="R22" s="99"/>
      <c r="S22" s="99"/>
      <c r="T22" s="99"/>
      <c r="U22" s="99"/>
      <c r="V22" s="99"/>
      <c r="W22" s="99"/>
      <c r="X22" s="100"/>
      <c r="Y22" s="125"/>
      <c r="Z22" s="99"/>
      <c r="AA22" s="99"/>
      <c r="AB22" s="99"/>
      <c r="AC22" s="99"/>
      <c r="AD22" s="126"/>
    </row>
    <row r="23" spans="1:30" ht="15" customHeight="1" x14ac:dyDescent="0.2">
      <c r="A23" s="120">
        <v>7</v>
      </c>
      <c r="B23" s="121"/>
      <c r="C23" s="122" t="s">
        <v>101</v>
      </c>
      <c r="D23" s="123"/>
      <c r="E23" s="123"/>
      <c r="F23" s="123"/>
      <c r="G23" s="123"/>
      <c r="H23" s="123"/>
      <c r="I23" s="123"/>
      <c r="J23" s="123"/>
      <c r="K23" s="123"/>
      <c r="L23" s="123"/>
      <c r="M23" s="123"/>
      <c r="N23" s="123"/>
      <c r="O23" s="123"/>
      <c r="P23" s="123"/>
      <c r="Q23" s="124"/>
      <c r="R23" s="99"/>
      <c r="S23" s="99"/>
      <c r="T23" s="99"/>
      <c r="U23" s="99"/>
      <c r="V23" s="99"/>
      <c r="W23" s="99"/>
      <c r="X23" s="100"/>
      <c r="Y23" s="125"/>
      <c r="Z23" s="99"/>
      <c r="AA23" s="99"/>
      <c r="AB23" s="99"/>
      <c r="AC23" s="99"/>
      <c r="AD23" s="126"/>
    </row>
    <row r="24" spans="1:30" ht="15" customHeight="1" x14ac:dyDescent="0.2">
      <c r="A24" s="120">
        <v>8</v>
      </c>
      <c r="B24" s="121"/>
      <c r="C24" s="122" t="s">
        <v>102</v>
      </c>
      <c r="D24" s="123"/>
      <c r="E24" s="123"/>
      <c r="F24" s="123"/>
      <c r="G24" s="123"/>
      <c r="H24" s="123"/>
      <c r="I24" s="123"/>
      <c r="J24" s="123"/>
      <c r="K24" s="123"/>
      <c r="L24" s="123"/>
      <c r="M24" s="123"/>
      <c r="N24" s="123"/>
      <c r="O24" s="123"/>
      <c r="P24" s="123"/>
      <c r="Q24" s="124"/>
      <c r="R24" s="99"/>
      <c r="S24" s="99"/>
      <c r="T24" s="99"/>
      <c r="U24" s="99"/>
      <c r="V24" s="99"/>
      <c r="W24" s="99"/>
      <c r="X24" s="100"/>
      <c r="Y24" s="125"/>
      <c r="Z24" s="99"/>
      <c r="AA24" s="99"/>
      <c r="AB24" s="99"/>
      <c r="AC24" s="99"/>
      <c r="AD24" s="126"/>
    </row>
    <row r="25" spans="1:30" ht="15" customHeight="1" x14ac:dyDescent="0.2">
      <c r="A25" s="120">
        <v>9</v>
      </c>
      <c r="B25" s="121"/>
      <c r="C25" s="122" t="s">
        <v>103</v>
      </c>
      <c r="D25" s="123"/>
      <c r="E25" s="123"/>
      <c r="F25" s="123"/>
      <c r="G25" s="123"/>
      <c r="H25" s="123"/>
      <c r="I25" s="123"/>
      <c r="J25" s="123"/>
      <c r="K25" s="123"/>
      <c r="L25" s="123"/>
      <c r="M25" s="123"/>
      <c r="N25" s="123"/>
      <c r="O25" s="123"/>
      <c r="P25" s="123"/>
      <c r="Q25" s="124"/>
      <c r="R25" s="99"/>
      <c r="S25" s="99"/>
      <c r="T25" s="99"/>
      <c r="U25" s="99"/>
      <c r="V25" s="99"/>
      <c r="W25" s="99"/>
      <c r="X25" s="100"/>
      <c r="Y25" s="125"/>
      <c r="Z25" s="99"/>
      <c r="AA25" s="99"/>
      <c r="AB25" s="99"/>
      <c r="AC25" s="99"/>
      <c r="AD25" s="126"/>
    </row>
    <row r="26" spans="1:30" ht="15" customHeight="1" x14ac:dyDescent="0.2">
      <c r="A26" s="94">
        <v>10</v>
      </c>
      <c r="B26" s="95"/>
      <c r="C26" s="122" t="s">
        <v>104</v>
      </c>
      <c r="D26" s="123"/>
      <c r="E26" s="123"/>
      <c r="F26" s="123"/>
      <c r="G26" s="123"/>
      <c r="H26" s="123"/>
      <c r="I26" s="123"/>
      <c r="J26" s="123"/>
      <c r="K26" s="123"/>
      <c r="L26" s="123"/>
      <c r="M26" s="123"/>
      <c r="N26" s="123"/>
      <c r="O26" s="123"/>
      <c r="P26" s="123"/>
      <c r="Q26" s="124"/>
      <c r="R26" s="99"/>
      <c r="S26" s="99"/>
      <c r="T26" s="99"/>
      <c r="U26" s="99"/>
      <c r="V26" s="99"/>
      <c r="W26" s="99"/>
      <c r="X26" s="100"/>
      <c r="Y26" s="125"/>
      <c r="Z26" s="99"/>
      <c r="AA26" s="99"/>
      <c r="AB26" s="99"/>
      <c r="AC26" s="99"/>
      <c r="AD26" s="126"/>
    </row>
    <row r="27" spans="1:30" ht="15" customHeight="1" x14ac:dyDescent="0.2">
      <c r="A27" s="94">
        <v>11</v>
      </c>
      <c r="B27" s="95"/>
      <c r="C27" s="96" t="s">
        <v>105</v>
      </c>
      <c r="D27" s="97"/>
      <c r="E27" s="97"/>
      <c r="F27" s="97"/>
      <c r="G27" s="97"/>
      <c r="H27" s="97"/>
      <c r="I27" s="97"/>
      <c r="J27" s="97"/>
      <c r="K27" s="97"/>
      <c r="L27" s="97"/>
      <c r="M27" s="97"/>
      <c r="N27" s="97"/>
      <c r="O27" s="97"/>
      <c r="P27" s="97"/>
      <c r="Q27" s="98"/>
      <c r="R27" s="99"/>
      <c r="S27" s="99"/>
      <c r="T27" s="99"/>
      <c r="U27" s="99"/>
      <c r="V27" s="99"/>
      <c r="W27" s="99"/>
      <c r="X27" s="100"/>
      <c r="Y27" s="112"/>
      <c r="Z27" s="113"/>
      <c r="AA27" s="113"/>
      <c r="AB27" s="113"/>
      <c r="AC27" s="113"/>
      <c r="AD27" s="114"/>
    </row>
    <row r="28" spans="1:30" ht="15" thickBot="1" x14ac:dyDescent="0.25">
      <c r="A28" s="115" t="s">
        <v>106</v>
      </c>
      <c r="B28" s="116"/>
      <c r="C28" s="117"/>
      <c r="D28" s="117"/>
      <c r="E28" s="117"/>
      <c r="F28" s="117"/>
      <c r="G28" s="117"/>
      <c r="H28" s="117"/>
      <c r="I28" s="117"/>
      <c r="J28" s="117"/>
      <c r="K28" s="117"/>
      <c r="L28" s="117"/>
      <c r="M28" s="117"/>
      <c r="N28" s="117"/>
      <c r="O28" s="117"/>
      <c r="P28" s="117"/>
      <c r="Q28" s="117"/>
      <c r="R28" s="116"/>
      <c r="S28" s="116"/>
      <c r="T28" s="116"/>
      <c r="U28" s="116"/>
      <c r="V28" s="116"/>
      <c r="W28" s="116"/>
      <c r="X28" s="116"/>
      <c r="Y28" s="118">
        <f>SUM(Y17:AD27)</f>
        <v>0</v>
      </c>
      <c r="Z28" s="118"/>
      <c r="AA28" s="118"/>
      <c r="AB28" s="118"/>
      <c r="AC28" s="118"/>
      <c r="AD28" s="119"/>
    </row>
    <row r="29" spans="1:30"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0"/>
      <c r="AD29" s="20"/>
    </row>
    <row r="30" spans="1:30" ht="16.5" thickBot="1" x14ac:dyDescent="0.25">
      <c r="A30" s="25" t="s">
        <v>107</v>
      </c>
      <c r="B30" s="26"/>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0"/>
      <c r="AD30" s="20"/>
    </row>
    <row r="31" spans="1:30" ht="14.25" x14ac:dyDescent="0.2">
      <c r="A31" s="25"/>
      <c r="B31" s="26"/>
      <c r="C31" s="27"/>
      <c r="D31" s="27"/>
      <c r="E31" s="27"/>
      <c r="F31" s="27"/>
      <c r="G31" s="27"/>
      <c r="H31" s="27"/>
      <c r="I31" s="27"/>
      <c r="J31" s="101" t="s">
        <v>108</v>
      </c>
      <c r="K31" s="102"/>
      <c r="L31" s="102"/>
      <c r="M31" s="102"/>
      <c r="N31" s="102"/>
      <c r="O31" s="102"/>
      <c r="P31" s="102"/>
      <c r="Q31" s="103" t="s">
        <v>109</v>
      </c>
      <c r="R31" s="104"/>
      <c r="S31" s="104"/>
      <c r="T31" s="104"/>
      <c r="U31" s="104"/>
      <c r="V31" s="104"/>
      <c r="W31" s="104"/>
      <c r="X31" s="104"/>
      <c r="Y31" s="104"/>
      <c r="Z31" s="104"/>
      <c r="AA31" s="104"/>
      <c r="AB31" s="104"/>
      <c r="AC31" s="104"/>
      <c r="AD31" s="105"/>
    </row>
    <row r="32" spans="1:30" ht="14.25" x14ac:dyDescent="0.2">
      <c r="A32" s="21"/>
      <c r="B32" s="25" t="s">
        <v>110</v>
      </c>
      <c r="C32" s="26"/>
      <c r="D32" s="27"/>
      <c r="E32" s="27"/>
      <c r="F32" s="27"/>
      <c r="G32" s="27"/>
      <c r="H32" s="27"/>
      <c r="I32" s="27"/>
      <c r="J32" s="106" t="str">
        <f>VLOOKUP(Y28,XepHang!$A$2:$C$102,2,FALSE)</f>
        <v>Hạng C</v>
      </c>
      <c r="K32" s="107"/>
      <c r="L32" s="107"/>
      <c r="M32" s="107"/>
      <c r="N32" s="107"/>
      <c r="O32" s="107"/>
      <c r="P32" s="107"/>
      <c r="Q32" s="155" t="str">
        <f>VLOOKUP(Y28,XepHang!$A$2:$C$102,3,FALSE)</f>
        <v>Từ chối cấp tín dụng</v>
      </c>
      <c r="R32" s="156"/>
      <c r="S32" s="156"/>
      <c r="T32" s="156"/>
      <c r="U32" s="156"/>
      <c r="V32" s="156"/>
      <c r="W32" s="156"/>
      <c r="X32" s="156"/>
      <c r="Y32" s="156"/>
      <c r="Z32" s="156"/>
      <c r="AA32" s="156"/>
      <c r="AB32" s="156"/>
      <c r="AC32" s="156"/>
      <c r="AD32" s="157"/>
    </row>
    <row r="33" spans="1:30" ht="15" thickBot="1" x14ac:dyDescent="0.25">
      <c r="A33" s="21"/>
      <c r="B33" s="21"/>
      <c r="C33" s="21"/>
      <c r="D33" s="21"/>
      <c r="E33" s="21"/>
      <c r="F33" s="21"/>
      <c r="G33" s="21"/>
      <c r="H33" s="21"/>
      <c r="I33" s="21"/>
      <c r="J33" s="108"/>
      <c r="K33" s="109"/>
      <c r="L33" s="109"/>
      <c r="M33" s="109"/>
      <c r="N33" s="109"/>
      <c r="O33" s="109"/>
      <c r="P33" s="109"/>
      <c r="Q33" s="158"/>
      <c r="R33" s="159"/>
      <c r="S33" s="159"/>
      <c r="T33" s="159"/>
      <c r="U33" s="159"/>
      <c r="V33" s="159"/>
      <c r="W33" s="159"/>
      <c r="X33" s="159"/>
      <c r="Y33" s="159"/>
      <c r="Z33" s="159"/>
      <c r="AA33" s="159"/>
      <c r="AB33" s="159"/>
      <c r="AC33" s="159"/>
      <c r="AD33" s="160"/>
    </row>
    <row r="34" spans="1:30" x14ac:dyDescent="0.2">
      <c r="A34" s="36"/>
      <c r="B34" s="37" t="s">
        <v>111</v>
      </c>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8"/>
      <c r="AD34" s="38"/>
    </row>
    <row r="35" spans="1:30" x14ac:dyDescent="0.2">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row>
    <row r="36" spans="1:30" x14ac:dyDescent="0.2">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row>
    <row r="37" spans="1:30" ht="15.75" customHeight="1" x14ac:dyDescent="0.25">
      <c r="A37" s="1"/>
      <c r="B37" s="40"/>
      <c r="C37" s="40"/>
      <c r="D37" s="40"/>
      <c r="E37" s="40"/>
      <c r="F37" s="40"/>
      <c r="G37" s="40"/>
      <c r="H37" s="40"/>
      <c r="I37" s="40"/>
      <c r="J37" s="40"/>
      <c r="K37" s="40"/>
      <c r="L37" s="40"/>
      <c r="M37" s="40"/>
      <c r="N37" s="40"/>
      <c r="O37" s="40"/>
      <c r="P37" s="40"/>
      <c r="Q37" s="41"/>
      <c r="R37" s="42"/>
      <c r="S37" s="42"/>
      <c r="T37" s="42"/>
      <c r="U37" s="111" t="str">
        <f xml:space="preserve"> VLOOKUP("P_NOI_LAP_BIEU",ThamSo!$B$2:$C$11,2,FALSE)  &amp; ", ngày " &amp; RIGHT( VLOOKUP("P_NGAY_BAO_CAO",ThamSo!$B$2:$C$12,2,FALSE),2) &amp; " tháng " &amp; MID(VLOOKUP("P_NGAY_BAO_CAO",ThamSo!$B$2:$C$12,2,FALSE),5,2) &amp; " năm " &amp; LEFT(VLOOKUP("P_NGAY_BAO_CAO",ThamSo!$B$2:$C$12,2,FALSE),4)</f>
        <v>Thới lai, ngày 31 tháng 03 năm 2013</v>
      </c>
      <c r="V37" s="111"/>
      <c r="W37" s="111"/>
      <c r="X37" s="111"/>
      <c r="Y37" s="111"/>
      <c r="Z37" s="111"/>
      <c r="AA37" s="111"/>
      <c r="AB37" s="111"/>
      <c r="AC37" s="111"/>
      <c r="AD37" s="111"/>
    </row>
    <row r="38" spans="1:30" ht="15.75" customHeight="1" x14ac:dyDescent="0.2">
      <c r="A38" s="110"/>
      <c r="B38" s="110"/>
      <c r="C38" s="110"/>
      <c r="D38" s="110"/>
      <c r="E38" s="110"/>
      <c r="F38" s="110"/>
      <c r="G38" s="110"/>
      <c r="H38" s="110"/>
      <c r="I38" s="110"/>
      <c r="J38" s="110"/>
      <c r="K38" s="110"/>
      <c r="L38" s="110"/>
      <c r="M38" s="110"/>
      <c r="N38" s="110"/>
      <c r="O38" s="110"/>
      <c r="P38" s="110"/>
      <c r="Q38" s="43"/>
      <c r="R38" s="17"/>
      <c r="S38" s="17"/>
      <c r="T38" s="25"/>
      <c r="U38" s="110" t="s">
        <v>112</v>
      </c>
      <c r="V38" s="110"/>
      <c r="W38" s="110"/>
      <c r="X38" s="110"/>
      <c r="Y38" s="110"/>
      <c r="Z38" s="110"/>
      <c r="AA38" s="110"/>
      <c r="AB38" s="110"/>
      <c r="AC38" s="110"/>
      <c r="AD38" s="110"/>
    </row>
    <row r="39" spans="1:30" x14ac:dyDescent="0.2">
      <c r="A39" s="93"/>
      <c r="B39" s="93"/>
      <c r="C39" s="93"/>
      <c r="D39" s="93"/>
      <c r="E39" s="93"/>
      <c r="F39" s="93"/>
      <c r="G39" s="93"/>
      <c r="H39" s="93"/>
      <c r="I39" s="93"/>
      <c r="J39" s="93"/>
      <c r="K39" s="93"/>
      <c r="L39" s="93"/>
      <c r="M39" s="93"/>
      <c r="N39" s="93"/>
      <c r="P39" s="20"/>
      <c r="Q39" s="20"/>
      <c r="R39" s="20"/>
      <c r="S39" s="20"/>
      <c r="T39" s="20"/>
      <c r="U39" s="20"/>
      <c r="V39" s="20"/>
      <c r="W39" s="20"/>
      <c r="X39" s="20"/>
      <c r="Y39" s="20"/>
      <c r="Z39" s="20"/>
      <c r="AA39" s="20"/>
      <c r="AB39" s="20"/>
      <c r="AC39" s="20"/>
      <c r="AD39" s="20"/>
    </row>
    <row r="41" spans="1:30" x14ac:dyDescent="0.2">
      <c r="Z41" s="44"/>
    </row>
  </sheetData>
  <mergeCells count="61">
    <mergeCell ref="D5:V5"/>
    <mergeCell ref="Z14:AD14"/>
    <mergeCell ref="A15:B16"/>
    <mergeCell ref="C15:Q16"/>
    <mergeCell ref="R15:X16"/>
    <mergeCell ref="Y15:AD16"/>
    <mergeCell ref="A17:B17"/>
    <mergeCell ref="C17:Q17"/>
    <mergeCell ref="R17:X17"/>
    <mergeCell ref="Y17:AD17"/>
    <mergeCell ref="A18:B18"/>
    <mergeCell ref="C18:Q18"/>
    <mergeCell ref="R18:X18"/>
    <mergeCell ref="Y18:AD18"/>
    <mergeCell ref="A19:B19"/>
    <mergeCell ref="C19:Q19"/>
    <mergeCell ref="R19:X19"/>
    <mergeCell ref="Y19:AD19"/>
    <mergeCell ref="A20:B20"/>
    <mergeCell ref="C20:Q20"/>
    <mergeCell ref="R20:X20"/>
    <mergeCell ref="Y20:AD20"/>
    <mergeCell ref="A21:B21"/>
    <mergeCell ref="C21:Q21"/>
    <mergeCell ref="R21:X21"/>
    <mergeCell ref="Y21:AD21"/>
    <mergeCell ref="A22:B22"/>
    <mergeCell ref="C22:Q22"/>
    <mergeCell ref="R22:X22"/>
    <mergeCell ref="Y22:AD22"/>
    <mergeCell ref="A23:B23"/>
    <mergeCell ref="C23:Q23"/>
    <mergeCell ref="R23:X23"/>
    <mergeCell ref="Y23:AD23"/>
    <mergeCell ref="A24:B24"/>
    <mergeCell ref="C24:Q24"/>
    <mergeCell ref="R24:X24"/>
    <mergeCell ref="Y24:AD24"/>
    <mergeCell ref="A25:B25"/>
    <mergeCell ref="C25:Q25"/>
    <mergeCell ref="R25:X25"/>
    <mergeCell ref="Y25:AD25"/>
    <mergeCell ref="A26:B26"/>
    <mergeCell ref="C26:Q26"/>
    <mergeCell ref="R26:X26"/>
    <mergeCell ref="Y26:AD26"/>
    <mergeCell ref="A39:G39"/>
    <mergeCell ref="H39:N39"/>
    <mergeCell ref="A27:B27"/>
    <mergeCell ref="C27:Q27"/>
    <mergeCell ref="R27:X27"/>
    <mergeCell ref="J31:P31"/>
    <mergeCell ref="Q31:AD31"/>
    <mergeCell ref="J32:P33"/>
    <mergeCell ref="Q32:AD33"/>
    <mergeCell ref="A38:P38"/>
    <mergeCell ref="U37:AD37"/>
    <mergeCell ref="U38:AD38"/>
    <mergeCell ref="Y27:AD27"/>
    <mergeCell ref="A28:X28"/>
    <mergeCell ref="Y28:AD2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XepHang</vt:lpstr>
      <vt:lpstr>ThamSo</vt:lpstr>
      <vt:lpstr>Style</vt:lpstr>
      <vt:lpstr>BaoCao1</vt:lpstr>
      <vt:lpstr>BaoCao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NguyenOanh</dc:creator>
  <cp:lastModifiedBy>Root</cp:lastModifiedBy>
  <cp:lastPrinted>2014-05-15T11:19:44Z</cp:lastPrinted>
  <dcterms:created xsi:type="dcterms:W3CDTF">2013-12-27T07:38:43Z</dcterms:created>
  <dcterms:modified xsi:type="dcterms:W3CDTF">2014-12-29T07:35:57Z</dcterms:modified>
</cp:coreProperties>
</file>