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HVNH\TDVM\"/>
    </mc:Choice>
  </mc:AlternateContent>
  <bookViews>
    <workbookView xWindow="480" yWindow="240" windowWidth="20730" windowHeight="11640" tabRatio="708" firstSheet="1" activeTab="1"/>
  </bookViews>
  <sheets>
    <sheet name="ThamSo" sheetId="1" state="hidden" r:id="rId1"/>
    <sheet name="BaoCao" sheetId="2" r:id="rId2"/>
  </sheets>
  <calcPr calcId="152511"/>
</workbook>
</file>

<file path=xl/calcChain.xml><?xml version="1.0" encoding="utf-8"?>
<calcChain xmlns="http://schemas.openxmlformats.org/spreadsheetml/2006/main">
  <c r="G7" i="2" l="1"/>
  <c r="G6" i="2"/>
  <c r="B7" i="2"/>
  <c r="C2" i="2"/>
  <c r="C1" i="2"/>
  <c r="A6" i="2"/>
  <c r="A7" i="2"/>
  <c r="D7" i="2"/>
  <c r="A8" i="2"/>
  <c r="A9" i="2"/>
  <c r="G9" i="2"/>
  <c r="A10" i="2"/>
  <c r="G10" i="2"/>
</calcChain>
</file>

<file path=xl/sharedStrings.xml><?xml version="1.0" encoding="utf-8"?>
<sst xmlns="http://schemas.openxmlformats.org/spreadsheetml/2006/main" count="201" uniqueCount="183">
  <si>
    <t>STT</t>
  </si>
  <si>
    <t>Mã tham số</t>
  </si>
  <si>
    <t>Giá trị</t>
  </si>
  <si>
    <t>Mô tả</t>
  </si>
  <si>
    <t>P_TEN_KHACH_HANG</t>
  </si>
  <si>
    <t>P_NGAY_SINH</t>
  </si>
  <si>
    <t>Chi nhánh</t>
  </si>
  <si>
    <t>(Ký và ghi rõ họ tên)</t>
  </si>
  <si>
    <t>P_GIOI_TINH</t>
  </si>
  <si>
    <t>P_SO_SO_HO_KHAU</t>
  </si>
  <si>
    <t>P_NGAY_CAP</t>
  </si>
  <si>
    <t>Điểm _x000D_
Rủi Ro Tín dụng</t>
  </si>
  <si>
    <t>Nữ</t>
  </si>
  <si>
    <t>Nam</t>
  </si>
  <si>
    <t>Chỉ tiêu</t>
  </si>
  <si>
    <t>Mức Rủi Ro Tín Dụng (Khoanh tròn điểm thích hợp)</t>
  </si>
  <si>
    <t>1. CON NGƯỜI</t>
  </si>
  <si>
    <t>1.1 Tình trạng cư trú tại cộng đồng</t>
  </si>
  <si>
    <t>Cư trú nhiều đời, có hộ khẩu trên 10 năm</t>
  </si>
  <si>
    <t>Có đăng ký tạm trú từ 5 -9 năm</t>
  </si>
  <si>
    <t>Có đăng ký tạm trú từ 1 -4 năm</t>
  </si>
  <si>
    <t>Có đăng ký tạm trú dưới 1 năm</t>
  </si>
  <si>
    <t>Mới chuyển đến, chưa đăng ký tạm trú</t>
  </si>
  <si>
    <t>1.2 Uy tín bản thân và người thừa kế</t>
  </si>
  <si>
    <t>Rất có uy tín</t>
  </si>
  <si>
    <t>Có uy tín</t>
  </si>
  <si>
    <t>Bình thường</t>
  </si>
  <si>
    <t>Đòi mới trả, trả không đúng hạn</t>
  </si>
  <si>
    <t>Có lịch sử nợ khó đòi, có tệ nạn xã hội</t>
  </si>
  <si>
    <t>1.3 Tỷ lệ đống TKĐK trong các kỳ vừa qua</t>
  </si>
  <si>
    <t>Đóng thường xuyên không bỏ đợt nào</t>
  </si>
  <si>
    <t>Đóng 80% trở lên</t>
  </si>
  <si>
    <t>Đóng 50% trở lên</t>
  </si>
  <si>
    <t>Đóng 25% trở lên</t>
  </si>
  <si>
    <t>Đóng dưới 25%</t>
  </si>
  <si>
    <t>2. NĂNG LỰC</t>
  </si>
  <si>
    <t>2.1 Mức thu nhập bình quân của gia đình</t>
  </si>
  <si>
    <t>Trên 2.500.000 (đồng/ tháng)</t>
  </si>
  <si>
    <t>2.500.000 - 2.000.000 (đồng/ tháng)</t>
  </si>
  <si>
    <t>2.000.000 - 1.500.000 (đồng/ tháng)</t>
  </si>
  <si>
    <t>2.2 Mức độ ổn định và đa dạng của thu nhập</t>
  </si>
  <si>
    <t>Ổn định, đa dạng, có thu nhập hàng ngày</t>
  </si>
  <si>
    <t>Ổn định, đa dạng, có thu nhập hàng tuần</t>
  </si>
  <si>
    <t>Ổn định có thu nhập theo tháng</t>
  </si>
  <si>
    <t>Thiếu ổn định, không đa dạng</t>
  </si>
  <si>
    <t>Thu nhập theo thời vụ</t>
  </si>
  <si>
    <t>2.3 Dư nợ từ các nguồn vốn vay khác</t>
  </si>
  <si>
    <t>Dưới 300.000 đồng</t>
  </si>
  <si>
    <t>301.000 - 2.000.000 đồng</t>
  </si>
  <si>
    <t>2.001.000 - 5.000.000 đồng</t>
  </si>
  <si>
    <t>Trên 5.000.000 đồng</t>
  </si>
  <si>
    <t>2.4 Kinh nghiệm và kỹ năng tạo thu nhập</t>
  </si>
  <si>
    <t>Rất năng động, tháo vát, đã làm nhiều nghề</t>
  </si>
  <si>
    <t>Năng động, tháo vát, có nghề phụ</t>
  </si>
  <si>
    <t>Bình thường không có nghề phụ trong 6 tháng qua</t>
  </si>
  <si>
    <t>Chậm, không nghề phụ trong 1 năm qua</t>
  </si>
  <si>
    <t>Chậm, không nghề phụ trong 2 năm qua</t>
  </si>
  <si>
    <t>2.5 Sức khỏe của bản thân và gia đình</t>
  </si>
  <si>
    <t>Sức khỏe tốt, không có ai ốm 1 năm qua</t>
  </si>
  <si>
    <t>Sức khỏe tốt, ít ốm đau</t>
  </si>
  <si>
    <t>Sức khỏe trung bình tùy theo mức độ</t>
  </si>
  <si>
    <t>Sức khỏe yếu, không đi làm được thường xuyên</t>
  </si>
  <si>
    <t>Yếu, có người ốm, cần thuốc thang nhiều</t>
  </si>
  <si>
    <t>3. TÀI SẢN VÀ VỐN</t>
  </si>
  <si>
    <t>3.1 Chỉ số tài chính của gia đình</t>
  </si>
  <si>
    <t>Nhà 2 tầng trở lên, rộng đẹp , tiện nghi</t>
  </si>
  <si>
    <t>Nhà mái bằng, sách đẹp tiện nghi</t>
  </si>
  <si>
    <t>Nhà mái bằng/ cấp 4 ít tiện nghi</t>
  </si>
  <si>
    <t>Nhà nhỏ, mái ngói hoặc lợp Proximăng</t>
  </si>
  <si>
    <t>Nhà tạm/ nhỏ, lụp xụp, mái tranh hoặc thuê trọ</t>
  </si>
  <si>
    <t>3.2 Dư nợ tiết kiệm hiện tại của bản thân</t>
  </si>
  <si>
    <t>Trên 1.000.000 đồng</t>
  </si>
  <si>
    <t>501.000 - 999.000</t>
  </si>
  <si>
    <t>301.000 - 500.000</t>
  </si>
  <si>
    <t>Không có tiết kiệm</t>
  </si>
  <si>
    <t>3.3 Kỹ năng nộp tiền kỳ của bản thân</t>
  </si>
  <si>
    <t>Trên 300.000 đồng</t>
  </si>
  <si>
    <t>150.000 - 299.000</t>
  </si>
  <si>
    <t>100.000 - 149.000</t>
  </si>
  <si>
    <t>Dưới 500.000 đồng</t>
  </si>
  <si>
    <t>3.4 Kỹ năng gửi tiết kiệm kỳ của bản thân</t>
  </si>
  <si>
    <t>Trên 50.000 đồng</t>
  </si>
  <si>
    <t>11.000 - 50.000</t>
  </si>
  <si>
    <t>Dưới 10.000 đồng</t>
  </si>
  <si>
    <t>3.5 Số thành viên có thu nhập trong gia đình</t>
  </si>
  <si>
    <t>Trên 50%</t>
  </si>
  <si>
    <t>40 - 49%</t>
  </si>
  <si>
    <t>30 - 39%</t>
  </si>
  <si>
    <t>Dưới 20%</t>
  </si>
  <si>
    <t>4. CỘNG ĐỒNG VÀ NHÓM</t>
  </si>
  <si>
    <t>4.1 Lãnh đạo thôn và xã mạnh và có uy tín</t>
  </si>
  <si>
    <t>Rất nhiệt tình, có năng lực, sẵn lòng giúp đỡ</t>
  </si>
  <si>
    <t xml:space="preserve">Hiểu biết, giúp đỡ </t>
  </si>
  <si>
    <t>Trung bình</t>
  </si>
  <si>
    <t>Không quan tâm, ít hiểu biết</t>
  </si>
  <si>
    <t>Không có uy tín/ không nhiệt tình giúp đỡ</t>
  </si>
  <si>
    <t>4.2 Lãnh đạo nhóm vững và có uy tín</t>
  </si>
  <si>
    <t>Rất nhiệt tình, năng nổ, hiểu biết tốt về CT</t>
  </si>
  <si>
    <t>Nhiệt tình, hiểu biết, có trách nhiệm</t>
  </si>
  <si>
    <t>Không nhiệt tình, làm việc xong lần</t>
  </si>
  <si>
    <t>Chậm, không nhiệt tình</t>
  </si>
  <si>
    <t>4.3 Các thành viên trong nhóm gắn bó</t>
  </si>
  <si>
    <t>Hiểu lần nhau, thân thiết sẵn sàng giúp đỡ</t>
  </si>
  <si>
    <t>Biết nhau, sẵn sàng giúp đỡ nhau</t>
  </si>
  <si>
    <t>Không hiểu rõ về nhau, thiếu sự gắn bó</t>
  </si>
  <si>
    <t>Ít biết nhau, không sẵn sàng giúp đỡ nhau</t>
  </si>
  <si>
    <t>Không gắn bó, không hiểu biết gì về nhau</t>
  </si>
  <si>
    <t>4.4 Tỷ lệ họp nhóm TB trong các kỳ vừa qua</t>
  </si>
  <si>
    <t>Đủ 12/12 buổi (100%)</t>
  </si>
  <si>
    <t>10/12 buổi</t>
  </si>
  <si>
    <t>8/12  buổi (66-82%)</t>
  </si>
  <si>
    <t>6/12 buổi (50% - 65%)</t>
  </si>
  <si>
    <t>6/12 buổi (Dưới 50%)</t>
  </si>
  <si>
    <t>4.5 Tỷ lệ hoàn trả trong các kỳ vừa qua</t>
  </si>
  <si>
    <t>Đóng đủ 100%</t>
  </si>
  <si>
    <t>Chậm 30 ngày</t>
  </si>
  <si>
    <t>Chậm 60 ngày</t>
  </si>
  <si>
    <t>Chậm 90 ngày</t>
  </si>
  <si>
    <t>Chậm trên 90 ngày</t>
  </si>
  <si>
    <t>5. ĐIỀU KIỆN KTXH</t>
  </si>
  <si>
    <t>5.1 An ninh trật tự xã hội nói chung</t>
  </si>
  <si>
    <t>Rất tốt và ổn định</t>
  </si>
  <si>
    <t>Tốt không có biểu hiện tệ nạn xã hội</t>
  </si>
  <si>
    <t>Không ổn định, có biểu hiện tệ nạn xã hội</t>
  </si>
  <si>
    <t>Có nghiện hút và trộm cắp/ Tệ nạn xã hội</t>
  </si>
  <si>
    <t>5.2 Tính đa dạng về ngành nghề</t>
  </si>
  <si>
    <t>Ngành nghề phong phú, cần ít vốn đầu tư</t>
  </si>
  <si>
    <t>Nhiều ngành nghề</t>
  </si>
  <si>
    <t>Ít nghề phụ</t>
  </si>
  <si>
    <t>Thuần nông</t>
  </si>
  <si>
    <t>5.3 Mức độ phát triển kinh tế nói chung</t>
  </si>
  <si>
    <t>Hoạt động kinh tế sôi nổi, có chợ, gần T.Tâm</t>
  </si>
  <si>
    <t>Nhiều ngành  nghề đang phát triển</t>
  </si>
  <si>
    <t>Dưới trung bình</t>
  </si>
  <si>
    <t>Thuần nông, xa các trung tâm kinh tế</t>
  </si>
  <si>
    <t>5.4 Mức độ năng động của người dân</t>
  </si>
  <si>
    <t>Rất năng động nghề phụ phổ biến cao</t>
  </si>
  <si>
    <t xml:space="preserve">Nhiều nghề phụ, buôn bán </t>
  </si>
  <si>
    <t>5.5 Thói quen hoàn trả vốn vay tốt</t>
  </si>
  <si>
    <t>Rất tốt</t>
  </si>
  <si>
    <t>Tốt</t>
  </si>
  <si>
    <t>Chây y, không trả nợ phổ biến</t>
  </si>
  <si>
    <r>
      <rPr>
        <b/>
        <sz val="13"/>
        <color indexed="8"/>
        <rFont val="Times New Roman"/>
        <family val="1"/>
      </rPr>
      <t>Người đánh giá</t>
    </r>
    <r>
      <rPr>
        <sz val="13"/>
        <color indexed="8"/>
        <rFont val="Times New Roman"/>
        <family val="2"/>
      </rPr>
      <t>:……………………………………..</t>
    </r>
  </si>
  <si>
    <t>Chức danh:…...…………………………….</t>
  </si>
  <si>
    <r>
      <rPr>
        <b/>
        <sz val="13"/>
        <color indexed="8"/>
        <rFont val="Times New Roman"/>
        <family val="1"/>
      </rPr>
      <t>Ký:</t>
    </r>
    <r>
      <rPr>
        <sz val="13"/>
        <color indexed="8"/>
        <rFont val="Times New Roman"/>
        <family val="2"/>
      </rPr>
      <t>…………………………………………………..</t>
    </r>
  </si>
  <si>
    <t>Ngày đi thăm:…...………………………….</t>
  </si>
  <si>
    <t>Đánh giá chung: …..…...……………………………………………………………………………</t>
  </si>
  <si>
    <t>………………………….………………………………………………………………………….</t>
  </si>
  <si>
    <t>P_SO_CMT</t>
  </si>
  <si>
    <t>P_MA_SO_NGUOI_VAY</t>
  </si>
  <si>
    <t>P_THUONG_TRU</t>
  </si>
  <si>
    <t>P_XA_PHUONG</t>
  </si>
  <si>
    <t>P_TP_HUYEN</t>
  </si>
  <si>
    <t>P_SO_KHAU</t>
  </si>
  <si>
    <t>Họ và tên</t>
  </si>
  <si>
    <t>Giới tính</t>
  </si>
  <si>
    <t>Ngày sinh</t>
  </si>
  <si>
    <t>Số CMT</t>
  </si>
  <si>
    <t>Mã số người vay</t>
  </si>
  <si>
    <t>Ngày cấp</t>
  </si>
  <si>
    <t>Thường trú</t>
  </si>
  <si>
    <t>Xã/phường</t>
  </si>
  <si>
    <t>TP/Huyện</t>
  </si>
  <si>
    <t>Số sổ hộ khẩu</t>
  </si>
  <si>
    <t>Số khẩu</t>
  </si>
  <si>
    <t>P_MA_CHI_NHANH</t>
  </si>
  <si>
    <t>P_TEN_CHI_NHANH</t>
  </si>
  <si>
    <t>TP/huyện: H Bình Đại</t>
  </si>
  <si>
    <t>0001</t>
  </si>
  <si>
    <t>CN Bình Đại</t>
  </si>
  <si>
    <t>Nguyễn Văn Tư</t>
  </si>
  <si>
    <t>NU</t>
  </si>
  <si>
    <t>19650119</t>
  </si>
  <si>
    <t>320627622</t>
  </si>
  <si>
    <t>10001</t>
  </si>
  <si>
    <t/>
  </si>
  <si>
    <t>1</t>
  </si>
  <si>
    <t xml:space="preserve">Tổ chức TCVM </t>
  </si>
  <si>
    <t>PHIẾU THẨM ĐỊNH TÍN DỤNG</t>
  </si>
  <si>
    <t>Rủi ro thấp                                                                                                                                    Rủi ro cao</t>
  </si>
  <si>
    <t>Người vay/ Đại diện trong gia đình</t>
  </si>
  <si>
    <t>P_TEN_TO_CHUC</t>
  </si>
  <si>
    <t>Tên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</si>
</sst>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3"/>
      <color indexed="8"/>
      <name val="Times New Roman"/>
      <family val="2"/>
    </font>
    <font>
      <b/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6"/>
      <color indexed="8"/>
      <name val="Times New Roman"/>
      <family val="1"/>
    </font>
    <font>
      <b/>
      <sz val="13"/>
      <color indexed="8"/>
      <name val="Times New Roman"/>
      <family val="1"/>
    </font>
    <font>
      <i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2" xfId="0" applyFont="1" applyBorder="1" applyAlignment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3" fontId="6" fillId="0" borderId="3" xfId="0" applyNumberFormat="1" applyFont="1" applyBorder="1" applyAlignment="1">
      <alignment wrapText="1"/>
    </xf>
    <xf numFmtId="3" fontId="6" fillId="0" borderId="0" xfId="0" applyNumberFormat="1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0" xfId="0" applyFont="1" applyBorder="1" applyAlignment="1">
      <alignment horizontal="left" indent="1"/>
    </xf>
    <xf numFmtId="0" fontId="3" fillId="0" borderId="7" xfId="0" applyFont="1" applyBorder="1"/>
    <xf numFmtId="0" fontId="8" fillId="0" borderId="8" xfId="0" applyFont="1" applyBorder="1" applyAlignment="1">
      <alignment vertical="top" wrapText="1"/>
    </xf>
    <xf numFmtId="0" fontId="3" fillId="0" borderId="1" xfId="0" applyFont="1" applyBorder="1" applyAlignment="1">
      <alignment horizontal="left" wrapText="1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wrapText="1" inden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wrapText="1"/>
    </xf>
    <xf numFmtId="0" fontId="3" fillId="0" borderId="10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quotePrefix="1" applyNumberFormat="1" applyBorder="1"/>
    <xf numFmtId="0" fontId="8" fillId="0" borderId="1" xfId="0" applyFont="1" applyBorder="1" applyAlignment="1">
      <alignment horizontal="left"/>
    </xf>
    <xf numFmtId="0" fontId="5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0" borderId="1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8" fillId="0" borderId="15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5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7" xfId="0" applyFont="1" applyBorder="1" applyAlignment="1"/>
    <xf numFmtId="0" fontId="4" fillId="0" borderId="2" xfId="0" applyFont="1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4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0</xdr:row>
      <xdr:rowOff>19050</xdr:rowOff>
    </xdr:from>
    <xdr:to>
      <xdr:col>10</xdr:col>
      <xdr:colOff>1381125</xdr:colOff>
      <xdr:row>2</xdr:row>
      <xdr:rowOff>171450</xdr:rowOff>
    </xdr:to>
    <xdr:sp macro="" textlink="" fLocksText="0">
      <xdr:nvSpPr>
        <xdr:cNvPr id="1025" name="Rectangle 1"/>
        <xdr:cNvSpPr>
          <a:spLocks noChangeArrowheads="1"/>
        </xdr:cNvSpPr>
      </xdr:nvSpPr>
      <xdr:spPr bwMode="auto">
        <a:xfrm>
          <a:off x="8846344" y="19050"/>
          <a:ext cx="1404937" cy="60483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Số; NGV/HVNH 04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C15" sqref="C15"/>
    </sheetView>
  </sheetViews>
  <sheetFormatPr defaultColWidth="9.140625" defaultRowHeight="15" x14ac:dyDescent="0.25"/>
  <cols>
    <col min="1" max="1" width="4" bestFit="1" customWidth="1"/>
    <col min="2" max="2" width="23.42578125" bestFit="1" customWidth="1"/>
    <col min="3" max="3" width="48" style="2" bestFit="1" customWidth="1"/>
    <col min="4" max="4" width="26.42578125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2">
        <v>1</v>
      </c>
      <c r="B2" s="43" t="s">
        <v>181</v>
      </c>
      <c r="C2" s="43" t="s">
        <v>177</v>
      </c>
      <c r="D2" s="43" t="s">
        <v>182</v>
      </c>
    </row>
    <row r="3" spans="1:4" x14ac:dyDescent="0.25">
      <c r="A3" s="42">
        <v>2</v>
      </c>
      <c r="B3" s="43" t="s">
        <v>165</v>
      </c>
      <c r="C3" s="43" t="s">
        <v>168</v>
      </c>
      <c r="D3" s="43" t="s">
        <v>6</v>
      </c>
    </row>
    <row r="4" spans="1:4" x14ac:dyDescent="0.25">
      <c r="A4" s="42">
        <v>3</v>
      </c>
      <c r="B4" s="43" t="s">
        <v>166</v>
      </c>
      <c r="C4" s="43" t="s">
        <v>169</v>
      </c>
      <c r="D4" s="43"/>
    </row>
    <row r="5" spans="1:4" x14ac:dyDescent="0.25">
      <c r="A5" s="42">
        <v>4</v>
      </c>
      <c r="B5" s="44" t="s">
        <v>4</v>
      </c>
      <c r="C5" s="45" t="s">
        <v>170</v>
      </c>
      <c r="D5" s="45" t="s">
        <v>154</v>
      </c>
    </row>
    <row r="6" spans="1:4" x14ac:dyDescent="0.25">
      <c r="A6" s="42">
        <v>5</v>
      </c>
      <c r="B6" s="44" t="s">
        <v>8</v>
      </c>
      <c r="C6" s="45" t="s">
        <v>171</v>
      </c>
      <c r="D6" s="45" t="s">
        <v>155</v>
      </c>
    </row>
    <row r="7" spans="1:4" x14ac:dyDescent="0.25">
      <c r="A7" s="42">
        <v>6</v>
      </c>
      <c r="B7" s="44" t="s">
        <v>5</v>
      </c>
      <c r="C7" s="46" t="s">
        <v>172</v>
      </c>
      <c r="D7" s="45" t="s">
        <v>156</v>
      </c>
    </row>
    <row r="8" spans="1:4" x14ac:dyDescent="0.25">
      <c r="A8" s="42">
        <v>7</v>
      </c>
      <c r="B8" s="44" t="s">
        <v>148</v>
      </c>
      <c r="C8" s="45" t="s">
        <v>173</v>
      </c>
      <c r="D8" s="45" t="s">
        <v>157</v>
      </c>
    </row>
    <row r="9" spans="1:4" x14ac:dyDescent="0.25">
      <c r="A9" s="42">
        <v>8</v>
      </c>
      <c r="B9" s="44" t="s">
        <v>149</v>
      </c>
      <c r="C9" s="45" t="s">
        <v>174</v>
      </c>
      <c r="D9" s="45" t="s">
        <v>158</v>
      </c>
    </row>
    <row r="10" spans="1:4" x14ac:dyDescent="0.25">
      <c r="A10" s="42">
        <v>9</v>
      </c>
      <c r="B10" s="44" t="s">
        <v>10</v>
      </c>
      <c r="C10" s="46" t="s">
        <v>175</v>
      </c>
      <c r="D10" s="45" t="s">
        <v>159</v>
      </c>
    </row>
    <row r="11" spans="1:4" x14ac:dyDescent="0.25">
      <c r="A11" s="42">
        <v>10</v>
      </c>
      <c r="B11" s="44" t="s">
        <v>150</v>
      </c>
      <c r="C11" s="45" t="s">
        <v>175</v>
      </c>
      <c r="D11" s="45" t="s">
        <v>160</v>
      </c>
    </row>
    <row r="12" spans="1:4" x14ac:dyDescent="0.25">
      <c r="A12" s="42">
        <v>11</v>
      </c>
      <c r="B12" s="44" t="s">
        <v>151</v>
      </c>
      <c r="C12" s="45" t="s">
        <v>175</v>
      </c>
      <c r="D12" s="45" t="s">
        <v>161</v>
      </c>
    </row>
    <row r="13" spans="1:4" x14ac:dyDescent="0.25">
      <c r="A13" s="42">
        <v>12</v>
      </c>
      <c r="B13" s="44" t="s">
        <v>152</v>
      </c>
      <c r="C13" s="45" t="s">
        <v>175</v>
      </c>
      <c r="D13" s="45" t="s">
        <v>162</v>
      </c>
    </row>
    <row r="14" spans="1:4" x14ac:dyDescent="0.25">
      <c r="A14" s="42">
        <v>13</v>
      </c>
      <c r="B14" s="44" t="s">
        <v>9</v>
      </c>
      <c r="C14" s="45" t="s">
        <v>175</v>
      </c>
      <c r="D14" s="45" t="s">
        <v>163</v>
      </c>
    </row>
    <row r="15" spans="1:4" x14ac:dyDescent="0.25">
      <c r="A15" s="42">
        <v>14</v>
      </c>
      <c r="B15" s="44" t="s">
        <v>153</v>
      </c>
      <c r="C15" s="45" t="s">
        <v>176</v>
      </c>
      <c r="D15" s="45" t="s"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view="pageBreakPreview" zoomScale="80" zoomScaleNormal="100" zoomScaleSheetLayoutView="80" workbookViewId="0">
      <selection activeCell="G10" sqref="G10:J10"/>
    </sheetView>
  </sheetViews>
  <sheetFormatPr defaultRowHeight="16.5" x14ac:dyDescent="0.25"/>
  <cols>
    <col min="1" max="1" width="24.42578125" style="8" customWidth="1"/>
    <col min="2" max="2" width="3.140625" style="8" customWidth="1"/>
    <col min="3" max="3" width="22.5703125" style="8" customWidth="1"/>
    <col min="4" max="4" width="3" style="8" customWidth="1"/>
    <col min="5" max="5" width="23.5703125" style="8" customWidth="1"/>
    <col min="6" max="6" width="3" style="8" customWidth="1"/>
    <col min="7" max="7" width="22.5703125" style="41" customWidth="1"/>
    <col min="8" max="8" width="3.140625" style="8" customWidth="1"/>
    <col min="9" max="9" width="23.42578125" style="41" customWidth="1"/>
    <col min="10" max="10" width="4.140625" style="8" customWidth="1"/>
    <col min="11" max="11" width="23.7109375" style="41" customWidth="1"/>
    <col min="12" max="12" width="17.42578125" style="8" bestFit="1" customWidth="1"/>
    <col min="13" max="13" width="16.42578125" style="8" customWidth="1"/>
    <col min="14" max="14" width="19" style="8" customWidth="1"/>
    <col min="15" max="32" width="4.7109375" style="8" customWidth="1"/>
    <col min="33" max="16384" width="9.140625" style="8"/>
  </cols>
  <sheetData>
    <row r="1" spans="1:13" ht="18.75" x14ac:dyDescent="0.3">
      <c r="A1" s="77"/>
      <c r="B1" s="78"/>
      <c r="C1" s="81" t="str">
        <f>VLOOKUP("P_TEN_TO_CHUC",ThamSo!$B$2:$C$15,2,0)</f>
        <v xml:space="preserve">Tổ chức TCVM </v>
      </c>
      <c r="D1" s="81"/>
      <c r="E1" s="81"/>
      <c r="F1" s="81"/>
      <c r="G1" s="4"/>
      <c r="H1" s="3"/>
      <c r="I1" s="4"/>
      <c r="J1" s="5"/>
      <c r="K1" s="6"/>
      <c r="L1" s="7"/>
      <c r="M1" s="7"/>
    </row>
    <row r="2" spans="1:13" x14ac:dyDescent="0.25">
      <c r="A2" s="79"/>
      <c r="B2" s="80"/>
      <c r="C2" s="82" t="str">
        <f>VLOOKUP("P_TEN_CHI_NHANH",ThamSo!$B$1:$C$15,2,FALSE)</f>
        <v>CN Bình Đại</v>
      </c>
      <c r="D2" s="82"/>
      <c r="E2" s="82"/>
      <c r="F2" s="82"/>
      <c r="G2" s="10"/>
      <c r="H2" s="9"/>
      <c r="I2" s="10"/>
      <c r="J2" s="9"/>
      <c r="K2" s="11"/>
    </row>
    <row r="3" spans="1:13" x14ac:dyDescent="0.25">
      <c r="A3" s="12"/>
      <c r="B3" s="9"/>
      <c r="C3" s="9"/>
      <c r="D3" s="9"/>
      <c r="E3" s="9"/>
      <c r="F3" s="9"/>
      <c r="G3" s="10"/>
      <c r="H3" s="9"/>
      <c r="I3" s="10"/>
      <c r="J3" s="9"/>
      <c r="K3" s="11"/>
    </row>
    <row r="4" spans="1:13" ht="20.25" x14ac:dyDescent="0.3">
      <c r="A4" s="51" t="s">
        <v>178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3" x14ac:dyDescent="0.25">
      <c r="A5" s="12"/>
      <c r="B5" s="9"/>
      <c r="C5" s="9"/>
      <c r="D5" s="9"/>
      <c r="E5" s="9"/>
      <c r="F5" s="9"/>
      <c r="G5" s="10"/>
      <c r="H5" s="9"/>
      <c r="I5" s="10"/>
      <c r="J5" s="9"/>
      <c r="K5" s="11"/>
    </row>
    <row r="6" spans="1:13" ht="18" customHeight="1" x14ac:dyDescent="0.25">
      <c r="A6" s="54" t="str">
        <f>"Họ và tên: "&amp;VLOOKUP("P_TEN_KHACH_HANG",ThamSo!$B$1:$C$15,2,FALSE)</f>
        <v>Họ và tên: Nguyễn Văn Tư</v>
      </c>
      <c r="B6" s="55"/>
      <c r="C6" s="55"/>
      <c r="D6" s="55"/>
      <c r="E6" s="55"/>
      <c r="F6" s="13"/>
      <c r="G6" s="56" t="str">
        <f>"Thường trú tại thôn/Tiểu khu: "&amp;VLOOKUP("P_THUONG_TRU",ThamSo!$B$1:$C$15,2,FALSE)</f>
        <v xml:space="preserve">Thường trú tại thôn/Tiểu khu: </v>
      </c>
      <c r="H6" s="56"/>
      <c r="I6" s="56"/>
      <c r="J6" s="57"/>
      <c r="K6" s="60" t="s">
        <v>11</v>
      </c>
    </row>
    <row r="7" spans="1:13" ht="16.5" customHeight="1" x14ac:dyDescent="0.25">
      <c r="A7" s="12" t="str">
        <f>"Giới tính: "&amp;IF(VLOOKUP("P_GIOI_TINH",ThamSo!$B$1:$C$15,2,FALSE)="NU","Nữ","Nam")</f>
        <v>Giới tính: Nữ</v>
      </c>
      <c r="B7" s="14" t="str">
        <f>IF(ThamSo!$C$6="NU","X","")</f>
        <v>X</v>
      </c>
      <c r="C7" s="15" t="s">
        <v>12</v>
      </c>
      <c r="D7" s="14" t="str">
        <f>IF(ThamSo!$C$6="NAM","X","")</f>
        <v/>
      </c>
      <c r="E7" s="15" t="s">
        <v>13</v>
      </c>
      <c r="F7" s="9"/>
      <c r="G7" s="63" t="str">
        <f>"Xã/phường: "&amp;VLOOKUP("P_XA_PHUONG",ThamSo!$B$1:$C$15,2,FALSE)</f>
        <v xml:space="preserve">Xã/phường: </v>
      </c>
      <c r="H7" s="63"/>
      <c r="I7" s="63"/>
      <c r="J7" s="64"/>
      <c r="K7" s="61"/>
    </row>
    <row r="8" spans="1:13" ht="16.5" customHeight="1" x14ac:dyDescent="0.25">
      <c r="A8" s="65" t="str">
        <f>"Ngày sinh: "&amp;RIGHT(VLOOKUP("P_NGAY_SINH",ThamSo!$B$3:$C$15,2,FALSE),2)&amp;"/"&amp;MID(VLOOKUP("P_NGAY_SINH",ThamSo!$B$3:$C$15,2,FALSE),5,2)&amp;"/"&amp;LEFT(VLOOKUP("P_NGAY_SINH",ThamSo!$B$3:$C$15,2,FALSE),4)</f>
        <v>Ngày sinh: 19/01/1965</v>
      </c>
      <c r="B8" s="66"/>
      <c r="C8" s="66"/>
      <c r="D8" s="66"/>
      <c r="E8" s="66"/>
      <c r="F8" s="9"/>
      <c r="G8" s="63" t="s">
        <v>167</v>
      </c>
      <c r="H8" s="63"/>
      <c r="I8" s="63"/>
      <c r="J8" s="64"/>
      <c r="K8" s="61"/>
    </row>
    <row r="9" spans="1:13" ht="16.5" customHeight="1" x14ac:dyDescent="0.25">
      <c r="A9" s="65" t="str">
        <f>"Số CMT: "&amp;VLOOKUP("P_SO_CMT",ThamSo!$B$3:$C$15,2,FALSE)&amp;"                            Ngày cấp: "&amp;RIGHT(VLOOKUP("P_NGAY_CAP",ThamSo!$B$3:$C$15,2,FALSE),2)&amp;"/"&amp;MID(VLOOKUP("P_NGAY_CAP",ThamSo!$B$3:$C$15,2,FALSE),5,2)&amp;"/"&amp;LEFT(VLOOKUP("P_NGAY_CAP",ThamSo!$B$3:$C$15,2,FALSE),4)</f>
        <v>Số CMT: 320627622                            Ngày cấp: //</v>
      </c>
      <c r="B9" s="66"/>
      <c r="C9" s="66"/>
      <c r="D9" s="66"/>
      <c r="E9" s="66"/>
      <c r="F9" s="9"/>
      <c r="G9" s="63" t="str">
        <f>"Số sổ hộ khẩu: "&amp;VLOOKUP("P_SO_SO_HO_KHAU",ThamSo!$B$1:$C$15,2,FALSE)</f>
        <v xml:space="preserve">Số sổ hộ khẩu: </v>
      </c>
      <c r="H9" s="63"/>
      <c r="I9" s="63"/>
      <c r="J9" s="64"/>
      <c r="K9" s="61"/>
    </row>
    <row r="10" spans="1:13" ht="17.25" customHeight="1" x14ac:dyDescent="0.25">
      <c r="A10" s="58" t="str">
        <f>"Mã số người vay: "&amp;VLOOKUP("P_MA_SO_NGUOI_VAY",ThamSo!$B$1:$C$15,2,FALSE)</f>
        <v>Mã số người vay: 10001</v>
      </c>
      <c r="B10" s="59"/>
      <c r="C10" s="59"/>
      <c r="D10" s="59"/>
      <c r="E10" s="59"/>
      <c r="F10" s="16"/>
      <c r="G10" s="70" t="str">
        <f>"Số khẩu: "&amp;VLOOKUP("P_SO_KHAU",ThamSo!$B$1:$C$15,2,FALSE)</f>
        <v>Số khẩu: 1</v>
      </c>
      <c r="H10" s="70"/>
      <c r="I10" s="70"/>
      <c r="J10" s="71"/>
      <c r="K10" s="62"/>
    </row>
    <row r="11" spans="1:13" x14ac:dyDescent="0.25">
      <c r="A11" s="12"/>
      <c r="B11" s="9"/>
      <c r="C11" s="9"/>
      <c r="D11" s="9"/>
      <c r="E11" s="9"/>
      <c r="F11" s="9"/>
      <c r="G11" s="10"/>
      <c r="H11" s="9"/>
      <c r="I11" s="10"/>
      <c r="J11" s="9"/>
      <c r="K11" s="17"/>
    </row>
    <row r="12" spans="1:13" x14ac:dyDescent="0.25">
      <c r="A12" s="72" t="s">
        <v>14</v>
      </c>
      <c r="B12" s="74" t="s">
        <v>15</v>
      </c>
      <c r="C12" s="74"/>
      <c r="D12" s="74"/>
      <c r="E12" s="74"/>
      <c r="F12" s="74"/>
      <c r="G12" s="74"/>
      <c r="H12" s="74"/>
      <c r="I12" s="74"/>
      <c r="J12" s="74"/>
      <c r="K12" s="74"/>
    </row>
    <row r="13" spans="1:13" x14ac:dyDescent="0.25">
      <c r="A13" s="73"/>
      <c r="B13" s="75" t="s">
        <v>179</v>
      </c>
      <c r="C13" s="76"/>
      <c r="D13" s="76"/>
      <c r="E13" s="76"/>
      <c r="F13" s="76"/>
      <c r="G13" s="76"/>
      <c r="H13" s="76"/>
      <c r="I13" s="76"/>
      <c r="J13" s="76"/>
      <c r="K13" s="76"/>
    </row>
    <row r="14" spans="1:13" x14ac:dyDescent="0.25">
      <c r="A14" s="47" t="s">
        <v>16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3" ht="33" x14ac:dyDescent="0.25">
      <c r="A15" s="18" t="s">
        <v>17</v>
      </c>
      <c r="B15" s="19">
        <v>1</v>
      </c>
      <c r="C15" s="20" t="s">
        <v>18</v>
      </c>
      <c r="D15" s="19">
        <v>2</v>
      </c>
      <c r="E15" s="20" t="s">
        <v>19</v>
      </c>
      <c r="F15" s="19">
        <v>3</v>
      </c>
      <c r="G15" s="20" t="s">
        <v>20</v>
      </c>
      <c r="H15" s="19">
        <v>4</v>
      </c>
      <c r="I15" s="20" t="s">
        <v>21</v>
      </c>
      <c r="J15" s="19">
        <v>5</v>
      </c>
      <c r="K15" s="20" t="s">
        <v>22</v>
      </c>
    </row>
    <row r="16" spans="1:13" ht="33" x14ac:dyDescent="0.25">
      <c r="A16" s="18" t="s">
        <v>23</v>
      </c>
      <c r="B16" s="19">
        <v>1</v>
      </c>
      <c r="C16" s="20" t="s">
        <v>24</v>
      </c>
      <c r="D16" s="19">
        <v>2</v>
      </c>
      <c r="E16" s="20" t="s">
        <v>25</v>
      </c>
      <c r="F16" s="19">
        <v>3</v>
      </c>
      <c r="G16" s="20" t="s">
        <v>26</v>
      </c>
      <c r="H16" s="19">
        <v>4</v>
      </c>
      <c r="I16" s="20" t="s">
        <v>27</v>
      </c>
      <c r="J16" s="19">
        <v>5</v>
      </c>
      <c r="K16" s="20" t="s">
        <v>28</v>
      </c>
    </row>
    <row r="17" spans="1:11" ht="33" x14ac:dyDescent="0.25">
      <c r="A17" s="18" t="s">
        <v>29</v>
      </c>
      <c r="B17" s="19">
        <v>1</v>
      </c>
      <c r="C17" s="20" t="s">
        <v>30</v>
      </c>
      <c r="D17" s="19">
        <v>2</v>
      </c>
      <c r="E17" s="20" t="s">
        <v>31</v>
      </c>
      <c r="F17" s="19">
        <v>3</v>
      </c>
      <c r="G17" s="20" t="s">
        <v>32</v>
      </c>
      <c r="H17" s="19">
        <v>4</v>
      </c>
      <c r="I17" s="20" t="s">
        <v>33</v>
      </c>
      <c r="J17" s="19">
        <v>5</v>
      </c>
      <c r="K17" s="20" t="s">
        <v>34</v>
      </c>
    </row>
    <row r="18" spans="1:11" x14ac:dyDescent="0.25">
      <c r="A18" s="47" t="s">
        <v>35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ht="49.5" x14ac:dyDescent="0.25">
      <c r="A19" s="21" t="s">
        <v>36</v>
      </c>
      <c r="B19" s="22">
        <v>1</v>
      </c>
      <c r="C19" s="23" t="s">
        <v>37</v>
      </c>
      <c r="D19" s="22">
        <v>2</v>
      </c>
      <c r="E19" s="23" t="s">
        <v>38</v>
      </c>
      <c r="F19" s="22">
        <v>3</v>
      </c>
      <c r="G19" s="23" t="s">
        <v>39</v>
      </c>
      <c r="H19" s="22">
        <v>4</v>
      </c>
      <c r="I19" s="23" t="s">
        <v>39</v>
      </c>
      <c r="J19" s="22">
        <v>5</v>
      </c>
      <c r="K19" s="23" t="s">
        <v>39</v>
      </c>
    </row>
    <row r="20" spans="1:11" ht="49.5" x14ac:dyDescent="0.25">
      <c r="A20" s="18" t="s">
        <v>40</v>
      </c>
      <c r="B20" s="19">
        <v>1</v>
      </c>
      <c r="C20" s="20" t="s">
        <v>41</v>
      </c>
      <c r="D20" s="19">
        <v>2</v>
      </c>
      <c r="E20" s="20" t="s">
        <v>42</v>
      </c>
      <c r="F20" s="19">
        <v>3</v>
      </c>
      <c r="G20" s="20" t="s">
        <v>43</v>
      </c>
      <c r="H20" s="19">
        <v>4</v>
      </c>
      <c r="I20" s="20" t="s">
        <v>44</v>
      </c>
      <c r="J20" s="19">
        <v>5</v>
      </c>
      <c r="K20" s="23" t="s">
        <v>45</v>
      </c>
    </row>
    <row r="21" spans="1:11" ht="33" x14ac:dyDescent="0.25">
      <c r="A21" s="18" t="s">
        <v>46</v>
      </c>
      <c r="B21" s="19">
        <v>1</v>
      </c>
      <c r="C21" s="20">
        <v>0</v>
      </c>
      <c r="D21" s="19">
        <v>2</v>
      </c>
      <c r="E21" s="20" t="s">
        <v>47</v>
      </c>
      <c r="F21" s="19">
        <v>3</v>
      </c>
      <c r="G21" s="20" t="s">
        <v>48</v>
      </c>
      <c r="H21" s="19">
        <v>4</v>
      </c>
      <c r="I21" s="20" t="s">
        <v>49</v>
      </c>
      <c r="J21" s="19">
        <v>5</v>
      </c>
      <c r="K21" s="20" t="s">
        <v>50</v>
      </c>
    </row>
    <row r="22" spans="1:11" ht="49.5" x14ac:dyDescent="0.25">
      <c r="A22" s="21" t="s">
        <v>51</v>
      </c>
      <c r="B22" s="19">
        <v>1</v>
      </c>
      <c r="C22" s="23" t="s">
        <v>52</v>
      </c>
      <c r="D22" s="19">
        <v>2</v>
      </c>
      <c r="E22" s="23" t="s">
        <v>53</v>
      </c>
      <c r="F22" s="19">
        <v>3</v>
      </c>
      <c r="G22" s="20" t="s">
        <v>54</v>
      </c>
      <c r="H22" s="19">
        <v>4</v>
      </c>
      <c r="I22" s="20" t="s">
        <v>55</v>
      </c>
      <c r="J22" s="19">
        <v>5</v>
      </c>
      <c r="K22" s="20" t="s">
        <v>56</v>
      </c>
    </row>
    <row r="23" spans="1:11" ht="49.5" x14ac:dyDescent="0.25">
      <c r="A23" s="21" t="s">
        <v>57</v>
      </c>
      <c r="B23" s="19">
        <v>1</v>
      </c>
      <c r="C23" s="23" t="s">
        <v>58</v>
      </c>
      <c r="D23" s="19">
        <v>2</v>
      </c>
      <c r="E23" s="23" t="s">
        <v>59</v>
      </c>
      <c r="F23" s="19">
        <v>3</v>
      </c>
      <c r="G23" s="23" t="s">
        <v>60</v>
      </c>
      <c r="H23" s="19">
        <v>4</v>
      </c>
      <c r="I23" s="20" t="s">
        <v>61</v>
      </c>
      <c r="J23" s="19">
        <v>5</v>
      </c>
      <c r="K23" s="23" t="s">
        <v>62</v>
      </c>
    </row>
    <row r="24" spans="1:11" x14ac:dyDescent="0.25">
      <c r="A24" s="47" t="s">
        <v>63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1" ht="49.5" x14ac:dyDescent="0.25">
      <c r="A25" s="18" t="s">
        <v>64</v>
      </c>
      <c r="B25" s="19">
        <v>1</v>
      </c>
      <c r="C25" s="20" t="s">
        <v>65</v>
      </c>
      <c r="D25" s="19">
        <v>2</v>
      </c>
      <c r="E25" s="20" t="s">
        <v>66</v>
      </c>
      <c r="F25" s="19">
        <v>3</v>
      </c>
      <c r="G25" s="20" t="s">
        <v>67</v>
      </c>
      <c r="H25" s="19">
        <v>4</v>
      </c>
      <c r="I25" s="20" t="s">
        <v>68</v>
      </c>
      <c r="J25" s="19">
        <v>5</v>
      </c>
      <c r="K25" s="20" t="s">
        <v>69</v>
      </c>
    </row>
    <row r="26" spans="1:11" ht="33" x14ac:dyDescent="0.25">
      <c r="A26" s="18" t="s">
        <v>70</v>
      </c>
      <c r="B26" s="19">
        <v>1</v>
      </c>
      <c r="C26" s="20" t="s">
        <v>71</v>
      </c>
      <c r="D26" s="19">
        <v>2</v>
      </c>
      <c r="E26" s="20" t="s">
        <v>72</v>
      </c>
      <c r="F26" s="19">
        <v>3</v>
      </c>
      <c r="G26" s="20" t="s">
        <v>73</v>
      </c>
      <c r="H26" s="19">
        <v>4</v>
      </c>
      <c r="I26" s="24">
        <v>0</v>
      </c>
      <c r="J26" s="19">
        <v>5</v>
      </c>
      <c r="K26" s="20" t="s">
        <v>74</v>
      </c>
    </row>
    <row r="27" spans="1:11" ht="33" x14ac:dyDescent="0.25">
      <c r="A27" s="18" t="s">
        <v>75</v>
      </c>
      <c r="B27" s="19">
        <v>1</v>
      </c>
      <c r="C27" s="20" t="s">
        <v>76</v>
      </c>
      <c r="D27" s="19">
        <v>2</v>
      </c>
      <c r="E27" s="20" t="s">
        <v>77</v>
      </c>
      <c r="F27" s="19">
        <v>3</v>
      </c>
      <c r="G27" s="20" t="s">
        <v>78</v>
      </c>
      <c r="H27" s="19">
        <v>4</v>
      </c>
      <c r="I27" s="20" t="s">
        <v>78</v>
      </c>
      <c r="J27" s="19">
        <v>5</v>
      </c>
      <c r="K27" s="20" t="s">
        <v>79</v>
      </c>
    </row>
    <row r="28" spans="1:11" ht="33" x14ac:dyDescent="0.25">
      <c r="A28" s="18" t="s">
        <v>80</v>
      </c>
      <c r="B28" s="19">
        <v>1</v>
      </c>
      <c r="C28" s="20" t="s">
        <v>81</v>
      </c>
      <c r="D28" s="19">
        <v>2</v>
      </c>
      <c r="E28" s="20" t="s">
        <v>82</v>
      </c>
      <c r="F28" s="19">
        <v>3</v>
      </c>
      <c r="G28" s="20" t="s">
        <v>83</v>
      </c>
      <c r="H28" s="19">
        <v>4</v>
      </c>
      <c r="I28" s="24">
        <v>0</v>
      </c>
      <c r="J28" s="19">
        <v>5</v>
      </c>
      <c r="K28" s="20" t="s">
        <v>74</v>
      </c>
    </row>
    <row r="29" spans="1:11" ht="49.5" x14ac:dyDescent="0.25">
      <c r="A29" s="18" t="s">
        <v>84</v>
      </c>
      <c r="B29" s="19">
        <v>1</v>
      </c>
      <c r="C29" s="20" t="s">
        <v>85</v>
      </c>
      <c r="D29" s="19">
        <v>2</v>
      </c>
      <c r="E29" s="20" t="s">
        <v>86</v>
      </c>
      <c r="F29" s="19">
        <v>3</v>
      </c>
      <c r="G29" s="20" t="s">
        <v>87</v>
      </c>
      <c r="H29" s="19">
        <v>4</v>
      </c>
      <c r="I29" s="20" t="s">
        <v>87</v>
      </c>
      <c r="J29" s="19">
        <v>5</v>
      </c>
      <c r="K29" s="20" t="s">
        <v>88</v>
      </c>
    </row>
    <row r="30" spans="1:11" x14ac:dyDescent="0.25">
      <c r="A30" s="47" t="s">
        <v>89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</row>
    <row r="31" spans="1:11" ht="49.5" x14ac:dyDescent="0.25">
      <c r="A31" s="18" t="s">
        <v>90</v>
      </c>
      <c r="B31" s="19">
        <v>1</v>
      </c>
      <c r="C31" s="20" t="s">
        <v>91</v>
      </c>
      <c r="D31" s="19">
        <v>2</v>
      </c>
      <c r="E31" s="20" t="s">
        <v>92</v>
      </c>
      <c r="F31" s="19">
        <v>3</v>
      </c>
      <c r="G31" s="20" t="s">
        <v>93</v>
      </c>
      <c r="H31" s="19">
        <v>4</v>
      </c>
      <c r="I31" s="20" t="s">
        <v>94</v>
      </c>
      <c r="J31" s="19">
        <v>5</v>
      </c>
      <c r="K31" s="20" t="s">
        <v>95</v>
      </c>
    </row>
    <row r="32" spans="1:11" ht="49.5" x14ac:dyDescent="0.25">
      <c r="A32" s="25" t="s">
        <v>96</v>
      </c>
      <c r="B32" s="19">
        <v>1</v>
      </c>
      <c r="C32" s="23" t="s">
        <v>97</v>
      </c>
      <c r="D32" s="19">
        <v>2</v>
      </c>
      <c r="E32" s="23" t="s">
        <v>98</v>
      </c>
      <c r="F32" s="19">
        <v>3</v>
      </c>
      <c r="G32" s="23" t="s">
        <v>93</v>
      </c>
      <c r="H32" s="19">
        <v>4</v>
      </c>
      <c r="I32" s="23" t="s">
        <v>99</v>
      </c>
      <c r="J32" s="19">
        <v>5</v>
      </c>
      <c r="K32" s="23" t="s">
        <v>100</v>
      </c>
    </row>
    <row r="33" spans="1:11" ht="33" x14ac:dyDescent="0.25">
      <c r="A33" s="18" t="s">
        <v>101</v>
      </c>
      <c r="B33" s="19">
        <v>1</v>
      </c>
      <c r="C33" s="20" t="s">
        <v>102</v>
      </c>
      <c r="D33" s="19">
        <v>2</v>
      </c>
      <c r="E33" s="20" t="s">
        <v>103</v>
      </c>
      <c r="F33" s="19">
        <v>3</v>
      </c>
      <c r="G33" s="20" t="s">
        <v>104</v>
      </c>
      <c r="H33" s="19">
        <v>4</v>
      </c>
      <c r="I33" s="20" t="s">
        <v>105</v>
      </c>
      <c r="J33" s="19">
        <v>5</v>
      </c>
      <c r="K33" s="20" t="s">
        <v>106</v>
      </c>
    </row>
    <row r="34" spans="1:11" ht="49.5" x14ac:dyDescent="0.25">
      <c r="A34" s="18" t="s">
        <v>107</v>
      </c>
      <c r="B34" s="19">
        <v>1</v>
      </c>
      <c r="C34" s="20" t="s">
        <v>108</v>
      </c>
      <c r="D34" s="19">
        <v>2</v>
      </c>
      <c r="E34" s="20" t="s">
        <v>109</v>
      </c>
      <c r="F34" s="19">
        <v>3</v>
      </c>
      <c r="G34" s="20" t="s">
        <v>110</v>
      </c>
      <c r="H34" s="19">
        <v>4</v>
      </c>
      <c r="I34" s="20" t="s">
        <v>111</v>
      </c>
      <c r="J34" s="19">
        <v>5</v>
      </c>
      <c r="K34" s="20" t="s">
        <v>112</v>
      </c>
    </row>
    <row r="35" spans="1:11" ht="33" x14ac:dyDescent="0.25">
      <c r="A35" s="18" t="s">
        <v>113</v>
      </c>
      <c r="B35" s="19">
        <v>1</v>
      </c>
      <c r="C35" s="20" t="s">
        <v>114</v>
      </c>
      <c r="D35" s="19">
        <v>2</v>
      </c>
      <c r="E35" s="20" t="s">
        <v>115</v>
      </c>
      <c r="F35" s="19">
        <v>3</v>
      </c>
      <c r="G35" s="20" t="s">
        <v>116</v>
      </c>
      <c r="H35" s="19">
        <v>4</v>
      </c>
      <c r="I35" s="20" t="s">
        <v>117</v>
      </c>
      <c r="J35" s="19">
        <v>5</v>
      </c>
      <c r="K35" s="20" t="s">
        <v>118</v>
      </c>
    </row>
    <row r="36" spans="1:11" x14ac:dyDescent="0.25">
      <c r="A36" s="47" t="s">
        <v>119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</row>
    <row r="37" spans="1:11" ht="33" x14ac:dyDescent="0.25">
      <c r="A37" s="18" t="s">
        <v>120</v>
      </c>
      <c r="B37" s="19">
        <v>1</v>
      </c>
      <c r="C37" s="20" t="s">
        <v>121</v>
      </c>
      <c r="D37" s="19">
        <v>2</v>
      </c>
      <c r="E37" s="20" t="s">
        <v>122</v>
      </c>
      <c r="F37" s="19">
        <v>3</v>
      </c>
      <c r="G37" s="20" t="s">
        <v>93</v>
      </c>
      <c r="H37" s="19">
        <v>4</v>
      </c>
      <c r="I37" s="20" t="s">
        <v>123</v>
      </c>
      <c r="J37" s="19">
        <v>5</v>
      </c>
      <c r="K37" s="20" t="s">
        <v>124</v>
      </c>
    </row>
    <row r="38" spans="1:11" ht="33" x14ac:dyDescent="0.25">
      <c r="A38" s="18" t="s">
        <v>125</v>
      </c>
      <c r="B38" s="19">
        <v>1</v>
      </c>
      <c r="C38" s="20" t="s">
        <v>126</v>
      </c>
      <c r="D38" s="19">
        <v>2</v>
      </c>
      <c r="E38" s="20" t="s">
        <v>127</v>
      </c>
      <c r="F38" s="19">
        <v>3</v>
      </c>
      <c r="G38" s="20" t="s">
        <v>93</v>
      </c>
      <c r="H38" s="19">
        <v>4</v>
      </c>
      <c r="I38" s="20" t="s">
        <v>128</v>
      </c>
      <c r="J38" s="19">
        <v>5</v>
      </c>
      <c r="K38" s="20" t="s">
        <v>129</v>
      </c>
    </row>
    <row r="39" spans="1:11" ht="49.5" x14ac:dyDescent="0.25">
      <c r="A39" s="18" t="s">
        <v>130</v>
      </c>
      <c r="B39" s="19">
        <v>1</v>
      </c>
      <c r="C39" s="20" t="s">
        <v>131</v>
      </c>
      <c r="D39" s="19">
        <v>2</v>
      </c>
      <c r="E39" s="20" t="s">
        <v>132</v>
      </c>
      <c r="F39" s="19">
        <v>3</v>
      </c>
      <c r="G39" s="20" t="s">
        <v>93</v>
      </c>
      <c r="H39" s="19">
        <v>4</v>
      </c>
      <c r="I39" s="20" t="s">
        <v>133</v>
      </c>
      <c r="J39" s="19">
        <v>5</v>
      </c>
      <c r="K39" s="20" t="s">
        <v>134</v>
      </c>
    </row>
    <row r="40" spans="1:11" ht="33" x14ac:dyDescent="0.25">
      <c r="A40" s="18" t="s">
        <v>135</v>
      </c>
      <c r="B40" s="19">
        <v>1</v>
      </c>
      <c r="C40" s="20" t="s">
        <v>136</v>
      </c>
      <c r="D40" s="19">
        <v>2</v>
      </c>
      <c r="E40" s="20" t="s">
        <v>137</v>
      </c>
      <c r="F40" s="19">
        <v>3</v>
      </c>
      <c r="G40" s="20" t="s">
        <v>93</v>
      </c>
      <c r="H40" s="19">
        <v>4</v>
      </c>
      <c r="I40" s="20" t="s">
        <v>133</v>
      </c>
      <c r="J40" s="19">
        <v>5</v>
      </c>
      <c r="K40" s="20" t="s">
        <v>129</v>
      </c>
    </row>
    <row r="41" spans="1:11" ht="33" x14ac:dyDescent="0.25">
      <c r="A41" s="26" t="s">
        <v>138</v>
      </c>
      <c r="B41" s="27">
        <v>1</v>
      </c>
      <c r="C41" s="28" t="s">
        <v>139</v>
      </c>
      <c r="D41" s="27">
        <v>2</v>
      </c>
      <c r="E41" s="28" t="s">
        <v>140</v>
      </c>
      <c r="F41" s="27">
        <v>3</v>
      </c>
      <c r="G41" s="28" t="s">
        <v>93</v>
      </c>
      <c r="H41" s="27">
        <v>4</v>
      </c>
      <c r="I41" s="28" t="s">
        <v>133</v>
      </c>
      <c r="J41" s="27">
        <v>5</v>
      </c>
      <c r="K41" s="28" t="s">
        <v>141</v>
      </c>
    </row>
    <row r="42" spans="1:11" x14ac:dyDescent="0.25">
      <c r="A42" s="29"/>
      <c r="B42" s="13"/>
      <c r="C42" s="13"/>
      <c r="D42" s="30"/>
      <c r="E42" s="13"/>
      <c r="F42" s="13"/>
      <c r="G42" s="31"/>
      <c r="H42" s="13"/>
      <c r="I42" s="32"/>
      <c r="J42" s="13"/>
      <c r="K42" s="33"/>
    </row>
    <row r="43" spans="1:11" x14ac:dyDescent="0.25">
      <c r="A43" s="12" t="s">
        <v>142</v>
      </c>
      <c r="B43" s="9"/>
      <c r="C43" s="9"/>
      <c r="D43" s="34"/>
      <c r="E43" s="9" t="s">
        <v>143</v>
      </c>
      <c r="F43" s="9"/>
      <c r="G43" s="10"/>
      <c r="H43" s="9"/>
      <c r="I43" s="48" t="s">
        <v>180</v>
      </c>
      <c r="J43" s="49"/>
      <c r="K43" s="50"/>
    </row>
    <row r="44" spans="1:11" x14ac:dyDescent="0.25">
      <c r="A44" s="12" t="s">
        <v>144</v>
      </c>
      <c r="B44" s="9"/>
      <c r="C44" s="9"/>
      <c r="D44" s="9"/>
      <c r="E44" s="9" t="s">
        <v>145</v>
      </c>
      <c r="F44" s="9"/>
      <c r="G44" s="10"/>
      <c r="H44" s="9"/>
      <c r="I44" s="67" t="s">
        <v>7</v>
      </c>
      <c r="J44" s="68"/>
      <c r="K44" s="69"/>
    </row>
    <row r="45" spans="1:11" x14ac:dyDescent="0.25">
      <c r="A45" s="12" t="s">
        <v>146</v>
      </c>
      <c r="B45" s="9"/>
      <c r="C45" s="9"/>
      <c r="D45" s="9"/>
      <c r="E45" s="9"/>
      <c r="F45" s="9"/>
      <c r="G45" s="10"/>
      <c r="H45" s="9"/>
      <c r="I45" s="35"/>
      <c r="J45" s="9"/>
      <c r="K45" s="11"/>
    </row>
    <row r="46" spans="1:11" x14ac:dyDescent="0.25">
      <c r="A46" s="12" t="s">
        <v>147</v>
      </c>
      <c r="B46" s="9"/>
      <c r="C46" s="9"/>
      <c r="D46" s="9"/>
      <c r="E46" s="9"/>
      <c r="F46" s="9"/>
      <c r="G46" s="10"/>
      <c r="H46" s="9"/>
      <c r="I46" s="35"/>
      <c r="J46" s="9"/>
      <c r="K46" s="11"/>
    </row>
    <row r="47" spans="1:11" x14ac:dyDescent="0.25">
      <c r="A47" s="12"/>
      <c r="B47" s="9"/>
      <c r="C47" s="9"/>
      <c r="D47" s="9"/>
      <c r="E47" s="9"/>
      <c r="F47" s="9"/>
      <c r="G47" s="10"/>
      <c r="H47" s="9"/>
      <c r="I47" s="35"/>
      <c r="J47" s="9"/>
      <c r="K47" s="11"/>
    </row>
    <row r="48" spans="1:11" x14ac:dyDescent="0.25">
      <c r="A48" s="36"/>
      <c r="B48" s="37"/>
      <c r="C48" s="37"/>
      <c r="D48" s="37"/>
      <c r="E48" s="37"/>
      <c r="F48" s="37"/>
      <c r="G48" s="38"/>
      <c r="H48" s="37"/>
      <c r="I48" s="39"/>
      <c r="J48" s="37"/>
      <c r="K48" s="40"/>
    </row>
    <row r="49" spans="7:11" x14ac:dyDescent="0.25">
      <c r="G49" s="8"/>
      <c r="I49" s="8"/>
      <c r="K49" s="8"/>
    </row>
    <row r="50" spans="7:11" x14ac:dyDescent="0.25">
      <c r="G50" s="8"/>
      <c r="I50" s="8"/>
      <c r="K50" s="8"/>
    </row>
    <row r="51" spans="7:11" x14ac:dyDescent="0.25">
      <c r="G51" s="8"/>
      <c r="I51" s="8"/>
      <c r="K51" s="8"/>
    </row>
    <row r="52" spans="7:11" x14ac:dyDescent="0.25">
      <c r="G52" s="8"/>
      <c r="I52" s="8"/>
      <c r="K52" s="8"/>
    </row>
    <row r="53" spans="7:11" x14ac:dyDescent="0.25">
      <c r="G53" s="8"/>
      <c r="I53" s="8"/>
      <c r="K53" s="8"/>
    </row>
    <row r="54" spans="7:11" x14ac:dyDescent="0.25">
      <c r="G54" s="8"/>
      <c r="I54" s="8"/>
      <c r="K54" s="8"/>
    </row>
    <row r="55" spans="7:11" x14ac:dyDescent="0.25">
      <c r="G55" s="8"/>
      <c r="I55" s="8"/>
      <c r="K55" s="8"/>
    </row>
    <row r="56" spans="7:11" x14ac:dyDescent="0.25">
      <c r="G56" s="8"/>
      <c r="I56" s="8"/>
      <c r="K56" s="8"/>
    </row>
    <row r="57" spans="7:11" x14ac:dyDescent="0.25">
      <c r="G57" s="8"/>
      <c r="I57" s="8"/>
      <c r="K57" s="8"/>
    </row>
    <row r="58" spans="7:11" x14ac:dyDescent="0.25">
      <c r="G58" s="8"/>
      <c r="I58" s="8"/>
      <c r="K58" s="8"/>
    </row>
    <row r="59" spans="7:11" x14ac:dyDescent="0.25">
      <c r="G59" s="8"/>
      <c r="I59" s="8"/>
      <c r="K59" s="8"/>
    </row>
    <row r="60" spans="7:11" x14ac:dyDescent="0.25">
      <c r="G60" s="8"/>
      <c r="I60" s="8"/>
      <c r="K60" s="8"/>
    </row>
    <row r="61" spans="7:11" x14ac:dyDescent="0.25">
      <c r="G61" s="8"/>
      <c r="I61" s="8"/>
      <c r="K61" s="8"/>
    </row>
    <row r="62" spans="7:11" x14ac:dyDescent="0.25">
      <c r="G62" s="8"/>
      <c r="I62" s="8"/>
      <c r="K62" s="8"/>
    </row>
    <row r="63" spans="7:11" x14ac:dyDescent="0.25">
      <c r="G63" s="8"/>
      <c r="I63" s="8"/>
      <c r="K63" s="8"/>
    </row>
    <row r="64" spans="7:11" x14ac:dyDescent="0.25">
      <c r="G64" s="8"/>
      <c r="I64" s="8"/>
      <c r="K64" s="8"/>
    </row>
    <row r="65" spans="7:11" x14ac:dyDescent="0.25">
      <c r="G65" s="8"/>
      <c r="I65" s="8"/>
      <c r="K65" s="8"/>
    </row>
    <row r="66" spans="7:11" x14ac:dyDescent="0.25">
      <c r="G66" s="8"/>
      <c r="I66" s="8"/>
      <c r="K66" s="8"/>
    </row>
    <row r="67" spans="7:11" x14ac:dyDescent="0.25">
      <c r="G67" s="8"/>
      <c r="I67" s="8"/>
      <c r="K67" s="8"/>
    </row>
    <row r="68" spans="7:11" x14ac:dyDescent="0.25">
      <c r="G68" s="8"/>
      <c r="I68" s="8"/>
      <c r="K68" s="8"/>
    </row>
    <row r="69" spans="7:11" x14ac:dyDescent="0.25">
      <c r="G69" s="8"/>
      <c r="I69" s="8"/>
      <c r="K69" s="8"/>
    </row>
    <row r="70" spans="7:11" x14ac:dyDescent="0.25">
      <c r="G70" s="8"/>
      <c r="I70" s="8"/>
      <c r="K70" s="8"/>
    </row>
    <row r="71" spans="7:11" x14ac:dyDescent="0.25">
      <c r="G71" s="8"/>
      <c r="I71" s="8"/>
      <c r="K71" s="8"/>
    </row>
    <row r="72" spans="7:11" x14ac:dyDescent="0.25">
      <c r="G72" s="8"/>
      <c r="I72" s="8"/>
      <c r="K72" s="8"/>
    </row>
    <row r="73" spans="7:11" x14ac:dyDescent="0.25">
      <c r="G73" s="8"/>
      <c r="I73" s="8"/>
      <c r="K73" s="8"/>
    </row>
    <row r="74" spans="7:11" x14ac:dyDescent="0.25">
      <c r="G74" s="8"/>
      <c r="I74" s="8"/>
      <c r="K74" s="8"/>
    </row>
    <row r="75" spans="7:11" x14ac:dyDescent="0.25">
      <c r="G75" s="8"/>
      <c r="I75" s="8"/>
      <c r="K75" s="8"/>
    </row>
    <row r="76" spans="7:11" x14ac:dyDescent="0.25">
      <c r="G76" s="8"/>
      <c r="I76" s="8"/>
      <c r="K76" s="8"/>
    </row>
    <row r="77" spans="7:11" x14ac:dyDescent="0.25">
      <c r="G77" s="8"/>
      <c r="I77" s="8"/>
      <c r="K77" s="8"/>
    </row>
    <row r="78" spans="7:11" x14ac:dyDescent="0.25">
      <c r="G78" s="8"/>
      <c r="I78" s="8"/>
      <c r="K78" s="8"/>
    </row>
    <row r="79" spans="7:11" x14ac:dyDescent="0.25">
      <c r="G79" s="8"/>
      <c r="I79" s="8"/>
      <c r="K79" s="8"/>
    </row>
    <row r="80" spans="7:11" x14ac:dyDescent="0.25">
      <c r="G80" s="8"/>
      <c r="I80" s="8"/>
      <c r="K80" s="8"/>
    </row>
    <row r="81" spans="7:11" x14ac:dyDescent="0.25">
      <c r="G81" s="8"/>
      <c r="I81" s="8"/>
      <c r="K81" s="8"/>
    </row>
    <row r="82" spans="7:11" x14ac:dyDescent="0.25">
      <c r="G82" s="8"/>
      <c r="I82" s="8"/>
      <c r="K82" s="8"/>
    </row>
    <row r="83" spans="7:11" x14ac:dyDescent="0.25">
      <c r="G83" s="8"/>
      <c r="I83" s="8"/>
      <c r="K83" s="8"/>
    </row>
    <row r="84" spans="7:11" x14ac:dyDescent="0.25">
      <c r="G84" s="8"/>
      <c r="I84" s="8"/>
      <c r="K84" s="8"/>
    </row>
    <row r="85" spans="7:11" x14ac:dyDescent="0.25">
      <c r="G85" s="8"/>
      <c r="I85" s="8"/>
      <c r="K85" s="8"/>
    </row>
    <row r="86" spans="7:11" x14ac:dyDescent="0.25">
      <c r="G86" s="8"/>
      <c r="I86" s="8"/>
      <c r="K86" s="8"/>
    </row>
    <row r="87" spans="7:11" x14ac:dyDescent="0.25">
      <c r="G87" s="8"/>
      <c r="I87" s="8"/>
      <c r="K87" s="8"/>
    </row>
    <row r="88" spans="7:11" x14ac:dyDescent="0.25">
      <c r="G88" s="8"/>
      <c r="I88" s="8"/>
      <c r="K88" s="8"/>
    </row>
    <row r="89" spans="7:11" x14ac:dyDescent="0.25">
      <c r="G89" s="8"/>
      <c r="I89" s="8"/>
      <c r="K89" s="8"/>
    </row>
    <row r="90" spans="7:11" x14ac:dyDescent="0.25">
      <c r="G90" s="8"/>
      <c r="I90" s="8"/>
      <c r="K90" s="8"/>
    </row>
    <row r="91" spans="7:11" x14ac:dyDescent="0.25">
      <c r="G91" s="8"/>
      <c r="I91" s="8"/>
      <c r="K91" s="8"/>
    </row>
    <row r="92" spans="7:11" x14ac:dyDescent="0.25">
      <c r="G92" s="8"/>
      <c r="I92" s="8"/>
      <c r="K92" s="8"/>
    </row>
    <row r="93" spans="7:11" x14ac:dyDescent="0.25">
      <c r="G93" s="8"/>
      <c r="I93" s="8"/>
      <c r="K93" s="8"/>
    </row>
  </sheetData>
  <mergeCells count="23">
    <mergeCell ref="C1:F1"/>
    <mergeCell ref="C2:F2"/>
    <mergeCell ref="I44:K44"/>
    <mergeCell ref="G9:J9"/>
    <mergeCell ref="G10:J10"/>
    <mergeCell ref="A12:A13"/>
    <mergeCell ref="B12:K12"/>
    <mergeCell ref="B13:K13"/>
    <mergeCell ref="A14:K14"/>
    <mergeCell ref="A18:K18"/>
    <mergeCell ref="A24:K24"/>
    <mergeCell ref="A30:K30"/>
    <mergeCell ref="A8:E8"/>
    <mergeCell ref="G8:J8"/>
    <mergeCell ref="A9:E9"/>
    <mergeCell ref="A36:K36"/>
    <mergeCell ref="I43:K43"/>
    <mergeCell ref="A4:K4"/>
    <mergeCell ref="A6:E6"/>
    <mergeCell ref="G6:J6"/>
    <mergeCell ref="A10:E10"/>
    <mergeCell ref="K6:K10"/>
    <mergeCell ref="G7:J7"/>
  </mergeCells>
  <pageMargins left="0.7" right="0.7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Tai Nguyen</cp:lastModifiedBy>
  <cp:lastPrinted>2014-10-28T02:47:05Z</cp:lastPrinted>
  <dcterms:created xsi:type="dcterms:W3CDTF">2014-05-17T05:02:17Z</dcterms:created>
  <dcterms:modified xsi:type="dcterms:W3CDTF">2014-11-13T10:45:43Z</dcterms:modified>
</cp:coreProperties>
</file>