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5" yWindow="105" windowWidth="20040" windowHeight="7935" activeTab="1"/>
  </bookViews>
  <sheets>
    <sheet name="Remaining Hrs Pivot" sheetId="4" r:id="rId1"/>
    <sheet name="SAP" sheetId="1" r:id="rId2"/>
    <sheet name="Sheet2" sheetId="2" r:id="rId3"/>
    <sheet name="Sheet3" sheetId="3" r:id="rId4"/>
  </sheets>
  <definedNames>
    <definedName name="_xlnm.Print_Area" localSheetId="1">SAP!$A$1:$AA$61</definedName>
  </definedNames>
  <calcPr calcId="125725"/>
  <pivotCaches>
    <pivotCache cacheId="3" r:id="rId5"/>
  </pivotCaches>
</workbook>
</file>

<file path=xl/calcChain.xml><?xml version="1.0" encoding="utf-8"?>
<calcChain xmlns="http://schemas.openxmlformats.org/spreadsheetml/2006/main">
  <c r="I55" i="1"/>
  <c r="I61"/>
  <c r="I60"/>
  <c r="I39"/>
  <c r="I36"/>
  <c r="I25"/>
  <c r="I21"/>
  <c r="E21" s="1"/>
  <c r="I17"/>
  <c r="I6"/>
  <c r="H2"/>
  <c r="G2"/>
  <c r="E27"/>
  <c r="I28"/>
  <c r="I2" l="1"/>
  <c r="E12" i="4"/>
  <c r="I31" i="1"/>
  <c r="I32"/>
  <c r="I33"/>
  <c r="I34"/>
  <c r="I57"/>
  <c r="I54"/>
  <c r="I53"/>
  <c r="I49"/>
  <c r="I47"/>
  <c r="I46"/>
  <c r="I45"/>
  <c r="I44"/>
  <c r="E44" s="1"/>
  <c r="I43"/>
  <c r="E43" s="1"/>
  <c r="I41"/>
  <c r="E41" s="1"/>
  <c r="E39"/>
  <c r="I37"/>
  <c r="E37" s="1"/>
  <c r="I35"/>
  <c r="I30"/>
  <c r="H26"/>
  <c r="G26"/>
  <c r="I24"/>
  <c r="I23"/>
  <c r="I22"/>
  <c r="I20"/>
  <c r="I16"/>
  <c r="I15"/>
  <c r="I14"/>
  <c r="I12"/>
  <c r="I9"/>
  <c r="I8"/>
  <c r="I7"/>
  <c r="E4"/>
  <c r="I4"/>
  <c r="H3"/>
  <c r="G3"/>
  <c r="E2" l="1"/>
  <c r="E26"/>
  <c r="I26"/>
  <c r="E3"/>
  <c r="I3"/>
</calcChain>
</file>

<file path=xl/sharedStrings.xml><?xml version="1.0" encoding="utf-8"?>
<sst xmlns="http://schemas.openxmlformats.org/spreadsheetml/2006/main" count="338" uniqueCount="175">
  <si>
    <t>Reliability</t>
  </si>
  <si>
    <t>174.34 days?</t>
  </si>
  <si>
    <t>Database has a slowdown in the middle of the night (during LET backup for 45 minutes)</t>
  </si>
  <si>
    <t>Monitoring. No changes left, but it takes time to ensure the problem is still not active</t>
  </si>
  <si>
    <t>Break Fix</t>
  </si>
  <si>
    <t>27.78 days</t>
  </si>
  <si>
    <t xml:space="preserve">Clearly document failover process and SLAs. </t>
  </si>
  <si>
    <t>5 days</t>
  </si>
  <si>
    <t>11.43 days</t>
  </si>
  <si>
    <t>Detailed Inventory Report for Weld line 2 does not show all carriers</t>
  </si>
  <si>
    <t>1 day</t>
  </si>
  <si>
    <t>Position in detailed inventory report Position is wrong</t>
  </si>
  <si>
    <t>Simulation/ Needs Testing</t>
  </si>
  <si>
    <t>121.17 days</t>
  </si>
  <si>
    <t>Redesign Resequence screen</t>
  </si>
  <si>
    <t>YES</t>
  </si>
  <si>
    <t>73.33 days</t>
  </si>
  <si>
    <t>Carrier space available for store-in as soon as carrier assigned another destination. We then store-in before the carriers leave and cause a backup at that row. Need to change to make space available only after the carrier leaves a row.</t>
  </si>
  <si>
    <t>Waiting on simulation</t>
  </si>
  <si>
    <t>5.36 days</t>
  </si>
  <si>
    <t>Check simulation for decision point at stop 49</t>
  </si>
  <si>
    <t>Empty carrier management</t>
  </si>
  <si>
    <t>1.38 days</t>
  </si>
  <si>
    <t>Stop 47 is not filling old weld line 1</t>
  </si>
  <si>
    <t>Empty Carrier Management</t>
  </si>
  <si>
    <t>11.36 days</t>
  </si>
  <si>
    <t>Get simulation to take input from multiple source</t>
  </si>
  <si>
    <t>12 days</t>
  </si>
  <si>
    <t>Send input from application</t>
  </si>
  <si>
    <t>10 days</t>
  </si>
  <si>
    <t>1 day?</t>
  </si>
  <si>
    <t>Phase 2</t>
  </si>
  <si>
    <t>2 days</t>
  </si>
  <si>
    <t>User Experience</t>
  </si>
  <si>
    <t>Security</t>
  </si>
  <si>
    <t xml:space="preserve">Firewall is wide open. </t>
  </si>
  <si>
    <t>break fix</t>
  </si>
  <si>
    <t>24.76 days</t>
  </si>
  <si>
    <t>(Proj) Document communication needed across the firewall, device by device by 11/28/2011</t>
  </si>
  <si>
    <t>22.38 days</t>
  </si>
  <si>
    <t>7 days</t>
  </si>
  <si>
    <t>1.2 days</t>
  </si>
  <si>
    <t>Empty Carrier management</t>
  </si>
  <si>
    <t>53.9 days</t>
  </si>
  <si>
    <t>Change rules for empty carrier manager after simulation verification</t>
  </si>
  <si>
    <t>6.58 days</t>
  </si>
  <si>
    <t>Alarm</t>
  </si>
  <si>
    <t>More robust alarm functionality.</t>
  </si>
  <si>
    <t>Infrastructure setup</t>
  </si>
  <si>
    <t>Paging added</t>
  </si>
  <si>
    <t>Email added</t>
  </si>
  <si>
    <t>Clear all alarms setup</t>
  </si>
  <si>
    <t>Alarm history setup</t>
  </si>
  <si>
    <t>Monitoring and Notification in the event of failure needs to be explicitly documented (OHCV  web app, DB). Escalation procedure in case MES cannot communicate with app is not setup.</t>
  </si>
  <si>
    <t>(Proj)1. Provide a list of log files and text to monitor, and Notes group for each. (Mfg IT)</t>
  </si>
  <si>
    <t>Fulfillment</t>
  </si>
  <si>
    <t>61.31 days</t>
  </si>
  <si>
    <t>Fulfillment ordering</t>
  </si>
  <si>
    <t>8.57 days</t>
  </si>
  <si>
    <t>Reporting</t>
  </si>
  <si>
    <t>40 days</t>
  </si>
  <si>
    <t>Additional Reporting</t>
  </si>
  <si>
    <t>Prompted ordering (look at weld on schedule and suggest weld orders for the shift)</t>
  </si>
  <si>
    <t xml:space="preserve">Press Activity Manager (press scheduling tool) Of current shows die number, model name, current production run number, and location carriers are stored for each press </t>
  </si>
  <si>
    <t>Enhanced inventory where enter model shows parts per carrier and shows when space will be available to help predict scheduling (Possible enhancement needed)</t>
  </si>
  <si>
    <t>Signboards (solved by activeplant)</t>
  </si>
  <si>
    <t>1.76 days</t>
  </si>
  <si>
    <t>114.3 days?</t>
  </si>
  <si>
    <t>Tags still have hex instead of decimal causing multiple reporting issue</t>
  </si>
  <si>
    <t>This is going in on March 24th</t>
  </si>
  <si>
    <t>15 days</t>
  </si>
  <si>
    <t>When blocking rows if too many rows are blocked it will cause error conditions</t>
  </si>
  <si>
    <t>2 days?</t>
  </si>
  <si>
    <t>In Die or model config screen unable to delete die or model</t>
  </si>
  <si>
    <t>M1000 trigger status timing</t>
  </si>
  <si>
    <t>M9000 trigger taking hard code of status out</t>
  </si>
  <si>
    <t>Row resequence Bug</t>
  </si>
  <si>
    <t>Release manager auto correct issue</t>
  </si>
  <si>
    <t>When carrier is inspection required it will need to be stopped at stop 13</t>
  </si>
  <si>
    <t>Notes</t>
  </si>
  <si>
    <t>Category</t>
  </si>
  <si>
    <t>% Complete</t>
  </si>
  <si>
    <t>Testing Needed</t>
  </si>
  <si>
    <t>Work</t>
  </si>
  <si>
    <t>Actual Work</t>
  </si>
  <si>
    <t>Remaining Work</t>
  </si>
  <si>
    <t>Duration</t>
  </si>
  <si>
    <t xml:space="preserve">Start </t>
  </si>
  <si>
    <t>Finish</t>
  </si>
  <si>
    <t>Break Fix or 
Enhancement</t>
  </si>
  <si>
    <t xml:space="preserve"> </t>
  </si>
  <si>
    <t>Totals</t>
  </si>
  <si>
    <t>March 
28</t>
  </si>
  <si>
    <t>April
4</t>
  </si>
  <si>
    <t>April
11</t>
  </si>
  <si>
    <t>April
18</t>
  </si>
  <si>
    <t>April
25</t>
  </si>
  <si>
    <t>May
2</t>
  </si>
  <si>
    <t>May
9</t>
  </si>
  <si>
    <t>Resource</t>
  </si>
  <si>
    <t>Adam/DBA</t>
  </si>
  <si>
    <t>Team</t>
  </si>
  <si>
    <t>Sabo</t>
  </si>
  <si>
    <t>EIM Team</t>
  </si>
  <si>
    <t>Ambica</t>
  </si>
  <si>
    <t>Emulation</t>
  </si>
  <si>
    <t xml:space="preserve">Adam </t>
  </si>
  <si>
    <t>(Jeffers) Turn on firewall rules by 4/25/12</t>
  </si>
  <si>
    <t>Nichols</t>
  </si>
  <si>
    <t>Kevin</t>
  </si>
  <si>
    <t>Adam</t>
  </si>
  <si>
    <t>Team/Adam</t>
  </si>
  <si>
    <t>ActivPlant</t>
  </si>
  <si>
    <t>May
16</t>
  </si>
  <si>
    <t>May
23</t>
  </si>
  <si>
    <t>Row Labels</t>
  </si>
  <si>
    <t>Grand Total</t>
  </si>
  <si>
    <t>Sum of Remaining Work</t>
  </si>
  <si>
    <t>Complete</t>
  </si>
  <si>
    <t>Want mixed rows with empties in the front uncovered</t>
  </si>
  <si>
    <t>Need to confirm issue still exists</t>
  </si>
  <si>
    <t>Item added 4 20</t>
  </si>
  <si>
    <t xml:space="preserve">      Defect type to defect screen.   Also a note field</t>
  </si>
  <si>
    <t>Trying to lock down WYSE terminals. Swap the Stop 13 with one of the Weld 2 pc. 
Mouse speed - can it be slowed down</t>
  </si>
  <si>
    <t>Received statement of work last night. Will sign and get the reporting resource Monday
changes to go to Prod 4/21/12</t>
  </si>
  <si>
    <t>Actual tasks to get simulation working. Jason is on vacation currently
Working now</t>
  </si>
  <si>
    <t>Frank has stated March 31st at the latest for completion
Complete  2/19/2012</t>
  </si>
  <si>
    <t>Frank has stated March 31st at the latest for completion
Complete 4/19/2012</t>
  </si>
  <si>
    <t xml:space="preserve">Frank has stated March 31st at the latest for completion
</t>
  </si>
  <si>
    <t xml:space="preserve">Waiting on simulation for verification but it is believed that the way empty carrier manager is good the way it is in production
Need to complete verification
</t>
  </si>
  <si>
    <t>Complete 4-14-2012</t>
  </si>
  <si>
    <t>Signoff has been completed developer can begin
Complete 4-14-2012</t>
  </si>
  <si>
    <t>Signoff has been completed developer can begin
In-progress  4-19-2012</t>
  </si>
  <si>
    <t>Joe is working with Rocky Kellys active plant to fulfill this requirement. It would pull the data out of the system and display the information.
Complete</t>
  </si>
  <si>
    <t>Fix Should be in next build on the 22nd
Complete</t>
  </si>
  <si>
    <t>Screen is complete, need to verify with Customer.</t>
  </si>
  <si>
    <t>Going in the 5/17 build</t>
  </si>
  <si>
    <t>Stamping</t>
  </si>
  <si>
    <t>Jason</t>
  </si>
  <si>
    <t xml:space="preserve">Signoff has been completed developer can begin
Net IQ.   Looking to complete within the application.
This item has been replaced by alarming and alerting portion of the app.
</t>
  </si>
  <si>
    <t>Removed per customer</t>
  </si>
  <si>
    <t>Timing change;  Issue to be reviewed in Thursday trace meetings.   
Stamping working with Phantom to resolve.
Does not appear to be an issue with M1000</t>
  </si>
  <si>
    <t>Adam\Ambica</t>
  </si>
  <si>
    <t>Bill\Adam</t>
  </si>
  <si>
    <t>Test simulation to ensure it works as designed with sending data to it
(only fulfillment not Store out)</t>
  </si>
  <si>
    <t>PC installed at BB17 MES.  Need to confirm working</t>
  </si>
  <si>
    <t>Document Trigger process</t>
  </si>
  <si>
    <t>Documentation</t>
  </si>
  <si>
    <t>Adam\Bill</t>
  </si>
  <si>
    <t>Failed Ping situation</t>
  </si>
  <si>
    <t>May
30</t>
  </si>
  <si>
    <t>June
6</t>
  </si>
  <si>
    <t>June
13</t>
  </si>
  <si>
    <t>June
20</t>
  </si>
  <si>
    <t>June
27</t>
  </si>
  <si>
    <t>Bill to follow up with Weld.  WE dealing with NM</t>
  </si>
  <si>
    <t>Reports have been tested, only two return data.  Danny has been notified.</t>
  </si>
  <si>
    <t>Tested and working.  May need additional pagers.</t>
  </si>
  <si>
    <t>PROD OK;  Outstanding changes - scheduled for Aug 6 build.</t>
  </si>
  <si>
    <t>Final pieces to be included in Aug. 6 build.</t>
  </si>
  <si>
    <t>Tested and working.  Item is complete.</t>
  </si>
  <si>
    <t>Adam and Bill to work through.</t>
  </si>
  <si>
    <t>QA database update scheduled for Aug 3.  Will bring the simulator database up to date and allow the simulator to work with the latest build of stampstorage.</t>
  </si>
  <si>
    <t>Plan:  SMR needed;  Mark to make changes documented on the BluePrint.  Any to Any rule will be left on and counters set to zero.  Each subsequent Sunday following  implementation we'll need to remove the any to any rule if there has been a counter increase</t>
  </si>
  <si>
    <t>The IP's that are added will be resolved during that week and determine if the traffic should have occurred.</t>
  </si>
  <si>
    <t xml:space="preserve">NEED FOR DEVELOPER SUPPORT.  MUST HAVE ACCESS.  MES AND PLC. Need team discussion to understand requirements </t>
  </si>
  <si>
    <t>WYSE terminal setup not as originally planned. Currently they have been run direct to the IE3000, however they should be home-run to the 4507 on corporate network.</t>
  </si>
  <si>
    <t>changed 2/22.  
Block row and then resequence Need to confirm this is complete.  Bill to test</t>
  </si>
  <si>
    <t>Confirmed with Jason and Prod.  And simulator do match</t>
  </si>
  <si>
    <t>Change has been made but simulation does not match
Complete.  Need to match simulation to Prod</t>
  </si>
  <si>
    <t>(Re-ordering Situation)  Row out-of-seq will break order.   Trying to test in simulation but difficult to do that way.
Not duplicated in simulation yet.  Final bug fixes due in the Aug. 6 build.</t>
  </si>
  <si>
    <t>Frank reports that the firewall activity is complete.</t>
  </si>
  <si>
    <t>Though the HEAT ticket is still open, there has been no activity on it for a few weeks.  Will leave it open until it is compeletly resolved.  Countermeasures have limited the impact of this condition.</t>
  </si>
  <si>
    <t>This IE3000 activity is complete.  Would like a copy of the recovery workbooks / failover documentation.</t>
  </si>
  <si>
    <r>
      <t xml:space="preserve">Task Name                                                   </t>
    </r>
    <r>
      <rPr>
        <b/>
        <sz val="14"/>
        <color theme="1"/>
        <rFont val="Calibri"/>
        <family val="2"/>
        <scheme val="minor"/>
      </rPr>
      <t>7/31/12</t>
    </r>
  </si>
</sst>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color rgb="FF00B0F0"/>
      <name val="Calibri"/>
      <family val="2"/>
      <scheme val="minor"/>
    </font>
    <font>
      <b/>
      <sz val="14"/>
      <color theme="1"/>
      <name val="Calibri"/>
      <family val="2"/>
      <scheme val="minor"/>
    </font>
  </fonts>
  <fills count="11">
    <fill>
      <patternFill patternType="none"/>
    </fill>
    <fill>
      <patternFill patternType="gray125"/>
    </fill>
    <fill>
      <patternFill patternType="solid">
        <fgColor rgb="FF00B0F0"/>
        <bgColor indexed="64"/>
      </patternFill>
    </fill>
    <fill>
      <patternFill patternType="solid">
        <fgColor rgb="FF7030A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1"/>
        <bgColor indexed="64"/>
      </patternFill>
    </fill>
    <fill>
      <patternFill patternType="solid">
        <fgColor theme="2" tint="-0.499984740745262"/>
        <bgColor indexed="64"/>
      </patternFill>
    </fill>
    <fill>
      <gradientFill degree="180">
        <stop position="0">
          <color rgb="FF00B0F0"/>
        </stop>
        <stop position="1">
          <color rgb="FF92D050"/>
        </stop>
      </gradientFill>
    </fill>
    <fill>
      <gradientFill>
        <stop position="0">
          <color rgb="FF92D050"/>
        </stop>
        <stop position="1">
          <color theme="9" tint="0.40000610370189521"/>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wrapText="1"/>
    </xf>
    <xf numFmtId="0" fontId="0" fillId="0" borderId="0" xfId="0" applyAlignment="1">
      <alignment horizontal="center"/>
    </xf>
    <xf numFmtId="0" fontId="0" fillId="0" borderId="1" xfId="0" applyBorder="1" applyAlignment="1">
      <alignment wrapText="1"/>
    </xf>
    <xf numFmtId="0" fontId="0" fillId="0" borderId="1" xfId="0" applyBorder="1"/>
    <xf numFmtId="0" fontId="0" fillId="0" borderId="1" xfId="0" applyBorder="1" applyAlignment="1">
      <alignment horizontal="center"/>
    </xf>
    <xf numFmtId="0" fontId="0" fillId="0" borderId="1" xfId="0" applyBorder="1" applyAlignment="1">
      <alignment horizontal="right" wrapText="1"/>
    </xf>
    <xf numFmtId="0" fontId="1" fillId="0" borderId="1" xfId="0" applyFont="1" applyBorder="1" applyAlignment="1">
      <alignment wrapText="1"/>
    </xf>
    <xf numFmtId="22" fontId="0" fillId="0" borderId="1" xfId="0" applyNumberFormat="1" applyBorder="1" applyAlignment="1">
      <alignment horizontal="center"/>
    </xf>
    <xf numFmtId="0" fontId="0" fillId="0" borderId="1" xfId="0" applyBorder="1" applyAlignment="1">
      <alignment horizontal="left" wrapText="1" indent="3"/>
    </xf>
    <xf numFmtId="0" fontId="1" fillId="0" borderId="1" xfId="0" applyFont="1" applyBorder="1" applyAlignment="1">
      <alignment horizontal="left" wrapText="1" indent="1"/>
    </xf>
    <xf numFmtId="0" fontId="0" fillId="0" borderId="1" xfId="0" applyBorder="1" applyAlignment="1">
      <alignment horizontal="left" wrapText="1" indent="2"/>
    </xf>
    <xf numFmtId="9" fontId="0" fillId="0" borderId="1" xfId="0" applyNumberFormat="1" applyBorder="1" applyAlignment="1">
      <alignment horizontal="center"/>
    </xf>
    <xf numFmtId="0" fontId="0" fillId="2" borderId="1" xfId="0" applyFill="1" applyBorder="1"/>
    <xf numFmtId="0" fontId="0" fillId="3" borderId="1" xfId="0" applyFill="1" applyBorder="1"/>
    <xf numFmtId="0" fontId="0" fillId="0" borderId="1" xfId="0" applyFill="1" applyBorder="1"/>
    <xf numFmtId="0" fontId="0" fillId="4"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5" borderId="1" xfId="0" applyFill="1" applyBorder="1"/>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wrapText="1"/>
    </xf>
    <xf numFmtId="0" fontId="1" fillId="0" borderId="1" xfId="0" applyFont="1" applyFill="1" applyBorder="1" applyAlignment="1">
      <alignment horizontal="center" wrapText="1"/>
    </xf>
    <xf numFmtId="0" fontId="2" fillId="2" borderId="1" xfId="0" applyFont="1" applyFill="1" applyBorder="1"/>
    <xf numFmtId="0" fontId="1" fillId="0" borderId="0" xfId="0" applyFont="1" applyAlignment="1">
      <alignment horizontal="center" wrapText="1"/>
    </xf>
    <xf numFmtId="0" fontId="1" fillId="0" borderId="2" xfId="0" applyFont="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Remaining Work Hrs</a:t>
            </a:r>
          </a:p>
        </c:rich>
      </c:tx>
    </c:title>
    <c:plotArea>
      <c:layout/>
      <c:barChart>
        <c:barDir val="col"/>
        <c:grouping val="stacked"/>
        <c:ser>
          <c:idx val="0"/>
          <c:order val="0"/>
          <c:tx>
            <c:strRef>
              <c:f>'Remaining Hrs Pivot'!$E$3</c:f>
              <c:strCache>
                <c:ptCount val="1"/>
                <c:pt idx="0">
                  <c:v>Remaining Work</c:v>
                </c:pt>
              </c:strCache>
            </c:strRef>
          </c:tx>
          <c:dPt>
            <c:idx val="0"/>
            <c:spPr>
              <a:solidFill>
                <a:srgbClr val="FFFF00"/>
              </a:solidFill>
            </c:spPr>
          </c:dPt>
          <c:dPt>
            <c:idx val="1"/>
            <c:spPr>
              <a:solidFill>
                <a:schemeClr val="tx1"/>
              </a:solidFill>
            </c:spPr>
          </c:dPt>
          <c:dPt>
            <c:idx val="2"/>
            <c:spPr>
              <a:solidFill>
                <a:srgbClr val="00B0F0"/>
              </a:solidFill>
            </c:spPr>
          </c:dPt>
          <c:dPt>
            <c:idx val="3"/>
            <c:spPr>
              <a:solidFill>
                <a:schemeClr val="accent6">
                  <a:lumMod val="60000"/>
                  <a:lumOff val="40000"/>
                </a:schemeClr>
              </a:solidFill>
            </c:spPr>
          </c:dPt>
          <c:dPt>
            <c:idx val="4"/>
            <c:spPr>
              <a:solidFill>
                <a:srgbClr val="7030A0"/>
              </a:solidFill>
            </c:spPr>
          </c:dPt>
          <c:dPt>
            <c:idx val="5"/>
            <c:spPr>
              <a:solidFill>
                <a:srgbClr val="92D050"/>
              </a:solidFill>
            </c:spPr>
          </c:dPt>
          <c:dPt>
            <c:idx val="6"/>
            <c:spPr>
              <a:solidFill>
                <a:schemeClr val="bg2">
                  <a:lumMod val="50000"/>
                </a:schemeClr>
              </a:solidFill>
            </c:spPr>
          </c:dPt>
          <c:dPt>
            <c:idx val="7"/>
            <c:spPr>
              <a:solidFill>
                <a:srgbClr val="FFC000"/>
              </a:solidFill>
            </c:spPr>
          </c:dPt>
          <c:dLbls>
            <c:dLbl>
              <c:idx val="0"/>
              <c:layout>
                <c:manualLayout>
                  <c:x val="2.7777777777777939E-3"/>
                  <c:y val="-0.31018518518518601"/>
                </c:manualLayout>
              </c:layout>
              <c:showVal val="1"/>
            </c:dLbl>
            <c:dLbl>
              <c:idx val="1"/>
              <c:layout>
                <c:manualLayout>
                  <c:x val="0"/>
                  <c:y val="-0.28703703703703676"/>
                </c:manualLayout>
              </c:layout>
              <c:showVal val="1"/>
            </c:dLbl>
            <c:dLbl>
              <c:idx val="2"/>
              <c:layout>
                <c:manualLayout>
                  <c:x val="0"/>
                  <c:y val="-0.15740740740740847"/>
                </c:manualLayout>
              </c:layout>
              <c:showVal val="1"/>
            </c:dLbl>
            <c:dLbl>
              <c:idx val="3"/>
              <c:layout>
                <c:manualLayout>
                  <c:x val="-5.0925337632080489E-17"/>
                  <c:y val="-0.15740740740740847"/>
                </c:manualLayout>
              </c:layout>
              <c:showVal val="1"/>
            </c:dLbl>
            <c:dLbl>
              <c:idx val="4"/>
              <c:layout>
                <c:manualLayout>
                  <c:x val="0"/>
                  <c:y val="-9.7222222222222224E-2"/>
                </c:manualLayout>
              </c:layout>
              <c:showVal val="1"/>
            </c:dLbl>
            <c:dLbl>
              <c:idx val="5"/>
              <c:layout>
                <c:manualLayout>
                  <c:x val="0"/>
                  <c:y val="-7.8703703703703803E-2"/>
                </c:manualLayout>
              </c:layout>
              <c:showVal val="1"/>
            </c:dLbl>
            <c:dLbl>
              <c:idx val="6"/>
              <c:layout>
                <c:manualLayout>
                  <c:x val="0"/>
                  <c:y val="-5.5555555555555643E-2"/>
                </c:manualLayout>
              </c:layout>
              <c:showVal val="1"/>
            </c:dLbl>
            <c:dLbl>
              <c:idx val="7"/>
              <c:layout>
                <c:manualLayout>
                  <c:x val="8.3333333333333367E-3"/>
                  <c:y val="-3.2407407407407621E-2"/>
                </c:manualLayout>
              </c:layout>
              <c:showVal val="1"/>
            </c:dLbl>
            <c:showVal val="1"/>
          </c:dLbls>
          <c:cat>
            <c:strRef>
              <c:f>'Remaining Hrs Pivot'!$D$4:$D$11</c:f>
              <c:strCache>
                <c:ptCount val="8"/>
                <c:pt idx="0">
                  <c:v>EIM Team</c:v>
                </c:pt>
                <c:pt idx="1">
                  <c:v>Emulation</c:v>
                </c:pt>
                <c:pt idx="2">
                  <c:v>Adam</c:v>
                </c:pt>
                <c:pt idx="3">
                  <c:v>Ambica</c:v>
                </c:pt>
                <c:pt idx="4">
                  <c:v>Sabo</c:v>
                </c:pt>
                <c:pt idx="5">
                  <c:v>Team</c:v>
                </c:pt>
                <c:pt idx="6">
                  <c:v>Nichols</c:v>
                </c:pt>
                <c:pt idx="7">
                  <c:v>ActivPlant</c:v>
                </c:pt>
              </c:strCache>
            </c:strRef>
          </c:cat>
          <c:val>
            <c:numRef>
              <c:f>'Remaining Hrs Pivot'!$E$4:$E$11</c:f>
              <c:numCache>
                <c:formatCode>General</c:formatCode>
                <c:ptCount val="8"/>
                <c:pt idx="0">
                  <c:v>329</c:v>
                </c:pt>
                <c:pt idx="1">
                  <c:v>304</c:v>
                </c:pt>
                <c:pt idx="2">
                  <c:v>131</c:v>
                </c:pt>
                <c:pt idx="3">
                  <c:v>131</c:v>
                </c:pt>
                <c:pt idx="4">
                  <c:v>69</c:v>
                </c:pt>
                <c:pt idx="5">
                  <c:v>32</c:v>
                </c:pt>
                <c:pt idx="6">
                  <c:v>20</c:v>
                </c:pt>
                <c:pt idx="7">
                  <c:v>8</c:v>
                </c:pt>
              </c:numCache>
            </c:numRef>
          </c:val>
        </c:ser>
        <c:overlap val="100"/>
        <c:axId val="101933824"/>
        <c:axId val="101935744"/>
      </c:barChart>
      <c:catAx>
        <c:axId val="101933824"/>
        <c:scaling>
          <c:orientation val="minMax"/>
        </c:scaling>
        <c:axPos val="b"/>
        <c:tickLblPos val="nextTo"/>
        <c:crossAx val="101935744"/>
        <c:crosses val="autoZero"/>
        <c:auto val="1"/>
        <c:lblAlgn val="ctr"/>
        <c:lblOffset val="100"/>
      </c:catAx>
      <c:valAx>
        <c:axId val="101935744"/>
        <c:scaling>
          <c:orientation val="minMax"/>
        </c:scaling>
        <c:axPos val="l"/>
        <c:majorGridlines/>
        <c:numFmt formatCode="General" sourceLinked="1"/>
        <c:tickLblPos val="nextTo"/>
        <c:crossAx val="101933824"/>
        <c:crosses val="autoZero"/>
        <c:crossBetween val="between"/>
      </c:valAx>
    </c:plotArea>
    <c:legend>
      <c:legendPos val="r"/>
    </c:legend>
    <c:plotVisOnly val="1"/>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438150</xdr:colOff>
      <xdr:row>2</xdr:row>
      <xdr:rowOff>0</xdr:rowOff>
    </xdr:from>
    <xdr:to>
      <xdr:col>13</xdr:col>
      <xdr:colOff>133350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M13043" refreshedDate="40996.918538773149" createdVersion="3" refreshedVersion="3" minRefreshableVersion="3" recordCount="56">
  <cacheSource type="worksheet">
    <worksheetSource ref="A1:V57" sheet="SAP"/>
  </cacheSource>
  <cacheFields count="22">
    <cacheField name="Task Name" numFmtId="0">
      <sharedItems/>
    </cacheField>
    <cacheField name="Notes" numFmtId="0">
      <sharedItems containsBlank="1"/>
    </cacheField>
    <cacheField name="Category" numFmtId="0">
      <sharedItems containsBlank="1"/>
    </cacheField>
    <cacheField name="Break Fix or _x000a_Enhancement" numFmtId="0">
      <sharedItems containsBlank="1"/>
    </cacheField>
    <cacheField name="% Complete" numFmtId="0">
      <sharedItems containsBlank="1" containsMixedTypes="1" containsNumber="1" minValue="0" maxValue="0.89333333333333331"/>
    </cacheField>
    <cacheField name="Testing Needed" numFmtId="0">
      <sharedItems containsBlank="1"/>
    </cacheField>
    <cacheField name="Work" numFmtId="0">
      <sharedItems containsMixedTypes="1" containsNumber="1" containsInteger="1" minValue="0" maxValue="1813"/>
    </cacheField>
    <cacheField name="Actual Work" numFmtId="0">
      <sharedItems containsMixedTypes="1" containsNumber="1" containsInteger="1" minValue="0" maxValue="789"/>
    </cacheField>
    <cacheField name="Remaining Work" numFmtId="0">
      <sharedItems containsBlank="1" containsMixedTypes="1" containsNumber="1" containsInteger="1" minValue="0" maxValue="1024"/>
    </cacheField>
    <cacheField name="Duration" numFmtId="0">
      <sharedItems containsBlank="1"/>
    </cacheField>
    <cacheField name="Start " numFmtId="0">
      <sharedItems containsNonDate="0" containsDate="1" containsString="0" containsBlank="1" minDate="2011-12-01T08:00:00" maxDate="2012-09-10T08:00:00"/>
    </cacheField>
    <cacheField name="Finish" numFmtId="0">
      <sharedItems containsNonDate="0" containsDate="1" containsString="0" containsBlank="1" minDate="2011-12-01T17:00:00" maxDate="2012-10-16T09:22:00"/>
    </cacheField>
    <cacheField name="Resource" numFmtId="0">
      <sharedItems containsBlank="1" count="13">
        <m/>
        <s v="Adam/DBA"/>
        <s v="Team"/>
        <s v="Sabo"/>
        <s v="EIM Team"/>
        <s v="Ambica"/>
        <s v="Emulation"/>
        <s v="Adam "/>
        <s v="Nichols"/>
        <s v="Kevin"/>
        <s v="Adam"/>
        <s v="Team/Adam"/>
        <s v="ActivPlant"/>
      </sharedItems>
    </cacheField>
    <cacheField name="March _x000a_28" numFmtId="0">
      <sharedItems containsNonDate="0" containsString="0" containsBlank="1"/>
    </cacheField>
    <cacheField name="April_x000a_4" numFmtId="0">
      <sharedItems containsNonDate="0" containsString="0" containsBlank="1"/>
    </cacheField>
    <cacheField name="April_x000a_11" numFmtId="0">
      <sharedItems containsNonDate="0" containsString="0" containsBlank="1"/>
    </cacheField>
    <cacheField name="April_x000a_18" numFmtId="0">
      <sharedItems containsNonDate="0" containsString="0" containsBlank="1"/>
    </cacheField>
    <cacheField name="April_x000a_25" numFmtId="0">
      <sharedItems containsNonDate="0" containsString="0" containsBlank="1"/>
    </cacheField>
    <cacheField name="May_x000a_2" numFmtId="0">
      <sharedItems containsNonDate="0" containsString="0" containsBlank="1"/>
    </cacheField>
    <cacheField name="May_x000a_9" numFmtId="0">
      <sharedItems containsNonDate="0" containsString="0" containsBlank="1"/>
    </cacheField>
    <cacheField name="May_x000a_16" numFmtId="0">
      <sharedItems containsNonDate="0" containsString="0" containsBlank="1"/>
    </cacheField>
    <cacheField name="May_x000a_23"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56">
  <r>
    <s v="Totals"/>
    <m/>
    <m/>
    <m/>
    <m/>
    <m/>
    <n v="1813"/>
    <n v="789"/>
    <n v="1024"/>
    <m/>
    <m/>
    <m/>
    <x v="0"/>
    <m/>
    <m/>
    <m/>
    <m/>
    <m/>
    <m/>
    <m/>
    <m/>
    <m/>
  </r>
  <r>
    <s v="Reliability"/>
    <m/>
    <m/>
    <m/>
    <n v="0.5"/>
    <m/>
    <n v="40"/>
    <n v="20"/>
    <n v="20"/>
    <s v="174.34 days?"/>
    <d v="2011-12-01T08:00:00"/>
    <d v="2012-08-01T10:42:00"/>
    <x v="0"/>
    <m/>
    <m/>
    <m/>
    <m/>
    <m/>
    <m/>
    <m/>
    <m/>
    <m/>
  </r>
  <r>
    <s v="Database has a slowdown in the middle of the night (during LET backup for 45 minutes)"/>
    <s v="Monitoring. No changes left, but it takes time to ensure the problem is still not active"/>
    <s v="Reliability"/>
    <s v="Break Fix"/>
    <n v="0.5"/>
    <m/>
    <n v="40"/>
    <n v="20"/>
    <n v="20"/>
    <s v="27.78 days"/>
    <d v="2012-01-09T08:00:00"/>
    <d v="2012-03-07T16:07:00"/>
    <x v="1"/>
    <m/>
    <m/>
    <m/>
    <m/>
    <m/>
    <m/>
    <m/>
    <m/>
    <m/>
  </r>
  <r>
    <s v="Phase 1"/>
    <m/>
    <m/>
    <m/>
    <n v="0.48201438848920863"/>
    <m/>
    <n v="556"/>
    <n v="268"/>
    <n v="288"/>
    <s v="129.34 days"/>
    <d v="2012-02-02T00:00:00"/>
    <d v="2012-08-01T10:42:00"/>
    <x v="0"/>
    <m/>
    <m/>
    <m/>
    <m/>
    <m/>
    <m/>
    <m/>
    <m/>
    <m/>
  </r>
  <r>
    <s v="Clearly document failover process and SLAs. "/>
    <s v="Have provided the points of failure, but still owe the estimated time of recovery"/>
    <s v="Reliability"/>
    <s v="Break Fix"/>
    <n v="0.2"/>
    <m/>
    <n v="40"/>
    <n v="8"/>
    <n v="32"/>
    <s v="5 days"/>
    <d v="2012-04-12T08:00:00"/>
    <d v="2012-04-18T17:00:00"/>
    <x v="2"/>
    <m/>
    <m/>
    <m/>
    <m/>
    <m/>
    <m/>
    <m/>
    <m/>
    <m/>
  </r>
  <r>
    <s v="WYSE terminal setup not as originally planned.Currently they have been run directo to the IE3000, however they should be home-run to the 4507 on corporate network."/>
    <s v="Trying to lock down WYSE terminals. Swap the Stop 13 with one of the Weld 2 pc. "/>
    <s v="Reliability"/>
    <s v="Break Fix"/>
    <n v="0.83333333333333337"/>
    <m/>
    <n v="48"/>
    <n v="40"/>
    <n v="8"/>
    <s v="11.43 days"/>
    <d v="2012-02-02T00:00:00"/>
    <d v="2012-03-01T00:00:00"/>
    <x v="3"/>
    <m/>
    <m/>
    <m/>
    <m/>
    <m/>
    <m/>
    <m/>
    <m/>
    <m/>
  </r>
  <r>
    <s v="Detailed Inventory Report for Weld line 2 does not show all carriers"/>
    <s v="Received statement of work last night. Will sign and get the reporting resource Monday"/>
    <s v="Reliability"/>
    <s v="Break Fix"/>
    <n v="0"/>
    <m/>
    <n v="8"/>
    <n v="0"/>
    <n v="8"/>
    <s v="1 day"/>
    <d v="2012-03-09T08:00:00"/>
    <d v="2012-03-11T00:00:00"/>
    <x v="4"/>
    <m/>
    <m/>
    <m/>
    <m/>
    <m/>
    <m/>
    <m/>
    <m/>
    <m/>
  </r>
  <r>
    <s v="Position in detailed inventory report Position is wrong"/>
    <s v="Received statement of work last night. Will sign and get the reporting resource Monday"/>
    <s v="Reliability"/>
    <s v="Break Fix"/>
    <n v="0"/>
    <m/>
    <n v="8"/>
    <n v="0"/>
    <n v="8"/>
    <s v="1 day"/>
    <d v="2012-04-09T08:00:00"/>
    <d v="2012-04-09T17:00:00"/>
    <x v="4"/>
    <m/>
    <m/>
    <m/>
    <m/>
    <m/>
    <m/>
    <m/>
    <m/>
    <m/>
  </r>
  <r>
    <s v="Simulation/ Needs Testing"/>
    <m/>
    <m/>
    <m/>
    <s v=" "/>
    <m/>
    <s v=" "/>
    <s v=" "/>
    <s v=" "/>
    <s v="121.17 days"/>
    <d v="2012-01-02T08:00:00"/>
    <d v="2012-06-19T09:22:00"/>
    <x v="0"/>
    <m/>
    <m/>
    <m/>
    <m/>
    <m/>
    <m/>
    <m/>
    <m/>
    <m/>
  </r>
  <r>
    <s v="Redesign Resequence screen"/>
    <s v="changed 2/22.  "/>
    <s v="Reliability"/>
    <s v="Break Fix"/>
    <n v="0.83333333333333337"/>
    <s v="YES"/>
    <n v="48"/>
    <n v="40"/>
    <n v="8"/>
    <s v="73.33 days"/>
    <d v="2012-01-02T08:00:00"/>
    <d v="2012-05-02T09:47:00"/>
    <x v="5"/>
    <m/>
    <m/>
    <m/>
    <m/>
    <m/>
    <m/>
    <m/>
    <m/>
    <m/>
  </r>
  <r>
    <s v="Carrier space available for store-in as soon as carrier assigned another destination. We then store-in before the carriers leave and cause a backup at that row. Need to change to make space available only after the carrier leaves a row."/>
    <s v="Waiting on simulation"/>
    <s v="Reliability"/>
    <s v="Break Fix"/>
    <n v="0"/>
    <m/>
    <n v="40"/>
    <n v="0"/>
    <n v="40"/>
    <s v="5.36 days"/>
    <d v="2012-04-09T08:00:00"/>
    <d v="2012-05-08T16:51:00"/>
    <x v="6"/>
    <m/>
    <m/>
    <m/>
    <m/>
    <m/>
    <m/>
    <m/>
    <m/>
    <m/>
  </r>
  <r>
    <s v="Check simulation for decision point at stop 49"/>
    <s v="Change has been made but simulation does not match"/>
    <s v="Empty carrier management"/>
    <s v="Break Fix"/>
    <n v="0"/>
    <s v="YES"/>
    <n v="8"/>
    <n v="0"/>
    <n v="8"/>
    <s v="1.38 days"/>
    <d v="2012-04-23T08:00:00"/>
    <d v="2012-05-18T13:51:00"/>
    <x v="6"/>
    <m/>
    <m/>
    <m/>
    <m/>
    <m/>
    <m/>
    <m/>
    <m/>
    <m/>
  </r>
  <r>
    <s v="Stop 47 is not filling old weld line 1"/>
    <s v="Change has been made but simulation does not match"/>
    <s v="Empty carrier management"/>
    <s v="Break Fix"/>
    <n v="0"/>
    <s v="YES"/>
    <n v="100"/>
    <n v="0"/>
    <n v="100"/>
    <s v="11.36 days"/>
    <d v="2012-08-13T08:00:00"/>
    <d v="2012-10-16T09:22:00"/>
    <x v="6"/>
    <m/>
    <m/>
    <m/>
    <m/>
    <m/>
    <m/>
    <m/>
    <m/>
    <m/>
  </r>
  <r>
    <s v="Get simulation to take input from multiple source"/>
    <s v="Actual tasks to get simulation working. Jason is on vacation currently"/>
    <s v="Reliability"/>
    <s v="Break Fix"/>
    <n v="0.79166666666666663"/>
    <m/>
    <n v="96"/>
    <n v="76"/>
    <n v="20"/>
    <s v="12 days"/>
    <d v="2012-02-02T08:00:00"/>
    <d v="2012-02-27T17:00:00"/>
    <x v="6"/>
    <m/>
    <m/>
    <m/>
    <m/>
    <m/>
    <m/>
    <m/>
    <m/>
    <m/>
  </r>
  <r>
    <s v="Send input from application"/>
    <s v="Actual tasks to get simulation working. Jason is on vacation currently"/>
    <s v="Reliability"/>
    <s v="Break Fix"/>
    <n v="0.8"/>
    <m/>
    <n v="80"/>
    <n v="64"/>
    <n v="16"/>
    <s v="10 days"/>
    <d v="2012-02-16T08:00:00"/>
    <d v="2012-03-25T00:00:00"/>
    <x v="6"/>
    <m/>
    <m/>
    <m/>
    <m/>
    <m/>
    <m/>
    <m/>
    <m/>
    <m/>
  </r>
  <r>
    <s v="Test simulation to ensure it works as designed with sending data to it"/>
    <s v="Actual tasks to get simulation working. Jason is on vacation currently"/>
    <s v="Reliability"/>
    <s v="Break Fix"/>
    <n v="0.5"/>
    <m/>
    <n v="80"/>
    <n v="40"/>
    <n v="40"/>
    <s v="10 days"/>
    <d v="2012-02-28T08:00:00"/>
    <d v="2012-03-12T17:00:00"/>
    <x v="6"/>
    <m/>
    <m/>
    <m/>
    <m/>
    <m/>
    <m/>
    <m/>
    <m/>
    <m/>
  </r>
  <r>
    <s v="Phase 2"/>
    <m/>
    <m/>
    <m/>
    <n v="0"/>
    <m/>
    <n v="16"/>
    <n v="0"/>
    <n v="16"/>
    <s v="2 days"/>
    <d v="2012-04-12T08:00:00"/>
    <d v="2012-04-15T00:00:00"/>
    <x v="0"/>
    <m/>
    <m/>
    <m/>
    <m/>
    <m/>
    <m/>
    <m/>
    <m/>
    <m/>
  </r>
  <r>
    <s v="Adding inspection station screens for B line press"/>
    <s v="Not just inspection screens, but also rework screens and empty management for b press"/>
    <s v="User Experience"/>
    <s v="Phase 2"/>
    <n v="0"/>
    <m/>
    <n v="16"/>
    <n v="0"/>
    <n v="16"/>
    <s v="2 days"/>
    <d v="2012-04-12T08:00:00"/>
    <d v="2012-04-15T00:00:00"/>
    <x v="7"/>
    <m/>
    <m/>
    <m/>
    <m/>
    <m/>
    <m/>
    <m/>
    <m/>
    <m/>
  </r>
  <r>
    <s v="Security"/>
    <m/>
    <m/>
    <m/>
    <n v="0.86226415094339626"/>
    <m/>
    <n v="530"/>
    <n v="457"/>
    <n v="73"/>
    <s v="138.12 days"/>
    <d v="2012-02-02T00:00:00"/>
    <d v="2012-08-14T08:55:00"/>
    <x v="0"/>
    <m/>
    <m/>
    <m/>
    <m/>
    <m/>
    <m/>
    <m/>
    <m/>
    <m/>
  </r>
  <r>
    <s v="Firewall is wide open. "/>
    <s v="Frank has stated March 31st at the latest for completion"/>
    <s v="Security"/>
    <s v="Break Fix"/>
    <n v="0.84337349397590367"/>
    <m/>
    <n v="83"/>
    <n v="70"/>
    <n v="13"/>
    <s v="24.76 days"/>
    <d v="2012-02-02T00:00:00"/>
    <d v="2012-03-12T09:09:00"/>
    <x v="3"/>
    <m/>
    <m/>
    <m/>
    <m/>
    <m/>
    <m/>
    <m/>
    <m/>
    <m/>
  </r>
  <r>
    <s v="(Proj) Document communication needed across the firewall, device by device by 11/28/2011"/>
    <s v="Frank has stated March 31st at the latest for completion"/>
    <s v="Security"/>
    <s v="Break Fix"/>
    <n v="0.89333333333333331"/>
    <m/>
    <n v="75"/>
    <n v="67"/>
    <n v="8"/>
    <s v="24.76 days"/>
    <d v="2012-02-02T00:00:00"/>
    <d v="2012-03-26T15:06:00"/>
    <x v="3"/>
    <m/>
    <m/>
    <m/>
    <m/>
    <m/>
    <m/>
    <m/>
    <m/>
    <m/>
  </r>
  <r>
    <s v="Plan:  SMR needed;  Mark to make changes documented on the BluePrint.  Any to Any rule will be left on and counters set to zero.  Each subsequent Sunday following  implementation we'll need to remove the any to any rule if there has been a counter increas"/>
    <s v="Frank has stated March 31st at the latest for completion"/>
    <s v="Security"/>
    <s v="Break Fix"/>
    <n v="0.89333333333333331"/>
    <m/>
    <n v="150"/>
    <n v="134"/>
    <n v="16"/>
    <s v="22.38 days"/>
    <d v="2012-02-02T00:00:00"/>
    <d v="2012-03-05T11:03:00"/>
    <x v="3"/>
    <m/>
    <m/>
    <m/>
    <m/>
    <m/>
    <m/>
    <m/>
    <m/>
    <m/>
  </r>
  <r>
    <s v="The IP's that are added will be resolved during that week and determine if the traffic should have occured."/>
    <s v="Frank has stated March 31st at the latest for completion"/>
    <s v="Security"/>
    <s v="Break Fix"/>
    <n v="0.89333333333333331"/>
    <m/>
    <n v="150"/>
    <n v="134"/>
    <n v="16"/>
    <s v="22.38 days"/>
    <d v="2012-02-02T00:00:00"/>
    <d v="2012-03-30T11:03:00"/>
    <x v="3"/>
    <m/>
    <m/>
    <m/>
    <m/>
    <m/>
    <m/>
    <m/>
    <m/>
    <m/>
  </r>
  <r>
    <s v="(Jeffers) Turn on firewall rules by 4/25/12"/>
    <s v="Frank has stated March 31st at the latest for completion"/>
    <s v="Security"/>
    <s v="Break Fix"/>
    <n v="0.83333333333333337"/>
    <m/>
    <n v="48"/>
    <n v="40"/>
    <n v="8"/>
    <s v="7 days"/>
    <d v="2012-03-13T00:00:00"/>
    <d v="2012-04-03T11:03:00"/>
    <x v="3"/>
    <m/>
    <m/>
    <m/>
    <m/>
    <m/>
    <m/>
    <m/>
    <m/>
    <m/>
  </r>
  <r>
    <s v="NEED FOR DEVELOPER SUPPORT.  MUST HAVE ACCESS.  MES AND PLC.Need team discussion to understand requirements "/>
    <s v="Dialin for ISG/ Phantom tech support. Need a static pc that sits behind stamping firewall and has the ability to dialin (Can MDT use the same whole in firewall)"/>
    <s v="Security"/>
    <s v="Break Fix"/>
    <n v="0.5"/>
    <m/>
    <n v="24"/>
    <n v="12"/>
    <n v="12"/>
    <s v="1.2 days"/>
    <d v="2012-08-10T16:19:00"/>
    <d v="2012-08-14T08:55:00"/>
    <x v="8"/>
    <m/>
    <m/>
    <m/>
    <m/>
    <m/>
    <m/>
    <m/>
    <m/>
    <m/>
  </r>
  <r>
    <s v="Empty Carrier management"/>
    <m/>
    <m/>
    <m/>
    <n v="0"/>
    <m/>
    <n v="80"/>
    <n v="0"/>
    <n v="80"/>
    <s v="53.9 days"/>
    <d v="2012-02-08T00:00:00"/>
    <d v="2012-04-23T16:11:00"/>
    <x v="0"/>
    <m/>
    <m/>
    <m/>
    <m/>
    <m/>
    <m/>
    <m/>
    <m/>
    <m/>
  </r>
  <r>
    <s v="Change rules for empty carrier manager after simulation verification"/>
    <s v="Waiting on simulation for verification but it is believed that the way empty carrier manager is good the way it is in production"/>
    <s v="Empty carrier management"/>
    <s v="Break Fix"/>
    <n v="0"/>
    <s v="YES"/>
    <n v="80"/>
    <n v="0"/>
    <n v="80"/>
    <s v="6.58 days"/>
    <d v="2012-05-07T08:00:00"/>
    <d v="2012-05-25T16:11:00"/>
    <x v="6"/>
    <m/>
    <m/>
    <m/>
    <m/>
    <m/>
    <m/>
    <m/>
    <m/>
    <m/>
  </r>
  <r>
    <s v="Alarm"/>
    <m/>
    <m/>
    <m/>
    <n v="0.01"/>
    <m/>
    <n v="140"/>
    <n v="9"/>
    <n v="131"/>
    <s v="44 days"/>
    <d v="2012-03-09T08:00:00"/>
    <d v="2012-05-10T00:00:00"/>
    <x v="0"/>
    <m/>
    <m/>
    <m/>
    <m/>
    <m/>
    <m/>
    <m/>
    <m/>
    <m/>
  </r>
  <r>
    <s v="More robust alarm functionality."/>
    <s v="Signoff has been completed developer can begin"/>
    <s v="Alarm"/>
    <s v="Phase 2"/>
    <n v="0.2"/>
    <m/>
    <n v="16"/>
    <n v="9"/>
    <n v="7"/>
    <s v="2 days"/>
    <d v="2012-05-01T08:00:00"/>
    <d v="2012-05-02T17:00:00"/>
    <x v="5"/>
    <m/>
    <m/>
    <m/>
    <m/>
    <m/>
    <m/>
    <m/>
    <m/>
    <m/>
  </r>
  <r>
    <s v="Infrastructure setup"/>
    <s v="Signoff has been completed developer can begin"/>
    <s v="Alarm"/>
    <s v="Phase 2"/>
    <n v="0"/>
    <m/>
    <n v="40"/>
    <n v="0"/>
    <n v="40"/>
    <s v="10 days"/>
    <d v="2012-04-18T08:00:00"/>
    <d v="2012-05-02T00:00:00"/>
    <x v="5"/>
    <m/>
    <m/>
    <m/>
    <m/>
    <m/>
    <m/>
    <m/>
    <m/>
    <m/>
  </r>
  <r>
    <s v="Paging added"/>
    <s v="Signoff has been completed developer can begin"/>
    <s v="Alarm"/>
    <s v="Phase 2"/>
    <n v="0"/>
    <m/>
    <n v="20"/>
    <n v="0"/>
    <n v="20"/>
    <s v="5 days"/>
    <d v="2012-05-02T08:00:00"/>
    <d v="2012-05-09T00:00:00"/>
    <x v="5"/>
    <m/>
    <m/>
    <m/>
    <m/>
    <m/>
    <m/>
    <m/>
    <m/>
    <m/>
  </r>
  <r>
    <s v="Email added"/>
    <s v="Signoff has been completed developer can begin"/>
    <s v="Alarm"/>
    <s v="Phase 2"/>
    <n v="0"/>
    <m/>
    <n v="20"/>
    <n v="0"/>
    <n v="20"/>
    <s v="5 days"/>
    <d v="2012-03-20T08:00:00"/>
    <d v="2012-03-27T00:00:00"/>
    <x v="5"/>
    <m/>
    <m/>
    <m/>
    <m/>
    <m/>
    <m/>
    <m/>
    <m/>
    <m/>
  </r>
  <r>
    <s v="Clear all alarms setup"/>
    <s v="Signoff has been completed developer can begin"/>
    <s v="Alarm"/>
    <s v="Phase 2"/>
    <n v="0"/>
    <m/>
    <n v="20"/>
    <n v="0"/>
    <n v="20"/>
    <s v="5 days"/>
    <d v="2012-03-27T08:00:00"/>
    <d v="2012-04-03T00:00:00"/>
    <x v="5"/>
    <m/>
    <m/>
    <m/>
    <m/>
    <m/>
    <m/>
    <m/>
    <m/>
    <m/>
  </r>
  <r>
    <s v="Alarm history setup"/>
    <s v="Signoff has been completed developer can begin"/>
    <s v="Alarm"/>
    <s v="Phase 2"/>
    <n v="0"/>
    <m/>
    <n v="8"/>
    <n v="0"/>
    <n v="8"/>
    <s v="1 day"/>
    <d v="2012-03-09T08:00:00"/>
    <d v="2012-03-12T00:00:00"/>
    <x v="5"/>
    <m/>
    <m/>
    <m/>
    <m/>
    <m/>
    <m/>
    <m/>
    <m/>
    <m/>
  </r>
  <r>
    <s v="Monitoring and Notification in the event of failure needs to be explicitly documented (OHCV  web app, DB). Escalation procedure in case MES cannot communicate with app is not setup."/>
    <s v="Signoff has been completed developer can begin"/>
    <s v="Alarm"/>
    <s v="Phase 2"/>
    <n v="0"/>
    <m/>
    <n v="8"/>
    <n v="0"/>
    <n v="8"/>
    <s v="1 day"/>
    <d v="2012-03-15T08:00:00"/>
    <d v="2012-03-15T17:00:00"/>
    <x v="9"/>
    <m/>
    <m/>
    <m/>
    <m/>
    <m/>
    <m/>
    <m/>
    <m/>
    <m/>
  </r>
  <r>
    <s v="(Proj)1. Provide a list of log files and text to monitor, and Notes group for each. (Mfg IT)"/>
    <s v="Signoff has been completed developer can begin"/>
    <s v="Alarm"/>
    <s v="Phase 2"/>
    <n v="0"/>
    <m/>
    <n v="8"/>
    <n v="0"/>
    <n v="8"/>
    <s v="1 day"/>
    <d v="2012-05-09T08:00:00"/>
    <d v="2012-05-10T00:00:00"/>
    <x v="5"/>
    <m/>
    <m/>
    <m/>
    <m/>
    <m/>
    <m/>
    <m/>
    <m/>
    <m/>
  </r>
  <r>
    <s v="Fulfillment"/>
    <m/>
    <m/>
    <m/>
    <n v="0.78947368421052633"/>
    <m/>
    <n v="19"/>
    <n v="15"/>
    <n v="4"/>
    <s v="61.31 days"/>
    <d v="2012-03-26T00:00:00"/>
    <d v="2012-06-19T10:28:00"/>
    <x v="0"/>
    <m/>
    <m/>
    <m/>
    <m/>
    <m/>
    <m/>
    <m/>
    <m/>
    <m/>
  </r>
  <r>
    <s v="Fulfillment ordering"/>
    <s v="Resolve the remaining bugs that have been found"/>
    <s v="Fulfillment"/>
    <s v="Break Fix"/>
    <n v="0.78947368421052633"/>
    <m/>
    <n v="19"/>
    <n v="15"/>
    <n v="4"/>
    <s v="8.57 days"/>
    <d v="2012-04-08T00:00:00"/>
    <d v="2012-06-19T10:28:00"/>
    <x v="10"/>
    <m/>
    <m/>
    <m/>
    <m/>
    <m/>
    <m/>
    <m/>
    <m/>
    <m/>
  </r>
  <r>
    <s v="Reporting"/>
    <m/>
    <m/>
    <m/>
    <n v="2.1874999999999999E-2"/>
    <m/>
    <n v="320"/>
    <n v="7"/>
    <n v="313"/>
    <s v="40 days"/>
    <d v="2012-02-13T08:00:00"/>
    <d v="2012-04-09T00:00:00"/>
    <x v="0"/>
    <m/>
    <m/>
    <m/>
    <m/>
    <m/>
    <m/>
    <m/>
    <m/>
    <m/>
  </r>
  <r>
    <s v="Additional Reporting"/>
    <s v="Waiting on quote back from reporting team to resolve"/>
    <s v="Reporting"/>
    <s v="Phase 2"/>
    <n v="2.1874999999999999E-2"/>
    <m/>
    <n v="320"/>
    <n v="7"/>
    <n v="313"/>
    <s v="40 days"/>
    <d v="2012-02-13T08:00:00"/>
    <d v="2012-04-09T00:00:00"/>
    <x v="4"/>
    <m/>
    <m/>
    <m/>
    <m/>
    <m/>
    <m/>
    <m/>
    <m/>
    <m/>
  </r>
  <r>
    <s v="Phase 2"/>
    <m/>
    <m/>
    <m/>
    <n v="0"/>
    <m/>
    <n v="96"/>
    <n v="0"/>
    <n v="96"/>
    <s v="80.91 days"/>
    <d v="2012-03-12T08:00:00"/>
    <d v="2012-07-02T16:16:00"/>
    <x v="0"/>
    <m/>
    <m/>
    <m/>
    <m/>
    <m/>
    <m/>
    <m/>
    <m/>
    <m/>
  </r>
  <r>
    <s v="Prompted ordering (look at weld on schedule and suggest weld orders for the shift)"/>
    <s v="Need requirements from the users"/>
    <s v="User Experience"/>
    <s v="Phase 2"/>
    <n v="0"/>
    <m/>
    <n v="40"/>
    <n v="0"/>
    <n v="40"/>
    <s v="5 days"/>
    <d v="2012-09-10T08:00:00"/>
    <d v="2012-09-18T13:48:00"/>
    <x v="11"/>
    <m/>
    <m/>
    <m/>
    <m/>
    <m/>
    <m/>
    <m/>
    <m/>
    <m/>
  </r>
  <r>
    <s v="Press Activity Manager (press scheduling tool) Of current shows die number, model name, current production run number, and location carriers are stored for each press "/>
    <s v="Can be completed in a day once requirements are defined"/>
    <s v="User Experience"/>
    <s v="Phase 2"/>
    <n v="0"/>
    <m/>
    <n v="8"/>
    <n v="0"/>
    <n v="8"/>
    <s v="1 day"/>
    <d v="2012-06-11T08:00:00"/>
    <d v="2012-06-11T17:00:00"/>
    <x v="11"/>
    <m/>
    <m/>
    <m/>
    <m/>
    <m/>
    <m/>
    <m/>
    <m/>
    <m/>
  </r>
  <r>
    <s v="Enhanced inventory where enter model shows parts per carrier and shows when space will be available to help predict scheduling (Possible enhancement needed)"/>
    <s v="Need requirements from the users"/>
    <s v="User Experience"/>
    <s v="Phase 2"/>
    <n v="0"/>
    <m/>
    <n v="40"/>
    <n v="0"/>
    <n v="40"/>
    <s v="5 days"/>
    <d v="2012-06-29T08:00:00"/>
    <d v="2012-07-20T10:49:00"/>
    <x v="11"/>
    <m/>
    <m/>
    <m/>
    <m/>
    <m/>
    <m/>
    <m/>
    <m/>
    <m/>
  </r>
  <r>
    <s v="Signboards (solved by activeplant)"/>
    <s v="Joe is working with Rocky Kellys active plant to fulfill this requirement. It would pull the data out of the system and display the information."/>
    <s v="User Experience"/>
    <s v="Phase 2"/>
    <n v="0"/>
    <m/>
    <n v="8"/>
    <n v="0"/>
    <n v="8"/>
    <s v="1.76 days"/>
    <d v="2012-04-10T11:30:00"/>
    <d v="2012-06-01T09:31:00"/>
    <x v="12"/>
    <m/>
    <m/>
    <m/>
    <m/>
    <m/>
    <m/>
    <m/>
    <m/>
    <m/>
  </r>
  <r>
    <s v="Break Fix"/>
    <m/>
    <m/>
    <m/>
    <n v="0.19"/>
    <m/>
    <n v="16"/>
    <n v="13"/>
    <n v="3"/>
    <s v="114.3 days?"/>
    <d v="2011-12-08T08:00:00"/>
    <d v="2012-05-16T10:24:00"/>
    <x v="0"/>
    <m/>
    <m/>
    <m/>
    <m/>
    <m/>
    <m/>
    <m/>
    <m/>
    <m/>
  </r>
  <r>
    <s v="Tags still have hex instead of decimal causing multiple reporting issue"/>
    <s v="This is going in on March 24th"/>
    <s v="User Experience"/>
    <s v="Break Fix"/>
    <n v="0"/>
    <m/>
    <n v="120"/>
    <n v="0"/>
    <m/>
    <s v="15 days"/>
    <d v="2012-03-29T13:00:00"/>
    <d v="2012-05-16T10:24:00"/>
    <x v="0"/>
    <m/>
    <m/>
    <m/>
    <m/>
    <m/>
    <m/>
    <m/>
    <m/>
    <m/>
  </r>
  <r>
    <s v="When blocking rows if too many rows are blocked it will cause error conditions"/>
    <s v="Fix Should be in next build on the 22nd"/>
    <s v="Fulfillment"/>
    <s v="Break Fix"/>
    <n v="0.8"/>
    <m/>
    <n v="16"/>
    <n v="13"/>
    <n v="3"/>
    <s v="2 days?"/>
    <d v="2011-12-12T08:00:00"/>
    <d v="2011-12-13T17:00:00"/>
    <x v="10"/>
    <m/>
    <m/>
    <m/>
    <m/>
    <m/>
    <m/>
    <m/>
    <m/>
    <m/>
  </r>
  <r>
    <s v="Items added 3 21"/>
    <m/>
    <m/>
    <m/>
    <n v="0"/>
    <m/>
    <n v="0"/>
    <n v="0"/>
    <n v="0"/>
    <s v="1 day?"/>
    <d v="2011-12-01T08:00:00"/>
    <d v="2011-12-01T17:00:00"/>
    <x v="0"/>
    <m/>
    <m/>
    <m/>
    <m/>
    <m/>
    <m/>
    <m/>
    <m/>
    <m/>
  </r>
  <r>
    <s v="In Die or model config screen unable to delete die or model"/>
    <m/>
    <m/>
    <s v="Break Fix"/>
    <n v="0"/>
    <m/>
    <n v="0"/>
    <n v="0"/>
    <n v="0"/>
    <s v="1 day?"/>
    <d v="2011-12-01T08:00:00"/>
    <d v="2011-12-01T17:00:00"/>
    <x v="0"/>
    <m/>
    <m/>
    <m/>
    <m/>
    <m/>
    <m/>
    <m/>
    <m/>
    <m/>
  </r>
  <r>
    <s v="M1000 trigger status timing"/>
    <m/>
    <s v="Reliability"/>
    <s v="Break Fix"/>
    <n v="0"/>
    <m/>
    <n v="0"/>
    <n v="0"/>
    <n v="0"/>
    <s v="1 day?"/>
    <d v="2011-12-01T08:00:00"/>
    <d v="2011-12-01T17:00:00"/>
    <x v="0"/>
    <m/>
    <m/>
    <m/>
    <m/>
    <m/>
    <m/>
    <m/>
    <m/>
    <m/>
  </r>
  <r>
    <s v="M9000 trigger taking hard code of status out"/>
    <m/>
    <s v="Reliability"/>
    <s v="Break Fix"/>
    <n v="0"/>
    <m/>
    <n v="0"/>
    <n v="0"/>
    <n v="0"/>
    <s v="1 day?"/>
    <d v="2011-12-01T08:00:00"/>
    <d v="2011-12-01T17:00:00"/>
    <x v="0"/>
    <m/>
    <m/>
    <m/>
    <m/>
    <m/>
    <m/>
    <m/>
    <m/>
    <m/>
  </r>
  <r>
    <s v="Row resequence Bug"/>
    <m/>
    <s v="Reliability"/>
    <s v="Break Fix"/>
    <n v="0"/>
    <m/>
    <n v="0"/>
    <n v="0"/>
    <n v="0"/>
    <s v="1 day?"/>
    <d v="2011-12-01T08:00:00"/>
    <d v="2011-12-01T17:00:00"/>
    <x v="0"/>
    <m/>
    <m/>
    <m/>
    <m/>
    <m/>
    <m/>
    <m/>
    <m/>
    <m/>
  </r>
  <r>
    <s v="Release manager auto correct issue"/>
    <m/>
    <s v="Reliability"/>
    <s v="Break Fix"/>
    <n v="0"/>
    <m/>
    <n v="0"/>
    <n v="0"/>
    <n v="0"/>
    <s v="1 day?"/>
    <d v="2011-12-01T08:00:00"/>
    <d v="2011-12-01T17:00:00"/>
    <x v="0"/>
    <m/>
    <m/>
    <m/>
    <m/>
    <m/>
    <m/>
    <m/>
    <m/>
    <m/>
  </r>
  <r>
    <s v="Items added 3 23"/>
    <m/>
    <m/>
    <m/>
    <n v="0"/>
    <m/>
    <n v="0"/>
    <n v="0"/>
    <n v="0"/>
    <s v="1 day?"/>
    <d v="2011-12-01T08:00:00"/>
    <d v="2011-12-01T17:00:00"/>
    <x v="0"/>
    <m/>
    <m/>
    <m/>
    <m/>
    <m/>
    <m/>
    <m/>
    <m/>
    <m/>
  </r>
  <r>
    <s v="When carrier is inspection required it will need to be stopped at stop 13"/>
    <m/>
    <s v="Reliability"/>
    <s v="Break Fix"/>
    <n v="0"/>
    <m/>
    <n v="0"/>
    <n v="0"/>
    <n v="0"/>
    <s v="1 day?"/>
    <d v="2011-12-01T08:00:00"/>
    <d v="2011-12-01T17:00:00"/>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6" firstHeaderRow="1" firstDataRow="1" firstDataCol="1"/>
  <pivotFields count="22">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14">
        <item x="12"/>
        <item x="10"/>
        <item x="7"/>
        <item x="1"/>
        <item x="5"/>
        <item x="4"/>
        <item x="6"/>
        <item x="9"/>
        <item x="8"/>
        <item x="3"/>
        <item x="2"/>
        <item x="11"/>
        <item h="1" x="0"/>
        <item t="default"/>
      </items>
    </pivotField>
    <pivotField showAll="0"/>
    <pivotField showAll="0"/>
    <pivotField showAll="0"/>
    <pivotField showAll="0"/>
    <pivotField showAll="0"/>
    <pivotField showAll="0"/>
    <pivotField showAll="0"/>
    <pivotField showAll="0"/>
    <pivotField showAll="0"/>
  </pivotFields>
  <rowFields count="1">
    <field x="12"/>
  </rowFields>
  <rowItems count="13">
    <i>
      <x/>
    </i>
    <i>
      <x v="1"/>
    </i>
    <i>
      <x v="2"/>
    </i>
    <i>
      <x v="3"/>
    </i>
    <i>
      <x v="4"/>
    </i>
    <i>
      <x v="5"/>
    </i>
    <i>
      <x v="6"/>
    </i>
    <i>
      <x v="7"/>
    </i>
    <i>
      <x v="8"/>
    </i>
    <i>
      <x v="9"/>
    </i>
    <i>
      <x v="10"/>
    </i>
    <i>
      <x v="11"/>
    </i>
    <i t="grand">
      <x/>
    </i>
  </rowItems>
  <colItems count="1">
    <i/>
  </colItems>
  <dataFields count="1">
    <dataField name="Sum of Remaining Work" fld="8"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E16"/>
  <sheetViews>
    <sheetView workbookViewId="0">
      <selection activeCell="P10" sqref="P10"/>
    </sheetView>
  </sheetViews>
  <sheetFormatPr defaultRowHeight="15"/>
  <cols>
    <col min="1" max="1" width="13.140625" bestFit="1" customWidth="1"/>
    <col min="2" max="2" width="22.7109375" customWidth="1"/>
    <col min="4" max="4" width="11.85546875" bestFit="1" customWidth="1"/>
    <col min="5" max="5" width="22.5703125" bestFit="1" customWidth="1"/>
  </cols>
  <sheetData>
    <row r="3" spans="1:5">
      <c r="A3" s="23" t="s">
        <v>115</v>
      </c>
      <c r="B3" t="s">
        <v>117</v>
      </c>
      <c r="D3" t="s">
        <v>99</v>
      </c>
      <c r="E3" t="s">
        <v>85</v>
      </c>
    </row>
    <row r="4" spans="1:5">
      <c r="A4" s="24" t="s">
        <v>112</v>
      </c>
      <c r="B4" s="25">
        <v>8</v>
      </c>
      <c r="D4" t="s">
        <v>103</v>
      </c>
      <c r="E4">
        <v>329</v>
      </c>
    </row>
    <row r="5" spans="1:5">
      <c r="A5" s="24" t="s">
        <v>110</v>
      </c>
      <c r="B5" s="25">
        <v>7</v>
      </c>
      <c r="D5" t="s">
        <v>105</v>
      </c>
      <c r="E5">
        <v>304</v>
      </c>
    </row>
    <row r="6" spans="1:5">
      <c r="A6" s="24" t="s">
        <v>106</v>
      </c>
      <c r="B6" s="25">
        <v>16</v>
      </c>
      <c r="D6" t="s">
        <v>110</v>
      </c>
      <c r="E6">
        <v>131</v>
      </c>
    </row>
    <row r="7" spans="1:5">
      <c r="A7" s="24" t="s">
        <v>100</v>
      </c>
      <c r="B7" s="25">
        <v>20</v>
      </c>
      <c r="D7" t="s">
        <v>104</v>
      </c>
      <c r="E7">
        <v>131</v>
      </c>
    </row>
    <row r="8" spans="1:5">
      <c r="A8" s="24" t="s">
        <v>104</v>
      </c>
      <c r="B8" s="25">
        <v>131</v>
      </c>
      <c r="D8" t="s">
        <v>102</v>
      </c>
      <c r="E8">
        <v>69</v>
      </c>
    </row>
    <row r="9" spans="1:5">
      <c r="A9" s="24" t="s">
        <v>103</v>
      </c>
      <c r="B9" s="25">
        <v>329</v>
      </c>
      <c r="D9" t="s">
        <v>101</v>
      </c>
      <c r="E9">
        <v>32</v>
      </c>
    </row>
    <row r="10" spans="1:5">
      <c r="A10" s="24" t="s">
        <v>105</v>
      </c>
      <c r="B10" s="25">
        <v>304</v>
      </c>
      <c r="D10" t="s">
        <v>108</v>
      </c>
      <c r="E10">
        <v>20</v>
      </c>
    </row>
    <row r="11" spans="1:5">
      <c r="A11" s="24" t="s">
        <v>109</v>
      </c>
      <c r="B11" s="25">
        <v>8</v>
      </c>
      <c r="D11" t="s">
        <v>112</v>
      </c>
      <c r="E11">
        <v>8</v>
      </c>
    </row>
    <row r="12" spans="1:5">
      <c r="A12" s="24" t="s">
        <v>108</v>
      </c>
      <c r="B12" s="25">
        <v>12</v>
      </c>
      <c r="E12">
        <f>SUM(E4:E11)</f>
        <v>1024</v>
      </c>
    </row>
    <row r="13" spans="1:5">
      <c r="A13" s="24" t="s">
        <v>102</v>
      </c>
      <c r="B13" s="25">
        <v>69</v>
      </c>
    </row>
    <row r="14" spans="1:5">
      <c r="A14" s="24" t="s">
        <v>101</v>
      </c>
      <c r="B14" s="25">
        <v>32</v>
      </c>
    </row>
    <row r="15" spans="1:5">
      <c r="A15" s="24" t="s">
        <v>111</v>
      </c>
      <c r="B15" s="25">
        <v>88</v>
      </c>
    </row>
    <row r="16" spans="1:5">
      <c r="A16" s="24" t="s">
        <v>116</v>
      </c>
      <c r="B16" s="25">
        <v>1024</v>
      </c>
    </row>
  </sheetData>
  <sortState ref="D3:E12">
    <sortCondition descending="1" ref="E3:E12"/>
  </sortState>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sheetPr>
    <pageSetUpPr fitToPage="1"/>
  </sheetPr>
  <dimension ref="A1:AA61"/>
  <sheetViews>
    <sheetView tabSelected="1" zoomScale="80" zoomScaleNormal="80" workbookViewId="0"/>
  </sheetViews>
  <sheetFormatPr defaultColWidth="9.28515625" defaultRowHeight="15"/>
  <cols>
    <col min="1" max="2" width="55.7109375" style="1" customWidth="1"/>
    <col min="3" max="3" width="16.28515625" customWidth="1"/>
    <col min="4" max="4" width="15.5703125" customWidth="1"/>
    <col min="5" max="5" width="10.28515625" style="2" customWidth="1"/>
    <col min="6" max="6" width="15.140625" style="2" hidden="1" customWidth="1"/>
    <col min="7" max="7" width="11" style="2" customWidth="1"/>
    <col min="8" max="8" width="9.85546875" style="2" customWidth="1"/>
    <col min="9" max="9" width="11.42578125" style="2" customWidth="1"/>
    <col min="10" max="10" width="12" style="2" hidden="1" customWidth="1"/>
    <col min="11" max="11" width="14.85546875" style="2" hidden="1" customWidth="1"/>
    <col min="12" max="12" width="15.85546875" style="2" hidden="1" customWidth="1"/>
    <col min="13" max="13" width="15.85546875" style="2" customWidth="1"/>
    <col min="14" max="14" width="6.85546875" hidden="1" customWidth="1"/>
    <col min="15" max="18" width="6.7109375" hidden="1" customWidth="1"/>
    <col min="19" max="22" width="6.7109375" customWidth="1"/>
  </cols>
  <sheetData>
    <row r="1" spans="1:27" ht="30.75">
      <c r="A1" s="7" t="s">
        <v>174</v>
      </c>
      <c r="B1" s="7" t="s">
        <v>79</v>
      </c>
      <c r="C1" s="7" t="s">
        <v>80</v>
      </c>
      <c r="D1" s="7" t="s">
        <v>89</v>
      </c>
      <c r="E1" s="26" t="s">
        <v>81</v>
      </c>
      <c r="F1" s="26" t="s">
        <v>82</v>
      </c>
      <c r="G1" s="26" t="s">
        <v>83</v>
      </c>
      <c r="H1" s="26" t="s">
        <v>84</v>
      </c>
      <c r="I1" s="26" t="s">
        <v>85</v>
      </c>
      <c r="J1" s="26" t="s">
        <v>86</v>
      </c>
      <c r="K1" s="26" t="s">
        <v>87</v>
      </c>
      <c r="L1" s="26" t="s">
        <v>88</v>
      </c>
      <c r="M1" s="26" t="s">
        <v>99</v>
      </c>
      <c r="N1" s="26" t="s">
        <v>92</v>
      </c>
      <c r="O1" s="27" t="s">
        <v>93</v>
      </c>
      <c r="P1" s="27" t="s">
        <v>94</v>
      </c>
      <c r="Q1" s="27" t="s">
        <v>95</v>
      </c>
      <c r="R1" s="27" t="s">
        <v>96</v>
      </c>
      <c r="S1" s="27" t="s">
        <v>97</v>
      </c>
      <c r="T1" s="27" t="s">
        <v>98</v>
      </c>
      <c r="U1" s="26" t="s">
        <v>113</v>
      </c>
      <c r="V1" s="26" t="s">
        <v>114</v>
      </c>
      <c r="W1" s="29" t="s">
        <v>150</v>
      </c>
      <c r="X1" s="29" t="s">
        <v>151</v>
      </c>
      <c r="Y1" s="29" t="s">
        <v>152</v>
      </c>
      <c r="Z1" s="30" t="s">
        <v>153</v>
      </c>
      <c r="AA1" s="29" t="s">
        <v>154</v>
      </c>
    </row>
    <row r="2" spans="1:27" ht="21" customHeight="1">
      <c r="A2" s="6" t="s">
        <v>91</v>
      </c>
      <c r="B2" s="3"/>
      <c r="C2" s="4"/>
      <c r="D2" s="3"/>
      <c r="E2" s="12">
        <f>((H2)/(H2+I2))</f>
        <v>0.90368608799048755</v>
      </c>
      <c r="F2" s="5"/>
      <c r="G2" s="5">
        <f>SUM(G6,G17,G21,G25,G36,G39,G41,G43,G51,G55,G57,G60,G61)</f>
        <v>841</v>
      </c>
      <c r="H2" s="5">
        <f>SUM(H6,H17,H21,H25,H36,H39,H41,H43,H51,H55,H57,H60,H61)</f>
        <v>760</v>
      </c>
      <c r="I2" s="5">
        <f>G2-H2</f>
        <v>81</v>
      </c>
      <c r="J2" s="5"/>
      <c r="K2" s="5"/>
      <c r="L2" s="5"/>
      <c r="M2" s="5"/>
      <c r="N2" s="4"/>
      <c r="O2" s="4"/>
      <c r="P2" s="4"/>
      <c r="Q2" s="4"/>
      <c r="R2" s="4"/>
      <c r="S2" s="4"/>
      <c r="T2" s="4"/>
      <c r="U2" s="4"/>
      <c r="V2" s="4"/>
      <c r="W2" s="4"/>
      <c r="X2" s="4"/>
      <c r="Y2" s="4"/>
      <c r="Z2" s="4"/>
      <c r="AA2" s="4"/>
    </row>
    <row r="3" spans="1:27" hidden="1">
      <c r="A3" s="7" t="s">
        <v>0</v>
      </c>
      <c r="B3" s="3"/>
      <c r="C3" s="4"/>
      <c r="D3" s="4"/>
      <c r="E3" s="12">
        <f>H3/G3</f>
        <v>0.5</v>
      </c>
      <c r="F3" s="5"/>
      <c r="G3" s="5">
        <f>SUM(G4:G4)</f>
        <v>40</v>
      </c>
      <c r="H3" s="5">
        <f>SUM(H4:H4)</f>
        <v>20</v>
      </c>
      <c r="I3" s="5">
        <f>G3-H3</f>
        <v>20</v>
      </c>
      <c r="J3" s="5" t="s">
        <v>1</v>
      </c>
      <c r="K3" s="8">
        <v>40878.333333333336</v>
      </c>
      <c r="L3" s="8">
        <v>41122.445833333331</v>
      </c>
      <c r="M3" s="8"/>
      <c r="N3" s="4"/>
      <c r="O3" s="4"/>
      <c r="P3" s="4"/>
      <c r="Q3" s="4"/>
      <c r="R3" s="4"/>
      <c r="S3" s="4"/>
      <c r="T3" s="4"/>
      <c r="U3" s="4"/>
      <c r="V3" s="4"/>
      <c r="W3" s="4"/>
      <c r="X3" s="4"/>
      <c r="Y3" s="4"/>
      <c r="Z3" s="4"/>
      <c r="AA3" s="4"/>
    </row>
    <row r="4" spans="1:27" ht="30" hidden="1">
      <c r="A4" s="9" t="s">
        <v>2</v>
      </c>
      <c r="B4" s="3" t="s">
        <v>3</v>
      </c>
      <c r="C4" s="4" t="s">
        <v>0</v>
      </c>
      <c r="D4" s="4" t="s">
        <v>4</v>
      </c>
      <c r="E4" s="12">
        <f>H4/G4</f>
        <v>0.5</v>
      </c>
      <c r="F4" s="5"/>
      <c r="G4" s="5">
        <v>40</v>
      </c>
      <c r="H4" s="5">
        <v>20</v>
      </c>
      <c r="I4" s="5">
        <f>G4-H4</f>
        <v>20</v>
      </c>
      <c r="J4" s="5" t="s">
        <v>5</v>
      </c>
      <c r="K4" s="8">
        <v>40917.333333333336</v>
      </c>
      <c r="L4" s="8">
        <v>40975.671527777777</v>
      </c>
      <c r="M4" s="8" t="s">
        <v>100</v>
      </c>
      <c r="N4" s="13"/>
      <c r="O4" s="13"/>
      <c r="P4" s="13"/>
      <c r="Q4" s="13"/>
      <c r="R4" s="13"/>
      <c r="S4" s="13"/>
      <c r="T4" s="13"/>
      <c r="U4" s="13"/>
      <c r="V4" s="13"/>
      <c r="W4" s="4"/>
      <c r="X4" s="4"/>
      <c r="Y4" s="4"/>
      <c r="Z4" s="4"/>
      <c r="AA4" s="4"/>
    </row>
    <row r="5" spans="1:27" hidden="1">
      <c r="A5" s="10"/>
      <c r="B5" s="3"/>
      <c r="C5" s="4"/>
      <c r="D5" s="4"/>
      <c r="E5" s="12"/>
      <c r="F5" s="5"/>
      <c r="G5" s="5"/>
      <c r="H5" s="5"/>
      <c r="I5" s="5"/>
      <c r="J5" s="5"/>
      <c r="K5" s="8"/>
      <c r="L5" s="8"/>
      <c r="M5" s="8"/>
      <c r="N5" s="4"/>
      <c r="O5" s="4"/>
      <c r="P5" s="4"/>
      <c r="Q5" s="4"/>
      <c r="R5" s="4"/>
      <c r="S5" s="4"/>
      <c r="T5" s="4"/>
      <c r="U5" s="4"/>
      <c r="V5" s="4"/>
      <c r="W5" s="4"/>
      <c r="X5" s="4"/>
      <c r="Y5" s="4"/>
      <c r="Z5" s="4"/>
      <c r="AA5" s="4"/>
    </row>
    <row r="6" spans="1:27" ht="29.25" customHeight="1">
      <c r="A6" s="9" t="s">
        <v>6</v>
      </c>
      <c r="B6" s="3" t="s">
        <v>173</v>
      </c>
      <c r="C6" s="4" t="s">
        <v>0</v>
      </c>
      <c r="D6" s="4" t="s">
        <v>4</v>
      </c>
      <c r="E6" s="12">
        <v>0.95</v>
      </c>
      <c r="F6" s="5"/>
      <c r="G6" s="5">
        <v>16</v>
      </c>
      <c r="H6" s="5">
        <v>7</v>
      </c>
      <c r="I6" s="5">
        <f>G6-H6</f>
        <v>9</v>
      </c>
      <c r="J6" s="5" t="s">
        <v>7</v>
      </c>
      <c r="K6" s="8">
        <v>41011.333333333336</v>
      </c>
      <c r="L6" s="8">
        <v>41017.708333333336</v>
      </c>
      <c r="M6" s="8" t="s">
        <v>137</v>
      </c>
      <c r="N6" s="15"/>
      <c r="O6" s="15"/>
      <c r="P6" s="15"/>
      <c r="Q6" s="4"/>
      <c r="R6" s="19"/>
      <c r="S6" s="19"/>
      <c r="T6" s="19"/>
      <c r="U6" s="19"/>
      <c r="V6" s="19"/>
      <c r="W6" s="19"/>
      <c r="X6" s="19"/>
      <c r="Y6" s="19"/>
      <c r="Z6" s="4"/>
      <c r="AA6" s="4"/>
    </row>
    <row r="7" spans="1:27" ht="60" hidden="1">
      <c r="A7" s="9" t="s">
        <v>166</v>
      </c>
      <c r="B7" s="3" t="s">
        <v>123</v>
      </c>
      <c r="C7" s="4" t="s">
        <v>0</v>
      </c>
      <c r="D7" s="4" t="s">
        <v>4</v>
      </c>
      <c r="E7" s="12">
        <v>1</v>
      </c>
      <c r="F7" s="5"/>
      <c r="G7" s="5">
        <v>48</v>
      </c>
      <c r="H7" s="5">
        <v>40</v>
      </c>
      <c r="I7" s="5">
        <f>G7-H7</f>
        <v>8</v>
      </c>
      <c r="J7" s="5" t="s">
        <v>8</v>
      </c>
      <c r="K7" s="8">
        <v>40941</v>
      </c>
      <c r="L7" s="8">
        <v>40969</v>
      </c>
      <c r="M7" s="8" t="s">
        <v>102</v>
      </c>
      <c r="N7" s="14"/>
      <c r="O7" s="15"/>
      <c r="P7" s="4"/>
      <c r="Q7" s="4"/>
      <c r="R7" s="4"/>
      <c r="S7" s="4"/>
      <c r="T7" s="4"/>
      <c r="U7" s="4"/>
      <c r="V7" s="4"/>
      <c r="W7" s="4"/>
      <c r="X7" s="4"/>
      <c r="Y7" s="4"/>
      <c r="Z7" s="4"/>
      <c r="AA7" s="4"/>
    </row>
    <row r="8" spans="1:27" ht="45" hidden="1">
      <c r="A8" s="9" t="s">
        <v>9</v>
      </c>
      <c r="B8" s="3" t="s">
        <v>124</v>
      </c>
      <c r="C8" s="4" t="s">
        <v>0</v>
      </c>
      <c r="D8" s="4" t="s">
        <v>4</v>
      </c>
      <c r="E8" s="12">
        <v>1</v>
      </c>
      <c r="F8" s="5"/>
      <c r="G8" s="5">
        <v>8</v>
      </c>
      <c r="H8" s="5">
        <v>0</v>
      </c>
      <c r="I8" s="5">
        <f t="shared" ref="I8:I57" si="0">G8-H8</f>
        <v>8</v>
      </c>
      <c r="J8" s="5" t="s">
        <v>10</v>
      </c>
      <c r="K8" s="8">
        <v>40977.333333333336</v>
      </c>
      <c r="L8" s="8">
        <v>40979</v>
      </c>
      <c r="M8" s="8" t="s">
        <v>103</v>
      </c>
      <c r="N8" s="16"/>
      <c r="O8" s="16"/>
      <c r="P8" s="4"/>
      <c r="Q8" s="4"/>
      <c r="R8" s="4"/>
      <c r="S8" s="4"/>
      <c r="T8" s="4"/>
      <c r="U8" s="4"/>
      <c r="V8" s="4"/>
      <c r="W8" s="4"/>
      <c r="X8" s="4"/>
      <c r="Y8" s="4"/>
      <c r="Z8" s="4"/>
      <c r="AA8" s="4"/>
    </row>
    <row r="9" spans="1:27" ht="45" hidden="1">
      <c r="A9" s="9" t="s">
        <v>11</v>
      </c>
      <c r="B9" s="3" t="s">
        <v>124</v>
      </c>
      <c r="C9" s="4" t="s">
        <v>0</v>
      </c>
      <c r="D9" s="4" t="s">
        <v>4</v>
      </c>
      <c r="E9" s="12">
        <v>1</v>
      </c>
      <c r="F9" s="5"/>
      <c r="G9" s="5">
        <v>8</v>
      </c>
      <c r="H9" s="5">
        <v>0</v>
      </c>
      <c r="I9" s="5">
        <f t="shared" si="0"/>
        <v>8</v>
      </c>
      <c r="J9" s="5" t="s">
        <v>10</v>
      </c>
      <c r="K9" s="8">
        <v>41008.333333333336</v>
      </c>
      <c r="L9" s="8">
        <v>41008.708333333336</v>
      </c>
      <c r="M9" s="8" t="s">
        <v>103</v>
      </c>
      <c r="N9" s="16"/>
      <c r="O9" s="16"/>
      <c r="P9" s="4"/>
      <c r="Q9" s="4"/>
      <c r="R9" s="4"/>
      <c r="S9" s="4"/>
      <c r="T9" s="4"/>
      <c r="U9" s="4"/>
      <c r="V9" s="4"/>
      <c r="W9" s="4"/>
      <c r="X9" s="4"/>
      <c r="Y9" s="4"/>
      <c r="Z9" s="4"/>
      <c r="AA9" s="4"/>
    </row>
    <row r="10" spans="1:27" hidden="1">
      <c r="A10" s="9" t="s">
        <v>12</v>
      </c>
      <c r="B10" s="3"/>
      <c r="C10" s="4"/>
      <c r="D10" s="4"/>
      <c r="E10" s="12" t="s">
        <v>90</v>
      </c>
      <c r="F10" s="5"/>
      <c r="G10" s="5" t="s">
        <v>90</v>
      </c>
      <c r="H10" s="5" t="s">
        <v>90</v>
      </c>
      <c r="I10" s="5" t="s">
        <v>90</v>
      </c>
      <c r="J10" s="5" t="s">
        <v>13</v>
      </c>
      <c r="K10" s="8">
        <v>40910.333333333336</v>
      </c>
      <c r="L10" s="8">
        <v>41079.390277777777</v>
      </c>
      <c r="M10" s="8"/>
      <c r="N10" s="4"/>
      <c r="O10" s="4"/>
      <c r="P10" s="4"/>
      <c r="Q10" s="4"/>
      <c r="R10" s="4"/>
      <c r="S10" s="4"/>
      <c r="T10" s="4"/>
      <c r="U10" s="4"/>
      <c r="V10" s="4"/>
      <c r="W10" s="4"/>
      <c r="X10" s="4"/>
      <c r="Y10" s="4"/>
      <c r="Z10" s="4"/>
      <c r="AA10" s="4"/>
    </row>
    <row r="11" spans="1:27" ht="53.25" hidden="1" customHeight="1">
      <c r="A11" s="9" t="s">
        <v>14</v>
      </c>
      <c r="B11" s="3" t="s">
        <v>167</v>
      </c>
      <c r="C11" s="4" t="s">
        <v>0</v>
      </c>
      <c r="D11" s="4" t="s">
        <v>4</v>
      </c>
      <c r="E11" s="12">
        <v>1</v>
      </c>
      <c r="F11" s="5" t="s">
        <v>15</v>
      </c>
      <c r="G11" s="5">
        <v>48</v>
      </c>
      <c r="H11" s="5">
        <v>40</v>
      </c>
      <c r="I11" s="5">
        <v>0</v>
      </c>
      <c r="J11" s="5" t="s">
        <v>16</v>
      </c>
      <c r="K11" s="8">
        <v>40910.333333333336</v>
      </c>
      <c r="L11" s="8">
        <v>41031.407638888893</v>
      </c>
      <c r="M11" s="8" t="s">
        <v>104</v>
      </c>
      <c r="N11" s="17"/>
      <c r="O11" s="15"/>
      <c r="P11" s="4"/>
      <c r="Q11" s="4"/>
      <c r="R11" s="4"/>
      <c r="S11" s="4"/>
      <c r="T11" s="4"/>
      <c r="U11" s="4"/>
      <c r="V11" s="4"/>
      <c r="W11" s="4"/>
      <c r="X11" s="4"/>
      <c r="Y11" s="4"/>
      <c r="Z11" s="4"/>
      <c r="AA11" s="4"/>
    </row>
    <row r="12" spans="1:27" ht="75" hidden="1">
      <c r="A12" s="9" t="s">
        <v>17</v>
      </c>
      <c r="B12" s="3" t="s">
        <v>18</v>
      </c>
      <c r="C12" s="4" t="s">
        <v>0</v>
      </c>
      <c r="D12" s="4" t="s">
        <v>4</v>
      </c>
      <c r="E12" s="12">
        <v>1</v>
      </c>
      <c r="F12" s="5"/>
      <c r="G12" s="5">
        <v>40</v>
      </c>
      <c r="H12" s="5">
        <v>0</v>
      </c>
      <c r="I12" s="5">
        <f t="shared" si="0"/>
        <v>40</v>
      </c>
      <c r="J12" s="5" t="s">
        <v>19</v>
      </c>
      <c r="K12" s="8">
        <v>41008.333333333336</v>
      </c>
      <c r="L12" s="8">
        <v>41037.702083333337</v>
      </c>
      <c r="M12" s="8" t="s">
        <v>105</v>
      </c>
      <c r="N12" s="18"/>
      <c r="O12" s="18"/>
      <c r="P12" s="4"/>
      <c r="Q12" s="4"/>
      <c r="R12" s="4"/>
      <c r="S12" s="4"/>
      <c r="T12" s="4"/>
      <c r="U12" s="4"/>
      <c r="V12" s="4"/>
      <c r="W12" s="4"/>
      <c r="X12" s="4"/>
      <c r="Y12" s="4"/>
      <c r="Z12" s="4"/>
      <c r="AA12" s="4"/>
    </row>
    <row r="13" spans="1:27" ht="32.25" hidden="1" customHeight="1">
      <c r="A13" s="9" t="s">
        <v>20</v>
      </c>
      <c r="B13" s="3" t="s">
        <v>168</v>
      </c>
      <c r="C13" s="4" t="s">
        <v>21</v>
      </c>
      <c r="D13" s="4" t="s">
        <v>4</v>
      </c>
      <c r="E13" s="12">
        <v>1</v>
      </c>
      <c r="F13" s="5" t="s">
        <v>15</v>
      </c>
      <c r="G13" s="5">
        <v>8</v>
      </c>
      <c r="H13" s="5">
        <v>0</v>
      </c>
      <c r="I13" s="5">
        <v>0</v>
      </c>
      <c r="J13" s="5" t="s">
        <v>22</v>
      </c>
      <c r="K13" s="8">
        <v>41022.333333333336</v>
      </c>
      <c r="L13" s="8">
        <v>41047.577083333337</v>
      </c>
      <c r="M13" s="8" t="s">
        <v>138</v>
      </c>
      <c r="N13" s="18"/>
      <c r="O13" s="18"/>
      <c r="P13" s="18"/>
      <c r="Q13" s="18"/>
      <c r="R13" s="18"/>
      <c r="S13" s="18"/>
      <c r="T13" s="18"/>
      <c r="U13" s="18"/>
      <c r="V13" s="18"/>
      <c r="W13" s="4"/>
      <c r="X13" s="4"/>
      <c r="Y13" s="4"/>
      <c r="Z13" s="4"/>
      <c r="AA13" s="4"/>
    </row>
    <row r="14" spans="1:27" ht="30" hidden="1">
      <c r="A14" s="9" t="s">
        <v>23</v>
      </c>
      <c r="B14" s="3" t="s">
        <v>169</v>
      </c>
      <c r="C14" s="4" t="s">
        <v>24</v>
      </c>
      <c r="D14" s="4" t="s">
        <v>4</v>
      </c>
      <c r="E14" s="12">
        <v>1</v>
      </c>
      <c r="F14" s="5" t="s">
        <v>15</v>
      </c>
      <c r="G14" s="5">
        <v>100</v>
      </c>
      <c r="H14" s="5">
        <v>0</v>
      </c>
      <c r="I14" s="5">
        <f t="shared" si="0"/>
        <v>100</v>
      </c>
      <c r="J14" s="5" t="s">
        <v>25</v>
      </c>
      <c r="K14" s="8">
        <v>41134.333333333336</v>
      </c>
      <c r="L14" s="8">
        <v>41198.390277777777</v>
      </c>
      <c r="M14" s="8" t="s">
        <v>105</v>
      </c>
      <c r="N14" s="18"/>
      <c r="O14" s="4"/>
      <c r="P14" s="4"/>
      <c r="Q14" s="4"/>
      <c r="R14" s="4"/>
      <c r="S14" s="4"/>
      <c r="T14" s="4"/>
      <c r="U14" s="4"/>
      <c r="V14" s="4"/>
      <c r="W14" s="4"/>
      <c r="X14" s="4"/>
      <c r="Y14" s="4"/>
      <c r="Z14" s="4"/>
      <c r="AA14" s="4"/>
    </row>
    <row r="15" spans="1:27" ht="45" hidden="1">
      <c r="A15" s="9" t="s">
        <v>26</v>
      </c>
      <c r="B15" s="3" t="s">
        <v>125</v>
      </c>
      <c r="C15" s="4" t="s">
        <v>0</v>
      </c>
      <c r="D15" s="4" t="s">
        <v>4</v>
      </c>
      <c r="E15" s="12">
        <v>1</v>
      </c>
      <c r="F15" s="5"/>
      <c r="G15" s="5">
        <v>96</v>
      </c>
      <c r="H15" s="5">
        <v>76</v>
      </c>
      <c r="I15" s="5">
        <f t="shared" si="0"/>
        <v>20</v>
      </c>
      <c r="J15" s="5" t="s">
        <v>27</v>
      </c>
      <c r="K15" s="8">
        <v>40941.333333333336</v>
      </c>
      <c r="L15" s="8">
        <v>40966.708333333336</v>
      </c>
      <c r="M15" s="8" t="s">
        <v>105</v>
      </c>
      <c r="N15" s="18"/>
      <c r="O15" s="18"/>
      <c r="P15" s="18"/>
      <c r="Q15" s="18"/>
      <c r="R15" s="18"/>
      <c r="S15" s="4"/>
      <c r="T15" s="4"/>
      <c r="U15" s="4"/>
      <c r="V15" s="4"/>
      <c r="W15" s="4"/>
      <c r="X15" s="4"/>
      <c r="Y15" s="4"/>
      <c r="Z15" s="4"/>
      <c r="AA15" s="4"/>
    </row>
    <row r="16" spans="1:27" ht="45" hidden="1">
      <c r="A16" s="9" t="s">
        <v>28</v>
      </c>
      <c r="B16" s="3" t="s">
        <v>125</v>
      </c>
      <c r="C16" s="4" t="s">
        <v>0</v>
      </c>
      <c r="D16" s="4" t="s">
        <v>4</v>
      </c>
      <c r="E16" s="12">
        <v>1</v>
      </c>
      <c r="F16" s="5"/>
      <c r="G16" s="5">
        <v>80</v>
      </c>
      <c r="H16" s="5">
        <v>64</v>
      </c>
      <c r="I16" s="5">
        <f t="shared" si="0"/>
        <v>16</v>
      </c>
      <c r="J16" s="5" t="s">
        <v>29</v>
      </c>
      <c r="K16" s="8">
        <v>40955.333333333336</v>
      </c>
      <c r="L16" s="8">
        <v>40993</v>
      </c>
      <c r="M16" s="8" t="s">
        <v>105</v>
      </c>
      <c r="N16" s="18"/>
      <c r="O16" s="18"/>
      <c r="P16" s="18"/>
      <c r="Q16" s="18"/>
      <c r="R16" s="18"/>
      <c r="S16" s="4"/>
      <c r="T16" s="4"/>
      <c r="U16" s="4"/>
      <c r="V16" s="4"/>
      <c r="W16" s="4"/>
      <c r="X16" s="4"/>
      <c r="Y16" s="4"/>
      <c r="Z16" s="4"/>
      <c r="AA16" s="4"/>
    </row>
    <row r="17" spans="1:27" ht="45">
      <c r="A17" s="9" t="s">
        <v>144</v>
      </c>
      <c r="B17" s="3" t="s">
        <v>162</v>
      </c>
      <c r="C17" s="4" t="s">
        <v>0</v>
      </c>
      <c r="D17" s="4" t="s">
        <v>4</v>
      </c>
      <c r="E17" s="12">
        <v>0.9</v>
      </c>
      <c r="F17" s="5"/>
      <c r="G17" s="5">
        <v>80</v>
      </c>
      <c r="H17" s="5">
        <v>72</v>
      </c>
      <c r="I17" s="5">
        <f>G17-H17</f>
        <v>8</v>
      </c>
      <c r="J17" s="5" t="s">
        <v>29</v>
      </c>
      <c r="K17" s="8">
        <v>40967.333333333336</v>
      </c>
      <c r="L17" s="8">
        <v>40980.708333333336</v>
      </c>
      <c r="M17" s="8" t="s">
        <v>138</v>
      </c>
      <c r="N17" s="18"/>
      <c r="O17" s="18"/>
      <c r="P17" s="18"/>
      <c r="Q17" s="18"/>
      <c r="R17" s="18"/>
      <c r="S17" s="18"/>
      <c r="T17" s="18"/>
      <c r="U17" s="18"/>
      <c r="V17" s="18"/>
      <c r="W17" s="18"/>
      <c r="X17" s="18"/>
      <c r="Y17" s="18"/>
      <c r="Z17" s="18"/>
      <c r="AA17" s="18"/>
    </row>
    <row r="18" spans="1:27" ht="23.25" hidden="1" customHeight="1">
      <c r="A18" s="10"/>
      <c r="B18" s="3"/>
      <c r="C18" s="4"/>
      <c r="D18" s="4"/>
      <c r="E18" s="12"/>
      <c r="F18" s="5"/>
      <c r="G18" s="5"/>
      <c r="H18" s="5"/>
      <c r="I18" s="5"/>
      <c r="J18" s="5"/>
      <c r="K18" s="8"/>
      <c r="L18" s="8"/>
      <c r="M18" s="8"/>
      <c r="N18" s="4"/>
      <c r="O18" s="4"/>
      <c r="P18" s="4"/>
      <c r="Q18" s="4"/>
      <c r="R18" s="4"/>
      <c r="S18" s="4"/>
      <c r="T18" s="4"/>
      <c r="U18" s="4"/>
      <c r="V18" s="4"/>
      <c r="W18" s="4"/>
      <c r="X18" s="4"/>
      <c r="Y18" s="4"/>
      <c r="Z18" s="4"/>
      <c r="AA18" s="4"/>
    </row>
    <row r="19" spans="1:27" ht="23.25" hidden="1" customHeight="1">
      <c r="A19" s="7"/>
      <c r="B19" s="3"/>
      <c r="C19" s="4"/>
      <c r="D19" s="4"/>
      <c r="E19" s="12"/>
      <c r="F19" s="5"/>
      <c r="G19" s="5"/>
      <c r="H19" s="5"/>
      <c r="I19" s="5"/>
      <c r="J19" s="5"/>
      <c r="K19" s="8"/>
      <c r="L19" s="8"/>
      <c r="M19" s="8"/>
      <c r="N19" s="4"/>
      <c r="O19" s="4"/>
      <c r="P19" s="4"/>
      <c r="Q19" s="4"/>
      <c r="R19" s="4"/>
      <c r="S19" s="4"/>
      <c r="T19" s="4"/>
      <c r="U19" s="4"/>
      <c r="V19" s="4"/>
      <c r="W19" s="4"/>
      <c r="X19" s="4"/>
      <c r="Y19" s="4"/>
      <c r="Z19" s="4"/>
      <c r="AA19" s="4"/>
    </row>
    <row r="20" spans="1:27" ht="30" hidden="1">
      <c r="A20" s="11" t="s">
        <v>35</v>
      </c>
      <c r="B20" s="3" t="s">
        <v>126</v>
      </c>
      <c r="C20" s="4" t="s">
        <v>34</v>
      </c>
      <c r="D20" s="4" t="s">
        <v>36</v>
      </c>
      <c r="E20" s="12">
        <v>1</v>
      </c>
      <c r="F20" s="5"/>
      <c r="G20" s="5">
        <v>83</v>
      </c>
      <c r="H20" s="5">
        <v>70</v>
      </c>
      <c r="I20" s="5">
        <f t="shared" si="0"/>
        <v>13</v>
      </c>
      <c r="J20" s="5" t="s">
        <v>37</v>
      </c>
      <c r="K20" s="8">
        <v>40941</v>
      </c>
      <c r="L20" s="8">
        <v>40980.381249999999</v>
      </c>
      <c r="M20" s="8" t="s">
        <v>102</v>
      </c>
      <c r="N20" s="4"/>
      <c r="O20" s="14"/>
      <c r="P20" s="4"/>
      <c r="Q20" s="4"/>
      <c r="R20" s="4"/>
      <c r="S20" s="4"/>
      <c r="T20" s="4"/>
      <c r="U20" s="4"/>
      <c r="V20" s="4"/>
      <c r="W20" s="4"/>
      <c r="X20" s="4"/>
      <c r="Y20" s="4"/>
      <c r="Z20" s="4"/>
      <c r="AA20" s="4"/>
    </row>
    <row r="21" spans="1:27" ht="30">
      <c r="A21" s="11" t="s">
        <v>38</v>
      </c>
      <c r="B21" s="3" t="s">
        <v>171</v>
      </c>
      <c r="C21" s="4" t="s">
        <v>34</v>
      </c>
      <c r="D21" s="4" t="s">
        <v>36</v>
      </c>
      <c r="E21" s="12">
        <f>((H21)/(H21+I21))</f>
        <v>0.96</v>
      </c>
      <c r="F21" s="5"/>
      <c r="G21" s="5">
        <v>75</v>
      </c>
      <c r="H21" s="5">
        <v>72</v>
      </c>
      <c r="I21" s="5">
        <f>G21-H21</f>
        <v>3</v>
      </c>
      <c r="J21" s="5" t="s">
        <v>37</v>
      </c>
      <c r="K21" s="8">
        <v>40941</v>
      </c>
      <c r="L21" s="8">
        <v>40994.629166666666</v>
      </c>
      <c r="M21" s="8" t="s">
        <v>102</v>
      </c>
      <c r="N21" s="4"/>
      <c r="O21" s="14"/>
      <c r="P21" s="14"/>
      <c r="Q21" s="14"/>
      <c r="R21" s="14"/>
      <c r="S21" s="14"/>
      <c r="T21" s="14"/>
      <c r="U21" s="14"/>
      <c r="V21" s="14"/>
      <c r="W21" s="14"/>
      <c r="X21" s="14"/>
      <c r="Y21" s="14"/>
      <c r="Z21" s="14"/>
      <c r="AA21" s="4"/>
    </row>
    <row r="22" spans="1:27" ht="75" hidden="1">
      <c r="A22" s="11" t="s">
        <v>163</v>
      </c>
      <c r="B22" s="3" t="s">
        <v>128</v>
      </c>
      <c r="C22" s="4" t="s">
        <v>34</v>
      </c>
      <c r="D22" s="4" t="s">
        <v>4</v>
      </c>
      <c r="E22" s="12">
        <v>1</v>
      </c>
      <c r="F22" s="5"/>
      <c r="G22" s="5">
        <v>150</v>
      </c>
      <c r="H22" s="5">
        <v>134</v>
      </c>
      <c r="I22" s="5">
        <f t="shared" si="0"/>
        <v>16</v>
      </c>
      <c r="J22" s="5" t="s">
        <v>39</v>
      </c>
      <c r="K22" s="8">
        <v>40941</v>
      </c>
      <c r="L22" s="8">
        <v>40973.460416666669</v>
      </c>
      <c r="M22" s="8" t="s">
        <v>102</v>
      </c>
      <c r="N22" s="4"/>
      <c r="O22" s="14"/>
      <c r="P22" s="15"/>
      <c r="Q22" s="15"/>
      <c r="R22" s="4"/>
      <c r="S22" s="4"/>
      <c r="T22" s="4"/>
      <c r="U22" s="4"/>
      <c r="V22" s="4"/>
      <c r="W22" s="4"/>
      <c r="X22" s="4"/>
      <c r="Y22" s="4"/>
      <c r="Z22" s="4"/>
      <c r="AA22" s="4"/>
    </row>
    <row r="23" spans="1:27" ht="30" hidden="1">
      <c r="A23" s="11" t="s">
        <v>164</v>
      </c>
      <c r="B23" s="3" t="s">
        <v>127</v>
      </c>
      <c r="C23" s="4" t="s">
        <v>34</v>
      </c>
      <c r="D23" s="4" t="s">
        <v>4</v>
      </c>
      <c r="E23" s="12">
        <v>1</v>
      </c>
      <c r="F23" s="5"/>
      <c r="G23" s="5">
        <v>150</v>
      </c>
      <c r="H23" s="5">
        <v>134</v>
      </c>
      <c r="I23" s="5">
        <f t="shared" si="0"/>
        <v>16</v>
      </c>
      <c r="J23" s="5" t="s">
        <v>39</v>
      </c>
      <c r="K23" s="8">
        <v>40941</v>
      </c>
      <c r="L23" s="8">
        <v>40998.460416666669</v>
      </c>
      <c r="M23" s="8" t="s">
        <v>102</v>
      </c>
      <c r="N23" s="4"/>
      <c r="O23" s="14"/>
      <c r="P23" s="14"/>
      <c r="Q23" s="15"/>
      <c r="R23" s="4"/>
      <c r="S23" s="4"/>
      <c r="T23" s="4"/>
      <c r="U23" s="4"/>
      <c r="V23" s="4"/>
      <c r="W23" s="4"/>
      <c r="X23" s="4"/>
      <c r="Y23" s="4"/>
      <c r="Z23" s="4"/>
      <c r="AA23" s="4"/>
    </row>
    <row r="24" spans="1:27" ht="30" hidden="1">
      <c r="A24" s="11" t="s">
        <v>107</v>
      </c>
      <c r="B24" s="3" t="s">
        <v>127</v>
      </c>
      <c r="C24" s="4" t="s">
        <v>34</v>
      </c>
      <c r="D24" s="4" t="s">
        <v>4</v>
      </c>
      <c r="E24" s="12">
        <v>1</v>
      </c>
      <c r="F24" s="5"/>
      <c r="G24" s="5">
        <v>48</v>
      </c>
      <c r="H24" s="5">
        <v>40</v>
      </c>
      <c r="I24" s="5">
        <f t="shared" si="0"/>
        <v>8</v>
      </c>
      <c r="J24" s="5" t="s">
        <v>40</v>
      </c>
      <c r="K24" s="8">
        <v>40981</v>
      </c>
      <c r="L24" s="8">
        <v>41002.460416666669</v>
      </c>
      <c r="M24" s="8" t="s">
        <v>102</v>
      </c>
      <c r="N24" s="4"/>
      <c r="O24" s="4"/>
      <c r="P24" s="14"/>
      <c r="Q24" s="4"/>
      <c r="R24" s="4"/>
      <c r="S24" s="4"/>
      <c r="T24" s="4"/>
      <c r="U24" s="4"/>
      <c r="V24" s="4"/>
      <c r="W24" s="4"/>
      <c r="X24" s="4"/>
      <c r="Y24" s="4"/>
      <c r="Z24" s="4"/>
      <c r="AA24" s="4"/>
    </row>
    <row r="25" spans="1:27" ht="45">
      <c r="A25" s="11" t="s">
        <v>165</v>
      </c>
      <c r="B25" s="3" t="s">
        <v>145</v>
      </c>
      <c r="C25" s="4" t="s">
        <v>34</v>
      </c>
      <c r="D25" s="4" t="s">
        <v>4</v>
      </c>
      <c r="E25" s="12">
        <v>0.95</v>
      </c>
      <c r="F25" s="5"/>
      <c r="G25" s="5">
        <v>24</v>
      </c>
      <c r="H25" s="5">
        <v>23</v>
      </c>
      <c r="I25" s="5">
        <f>G25-H25</f>
        <v>1</v>
      </c>
      <c r="J25" s="5" t="s">
        <v>41</v>
      </c>
      <c r="K25" s="8">
        <v>41131.679861111115</v>
      </c>
      <c r="L25" s="8">
        <v>41135.371527777781</v>
      </c>
      <c r="M25" s="8" t="s">
        <v>137</v>
      </c>
      <c r="N25" s="19"/>
      <c r="O25" s="19"/>
      <c r="P25" s="19"/>
      <c r="Q25" s="19"/>
      <c r="R25" s="19"/>
      <c r="S25" s="19"/>
      <c r="T25" s="19"/>
      <c r="U25" s="19"/>
      <c r="V25" s="19"/>
      <c r="W25" s="19"/>
      <c r="X25" s="19"/>
      <c r="Y25" s="19"/>
      <c r="Z25" s="4"/>
      <c r="AA25" s="4"/>
    </row>
    <row r="26" spans="1:27" hidden="1">
      <c r="A26" s="7" t="s">
        <v>42</v>
      </c>
      <c r="B26" s="3"/>
      <c r="C26" s="4"/>
      <c r="D26" s="4"/>
      <c r="E26" s="12">
        <f t="shared" ref="E26" si="1">H26/G26</f>
        <v>0.5</v>
      </c>
      <c r="F26" s="5"/>
      <c r="G26" s="5">
        <f>SUM(G27)</f>
        <v>80</v>
      </c>
      <c r="H26" s="5">
        <f>SUM(H27)</f>
        <v>40</v>
      </c>
      <c r="I26" s="5">
        <f t="shared" si="0"/>
        <v>40</v>
      </c>
      <c r="J26" s="5" t="s">
        <v>43</v>
      </c>
      <c r="K26" s="8">
        <v>40947</v>
      </c>
      <c r="L26" s="8">
        <v>41022.674305555556</v>
      </c>
      <c r="M26" s="8"/>
      <c r="N26" s="4"/>
      <c r="O26" s="4"/>
      <c r="P26" s="4"/>
      <c r="Q26" s="4"/>
      <c r="R26" s="4"/>
      <c r="S26" s="4"/>
      <c r="T26" s="4"/>
      <c r="U26" s="4"/>
      <c r="V26" s="4"/>
      <c r="W26" s="4"/>
      <c r="X26" s="4"/>
      <c r="Y26" s="4"/>
      <c r="Z26" s="4"/>
      <c r="AA26" s="4"/>
    </row>
    <row r="27" spans="1:27" ht="75" hidden="1">
      <c r="A27" s="11" t="s">
        <v>44</v>
      </c>
      <c r="B27" s="3" t="s">
        <v>129</v>
      </c>
      <c r="C27" s="4" t="s">
        <v>21</v>
      </c>
      <c r="D27" s="4" t="s">
        <v>4</v>
      </c>
      <c r="E27" s="12">
        <f>((H27)/(H27+I27))</f>
        <v>1</v>
      </c>
      <c r="F27" s="5" t="s">
        <v>15</v>
      </c>
      <c r="G27" s="5">
        <v>80</v>
      </c>
      <c r="H27" s="5">
        <v>40</v>
      </c>
      <c r="I27" s="5">
        <v>0</v>
      </c>
      <c r="J27" s="5" t="s">
        <v>45</v>
      </c>
      <c r="K27" s="8">
        <v>41036.333333333336</v>
      </c>
      <c r="L27" s="8">
        <v>41054.674305555556</v>
      </c>
      <c r="M27" s="8" t="s">
        <v>105</v>
      </c>
      <c r="N27" s="18"/>
      <c r="O27" s="18"/>
      <c r="P27" s="18"/>
      <c r="Q27" s="18"/>
      <c r="R27" s="18"/>
      <c r="S27" s="4"/>
      <c r="T27" s="4"/>
      <c r="U27" s="4"/>
      <c r="V27" s="4"/>
      <c r="W27" s="4"/>
      <c r="X27" s="4"/>
      <c r="Y27" s="4"/>
      <c r="Z27" s="4"/>
      <c r="AA27" s="4"/>
    </row>
    <row r="28" spans="1:27" hidden="1">
      <c r="A28" s="11" t="s">
        <v>119</v>
      </c>
      <c r="B28" s="11" t="s">
        <v>130</v>
      </c>
      <c r="C28" s="4" t="s">
        <v>21</v>
      </c>
      <c r="D28" s="4" t="s">
        <v>4</v>
      </c>
      <c r="E28" s="12">
        <v>1</v>
      </c>
      <c r="F28" s="5"/>
      <c r="G28" s="5">
        <v>10</v>
      </c>
      <c r="H28" s="5">
        <v>0</v>
      </c>
      <c r="I28" s="5">
        <f t="shared" si="0"/>
        <v>10</v>
      </c>
      <c r="J28" s="5"/>
      <c r="K28" s="8"/>
      <c r="L28" s="8"/>
      <c r="M28" s="8" t="s">
        <v>110</v>
      </c>
      <c r="N28" s="28"/>
      <c r="O28" s="28"/>
      <c r="P28" s="28"/>
      <c r="Q28" s="28"/>
      <c r="R28" s="28"/>
      <c r="S28" s="4"/>
      <c r="T28" s="4"/>
      <c r="U28" s="4"/>
      <c r="V28" s="4"/>
      <c r="W28" s="4"/>
      <c r="X28" s="4"/>
      <c r="Y28" s="4"/>
      <c r="Z28" s="4"/>
      <c r="AA28" s="4"/>
    </row>
    <row r="29" spans="1:27" hidden="1">
      <c r="A29" s="7"/>
      <c r="B29" s="3"/>
      <c r="C29" s="4"/>
      <c r="D29" s="4"/>
      <c r="E29" s="12"/>
      <c r="F29" s="5"/>
      <c r="G29" s="5"/>
      <c r="H29" s="5"/>
      <c r="I29" s="5"/>
      <c r="J29" s="5"/>
      <c r="K29" s="8"/>
      <c r="L29" s="8"/>
      <c r="M29" s="8"/>
      <c r="N29" s="4"/>
      <c r="O29" s="4"/>
      <c r="P29" s="4"/>
      <c r="Q29" s="4"/>
      <c r="R29" s="4"/>
      <c r="S29" s="4"/>
      <c r="T29" s="4"/>
      <c r="U29" s="4"/>
      <c r="V29" s="4"/>
      <c r="W29" s="4"/>
      <c r="X29" s="4"/>
      <c r="Y29" s="4"/>
      <c r="Z29" s="4"/>
      <c r="AA29" s="4"/>
    </row>
    <row r="30" spans="1:27" ht="30" hidden="1">
      <c r="A30" s="11" t="s">
        <v>47</v>
      </c>
      <c r="B30" s="3" t="s">
        <v>131</v>
      </c>
      <c r="C30" s="4" t="s">
        <v>46</v>
      </c>
      <c r="D30" s="4" t="s">
        <v>31</v>
      </c>
      <c r="E30" s="12">
        <v>1</v>
      </c>
      <c r="F30" s="5"/>
      <c r="G30" s="5">
        <v>16</v>
      </c>
      <c r="H30" s="5">
        <v>9</v>
      </c>
      <c r="I30" s="5">
        <f t="shared" si="0"/>
        <v>7</v>
      </c>
      <c r="J30" s="5" t="s">
        <v>32</v>
      </c>
      <c r="K30" s="8">
        <v>41030.333333333336</v>
      </c>
      <c r="L30" s="8">
        <v>41031.708333333336</v>
      </c>
      <c r="M30" s="8" t="s">
        <v>104</v>
      </c>
      <c r="N30" s="17"/>
      <c r="O30" s="4"/>
      <c r="P30" s="4"/>
      <c r="Q30" s="4"/>
      <c r="R30" s="4"/>
      <c r="S30" s="4"/>
      <c r="T30" s="4"/>
      <c r="U30" s="4"/>
      <c r="V30" s="4"/>
      <c r="W30" s="4"/>
      <c r="X30" s="4"/>
      <c r="Y30" s="4"/>
      <c r="Z30" s="4"/>
      <c r="AA30" s="4"/>
    </row>
    <row r="31" spans="1:27" ht="30" hidden="1">
      <c r="A31" s="11" t="s">
        <v>48</v>
      </c>
      <c r="B31" s="3" t="s">
        <v>132</v>
      </c>
      <c r="C31" s="4" t="s">
        <v>46</v>
      </c>
      <c r="D31" s="4" t="s">
        <v>31</v>
      </c>
      <c r="E31" s="12">
        <v>1</v>
      </c>
      <c r="F31" s="5"/>
      <c r="G31" s="5">
        <v>40</v>
      </c>
      <c r="H31" s="5">
        <v>0</v>
      </c>
      <c r="I31" s="5">
        <f t="shared" si="0"/>
        <v>40</v>
      </c>
      <c r="J31" s="5" t="s">
        <v>29</v>
      </c>
      <c r="K31" s="8">
        <v>41017.333333333336</v>
      </c>
      <c r="L31" s="8">
        <v>41031</v>
      </c>
      <c r="M31" s="8" t="s">
        <v>104</v>
      </c>
      <c r="N31" s="17"/>
      <c r="O31" s="17"/>
      <c r="P31" s="4"/>
      <c r="Q31" s="4"/>
      <c r="R31" s="4"/>
      <c r="S31" s="4"/>
      <c r="T31" s="4"/>
      <c r="U31" s="4"/>
      <c r="V31" s="4"/>
      <c r="W31" s="4"/>
      <c r="X31" s="4"/>
      <c r="Y31" s="4"/>
      <c r="Z31" s="4"/>
      <c r="AA31" s="4"/>
    </row>
    <row r="32" spans="1:27" ht="30" hidden="1">
      <c r="A32" s="11" t="s">
        <v>49</v>
      </c>
      <c r="B32" s="3" t="s">
        <v>132</v>
      </c>
      <c r="C32" s="4" t="s">
        <v>46</v>
      </c>
      <c r="D32" s="4" t="s">
        <v>31</v>
      </c>
      <c r="E32" s="12">
        <v>1</v>
      </c>
      <c r="F32" s="5"/>
      <c r="G32" s="5">
        <v>20</v>
      </c>
      <c r="H32" s="5">
        <v>0</v>
      </c>
      <c r="I32" s="5">
        <f t="shared" si="0"/>
        <v>20</v>
      </c>
      <c r="J32" s="5" t="s">
        <v>7</v>
      </c>
      <c r="K32" s="8">
        <v>41031.333333333336</v>
      </c>
      <c r="L32" s="8">
        <v>41038</v>
      </c>
      <c r="M32" s="8" t="s">
        <v>104</v>
      </c>
      <c r="N32" s="4"/>
      <c r="O32" s="17"/>
      <c r="P32" s="17"/>
      <c r="Q32" s="4"/>
      <c r="R32" s="4"/>
      <c r="S32" s="4"/>
      <c r="T32" s="4"/>
      <c r="U32" s="4"/>
      <c r="V32" s="4"/>
      <c r="W32" s="4"/>
      <c r="X32" s="4"/>
      <c r="Y32" s="4"/>
      <c r="Z32" s="4"/>
      <c r="AA32" s="4"/>
    </row>
    <row r="33" spans="1:27" ht="30" hidden="1">
      <c r="A33" s="11" t="s">
        <v>50</v>
      </c>
      <c r="B33" s="3" t="s">
        <v>132</v>
      </c>
      <c r="C33" s="4" t="s">
        <v>46</v>
      </c>
      <c r="D33" s="4" t="s">
        <v>31</v>
      </c>
      <c r="E33" s="12">
        <v>1</v>
      </c>
      <c r="F33" s="5"/>
      <c r="G33" s="5">
        <v>20</v>
      </c>
      <c r="H33" s="5">
        <v>0</v>
      </c>
      <c r="I33" s="5">
        <f t="shared" si="0"/>
        <v>20</v>
      </c>
      <c r="J33" s="5" t="s">
        <v>7</v>
      </c>
      <c r="K33" s="8">
        <v>40988.333333333336</v>
      </c>
      <c r="L33" s="8">
        <v>40995</v>
      </c>
      <c r="M33" s="8" t="s">
        <v>104</v>
      </c>
      <c r="N33" s="4"/>
      <c r="O33" s="17"/>
      <c r="P33" s="17"/>
      <c r="Q33" s="4"/>
      <c r="R33" s="4"/>
      <c r="S33" s="4"/>
      <c r="T33" s="4"/>
      <c r="U33" s="4"/>
      <c r="V33" s="4"/>
      <c r="W33" s="4"/>
      <c r="X33" s="4"/>
      <c r="Y33" s="4"/>
      <c r="Z33" s="4"/>
      <c r="AA33" s="4"/>
    </row>
    <row r="34" spans="1:27" ht="30" hidden="1">
      <c r="A34" s="11" t="s">
        <v>51</v>
      </c>
      <c r="B34" s="3" t="s">
        <v>131</v>
      </c>
      <c r="C34" s="4" t="s">
        <v>46</v>
      </c>
      <c r="D34" s="4" t="s">
        <v>31</v>
      </c>
      <c r="E34" s="12">
        <v>1</v>
      </c>
      <c r="F34" s="5"/>
      <c r="G34" s="5">
        <v>20</v>
      </c>
      <c r="H34" s="5">
        <v>0</v>
      </c>
      <c r="I34" s="5">
        <f t="shared" si="0"/>
        <v>20</v>
      </c>
      <c r="J34" s="5" t="s">
        <v>7</v>
      </c>
      <c r="K34" s="8">
        <v>40995.333333333336</v>
      </c>
      <c r="L34" s="8">
        <v>41002</v>
      </c>
      <c r="M34" s="8" t="s">
        <v>104</v>
      </c>
      <c r="N34" s="4"/>
      <c r="O34" s="4"/>
      <c r="P34" s="17"/>
      <c r="Q34" s="17"/>
      <c r="R34" s="4"/>
      <c r="S34" s="4"/>
      <c r="T34" s="4"/>
      <c r="U34" s="4"/>
      <c r="V34" s="4"/>
      <c r="W34" s="4"/>
      <c r="X34" s="4"/>
      <c r="Y34" s="4"/>
      <c r="Z34" s="4"/>
      <c r="AA34" s="4"/>
    </row>
    <row r="35" spans="1:27" ht="30" hidden="1">
      <c r="A35" s="11" t="s">
        <v>52</v>
      </c>
      <c r="B35" s="3" t="s">
        <v>131</v>
      </c>
      <c r="C35" s="4" t="s">
        <v>46</v>
      </c>
      <c r="D35" s="4" t="s">
        <v>31</v>
      </c>
      <c r="E35" s="12">
        <v>1</v>
      </c>
      <c r="F35" s="5"/>
      <c r="G35" s="5">
        <v>8</v>
      </c>
      <c r="H35" s="5">
        <v>0</v>
      </c>
      <c r="I35" s="5">
        <f t="shared" si="0"/>
        <v>8</v>
      </c>
      <c r="J35" s="5" t="s">
        <v>10</v>
      </c>
      <c r="K35" s="8">
        <v>40977.333333333336</v>
      </c>
      <c r="L35" s="8">
        <v>40980</v>
      </c>
      <c r="M35" s="8" t="s">
        <v>104</v>
      </c>
      <c r="N35" s="4"/>
      <c r="O35" s="4"/>
      <c r="P35" s="4"/>
      <c r="Q35" s="17"/>
      <c r="R35" s="4"/>
      <c r="S35" s="4"/>
      <c r="T35" s="4"/>
      <c r="U35" s="4"/>
      <c r="V35" s="4"/>
      <c r="W35" s="4"/>
      <c r="X35" s="4"/>
      <c r="Y35" s="4"/>
      <c r="Z35" s="4"/>
      <c r="AA35" s="4"/>
    </row>
    <row r="36" spans="1:27" ht="60">
      <c r="A36" s="11" t="s">
        <v>53</v>
      </c>
      <c r="B36" s="3" t="s">
        <v>157</v>
      </c>
      <c r="C36" s="4" t="s">
        <v>46</v>
      </c>
      <c r="D36" s="4" t="s">
        <v>31</v>
      </c>
      <c r="E36" s="12">
        <v>0</v>
      </c>
      <c r="F36" s="5"/>
      <c r="G36" s="5">
        <v>0</v>
      </c>
      <c r="H36" s="5">
        <v>0</v>
      </c>
      <c r="I36" s="5">
        <f>G36-H36</f>
        <v>0</v>
      </c>
      <c r="J36" s="5" t="s">
        <v>10</v>
      </c>
      <c r="K36" s="8">
        <v>40983.333333333336</v>
      </c>
      <c r="L36" s="8">
        <v>40983.708333333336</v>
      </c>
      <c r="M36" s="8" t="s">
        <v>137</v>
      </c>
      <c r="N36" s="4"/>
      <c r="O36" s="19"/>
      <c r="P36" s="19"/>
      <c r="Q36" s="19"/>
      <c r="R36" s="19"/>
      <c r="S36" s="19"/>
      <c r="T36" s="19"/>
      <c r="U36" s="19"/>
      <c r="V36" s="19"/>
      <c r="W36" s="19"/>
      <c r="X36" s="19"/>
      <c r="Y36" s="19"/>
      <c r="Z36" s="19"/>
      <c r="AA36" s="19"/>
    </row>
    <row r="37" spans="1:27" ht="75" hidden="1">
      <c r="A37" s="11" t="s">
        <v>54</v>
      </c>
      <c r="B37" s="3" t="s">
        <v>139</v>
      </c>
      <c r="C37" s="4" t="s">
        <v>46</v>
      </c>
      <c r="D37" s="4" t="s">
        <v>31</v>
      </c>
      <c r="E37" s="12">
        <f>((H37)/(H37+I37))</f>
        <v>0</v>
      </c>
      <c r="F37" s="5"/>
      <c r="G37" s="5">
        <v>8</v>
      </c>
      <c r="H37" s="5">
        <v>0</v>
      </c>
      <c r="I37" s="5">
        <f t="shared" si="0"/>
        <v>8</v>
      </c>
      <c r="J37" s="5" t="s">
        <v>10</v>
      </c>
      <c r="K37" s="8">
        <v>41038.333333333336</v>
      </c>
      <c r="L37" s="8">
        <v>41039</v>
      </c>
      <c r="M37" s="8" t="s">
        <v>104</v>
      </c>
      <c r="N37" s="4"/>
      <c r="O37" s="4"/>
      <c r="P37" s="4"/>
      <c r="Q37" s="4"/>
      <c r="R37" s="17"/>
      <c r="S37" s="17"/>
      <c r="T37" s="17"/>
      <c r="U37" s="17"/>
      <c r="V37" s="17"/>
      <c r="W37" s="4"/>
      <c r="X37" s="4"/>
      <c r="Y37" s="4"/>
      <c r="Z37" s="4"/>
      <c r="AA37" s="4"/>
    </row>
    <row r="38" spans="1:27">
      <c r="A38" s="7" t="s">
        <v>55</v>
      </c>
      <c r="B38" s="3"/>
      <c r="C38" s="4"/>
      <c r="D38" s="4"/>
      <c r="E38" s="12" t="s">
        <v>90</v>
      </c>
      <c r="F38" s="5"/>
      <c r="G38" s="5" t="s">
        <v>90</v>
      </c>
      <c r="H38" s="5" t="s">
        <v>90</v>
      </c>
      <c r="I38" s="5" t="s">
        <v>90</v>
      </c>
      <c r="J38" s="5" t="s">
        <v>56</v>
      </c>
      <c r="K38" s="8">
        <v>40994</v>
      </c>
      <c r="L38" s="8">
        <v>41079.436111111107</v>
      </c>
      <c r="M38" s="8"/>
      <c r="N38" s="4"/>
      <c r="O38" s="4"/>
      <c r="P38" s="4"/>
      <c r="Q38" s="4"/>
      <c r="R38" s="4"/>
      <c r="S38" s="4"/>
      <c r="T38" s="4"/>
      <c r="U38" s="4"/>
      <c r="V38" s="4"/>
      <c r="W38" s="4"/>
      <c r="X38" s="4"/>
      <c r="Y38" s="4"/>
      <c r="Z38" s="4"/>
      <c r="AA38" s="4"/>
    </row>
    <row r="39" spans="1:27" ht="60">
      <c r="A39" s="11" t="s">
        <v>57</v>
      </c>
      <c r="B39" s="3" t="s">
        <v>170</v>
      </c>
      <c r="C39" s="4" t="s">
        <v>55</v>
      </c>
      <c r="D39" s="4" t="s">
        <v>4</v>
      </c>
      <c r="E39" s="12">
        <f>((H39)/(H39+I39))</f>
        <v>0.94814814814814818</v>
      </c>
      <c r="F39" s="5"/>
      <c r="G39" s="5">
        <v>135</v>
      </c>
      <c r="H39" s="5">
        <v>128</v>
      </c>
      <c r="I39" s="5">
        <f>G39-H39</f>
        <v>7</v>
      </c>
      <c r="J39" s="5" t="s">
        <v>58</v>
      </c>
      <c r="K39" s="8">
        <v>41007</v>
      </c>
      <c r="L39" s="8">
        <v>41079.436111111107</v>
      </c>
      <c r="M39" s="8" t="s">
        <v>110</v>
      </c>
      <c r="N39" s="13"/>
      <c r="O39" s="13"/>
      <c r="P39" s="13"/>
      <c r="Q39" s="13"/>
      <c r="R39" s="13"/>
      <c r="S39" s="13"/>
      <c r="T39" s="13"/>
      <c r="U39" s="13"/>
      <c r="V39" s="13"/>
      <c r="W39" s="13"/>
      <c r="X39" s="13"/>
      <c r="Y39" s="13"/>
      <c r="Z39" s="13"/>
      <c r="AA39" s="4"/>
    </row>
    <row r="40" spans="1:27" hidden="1">
      <c r="A40" s="7"/>
      <c r="B40" s="3"/>
      <c r="C40" s="4"/>
      <c r="D40" s="4"/>
      <c r="E40" s="12"/>
      <c r="F40" s="5"/>
      <c r="G40" s="5"/>
      <c r="H40" s="5"/>
      <c r="I40" s="5"/>
      <c r="J40" s="5"/>
      <c r="K40" s="8"/>
      <c r="L40" s="8"/>
      <c r="M40" s="8"/>
      <c r="N40" s="4"/>
      <c r="O40" s="4"/>
      <c r="P40" s="4"/>
      <c r="Q40" s="4"/>
      <c r="R40" s="4"/>
      <c r="S40" s="4"/>
      <c r="T40" s="4"/>
      <c r="U40" s="4"/>
      <c r="V40" s="4"/>
      <c r="W40" s="4"/>
      <c r="X40" s="4"/>
      <c r="Y40" s="4"/>
      <c r="Z40" s="4"/>
      <c r="AA40" s="4"/>
    </row>
    <row r="41" spans="1:27" ht="30">
      <c r="A41" s="11" t="s">
        <v>61</v>
      </c>
      <c r="B41" s="3" t="s">
        <v>156</v>
      </c>
      <c r="C41" s="4" t="s">
        <v>59</v>
      </c>
      <c r="D41" s="4" t="s">
        <v>31</v>
      </c>
      <c r="E41" s="12">
        <f>((H41)/(H41+I41))</f>
        <v>0.97499999999999998</v>
      </c>
      <c r="F41" s="5"/>
      <c r="G41" s="5">
        <v>320</v>
      </c>
      <c r="H41" s="5">
        <v>312</v>
      </c>
      <c r="I41" s="5">
        <f t="shared" si="0"/>
        <v>8</v>
      </c>
      <c r="J41" s="5" t="s">
        <v>60</v>
      </c>
      <c r="K41" s="8">
        <v>40952.333333333336</v>
      </c>
      <c r="L41" s="8">
        <v>41008</v>
      </c>
      <c r="M41" s="8" t="s">
        <v>103</v>
      </c>
      <c r="N41" s="16"/>
      <c r="O41" s="16"/>
      <c r="P41" s="16"/>
      <c r="Q41" s="16"/>
      <c r="R41" s="16"/>
      <c r="S41" s="16"/>
      <c r="T41" s="16"/>
      <c r="U41" s="16"/>
      <c r="V41" s="16"/>
      <c r="W41" s="16"/>
      <c r="X41" s="16"/>
      <c r="Y41" s="16"/>
      <c r="Z41" s="16"/>
      <c r="AA41" s="16"/>
    </row>
    <row r="42" spans="1:27" hidden="1">
      <c r="A42" s="7"/>
      <c r="B42" s="3"/>
      <c r="C42" s="4"/>
      <c r="D42" s="4"/>
      <c r="E42" s="12"/>
      <c r="F42" s="5"/>
      <c r="G42" s="5"/>
      <c r="H42" s="5"/>
      <c r="I42" s="5"/>
      <c r="J42" s="5"/>
      <c r="K42" s="8"/>
      <c r="L42" s="8"/>
      <c r="M42" s="8"/>
      <c r="N42" s="4"/>
      <c r="O42" s="4"/>
      <c r="P42" s="4"/>
      <c r="Q42" s="4"/>
      <c r="R42" s="4"/>
      <c r="S42" s="4"/>
      <c r="T42" s="4"/>
      <c r="U42" s="4"/>
      <c r="V42" s="4"/>
      <c r="W42" s="4"/>
      <c r="X42" s="4"/>
      <c r="Y42" s="4"/>
      <c r="Z42" s="4"/>
      <c r="AA42" s="4"/>
    </row>
    <row r="43" spans="1:27" ht="30">
      <c r="A43" s="11" t="s">
        <v>62</v>
      </c>
      <c r="B43" s="3" t="s">
        <v>155</v>
      </c>
      <c r="C43" s="4" t="s">
        <v>33</v>
      </c>
      <c r="D43" s="4" t="s">
        <v>31</v>
      </c>
      <c r="E43" s="12">
        <f>((H43)/(H43+I43))</f>
        <v>0.66666666666666663</v>
      </c>
      <c r="F43" s="5"/>
      <c r="G43" s="5">
        <v>24</v>
      </c>
      <c r="H43" s="5">
        <v>16</v>
      </c>
      <c r="I43" s="5">
        <f t="shared" si="0"/>
        <v>8</v>
      </c>
      <c r="J43" s="5" t="s">
        <v>7</v>
      </c>
      <c r="K43" s="8">
        <v>41162.333333333336</v>
      </c>
      <c r="L43" s="8">
        <v>41170.574999999997</v>
      </c>
      <c r="M43" s="8" t="s">
        <v>111</v>
      </c>
      <c r="N43" s="20"/>
      <c r="O43" s="20"/>
      <c r="P43" s="20"/>
      <c r="Q43" s="20"/>
      <c r="R43" s="20"/>
      <c r="S43" s="20"/>
      <c r="T43" s="20"/>
      <c r="U43" s="20"/>
      <c r="V43" s="20"/>
      <c r="W43" s="20"/>
      <c r="X43" s="20"/>
      <c r="Y43" s="20"/>
      <c r="Z43" s="20"/>
      <c r="AA43" s="20"/>
    </row>
    <row r="44" spans="1:27" ht="45" hidden="1">
      <c r="A44" s="11" t="s">
        <v>63</v>
      </c>
      <c r="B44" s="3" t="s">
        <v>135</v>
      </c>
      <c r="C44" s="4" t="s">
        <v>33</v>
      </c>
      <c r="D44" s="4" t="s">
        <v>31</v>
      </c>
      <c r="E44" s="12">
        <f>((H44)/(H44+I44))</f>
        <v>1</v>
      </c>
      <c r="F44" s="5"/>
      <c r="G44" s="5">
        <v>8</v>
      </c>
      <c r="H44" s="5">
        <v>8</v>
      </c>
      <c r="I44" s="5">
        <f t="shared" si="0"/>
        <v>0</v>
      </c>
      <c r="J44" s="5" t="s">
        <v>10</v>
      </c>
      <c r="K44" s="8">
        <v>41071.333333333336</v>
      </c>
      <c r="L44" s="8">
        <v>41071.708333333336</v>
      </c>
      <c r="M44" s="8" t="s">
        <v>111</v>
      </c>
      <c r="N44" s="4"/>
      <c r="O44" s="4"/>
      <c r="P44" s="4"/>
      <c r="Q44" s="4"/>
      <c r="R44" s="4"/>
      <c r="S44" s="21"/>
      <c r="T44" s="21"/>
      <c r="U44" s="4"/>
      <c r="V44" s="4"/>
      <c r="W44" s="4"/>
      <c r="X44" s="4"/>
      <c r="Y44" s="4"/>
      <c r="Z44" s="4"/>
      <c r="AA44" s="4"/>
    </row>
    <row r="45" spans="1:27" ht="45" hidden="1">
      <c r="A45" s="11" t="s">
        <v>64</v>
      </c>
      <c r="B45" s="3" t="s">
        <v>140</v>
      </c>
      <c r="C45" s="4" t="s">
        <v>33</v>
      </c>
      <c r="D45" s="4" t="s">
        <v>31</v>
      </c>
      <c r="E45" s="12">
        <v>0.25</v>
      </c>
      <c r="F45" s="5"/>
      <c r="G45" s="5">
        <v>40</v>
      </c>
      <c r="H45" s="5">
        <v>0</v>
      </c>
      <c r="I45" s="5">
        <f t="shared" si="0"/>
        <v>40</v>
      </c>
      <c r="J45" s="5" t="s">
        <v>7</v>
      </c>
      <c r="K45" s="8">
        <v>41089.333333333336</v>
      </c>
      <c r="L45" s="8">
        <v>41110.450694444444</v>
      </c>
      <c r="M45" s="8" t="s">
        <v>111</v>
      </c>
      <c r="N45" s="20"/>
      <c r="O45" s="20"/>
      <c r="P45" s="20"/>
      <c r="Q45" s="20"/>
      <c r="R45" s="20"/>
      <c r="S45" s="4"/>
      <c r="T45" s="4"/>
      <c r="U45" s="4"/>
      <c r="V45" s="4"/>
      <c r="W45" s="4"/>
      <c r="X45" s="4"/>
      <c r="Y45" s="4"/>
      <c r="Z45" s="4"/>
      <c r="AA45" s="4"/>
    </row>
    <row r="46" spans="1:27" ht="60" hidden="1">
      <c r="A46" s="11" t="s">
        <v>65</v>
      </c>
      <c r="B46" s="3" t="s">
        <v>133</v>
      </c>
      <c r="C46" s="4" t="s">
        <v>33</v>
      </c>
      <c r="D46" s="4" t="s">
        <v>31</v>
      </c>
      <c r="E46" s="12">
        <v>1</v>
      </c>
      <c r="F46" s="5"/>
      <c r="G46" s="5">
        <v>8</v>
      </c>
      <c r="H46" s="5">
        <v>0</v>
      </c>
      <c r="I46" s="5">
        <f t="shared" si="0"/>
        <v>8</v>
      </c>
      <c r="J46" s="5" t="s">
        <v>66</v>
      </c>
      <c r="K46" s="8">
        <v>41009.479166666664</v>
      </c>
      <c r="L46" s="8">
        <v>41061.396527777775</v>
      </c>
      <c r="M46" s="8" t="s">
        <v>112</v>
      </c>
      <c r="N46" s="22"/>
      <c r="O46" s="22"/>
      <c r="P46" s="22"/>
      <c r="Q46" s="22"/>
      <c r="R46" s="22"/>
      <c r="S46" s="22"/>
      <c r="T46" s="4"/>
      <c r="U46" s="4"/>
      <c r="V46" s="4"/>
      <c r="W46" s="4"/>
      <c r="X46" s="4"/>
      <c r="Y46" s="4"/>
      <c r="Z46" s="4"/>
      <c r="AA46" s="4"/>
    </row>
    <row r="47" spans="1:27" hidden="1">
      <c r="A47" s="7" t="s">
        <v>4</v>
      </c>
      <c r="B47" s="3"/>
      <c r="C47" s="4"/>
      <c r="D47" s="4"/>
      <c r="E47" s="12">
        <v>0.19</v>
      </c>
      <c r="F47" s="5"/>
      <c r="G47" s="5">
        <v>16</v>
      </c>
      <c r="H47" s="5">
        <v>13</v>
      </c>
      <c r="I47" s="5">
        <f t="shared" si="0"/>
        <v>3</v>
      </c>
      <c r="J47" s="5" t="s">
        <v>67</v>
      </c>
      <c r="K47" s="8">
        <v>40885.333333333336</v>
      </c>
      <c r="L47" s="8">
        <v>41045.433333333334</v>
      </c>
      <c r="M47" s="8"/>
      <c r="N47" s="4"/>
      <c r="O47" s="4"/>
      <c r="P47" s="4"/>
      <c r="Q47" s="4"/>
      <c r="R47" s="4"/>
      <c r="S47" s="4"/>
      <c r="T47" s="4"/>
      <c r="U47" s="4"/>
      <c r="V47" s="4"/>
      <c r="W47" s="4"/>
      <c r="X47" s="4"/>
      <c r="Y47" s="4"/>
      <c r="Z47" s="4"/>
      <c r="AA47" s="4"/>
    </row>
    <row r="48" spans="1:27" ht="30" hidden="1">
      <c r="A48" s="11" t="s">
        <v>68</v>
      </c>
      <c r="B48" s="3" t="s">
        <v>69</v>
      </c>
      <c r="C48" s="4" t="s">
        <v>33</v>
      </c>
      <c r="D48" s="4" t="s">
        <v>4</v>
      </c>
      <c r="E48" s="12">
        <v>0</v>
      </c>
      <c r="F48" s="5"/>
      <c r="G48" s="5">
        <v>120</v>
      </c>
      <c r="H48" s="5">
        <v>0</v>
      </c>
      <c r="I48" s="5"/>
      <c r="J48" s="5" t="s">
        <v>70</v>
      </c>
      <c r="K48" s="8">
        <v>40997.541666666664</v>
      </c>
      <c r="L48" s="8">
        <v>41045.433333333334</v>
      </c>
      <c r="M48" s="8"/>
      <c r="N48" s="4"/>
      <c r="O48" s="4"/>
      <c r="P48" s="4"/>
      <c r="Q48" s="4"/>
      <c r="R48" s="4"/>
      <c r="S48" s="4"/>
      <c r="T48" s="4"/>
      <c r="U48" s="4"/>
      <c r="V48" s="4"/>
      <c r="W48" s="4"/>
      <c r="X48" s="4"/>
      <c r="Y48" s="4"/>
      <c r="Z48" s="4"/>
      <c r="AA48" s="4"/>
    </row>
    <row r="49" spans="1:27" ht="30" hidden="1">
      <c r="A49" s="11" t="s">
        <v>71</v>
      </c>
      <c r="B49" s="3" t="s">
        <v>134</v>
      </c>
      <c r="C49" s="4" t="s">
        <v>55</v>
      </c>
      <c r="D49" s="4" t="s">
        <v>4</v>
      </c>
      <c r="E49" s="12">
        <v>1</v>
      </c>
      <c r="F49" s="5"/>
      <c r="G49" s="5">
        <v>16</v>
      </c>
      <c r="H49" s="5">
        <v>13</v>
      </c>
      <c r="I49" s="5">
        <f t="shared" si="0"/>
        <v>3</v>
      </c>
      <c r="J49" s="5" t="s">
        <v>72</v>
      </c>
      <c r="K49" s="8">
        <v>40889.333333333336</v>
      </c>
      <c r="L49" s="8">
        <v>40890.708333333336</v>
      </c>
      <c r="M49" s="8" t="s">
        <v>110</v>
      </c>
      <c r="N49" s="13"/>
      <c r="O49" s="13"/>
      <c r="P49" s="13"/>
      <c r="Q49" s="4"/>
      <c r="R49" s="4"/>
      <c r="S49" s="4"/>
      <c r="T49" s="4"/>
      <c r="U49" s="4"/>
      <c r="V49" s="4"/>
      <c r="W49" s="4"/>
      <c r="X49" s="4"/>
      <c r="Y49" s="4"/>
      <c r="Z49" s="4"/>
      <c r="AA49" s="4"/>
    </row>
    <row r="50" spans="1:27" hidden="1">
      <c r="A50" s="7"/>
      <c r="B50" s="3"/>
      <c r="C50" s="4"/>
      <c r="D50" s="4"/>
      <c r="E50" s="12"/>
      <c r="F50" s="5"/>
      <c r="G50" s="5"/>
      <c r="H50" s="5"/>
      <c r="I50" s="5"/>
      <c r="J50" s="5"/>
      <c r="K50" s="8"/>
      <c r="L50" s="8"/>
      <c r="M50" s="8"/>
      <c r="N50" s="4"/>
      <c r="O50" s="4"/>
      <c r="P50" s="4"/>
      <c r="Q50" s="4"/>
      <c r="R50" s="4"/>
      <c r="S50" s="4"/>
      <c r="T50" s="4"/>
      <c r="U50" s="4"/>
      <c r="V50" s="4"/>
      <c r="W50" s="4"/>
      <c r="X50" s="4"/>
      <c r="Y50" s="4"/>
      <c r="Z50" s="4"/>
      <c r="AA50" s="4"/>
    </row>
    <row r="51" spans="1:27" ht="30">
      <c r="A51" s="11" t="s">
        <v>73</v>
      </c>
      <c r="B51" s="3" t="s">
        <v>159</v>
      </c>
      <c r="C51" s="4" t="s">
        <v>33</v>
      </c>
      <c r="D51" s="4" t="s">
        <v>4</v>
      </c>
      <c r="E51" s="12">
        <v>0.9</v>
      </c>
      <c r="F51" s="5"/>
      <c r="G51" s="5">
        <v>4</v>
      </c>
      <c r="H51" s="5">
        <v>0</v>
      </c>
      <c r="I51" s="5">
        <v>1</v>
      </c>
      <c r="J51" s="5" t="s">
        <v>30</v>
      </c>
      <c r="K51" s="8">
        <v>40878.333333333336</v>
      </c>
      <c r="L51" s="8">
        <v>40878.708333333336</v>
      </c>
      <c r="M51" s="8" t="s">
        <v>110</v>
      </c>
      <c r="N51" s="4"/>
      <c r="O51" s="4"/>
      <c r="P51" s="20"/>
      <c r="Q51" s="20"/>
      <c r="R51" s="20"/>
      <c r="S51" s="20"/>
      <c r="T51" s="20"/>
      <c r="U51" s="20"/>
      <c r="V51" s="20"/>
      <c r="W51" s="20"/>
      <c r="X51" s="20"/>
      <c r="Y51" s="20"/>
      <c r="Z51" s="20"/>
      <c r="AA51" s="4"/>
    </row>
    <row r="52" spans="1:27" ht="60" hidden="1">
      <c r="A52" s="11" t="s">
        <v>74</v>
      </c>
      <c r="B52" s="11" t="s">
        <v>141</v>
      </c>
      <c r="C52" s="4" t="s">
        <v>0</v>
      </c>
      <c r="D52" s="4" t="s">
        <v>4</v>
      </c>
      <c r="E52" s="12">
        <v>1</v>
      </c>
      <c r="F52" s="5"/>
      <c r="G52" s="5">
        <v>40</v>
      </c>
      <c r="H52" s="5">
        <v>0</v>
      </c>
      <c r="I52" s="5">
        <v>0</v>
      </c>
      <c r="J52" s="5" t="s">
        <v>30</v>
      </c>
      <c r="K52" s="8">
        <v>40878.333333333336</v>
      </c>
      <c r="L52" s="8">
        <v>40878.708333333336</v>
      </c>
      <c r="M52" s="8" t="s">
        <v>137</v>
      </c>
      <c r="N52" s="4"/>
      <c r="O52" s="4"/>
      <c r="P52" s="4"/>
      <c r="Q52" s="19"/>
      <c r="R52" s="19"/>
      <c r="S52" s="19"/>
      <c r="T52" s="19"/>
      <c r="U52" s="19"/>
      <c r="V52" s="19"/>
      <c r="W52" s="4"/>
      <c r="X52" s="4"/>
      <c r="Y52" s="4"/>
      <c r="Z52" s="4"/>
      <c r="AA52" s="4"/>
    </row>
    <row r="53" spans="1:27" hidden="1">
      <c r="A53" s="11" t="s">
        <v>75</v>
      </c>
      <c r="B53" s="11" t="s">
        <v>118</v>
      </c>
      <c r="C53" s="4" t="s">
        <v>0</v>
      </c>
      <c r="D53" s="4" t="s">
        <v>4</v>
      </c>
      <c r="E53" s="12">
        <v>1</v>
      </c>
      <c r="F53" s="5"/>
      <c r="G53" s="5">
        <v>0</v>
      </c>
      <c r="H53" s="5">
        <v>0</v>
      </c>
      <c r="I53" s="5">
        <f t="shared" si="0"/>
        <v>0</v>
      </c>
      <c r="J53" s="5" t="s">
        <v>30</v>
      </c>
      <c r="K53" s="8">
        <v>40878.333333333336</v>
      </c>
      <c r="L53" s="8">
        <v>40878.708333333336</v>
      </c>
      <c r="M53" s="8"/>
      <c r="N53" s="4"/>
      <c r="O53" s="4"/>
      <c r="P53" s="4"/>
      <c r="Q53" s="4"/>
      <c r="R53" s="4"/>
      <c r="S53" s="4"/>
      <c r="T53" s="4"/>
      <c r="U53" s="4"/>
      <c r="V53" s="4"/>
      <c r="W53" s="4"/>
      <c r="X53" s="4"/>
      <c r="Y53" s="4"/>
      <c r="Z53" s="4"/>
      <c r="AA53" s="4"/>
    </row>
    <row r="54" spans="1:27" hidden="1">
      <c r="A54" s="11" t="s">
        <v>76</v>
      </c>
      <c r="B54" s="11" t="s">
        <v>120</v>
      </c>
      <c r="C54" s="4" t="s">
        <v>0</v>
      </c>
      <c r="D54" s="4" t="s">
        <v>4</v>
      </c>
      <c r="E54" s="12">
        <v>0</v>
      </c>
      <c r="F54" s="5"/>
      <c r="G54" s="5">
        <v>0</v>
      </c>
      <c r="H54" s="5">
        <v>0</v>
      </c>
      <c r="I54" s="5">
        <f t="shared" si="0"/>
        <v>0</v>
      </c>
      <c r="J54" s="5" t="s">
        <v>30</v>
      </c>
      <c r="K54" s="8">
        <v>40878.333333333336</v>
      </c>
      <c r="L54" s="8">
        <v>40878.708333333336</v>
      </c>
      <c r="M54" s="8"/>
      <c r="N54" s="4"/>
      <c r="O54" s="4"/>
      <c r="P54" s="4"/>
      <c r="Q54" s="4"/>
      <c r="R54" s="4"/>
      <c r="S54" s="4"/>
      <c r="T54" s="4"/>
      <c r="U54" s="4"/>
      <c r="V54" s="4"/>
      <c r="W54" s="4"/>
      <c r="X54" s="4"/>
      <c r="Y54" s="4"/>
      <c r="Z54" s="4"/>
      <c r="AA54" s="4"/>
    </row>
    <row r="55" spans="1:27" ht="30" customHeight="1">
      <c r="A55" s="11" t="s">
        <v>77</v>
      </c>
      <c r="B55" s="3" t="s">
        <v>158</v>
      </c>
      <c r="C55" s="4" t="s">
        <v>0</v>
      </c>
      <c r="D55" s="4" t="s">
        <v>4</v>
      </c>
      <c r="E55" s="12">
        <v>0.75</v>
      </c>
      <c r="F55" s="5"/>
      <c r="G55" s="5">
        <v>46</v>
      </c>
      <c r="H55" s="5">
        <v>40</v>
      </c>
      <c r="I55" s="5">
        <f t="shared" si="0"/>
        <v>6</v>
      </c>
      <c r="J55" s="5" t="s">
        <v>30</v>
      </c>
      <c r="K55" s="8">
        <v>40878.333333333336</v>
      </c>
      <c r="L55" s="8">
        <v>40878.708333333336</v>
      </c>
      <c r="M55" s="8" t="s">
        <v>142</v>
      </c>
      <c r="N55" s="4"/>
      <c r="O55" s="4"/>
      <c r="P55" s="20"/>
      <c r="Q55" s="20"/>
      <c r="R55" s="20"/>
      <c r="S55" s="20"/>
      <c r="T55" s="20"/>
      <c r="U55" s="20"/>
      <c r="V55" s="20"/>
      <c r="W55" s="20"/>
      <c r="X55" s="20"/>
      <c r="Y55" s="20"/>
      <c r="Z55" s="20"/>
      <c r="AA55" s="4"/>
    </row>
    <row r="56" spans="1:27" hidden="1">
      <c r="A56" s="7"/>
      <c r="B56" s="3"/>
      <c r="C56" s="4"/>
      <c r="D56" s="4"/>
      <c r="E56" s="12"/>
      <c r="F56" s="5"/>
      <c r="G56" s="5"/>
      <c r="H56" s="5"/>
      <c r="I56" s="5"/>
      <c r="J56" s="5"/>
      <c r="K56" s="8"/>
      <c r="L56" s="8"/>
      <c r="M56" s="8"/>
      <c r="N56" s="4"/>
      <c r="O56" s="4"/>
      <c r="P56" s="4"/>
      <c r="Q56" s="4"/>
      <c r="R56" s="4"/>
      <c r="S56" s="4"/>
      <c r="T56" s="4"/>
      <c r="U56" s="4"/>
      <c r="V56" s="4"/>
      <c r="W56" s="4"/>
      <c r="X56" s="4"/>
      <c r="Y56" s="4"/>
      <c r="Z56" s="4"/>
      <c r="AA56" s="4"/>
    </row>
    <row r="57" spans="1:27" ht="30">
      <c r="A57" s="11" t="s">
        <v>78</v>
      </c>
      <c r="B57" s="3" t="s">
        <v>160</v>
      </c>
      <c r="C57" s="4" t="s">
        <v>0</v>
      </c>
      <c r="D57" s="4" t="s">
        <v>4</v>
      </c>
      <c r="E57" s="12">
        <v>0.9</v>
      </c>
      <c r="F57" s="5"/>
      <c r="G57" s="5">
        <v>5</v>
      </c>
      <c r="H57" s="5">
        <v>4</v>
      </c>
      <c r="I57" s="5">
        <f t="shared" si="0"/>
        <v>1</v>
      </c>
      <c r="J57" s="5" t="s">
        <v>30</v>
      </c>
      <c r="K57" s="8">
        <v>40878.333333333336</v>
      </c>
      <c r="L57" s="8">
        <v>40878.708333333336</v>
      </c>
      <c r="M57" s="8" t="s">
        <v>143</v>
      </c>
      <c r="N57" s="4"/>
      <c r="O57" s="4"/>
      <c r="P57" s="4"/>
      <c r="Q57" s="4"/>
      <c r="R57" s="4"/>
      <c r="S57" s="19"/>
      <c r="T57" s="19"/>
      <c r="U57" s="19"/>
      <c r="V57" s="19"/>
      <c r="W57" s="19"/>
      <c r="X57" s="19"/>
      <c r="Y57" s="19"/>
      <c r="Z57" s="19"/>
      <c r="AA57" s="4"/>
    </row>
    <row r="58" spans="1:27" hidden="1">
      <c r="A58" s="7" t="s">
        <v>121</v>
      </c>
      <c r="B58" s="3"/>
      <c r="C58" s="4"/>
      <c r="D58" s="4"/>
      <c r="E58" s="5"/>
      <c r="F58" s="5"/>
      <c r="G58" s="5"/>
      <c r="H58" s="5"/>
      <c r="I58" s="5"/>
      <c r="J58" s="5"/>
      <c r="K58" s="5"/>
      <c r="L58" s="5"/>
      <c r="M58" s="5"/>
      <c r="N58" s="4"/>
      <c r="O58" s="4"/>
      <c r="P58" s="4"/>
      <c r="Q58" s="4"/>
      <c r="R58" s="4"/>
      <c r="S58" s="4"/>
      <c r="T58" s="4"/>
      <c r="U58" s="4"/>
      <c r="V58" s="4"/>
      <c r="W58" s="4"/>
      <c r="X58" s="4"/>
      <c r="Y58" s="4"/>
      <c r="Z58" s="4"/>
      <c r="AA58" s="4"/>
    </row>
    <row r="59" spans="1:27" hidden="1">
      <c r="A59" s="3" t="s">
        <v>122</v>
      </c>
      <c r="B59" s="3" t="s">
        <v>136</v>
      </c>
      <c r="C59" s="4" t="s">
        <v>33</v>
      </c>
      <c r="D59" s="4" t="s">
        <v>4</v>
      </c>
      <c r="E59" s="5"/>
      <c r="F59" s="5"/>
      <c r="G59" s="5"/>
      <c r="H59" s="5"/>
      <c r="I59" s="5"/>
      <c r="J59" s="5"/>
      <c r="K59" s="5"/>
      <c r="L59" s="5"/>
      <c r="M59" s="5"/>
      <c r="N59" s="4"/>
      <c r="O59" s="4"/>
      <c r="P59" s="4"/>
      <c r="Q59" s="4"/>
      <c r="R59" s="4"/>
      <c r="S59" s="4"/>
      <c r="T59" s="4"/>
      <c r="U59" s="4"/>
      <c r="V59" s="4"/>
      <c r="W59" s="4"/>
      <c r="X59" s="4"/>
      <c r="Y59" s="4"/>
      <c r="Z59" s="4"/>
      <c r="AA59" s="4"/>
    </row>
    <row r="60" spans="1:27" ht="38.25" customHeight="1">
      <c r="A60" s="11" t="s">
        <v>146</v>
      </c>
      <c r="B60" s="3" t="s">
        <v>161</v>
      </c>
      <c r="C60" s="15" t="s">
        <v>33</v>
      </c>
      <c r="D60" s="15" t="s">
        <v>147</v>
      </c>
      <c r="E60" s="12">
        <v>0.5</v>
      </c>
      <c r="F60" s="5"/>
      <c r="G60" s="5">
        <v>12</v>
      </c>
      <c r="H60" s="5">
        <v>6</v>
      </c>
      <c r="I60" s="5">
        <f t="shared" ref="I60:I61" si="2">G60-H60</f>
        <v>6</v>
      </c>
      <c r="J60" s="5"/>
      <c r="K60" s="5"/>
      <c r="L60" s="5"/>
      <c r="M60" s="5" t="s">
        <v>148</v>
      </c>
      <c r="N60" s="4"/>
      <c r="O60" s="4"/>
      <c r="P60" s="4"/>
      <c r="Q60" s="4"/>
      <c r="R60" s="4"/>
      <c r="S60" s="19"/>
      <c r="T60" s="19"/>
      <c r="U60" s="19"/>
      <c r="V60" s="19"/>
      <c r="W60" s="19"/>
      <c r="X60" s="19"/>
      <c r="Y60" s="19"/>
      <c r="Z60" s="19"/>
      <c r="AA60" s="19"/>
    </row>
    <row r="61" spans="1:27" ht="60">
      <c r="A61" s="11" t="s">
        <v>149</v>
      </c>
      <c r="B61" s="3" t="s">
        <v>172</v>
      </c>
      <c r="C61" s="15" t="s">
        <v>0</v>
      </c>
      <c r="D61" s="15" t="s">
        <v>4</v>
      </c>
      <c r="E61" s="12">
        <v>0.5</v>
      </c>
      <c r="F61" s="5"/>
      <c r="G61" s="5">
        <v>100</v>
      </c>
      <c r="H61" s="5">
        <v>80</v>
      </c>
      <c r="I61" s="5">
        <f t="shared" si="2"/>
        <v>20</v>
      </c>
      <c r="J61" s="5"/>
      <c r="K61" s="5"/>
      <c r="L61" s="5"/>
      <c r="M61" s="5" t="s">
        <v>106</v>
      </c>
      <c r="N61" s="4"/>
      <c r="O61" s="4"/>
      <c r="P61" s="4"/>
      <c r="Q61" s="4"/>
      <c r="R61" s="4"/>
      <c r="S61" s="19"/>
      <c r="T61" s="19"/>
      <c r="U61" s="19"/>
      <c r="V61" s="19"/>
      <c r="W61" s="19"/>
      <c r="X61" s="19"/>
      <c r="Y61" s="19"/>
      <c r="Z61" s="19"/>
      <c r="AA61" s="19"/>
    </row>
  </sheetData>
  <pageMargins left="0.2" right="0.2" top="0.25" bottom="0.25" header="0.3" footer="0.3"/>
  <pageSetup paperSize="5" scale="63" orientation="landscape" verticalDpi="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Remaining Hrs Pivot</vt:lpstr>
      <vt:lpstr>SAP</vt:lpstr>
      <vt:lpstr>Sheet2</vt:lpstr>
      <vt:lpstr>Sheet3</vt:lpstr>
      <vt:lpstr>SAP!Print_Area</vt:lpstr>
    </vt:vector>
  </TitlesOfParts>
  <Company>Honda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MM13043</dc:creator>
  <cp:lastModifiedBy>VC029195</cp:lastModifiedBy>
  <cp:lastPrinted>2012-07-31T17:11:50Z</cp:lastPrinted>
  <dcterms:created xsi:type="dcterms:W3CDTF">2012-03-28T20:20:15Z</dcterms:created>
  <dcterms:modified xsi:type="dcterms:W3CDTF">2012-07-31T18:25:04Z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Number">
    <vt:lpwstr/>
  </property>
  <property fmtid="{D5CDD505-2E9C-101B-9397-08002B2CF9AE}" pid="3" name="Project Name">
    <vt:lpwstr/>
  </property>
  <property fmtid="{D5CDD505-2E9C-101B-9397-08002B2CF9AE}" pid="4" name="E Flow Status">
    <vt:lpwstr>E-3</vt:lpwstr>
  </property>
  <property fmtid="{D5CDD505-2E9C-101B-9397-08002B2CF9AE}" pid="5" name="Business PM">
    <vt:lpwstr/>
  </property>
</Properties>
</file>