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iimblr1-my.sharepoint.com/personal/rvm_iimb_ac_in/Documents/d drive/rajbkup/MOOCs/Optimization/"/>
    </mc:Choice>
  </mc:AlternateContent>
  <xr:revisionPtr revIDLastSave="0" documentId="14_{5E715BA3-1400-4241-836C-07959DE9BA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 Toxic Water" sheetId="5" r:id="rId1"/>
    <sheet name="Min Cost" sheetId="6" r:id="rId2"/>
    <sheet name="With Objectives" sheetId="3" r:id="rId3"/>
    <sheet name="GP" sheetId="4" r:id="rId4"/>
    <sheet name="GP weights" sheetId="7" r:id="rId5"/>
    <sheet name="GP Weights 2" sheetId="13" r:id="rId6"/>
    <sheet name="P1 Goal Toxic Water" sheetId="9" r:id="rId7"/>
    <sheet name="P2 Goal Cost" sheetId="8" r:id="rId8"/>
  </sheets>
  <definedNames>
    <definedName name="solver_adj" localSheetId="3" hidden="1">GP!$B$4:$C$4,GP!$H$4:$K$4</definedName>
    <definedName name="solver_adj" localSheetId="4" hidden="1">'GP weights'!$B$4:$C$4,'GP weights'!$H$4:$K$4</definedName>
    <definedName name="solver_adj" localSheetId="5" hidden="1">'GP Weights 2'!$B$4:$C$4,'GP Weights 2'!$H$4:$K$4</definedName>
    <definedName name="solver_adj" localSheetId="1" hidden="1">'Min Cost'!$B$4:$C$4</definedName>
    <definedName name="solver_adj" localSheetId="0" hidden="1">'Min Toxic Water'!$B$4:$C$4</definedName>
    <definedName name="solver_adj" localSheetId="6" hidden="1">'P1 Goal Toxic Water'!$B$4:$C$4,'P1 Goal Toxic Water'!$H$4:$K$4</definedName>
    <definedName name="solver_adj" localSheetId="7" hidden="1">'P2 Goal Cost'!$B$4:$C$4,'P2 Goal Cost'!$H$4:$K$4</definedName>
    <definedName name="solver_adj" localSheetId="2" hidden="1">'With Objectives'!$B$5:$C$5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7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6" hidden="1">2</definedName>
    <definedName name="solver_drv" localSheetId="7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1" hidden="1">1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7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7" hidden="1">2147483647</definedName>
    <definedName name="solver_itr" localSheetId="2" hidden="1">2147483647</definedName>
    <definedName name="solver_lhs1" localSheetId="3" hidden="1">GP!$D$5:$D$7</definedName>
    <definedName name="solver_lhs1" localSheetId="4" hidden="1">'GP weights'!$D$5:$D$7</definedName>
    <definedName name="solver_lhs1" localSheetId="5" hidden="1">'GP Weights 2'!$D$5:$D$7</definedName>
    <definedName name="solver_lhs1" localSheetId="1" hidden="1">'Min Cost'!$D$5:$D$7</definedName>
    <definedName name="solver_lhs1" localSheetId="0" hidden="1">'Min Toxic Water'!$D$5:$D$7</definedName>
    <definedName name="solver_lhs1" localSheetId="6" hidden="1">'P1 Goal Toxic Water'!$D$5:$D$7</definedName>
    <definedName name="solver_lhs1" localSheetId="7" hidden="1">'P2 Goal Cost'!$D$5:$D$7</definedName>
    <definedName name="solver_lhs1" localSheetId="2" hidden="1">'With Objectives'!$D$10</definedName>
    <definedName name="solver_lhs2" localSheetId="3" hidden="1">GP!$D$8</definedName>
    <definedName name="solver_lhs2" localSheetId="4" hidden="1">'GP weights'!$D$8:$D$9</definedName>
    <definedName name="solver_lhs2" localSheetId="5" hidden="1">'GP Weights 2'!$D$8:$D$9</definedName>
    <definedName name="solver_lhs2" localSheetId="6" hidden="1">'P1 Goal Toxic Water'!$D$8</definedName>
    <definedName name="solver_lhs2" localSheetId="7" hidden="1">'P2 Goal Cost'!$D$8:$D$9</definedName>
    <definedName name="solver_lhs2" localSheetId="2" hidden="1">'With Objectives'!$D$6:$D$8</definedName>
    <definedName name="solver_lhs3" localSheetId="3" hidden="1">GP!$D$9</definedName>
    <definedName name="solver_lhs3" localSheetId="7" hidden="1">'P2 Goal Cost'!$H$4</definedName>
    <definedName name="solver_lhs3" localSheetId="2" hidden="1">'With Objectives'!$D$9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7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7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7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7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7" hidden="1">2147483647</definedName>
    <definedName name="solver_nod" localSheetId="2" hidden="1">2147483647</definedName>
    <definedName name="solver_num" localSheetId="3" hidden="1">3</definedName>
    <definedName name="solver_num" localSheetId="4" hidden="1">2</definedName>
    <definedName name="solver_num" localSheetId="5" hidden="1">2</definedName>
    <definedName name="solver_num" localSheetId="1" hidden="1">1</definedName>
    <definedName name="solver_num" localSheetId="0" hidden="1">1</definedName>
    <definedName name="solver_num" localSheetId="6" hidden="1">2</definedName>
    <definedName name="solver_num" localSheetId="7" hidden="1">3</definedName>
    <definedName name="solver_num" localSheetId="2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7" hidden="1">1</definedName>
    <definedName name="solver_nwt" localSheetId="2" hidden="1">1</definedName>
    <definedName name="solver_opt" localSheetId="3" hidden="1">GP!$D$11</definedName>
    <definedName name="solver_opt" localSheetId="4" hidden="1">'GP weights'!$D$11</definedName>
    <definedName name="solver_opt" localSheetId="5" hidden="1">'GP Weights 2'!$D$11</definedName>
    <definedName name="solver_opt" localSheetId="1" hidden="1">'Min Cost'!$B$12</definedName>
    <definedName name="solver_opt" localSheetId="0" hidden="1">'Min Toxic Water'!$D$9</definedName>
    <definedName name="solver_opt" localSheetId="6" hidden="1">'P1 Goal Toxic Water'!$D$11</definedName>
    <definedName name="solver_opt" localSheetId="7" hidden="1">'P2 Goal Cost'!$D$11</definedName>
    <definedName name="solver_opt" localSheetId="2" hidden="1">'With Objectives'!$D$12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1" hidden="1">1</definedName>
    <definedName name="solver_rbv" localSheetId="0" hidden="1">1</definedName>
    <definedName name="solver_rbv" localSheetId="6" hidden="1">2</definedName>
    <definedName name="solver_rbv" localSheetId="7" hidden="1">1</definedName>
    <definedName name="solver_rbv" localSheetId="2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el1" localSheetId="0" hidden="1">3</definedName>
    <definedName name="solver_rel1" localSheetId="6" hidden="1">3</definedName>
    <definedName name="solver_rel1" localSheetId="7" hidden="1">3</definedName>
    <definedName name="solver_rel1" localSheetId="2" hidden="1">1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1</definedName>
    <definedName name="solver_rel2" localSheetId="7" hidden="1">1</definedName>
    <definedName name="solver_rel2" localSheetId="2" hidden="1">3</definedName>
    <definedName name="solver_rel3" localSheetId="3" hidden="1">2</definedName>
    <definedName name="solver_rel3" localSheetId="7" hidden="1">2</definedName>
    <definedName name="solver_rel3" localSheetId="2" hidden="1">1</definedName>
    <definedName name="solver_rhs1" localSheetId="3" hidden="1">GP!$F$5:$F$7</definedName>
    <definedName name="solver_rhs1" localSheetId="4" hidden="1">'GP weights'!$F$5:$F$7</definedName>
    <definedName name="solver_rhs1" localSheetId="5" hidden="1">'GP Weights 2'!$F$5:$F$7</definedName>
    <definedName name="solver_rhs1" localSheetId="1" hidden="1">'Min Cost'!$F$5:$F$7</definedName>
    <definedName name="solver_rhs1" localSheetId="0" hidden="1">'Min Toxic Water'!$F$5:$F$7</definedName>
    <definedName name="solver_rhs1" localSheetId="6" hidden="1">'P1 Goal Toxic Water'!$F$5:$F$7</definedName>
    <definedName name="solver_rhs1" localSheetId="7" hidden="1">'P2 Goal Cost'!$F$5:$F$7</definedName>
    <definedName name="solver_rhs1" localSheetId="2" hidden="1">'With Objectives'!$F$10</definedName>
    <definedName name="solver_rhs2" localSheetId="3" hidden="1">GP!$F$8</definedName>
    <definedName name="solver_rhs2" localSheetId="4" hidden="1">'GP weights'!$F$8:$F$9</definedName>
    <definedName name="solver_rhs2" localSheetId="5" hidden="1">'GP Weights 2'!$F$8:$F$9</definedName>
    <definedName name="solver_rhs2" localSheetId="6" hidden="1">'P1 Goal Toxic Water'!$F$8</definedName>
    <definedName name="solver_rhs2" localSheetId="7" hidden="1">'P2 Goal Cost'!$F$8:$F$9</definedName>
    <definedName name="solver_rhs2" localSheetId="2" hidden="1">'With Objectives'!$F$6:$F$8</definedName>
    <definedName name="solver_rhs3" localSheetId="3" hidden="1">GP!$F$9</definedName>
    <definedName name="solver_rhs3" localSheetId="7" hidden="1">0</definedName>
    <definedName name="solver_rhs3" localSheetId="2" hidden="1">'With Objectives'!$F$9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7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7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6" hidden="1">2</definedName>
    <definedName name="solver_scl" localSheetId="7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7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7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7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6" hidden="1">2</definedName>
    <definedName name="solver_typ" localSheetId="7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7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3" l="1"/>
  <c r="B11" i="13"/>
  <c r="F9" i="13"/>
  <c r="D9" i="13"/>
  <c r="F8" i="13"/>
  <c r="D8" i="13"/>
  <c r="D7" i="13"/>
  <c r="D6" i="13"/>
  <c r="D5" i="13"/>
  <c r="D11" i="6"/>
  <c r="D11" i="5"/>
  <c r="F8" i="8"/>
  <c r="D11" i="8"/>
  <c r="F9" i="8"/>
  <c r="D9" i="8"/>
  <c r="D8" i="8"/>
  <c r="D7" i="8"/>
  <c r="D6" i="8"/>
  <c r="D5" i="8"/>
  <c r="D11" i="9"/>
  <c r="F9" i="9"/>
  <c r="D9" i="9"/>
  <c r="F8" i="9"/>
  <c r="D8" i="9"/>
  <c r="D7" i="9"/>
  <c r="D6" i="9"/>
  <c r="D5" i="9"/>
  <c r="C11" i="7"/>
  <c r="B11" i="7"/>
  <c r="F9" i="7"/>
  <c r="D9" i="7"/>
  <c r="F8" i="7"/>
  <c r="D8" i="7"/>
  <c r="D7" i="7"/>
  <c r="D6" i="7"/>
  <c r="D5" i="7"/>
  <c r="F9" i="4"/>
  <c r="C11" i="4"/>
  <c r="B11" i="4"/>
  <c r="F8" i="4"/>
  <c r="D8" i="4"/>
  <c r="D9" i="4"/>
  <c r="D7" i="4"/>
  <c r="D6" i="4"/>
  <c r="D5" i="4"/>
  <c r="D6" i="5"/>
  <c r="D7" i="5"/>
  <c r="D9" i="5"/>
  <c r="D5" i="5"/>
  <c r="D9" i="6"/>
  <c r="D7" i="6"/>
  <c r="D6" i="6"/>
  <c r="D5" i="6"/>
  <c r="D9" i="3"/>
  <c r="D12" i="3"/>
  <c r="D10" i="3"/>
  <c r="D8" i="3"/>
  <c r="D7" i="3"/>
  <c r="D6" i="3"/>
  <c r="D11" i="13" l="1"/>
  <c r="D11" i="7"/>
</calcChain>
</file>

<file path=xl/sharedStrings.xml><?xml version="1.0" encoding="utf-8"?>
<sst xmlns="http://schemas.openxmlformats.org/spreadsheetml/2006/main" count="130" uniqueCount="31">
  <si>
    <t>Cost</t>
  </si>
  <si>
    <t>&gt;=</t>
  </si>
  <si>
    <t>Budget</t>
  </si>
  <si>
    <t>&lt;=</t>
  </si>
  <si>
    <t>d2+</t>
  </si>
  <si>
    <t>d2-</t>
  </si>
  <si>
    <t>Toxic Water</t>
  </si>
  <si>
    <t>d1+</t>
  </si>
  <si>
    <t>d1-</t>
  </si>
  <si>
    <t>Min weighted sum of deviations</t>
  </si>
  <si>
    <t>High Grade Copper Produced</t>
  </si>
  <si>
    <t>Medium Grade Copper Produced</t>
  </si>
  <si>
    <t>Low Grade Copper Produced</t>
  </si>
  <si>
    <t>Toxic Water Produced</t>
  </si>
  <si>
    <t>Min deviation from P1 (Toxic Water) Goal</t>
  </si>
  <si>
    <t>Min deviation from P2 (Cost) Goal</t>
  </si>
  <si>
    <t>K</t>
  </si>
  <si>
    <t>L</t>
  </si>
  <si>
    <t>='</t>
  </si>
  <si>
    <t>Mining (Minimize Cost ignoring Toxic Water)</t>
  </si>
  <si>
    <t>Mining (Minimize Toxic Water ignoring Cost)</t>
  </si>
  <si>
    <t>Min Toxic Water</t>
  </si>
  <si>
    <t>Min Cost</t>
  </si>
  <si>
    <t>Number of Months</t>
  </si>
  <si>
    <t>(Goal 1)</t>
  </si>
  <si>
    <t>(Goal 2)</t>
  </si>
  <si>
    <t>With Objectives Added as Constraints</t>
  </si>
  <si>
    <t>Goal Programming (Equal Weights)</t>
  </si>
  <si>
    <t>Goal Programming (Different Weights)</t>
  </si>
  <si>
    <t>Preemtive Goal Programming (Priority Level 2)</t>
  </si>
  <si>
    <t>Preemptive Goal Programming (Priority Level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</si>
</sst>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/>
    <xf numFmtId="0" fontId="2" fillId="0" borderId="0" xfId="0" quotePrefix="1" applyFont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7B9391F-A7C1-48B9-B30A-A3733D1C62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82B2-7903-4C5D-8FC1-A3277125B065}">
  <dimension ref="A1:F11"/>
  <sheetViews>
    <sheetView tabSelected="1" workbookViewId="0">
      <selection activeCell="D17" sqref="D17"/>
    </sheetView>
  </sheetViews>
  <sheetFormatPr defaultRowHeight="14.5" x14ac:dyDescent="0.35"/>
  <cols>
    <col min="1" max="1" width="31.26953125" bestFit="1" customWidth="1"/>
  </cols>
  <sheetData>
    <row r="1" spans="1:6" ht="18.5" x14ac:dyDescent="0.45">
      <c r="A1" s="16" t="s">
        <v>20</v>
      </c>
      <c r="B1" s="16"/>
      <c r="C1" s="16"/>
      <c r="D1" s="16"/>
      <c r="E1" s="16"/>
      <c r="F1" s="16"/>
    </row>
    <row r="2" spans="1:6" x14ac:dyDescent="0.35">
      <c r="A2" s="8"/>
      <c r="B2" s="8"/>
      <c r="C2" s="8"/>
      <c r="D2" s="8"/>
      <c r="E2" s="8"/>
      <c r="F2" s="8"/>
    </row>
    <row r="3" spans="1:6" ht="15.5" x14ac:dyDescent="0.35">
      <c r="A3" s="9"/>
      <c r="B3" s="11" t="s">
        <v>16</v>
      </c>
      <c r="C3" s="11" t="s">
        <v>17</v>
      </c>
      <c r="D3" s="9"/>
      <c r="E3" s="9"/>
      <c r="F3" s="9"/>
    </row>
    <row r="4" spans="1:6" ht="15.5" x14ac:dyDescent="0.35">
      <c r="A4" s="9" t="s">
        <v>23</v>
      </c>
      <c r="B4" s="3">
        <v>6</v>
      </c>
      <c r="C4" s="3">
        <v>1.4999999999999996</v>
      </c>
      <c r="D4" s="9"/>
      <c r="E4" s="9"/>
      <c r="F4" s="9"/>
    </row>
    <row r="5" spans="1:6" ht="15.5" x14ac:dyDescent="0.35">
      <c r="A5" s="9" t="s">
        <v>10</v>
      </c>
      <c r="B5" s="9">
        <v>40</v>
      </c>
      <c r="C5" s="9">
        <v>12</v>
      </c>
      <c r="D5" s="9">
        <f>SUMPRODUCT($B$4:$C$4,B5:C5)</f>
        <v>258</v>
      </c>
      <c r="E5" s="10" t="s">
        <v>1</v>
      </c>
      <c r="F5" s="9">
        <v>150</v>
      </c>
    </row>
    <row r="6" spans="1:6" ht="15.5" x14ac:dyDescent="0.35">
      <c r="A6" s="9" t="s">
        <v>11</v>
      </c>
      <c r="B6" s="9">
        <v>12</v>
      </c>
      <c r="C6" s="9">
        <v>12</v>
      </c>
      <c r="D6" s="9">
        <f t="shared" ref="D6:D11" si="0">SUMPRODUCT($B$4:$C$4,B6:C6)</f>
        <v>90</v>
      </c>
      <c r="E6" s="10" t="s">
        <v>1</v>
      </c>
      <c r="F6" s="9">
        <v>90</v>
      </c>
    </row>
    <row r="7" spans="1:6" ht="15.5" x14ac:dyDescent="0.35">
      <c r="A7" s="9" t="s">
        <v>12</v>
      </c>
      <c r="B7" s="9">
        <v>35</v>
      </c>
      <c r="C7" s="9">
        <v>60</v>
      </c>
      <c r="D7" s="9">
        <f t="shared" si="0"/>
        <v>300</v>
      </c>
      <c r="E7" s="10" t="s">
        <v>1</v>
      </c>
      <c r="F7" s="9">
        <v>300</v>
      </c>
    </row>
    <row r="8" spans="1:6" x14ac:dyDescent="0.35">
      <c r="A8" s="8"/>
      <c r="B8" s="8"/>
      <c r="C8" s="8"/>
      <c r="D8" s="8"/>
      <c r="E8" s="8"/>
      <c r="F8" s="8"/>
    </row>
    <row r="9" spans="1:6" ht="15.5" x14ac:dyDescent="0.35">
      <c r="A9" s="9" t="s">
        <v>21</v>
      </c>
      <c r="B9" s="9">
        <v>700</v>
      </c>
      <c r="C9" s="9">
        <v>1100</v>
      </c>
      <c r="D9" s="3">
        <f t="shared" si="0"/>
        <v>5850</v>
      </c>
      <c r="E9" s="9"/>
      <c r="F9" s="9"/>
    </row>
    <row r="11" spans="1:6" ht="15.5" x14ac:dyDescent="0.35">
      <c r="A11" s="9" t="s">
        <v>0</v>
      </c>
      <c r="B11" s="9">
        <v>2000</v>
      </c>
      <c r="C11" s="9">
        <v>1600</v>
      </c>
      <c r="D11" s="3">
        <f t="shared" si="0"/>
        <v>14400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839D-94B5-4C28-B99E-43B717CA9CE6}">
  <dimension ref="A1:F11"/>
  <sheetViews>
    <sheetView workbookViewId="0">
      <selection sqref="A1:F1"/>
    </sheetView>
  </sheetViews>
  <sheetFormatPr defaultRowHeight="14.5" x14ac:dyDescent="0.35"/>
  <cols>
    <col min="1" max="1" width="32.6328125" customWidth="1"/>
  </cols>
  <sheetData>
    <row r="1" spans="1:6" ht="18.5" x14ac:dyDescent="0.45">
      <c r="A1" s="16" t="s">
        <v>19</v>
      </c>
      <c r="B1" s="16"/>
      <c r="C1" s="16"/>
      <c r="D1" s="16"/>
      <c r="E1" s="16"/>
      <c r="F1" s="16"/>
    </row>
    <row r="2" spans="1:6" x14ac:dyDescent="0.35">
      <c r="A2" s="8"/>
      <c r="B2" s="8"/>
      <c r="C2" s="8"/>
      <c r="D2" s="8"/>
      <c r="E2" s="8"/>
      <c r="F2" s="8"/>
    </row>
    <row r="3" spans="1:6" ht="15.5" x14ac:dyDescent="0.35">
      <c r="A3" s="9" t="s">
        <v>23</v>
      </c>
      <c r="B3" s="10" t="s">
        <v>16</v>
      </c>
      <c r="C3" s="10" t="s">
        <v>17</v>
      </c>
      <c r="D3" s="9"/>
      <c r="E3" s="9"/>
      <c r="F3" s="9"/>
    </row>
    <row r="4" spans="1:6" ht="15.5" x14ac:dyDescent="0.35">
      <c r="A4" s="9"/>
      <c r="B4" s="3">
        <v>2.1428571428571423</v>
      </c>
      <c r="C4" s="3">
        <v>5.3571428571428577</v>
      </c>
      <c r="D4" s="9"/>
      <c r="E4" s="9"/>
      <c r="F4" s="9"/>
    </row>
    <row r="5" spans="1:6" ht="15.5" x14ac:dyDescent="0.35">
      <c r="A5" s="9" t="s">
        <v>10</v>
      </c>
      <c r="B5" s="9">
        <v>40</v>
      </c>
      <c r="C5" s="9">
        <v>12</v>
      </c>
      <c r="D5" s="9">
        <f>SUMPRODUCT($B$4:$C$4,B5:C5)</f>
        <v>150</v>
      </c>
      <c r="E5" s="10" t="s">
        <v>1</v>
      </c>
      <c r="F5" s="10">
        <v>150</v>
      </c>
    </row>
    <row r="6" spans="1:6" ht="15.5" x14ac:dyDescent="0.35">
      <c r="A6" s="9" t="s">
        <v>11</v>
      </c>
      <c r="B6" s="9">
        <v>12</v>
      </c>
      <c r="C6" s="9">
        <v>12</v>
      </c>
      <c r="D6" s="9">
        <f>SUMPRODUCT($B$4:$C$4,B6:C6)</f>
        <v>90</v>
      </c>
      <c r="E6" s="10" t="s">
        <v>1</v>
      </c>
      <c r="F6" s="10">
        <v>90</v>
      </c>
    </row>
    <row r="7" spans="1:6" ht="15.5" x14ac:dyDescent="0.35">
      <c r="A7" s="9" t="s">
        <v>12</v>
      </c>
      <c r="B7" s="9">
        <v>35</v>
      </c>
      <c r="C7" s="9">
        <v>60</v>
      </c>
      <c r="D7" s="9">
        <f>SUMPRODUCT($B$4:$C$4,B7:C7)</f>
        <v>396.42857142857144</v>
      </c>
      <c r="E7" s="10" t="s">
        <v>1</v>
      </c>
      <c r="F7" s="10">
        <v>300</v>
      </c>
    </row>
    <row r="8" spans="1:6" x14ac:dyDescent="0.35">
      <c r="A8" s="8"/>
      <c r="B8" s="8"/>
      <c r="C8" s="8"/>
      <c r="D8" s="8"/>
      <c r="E8" s="8"/>
      <c r="F8" s="8"/>
    </row>
    <row r="9" spans="1:6" ht="15.5" x14ac:dyDescent="0.35">
      <c r="A9" s="9" t="s">
        <v>22</v>
      </c>
      <c r="B9" s="9">
        <v>2000</v>
      </c>
      <c r="C9" s="9">
        <v>1600</v>
      </c>
      <c r="D9" s="3">
        <f>SUMPRODUCT($B$4:$C$4,B9:C9)</f>
        <v>12857.142857142857</v>
      </c>
      <c r="E9" s="9"/>
      <c r="F9" s="9"/>
    </row>
    <row r="11" spans="1:6" ht="15.5" x14ac:dyDescent="0.35">
      <c r="A11" s="9" t="s">
        <v>6</v>
      </c>
      <c r="B11" s="9">
        <v>700</v>
      </c>
      <c r="C11" s="9">
        <v>1100</v>
      </c>
      <c r="D11" s="3">
        <f>SUMPRODUCT($B$4:$C$4,B11:C11)</f>
        <v>7392.8571428571431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F99B-18A4-425C-891C-37CE3EA1BD46}">
  <dimension ref="A2:G12"/>
  <sheetViews>
    <sheetView workbookViewId="0">
      <selection activeCell="D12" sqref="D12"/>
    </sheetView>
  </sheetViews>
  <sheetFormatPr defaultRowHeight="14.5" x14ac:dyDescent="0.35"/>
  <cols>
    <col min="1" max="1" width="31.26953125" bestFit="1" customWidth="1"/>
    <col min="4" max="4" width="7.26953125" customWidth="1"/>
    <col min="5" max="5" width="6.6328125" customWidth="1"/>
    <col min="6" max="6" width="6.26953125" bestFit="1" customWidth="1"/>
  </cols>
  <sheetData>
    <row r="2" spans="1:7" ht="18.5" x14ac:dyDescent="0.45">
      <c r="A2" s="16" t="s">
        <v>26</v>
      </c>
      <c r="B2" s="16"/>
      <c r="C2" s="16"/>
      <c r="D2" s="16"/>
      <c r="E2" s="16"/>
      <c r="F2" s="16"/>
    </row>
    <row r="4" spans="1:7" ht="15.5" x14ac:dyDescent="0.35">
      <c r="A4" s="1"/>
      <c r="B4" s="2" t="s">
        <v>16</v>
      </c>
      <c r="C4" s="2" t="s">
        <v>17</v>
      </c>
      <c r="D4" s="1"/>
      <c r="E4" s="1"/>
      <c r="F4" s="1"/>
    </row>
    <row r="5" spans="1:7" ht="15.5" x14ac:dyDescent="0.35">
      <c r="A5" s="1"/>
      <c r="B5" s="12">
        <v>0</v>
      </c>
      <c r="C5" s="12">
        <v>0</v>
      </c>
      <c r="D5" s="1"/>
      <c r="E5" s="1"/>
      <c r="F5" s="1"/>
    </row>
    <row r="6" spans="1:7" ht="15.5" x14ac:dyDescent="0.35">
      <c r="A6" s="1" t="s">
        <v>10</v>
      </c>
      <c r="B6" s="1">
        <v>40</v>
      </c>
      <c r="C6" s="1">
        <v>12</v>
      </c>
      <c r="D6" s="1">
        <f>SUMPRODUCT($B$4:$C$4,B6:C6)</f>
        <v>0</v>
      </c>
      <c r="E6" s="2" t="s">
        <v>1</v>
      </c>
      <c r="F6" s="1">
        <v>150</v>
      </c>
    </row>
    <row r="7" spans="1:7" ht="15.5" x14ac:dyDescent="0.35">
      <c r="A7" s="1" t="s">
        <v>11</v>
      </c>
      <c r="B7" s="1">
        <v>12</v>
      </c>
      <c r="C7" s="1">
        <v>12</v>
      </c>
      <c r="D7" s="1">
        <f>SUMPRODUCT($B$4:$C$4,B7:C7)</f>
        <v>0</v>
      </c>
      <c r="E7" s="2" t="s">
        <v>1</v>
      </c>
      <c r="F7" s="1">
        <v>90</v>
      </c>
    </row>
    <row r="8" spans="1:7" ht="15.5" x14ac:dyDescent="0.35">
      <c r="A8" s="1" t="s">
        <v>12</v>
      </c>
      <c r="B8" s="1">
        <v>35</v>
      </c>
      <c r="C8" s="1">
        <v>60</v>
      </c>
      <c r="D8" s="1">
        <f>SUMPRODUCT($B$4:$C$4,B8:C8)</f>
        <v>0</v>
      </c>
      <c r="E8" s="2" t="s">
        <v>1</v>
      </c>
      <c r="F8" s="1">
        <v>300</v>
      </c>
    </row>
    <row r="9" spans="1:7" ht="15.5" x14ac:dyDescent="0.35">
      <c r="A9" s="13" t="s">
        <v>13</v>
      </c>
      <c r="B9" s="13">
        <v>700</v>
      </c>
      <c r="C9" s="13">
        <v>1100</v>
      </c>
      <c r="D9" s="13">
        <f>SUMPRODUCT($B$4:$C$4,B9:C9)</f>
        <v>0</v>
      </c>
      <c r="E9" s="14" t="s">
        <v>3</v>
      </c>
      <c r="F9" s="13">
        <v>6000</v>
      </c>
      <c r="G9" s="15" t="s">
        <v>24</v>
      </c>
    </row>
    <row r="10" spans="1:7" ht="15.5" x14ac:dyDescent="0.35">
      <c r="A10" s="13" t="s">
        <v>2</v>
      </c>
      <c r="B10" s="13">
        <v>2000</v>
      </c>
      <c r="C10" s="13">
        <v>1600</v>
      </c>
      <c r="D10" s="13">
        <f>SUMPRODUCT($B$4:$C$4,B10:C10)</f>
        <v>0</v>
      </c>
      <c r="E10" s="14" t="s">
        <v>3</v>
      </c>
      <c r="F10" s="13">
        <v>12000</v>
      </c>
      <c r="G10" s="15" t="s">
        <v>25</v>
      </c>
    </row>
    <row r="12" spans="1:7" ht="15.5" x14ac:dyDescent="0.35">
      <c r="A12" s="1" t="s">
        <v>0</v>
      </c>
      <c r="B12" s="1">
        <v>2000</v>
      </c>
      <c r="C12" s="1">
        <v>1600</v>
      </c>
      <c r="D12" s="3">
        <f>SUMPRODUCT($B$4:$C$4,B12:C12)</f>
        <v>0</v>
      </c>
      <c r="E12" s="1"/>
      <c r="F12" s="1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4804-DB39-4182-A441-0F456F136C43}">
  <dimension ref="A1:K11"/>
  <sheetViews>
    <sheetView workbookViewId="0">
      <selection activeCell="I11" sqref="I11"/>
    </sheetView>
  </sheetViews>
  <sheetFormatPr defaultRowHeight="14.5" x14ac:dyDescent="0.35"/>
  <cols>
    <col min="1" max="1" width="31.7265625" customWidth="1"/>
  </cols>
  <sheetData>
    <row r="1" spans="1:11" ht="18.5" x14ac:dyDescent="0.45">
      <c r="A1" s="16" t="s">
        <v>27</v>
      </c>
      <c r="B1" s="16"/>
      <c r="C1" s="16"/>
      <c r="D1" s="16"/>
      <c r="E1" s="16"/>
      <c r="F1" s="16"/>
    </row>
    <row r="3" spans="1:11" ht="15.5" x14ac:dyDescent="0.35">
      <c r="A3" s="1"/>
      <c r="B3" s="2" t="s">
        <v>16</v>
      </c>
      <c r="C3" s="2" t="s">
        <v>17</v>
      </c>
      <c r="D3" s="1"/>
      <c r="E3" s="1"/>
      <c r="F3" s="1"/>
      <c r="H3" s="5" t="s">
        <v>7</v>
      </c>
      <c r="I3" s="4" t="s">
        <v>8</v>
      </c>
      <c r="J3" s="5" t="s">
        <v>4</v>
      </c>
      <c r="K3" s="4" t="s">
        <v>5</v>
      </c>
    </row>
    <row r="4" spans="1:11" ht="15.5" x14ac:dyDescent="0.35">
      <c r="A4" s="1"/>
      <c r="B4" s="3"/>
      <c r="C4" s="3"/>
      <c r="D4" s="1"/>
      <c r="E4" s="1"/>
      <c r="F4" s="1"/>
      <c r="H4" s="6"/>
      <c r="I4" s="6"/>
      <c r="J4" s="6"/>
      <c r="K4" s="6">
        <v>0</v>
      </c>
    </row>
    <row r="5" spans="1:11" ht="15.5" x14ac:dyDescent="0.35">
      <c r="A5" s="1" t="s">
        <v>10</v>
      </c>
      <c r="B5" s="1">
        <v>40</v>
      </c>
      <c r="C5" s="1">
        <v>12</v>
      </c>
      <c r="D5" s="1">
        <f>SUMPRODUCT($B$4:$C$4,B5:C5)</f>
        <v>0</v>
      </c>
      <c r="E5" s="2" t="s">
        <v>1</v>
      </c>
      <c r="F5" s="1">
        <v>150</v>
      </c>
    </row>
    <row r="6" spans="1:11" ht="15.5" x14ac:dyDescent="0.35">
      <c r="A6" s="1" t="s">
        <v>11</v>
      </c>
      <c r="B6" s="1">
        <v>12</v>
      </c>
      <c r="C6" s="1">
        <v>12</v>
      </c>
      <c r="D6" s="1">
        <f t="shared" ref="D6:D7" si="0">SUMPRODUCT($B$4:$C$4,B6:C6)</f>
        <v>0</v>
      </c>
      <c r="E6" s="2" t="s">
        <v>1</v>
      </c>
      <c r="F6" s="1">
        <v>90</v>
      </c>
    </row>
    <row r="7" spans="1:11" ht="15.5" x14ac:dyDescent="0.35">
      <c r="A7" s="1" t="s">
        <v>12</v>
      </c>
      <c r="B7" s="1">
        <v>35</v>
      </c>
      <c r="C7" s="1">
        <v>60</v>
      </c>
      <c r="D7" s="1">
        <f t="shared" si="0"/>
        <v>0</v>
      </c>
      <c r="E7" s="2" t="s">
        <v>1</v>
      </c>
      <c r="F7" s="1">
        <v>300</v>
      </c>
    </row>
    <row r="8" spans="1:11" ht="15.5" x14ac:dyDescent="0.35">
      <c r="A8" s="1" t="s">
        <v>13</v>
      </c>
      <c r="B8" s="1">
        <v>700</v>
      </c>
      <c r="C8" s="1">
        <v>1100</v>
      </c>
      <c r="D8" s="1">
        <f>SUMPRODUCT($B$4:$C$4,B8:C8)</f>
        <v>0</v>
      </c>
      <c r="E8" s="7" t="s">
        <v>18</v>
      </c>
      <c r="F8" s="1">
        <f>6000+H4-I4</f>
        <v>6000</v>
      </c>
    </row>
    <row r="9" spans="1:11" ht="15.5" x14ac:dyDescent="0.35">
      <c r="A9" s="1" t="s">
        <v>2</v>
      </c>
      <c r="B9" s="1">
        <v>2000</v>
      </c>
      <c r="C9" s="1">
        <v>1600</v>
      </c>
      <c r="D9" s="1">
        <f>SUMPRODUCT($B$4:$C$4,B9:C9)</f>
        <v>0</v>
      </c>
      <c r="E9" s="7" t="s">
        <v>18</v>
      </c>
      <c r="F9" s="1">
        <f>12000+J4-K4</f>
        <v>12000</v>
      </c>
    </row>
    <row r="11" spans="1:11" ht="15.5" x14ac:dyDescent="0.35">
      <c r="A11" s="1" t="s">
        <v>9</v>
      </c>
      <c r="B11" s="1">
        <f>H4</f>
        <v>0</v>
      </c>
      <c r="C11" s="1">
        <f>J4</f>
        <v>0</v>
      </c>
      <c r="D11" s="3"/>
      <c r="E11" s="1"/>
      <c r="F11" s="1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E2B9-3C10-44CE-A01C-B085100DD4C3}">
  <dimension ref="A1:K11"/>
  <sheetViews>
    <sheetView workbookViewId="0">
      <selection activeCell="D11" sqref="D11"/>
    </sheetView>
  </sheetViews>
  <sheetFormatPr defaultRowHeight="14.5" x14ac:dyDescent="0.35"/>
  <cols>
    <col min="1" max="1" width="31.08984375" customWidth="1"/>
  </cols>
  <sheetData>
    <row r="1" spans="1:11" ht="18.5" x14ac:dyDescent="0.45">
      <c r="A1" s="16" t="s">
        <v>28</v>
      </c>
      <c r="B1" s="16"/>
      <c r="C1" s="16"/>
      <c r="D1" s="16"/>
      <c r="E1" s="16"/>
      <c r="F1" s="16"/>
    </row>
    <row r="3" spans="1:11" ht="15.5" x14ac:dyDescent="0.35">
      <c r="A3" s="1"/>
      <c r="B3" s="2" t="s">
        <v>16</v>
      </c>
      <c r="C3" s="2" t="s">
        <v>17</v>
      </c>
      <c r="D3" s="1"/>
      <c r="E3" s="1"/>
      <c r="F3" s="1"/>
      <c r="H3" s="5" t="s">
        <v>7</v>
      </c>
      <c r="I3" s="4" t="s">
        <v>8</v>
      </c>
      <c r="J3" s="5" t="s">
        <v>4</v>
      </c>
      <c r="K3" s="4" t="s">
        <v>5</v>
      </c>
    </row>
    <row r="4" spans="1:11" ht="15.5" x14ac:dyDescent="0.35">
      <c r="A4" s="1"/>
      <c r="B4" s="3"/>
      <c r="C4" s="3"/>
      <c r="D4" s="1"/>
      <c r="E4" s="1"/>
      <c r="F4" s="1"/>
      <c r="H4" s="6"/>
      <c r="I4" s="6"/>
      <c r="J4" s="6"/>
      <c r="K4" s="6"/>
    </row>
    <row r="5" spans="1:11" ht="15.5" x14ac:dyDescent="0.35">
      <c r="A5" s="1" t="s">
        <v>10</v>
      </c>
      <c r="B5" s="1">
        <v>40</v>
      </c>
      <c r="C5" s="1">
        <v>12</v>
      </c>
      <c r="D5" s="1">
        <f>SUMPRODUCT($B$4:$C$4,B5:C5)</f>
        <v>0</v>
      </c>
      <c r="E5" s="2" t="s">
        <v>1</v>
      </c>
      <c r="F5" s="1">
        <v>150</v>
      </c>
    </row>
    <row r="6" spans="1:11" ht="15.5" x14ac:dyDescent="0.35">
      <c r="A6" s="1" t="s">
        <v>11</v>
      </c>
      <c r="B6" s="1">
        <v>12</v>
      </c>
      <c r="C6" s="1">
        <v>12</v>
      </c>
      <c r="D6" s="1">
        <f t="shared" ref="D6:D7" si="0">SUMPRODUCT($B$4:$C$4,B6:C6)</f>
        <v>0</v>
      </c>
      <c r="E6" s="2" t="s">
        <v>1</v>
      </c>
      <c r="F6" s="1">
        <v>90</v>
      </c>
    </row>
    <row r="7" spans="1:11" ht="15.5" x14ac:dyDescent="0.35">
      <c r="A7" s="1" t="s">
        <v>12</v>
      </c>
      <c r="B7" s="1">
        <v>35</v>
      </c>
      <c r="C7" s="1">
        <v>60</v>
      </c>
      <c r="D7" s="1">
        <f t="shared" si="0"/>
        <v>0</v>
      </c>
      <c r="E7" s="2" t="s">
        <v>1</v>
      </c>
      <c r="F7" s="1">
        <v>300</v>
      </c>
    </row>
    <row r="8" spans="1:11" ht="15.5" x14ac:dyDescent="0.35">
      <c r="A8" s="1" t="s">
        <v>13</v>
      </c>
      <c r="B8" s="1">
        <v>700</v>
      </c>
      <c r="C8" s="1">
        <v>1100</v>
      </c>
      <c r="D8" s="1">
        <f>SUMPRODUCT($B$4:$C$4,B8:C8)</f>
        <v>0</v>
      </c>
      <c r="E8" s="7" t="s">
        <v>18</v>
      </c>
      <c r="F8" s="1">
        <f>6000+H4-I4</f>
        <v>6000</v>
      </c>
    </row>
    <row r="9" spans="1:11" ht="15.5" x14ac:dyDescent="0.35">
      <c r="A9" s="1" t="s">
        <v>2</v>
      </c>
      <c r="B9" s="1">
        <v>2000</v>
      </c>
      <c r="C9" s="1">
        <v>1600</v>
      </c>
      <c r="D9" s="1">
        <f>SUMPRODUCT($B$4:$C$4,B9:C9)</f>
        <v>0</v>
      </c>
      <c r="E9" s="7" t="s">
        <v>18</v>
      </c>
      <c r="F9" s="1">
        <f>12000+J4-K4</f>
        <v>12000</v>
      </c>
    </row>
    <row r="11" spans="1:11" ht="15.5" x14ac:dyDescent="0.35">
      <c r="A11" s="1" t="s">
        <v>9</v>
      </c>
      <c r="B11" s="1">
        <f>H4</f>
        <v>0</v>
      </c>
      <c r="C11" s="1">
        <f>J4</f>
        <v>0</v>
      </c>
      <c r="D11" s="3">
        <f>2*B11+C11</f>
        <v>0</v>
      </c>
      <c r="E11" s="1"/>
      <c r="F11" s="1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9D44-8DBA-4BA7-9585-ACDC28B0A89A}">
  <dimension ref="A1:K11"/>
  <sheetViews>
    <sheetView workbookViewId="0">
      <selection activeCell="D11" sqref="D11"/>
    </sheetView>
  </sheetViews>
  <sheetFormatPr defaultRowHeight="14.5" x14ac:dyDescent="0.35"/>
  <sheetData>
    <row r="1" spans="1:11" ht="18.5" x14ac:dyDescent="0.45">
      <c r="A1" s="16" t="s">
        <v>28</v>
      </c>
      <c r="B1" s="16"/>
      <c r="C1" s="16"/>
      <c r="D1" s="16"/>
      <c r="E1" s="16"/>
      <c r="F1" s="16"/>
    </row>
    <row r="3" spans="1:11" ht="15.5" x14ac:dyDescent="0.35">
      <c r="A3" s="1"/>
      <c r="B3" s="2" t="s">
        <v>16</v>
      </c>
      <c r="C3" s="2" t="s">
        <v>17</v>
      </c>
      <c r="D3" s="1"/>
      <c r="E3" s="1"/>
      <c r="F3" s="1"/>
      <c r="H3" s="5" t="s">
        <v>7</v>
      </c>
      <c r="I3" s="4" t="s">
        <v>8</v>
      </c>
      <c r="J3" s="5" t="s">
        <v>4</v>
      </c>
      <c r="K3" s="4" t="s">
        <v>5</v>
      </c>
    </row>
    <row r="4" spans="1:11" ht="15.5" x14ac:dyDescent="0.35">
      <c r="A4" s="1"/>
      <c r="B4" s="3"/>
      <c r="C4" s="3"/>
      <c r="D4" s="1"/>
      <c r="E4" s="1"/>
      <c r="F4" s="1"/>
      <c r="H4" s="6"/>
      <c r="I4" s="6"/>
      <c r="J4" s="6"/>
      <c r="K4" s="6"/>
    </row>
    <row r="5" spans="1:11" ht="15.5" x14ac:dyDescent="0.35">
      <c r="A5" s="1" t="s">
        <v>10</v>
      </c>
      <c r="B5" s="1">
        <v>40</v>
      </c>
      <c r="C5" s="1">
        <v>12</v>
      </c>
      <c r="D5" s="1">
        <f>SUMPRODUCT($B$4:$C$4,B5:C5)</f>
        <v>0</v>
      </c>
      <c r="E5" s="2" t="s">
        <v>1</v>
      </c>
      <c r="F5" s="1">
        <v>150</v>
      </c>
    </row>
    <row r="6" spans="1:11" ht="15.5" x14ac:dyDescent="0.35">
      <c r="A6" s="1" t="s">
        <v>11</v>
      </c>
      <c r="B6" s="1">
        <v>12</v>
      </c>
      <c r="C6" s="1">
        <v>12</v>
      </c>
      <c r="D6" s="1">
        <f t="shared" ref="D6:D7" si="0">SUMPRODUCT($B$4:$C$4,B6:C6)</f>
        <v>0</v>
      </c>
      <c r="E6" s="2" t="s">
        <v>1</v>
      </c>
      <c r="F6" s="1">
        <v>90</v>
      </c>
    </row>
    <row r="7" spans="1:11" ht="15.5" x14ac:dyDescent="0.35">
      <c r="A7" s="1" t="s">
        <v>12</v>
      </c>
      <c r="B7" s="1">
        <v>35</v>
      </c>
      <c r="C7" s="1">
        <v>60</v>
      </c>
      <c r="D7" s="1">
        <f t="shared" si="0"/>
        <v>0</v>
      </c>
      <c r="E7" s="2" t="s">
        <v>1</v>
      </c>
      <c r="F7" s="1">
        <v>300</v>
      </c>
    </row>
    <row r="8" spans="1:11" ht="15.5" x14ac:dyDescent="0.35">
      <c r="A8" s="1" t="s">
        <v>13</v>
      </c>
      <c r="B8" s="1">
        <v>700</v>
      </c>
      <c r="C8" s="1">
        <v>1100</v>
      </c>
      <c r="D8" s="1">
        <f>SUMPRODUCT($B$4:$C$4,B8:C8)</f>
        <v>0</v>
      </c>
      <c r="E8" s="7" t="s">
        <v>18</v>
      </c>
      <c r="F8" s="1">
        <f>6000+H4-I4</f>
        <v>6000</v>
      </c>
    </row>
    <row r="9" spans="1:11" ht="15.5" x14ac:dyDescent="0.35">
      <c r="A9" s="1" t="s">
        <v>2</v>
      </c>
      <c r="B9" s="1">
        <v>2000</v>
      </c>
      <c r="C9" s="1">
        <v>1600</v>
      </c>
      <c r="D9" s="1">
        <f>SUMPRODUCT($B$4:$C$4,B9:C9)</f>
        <v>0</v>
      </c>
      <c r="E9" s="7" t="s">
        <v>18</v>
      </c>
      <c r="F9" s="1">
        <f>12000+J4-K4</f>
        <v>12000</v>
      </c>
    </row>
    <row r="11" spans="1:11" ht="15.5" x14ac:dyDescent="0.35">
      <c r="A11" s="1" t="s">
        <v>9</v>
      </c>
      <c r="B11" s="1">
        <f>H4</f>
        <v>0</v>
      </c>
      <c r="C11" s="1">
        <f>J4</f>
        <v>0</v>
      </c>
      <c r="D11" s="3">
        <f>B11+2*C11</f>
        <v>0</v>
      </c>
      <c r="E11" s="1"/>
      <c r="F11" s="1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2F4-E0FB-4F49-A254-0B0F18A2407D}">
  <dimension ref="A1:K11"/>
  <sheetViews>
    <sheetView workbookViewId="0">
      <selection activeCell="D11" sqref="D11"/>
    </sheetView>
  </sheetViews>
  <sheetFormatPr defaultRowHeight="14.5" x14ac:dyDescent="0.35"/>
  <cols>
    <col min="1" max="1" width="39.453125" customWidth="1"/>
  </cols>
  <sheetData>
    <row r="1" spans="1:11" ht="18.5" x14ac:dyDescent="0.45">
      <c r="A1" s="16" t="s">
        <v>30</v>
      </c>
      <c r="B1" s="16"/>
      <c r="C1" s="16"/>
      <c r="D1" s="16"/>
      <c r="E1" s="16"/>
      <c r="F1" s="16"/>
    </row>
    <row r="3" spans="1:11" ht="15.5" x14ac:dyDescent="0.35">
      <c r="A3" s="1"/>
      <c r="B3" s="2" t="s">
        <v>16</v>
      </c>
      <c r="C3" s="2" t="s">
        <v>17</v>
      </c>
      <c r="D3" s="1"/>
      <c r="E3" s="1"/>
      <c r="F3" s="1"/>
      <c r="H3" s="5" t="s">
        <v>7</v>
      </c>
      <c r="I3" s="4" t="s">
        <v>8</v>
      </c>
      <c r="J3" s="5" t="s">
        <v>4</v>
      </c>
      <c r="K3" s="4" t="s">
        <v>5</v>
      </c>
    </row>
    <row r="4" spans="1:11" ht="15.5" x14ac:dyDescent="0.35">
      <c r="A4" s="1"/>
      <c r="B4" s="3"/>
      <c r="C4" s="3"/>
      <c r="D4" s="1"/>
      <c r="E4" s="1"/>
      <c r="F4" s="1"/>
      <c r="H4" s="6"/>
      <c r="I4" s="6"/>
      <c r="J4" s="6"/>
      <c r="K4" s="6"/>
    </row>
    <row r="5" spans="1:11" ht="15.5" x14ac:dyDescent="0.35">
      <c r="A5" s="1" t="s">
        <v>10</v>
      </c>
      <c r="B5" s="1">
        <v>40</v>
      </c>
      <c r="C5" s="1">
        <v>12</v>
      </c>
      <c r="D5" s="1">
        <f>SUMPRODUCT($B$4:$C$4,B5:C5)</f>
        <v>0</v>
      </c>
      <c r="E5" s="2" t="s">
        <v>1</v>
      </c>
      <c r="F5" s="1">
        <v>150</v>
      </c>
    </row>
    <row r="6" spans="1:11" ht="15.5" x14ac:dyDescent="0.35">
      <c r="A6" s="1" t="s">
        <v>11</v>
      </c>
      <c r="B6" s="1">
        <v>12</v>
      </c>
      <c r="C6" s="1">
        <v>12</v>
      </c>
      <c r="D6" s="1">
        <f t="shared" ref="D6:D7" si="0">SUMPRODUCT($B$4:$C$4,B6:C6)</f>
        <v>0</v>
      </c>
      <c r="E6" s="2" t="s">
        <v>1</v>
      </c>
      <c r="F6" s="1"/>
    </row>
    <row r="7" spans="1:11" ht="15.5" x14ac:dyDescent="0.35">
      <c r="A7" s="1" t="s">
        <v>12</v>
      </c>
      <c r="B7" s="1">
        <v>35</v>
      </c>
      <c r="C7" s="1">
        <v>60</v>
      </c>
      <c r="D7" s="1">
        <f t="shared" si="0"/>
        <v>0</v>
      </c>
      <c r="E7" s="2" t="s">
        <v>1</v>
      </c>
      <c r="F7" s="1">
        <v>300</v>
      </c>
    </row>
    <row r="8" spans="1:11" ht="15.5" x14ac:dyDescent="0.35">
      <c r="A8" s="1" t="s">
        <v>13</v>
      </c>
      <c r="B8" s="1">
        <v>700</v>
      </c>
      <c r="C8" s="1">
        <v>1100</v>
      </c>
      <c r="D8" s="1">
        <f>SUMPRODUCT($B$4:$C$4,B8:C8)</f>
        <v>0</v>
      </c>
      <c r="E8" s="7" t="s">
        <v>18</v>
      </c>
      <c r="F8" s="1">
        <f>6000+H4-I4</f>
        <v>6000</v>
      </c>
    </row>
    <row r="9" spans="1:11" ht="15.5" x14ac:dyDescent="0.35">
      <c r="A9" s="1" t="s">
        <v>2</v>
      </c>
      <c r="B9" s="1">
        <v>2000</v>
      </c>
      <c r="C9" s="1">
        <v>1600</v>
      </c>
      <c r="D9" s="1">
        <f>SUMPRODUCT($B$4:$C$4,B9:C9)</f>
        <v>0</v>
      </c>
      <c r="E9" s="7" t="s">
        <v>18</v>
      </c>
      <c r="F9" s="1">
        <f>12000+J4-K4</f>
        <v>12000</v>
      </c>
    </row>
    <row r="11" spans="1:11" ht="15.5" x14ac:dyDescent="0.35">
      <c r="A11" s="1" t="s">
        <v>14</v>
      </c>
      <c r="B11" s="1"/>
      <c r="C11" s="1"/>
      <c r="D11" s="3">
        <f>H4</f>
        <v>0</v>
      </c>
      <c r="E11" s="1"/>
      <c r="F11" s="1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972E-8833-4883-842B-D70AFD086B45}">
  <dimension ref="A1:K11"/>
  <sheetViews>
    <sheetView workbookViewId="0">
      <selection activeCell="K3" sqref="K3"/>
    </sheetView>
  </sheetViews>
  <sheetFormatPr defaultRowHeight="14.5" x14ac:dyDescent="0.35"/>
  <cols>
    <col min="1" max="1" width="31.36328125" customWidth="1"/>
  </cols>
  <sheetData>
    <row r="1" spans="1:11" ht="18.5" x14ac:dyDescent="0.45">
      <c r="A1" s="16" t="s">
        <v>29</v>
      </c>
      <c r="B1" s="16"/>
      <c r="C1" s="16"/>
      <c r="D1" s="16"/>
      <c r="E1" s="16"/>
      <c r="F1" s="16"/>
    </row>
    <row r="3" spans="1:11" ht="15.5" x14ac:dyDescent="0.35">
      <c r="A3" s="1"/>
      <c r="B3" s="2" t="s">
        <v>16</v>
      </c>
      <c r="C3" s="2" t="s">
        <v>17</v>
      </c>
      <c r="D3" s="1"/>
      <c r="E3" s="1"/>
      <c r="F3" s="1"/>
      <c r="H3" s="5" t="s">
        <v>7</v>
      </c>
      <c r="I3" s="4" t="s">
        <v>8</v>
      </c>
      <c r="J3" s="5" t="s">
        <v>4</v>
      </c>
      <c r="K3" s="4" t="s">
        <v>5</v>
      </c>
    </row>
    <row r="4" spans="1:11" ht="15.5" x14ac:dyDescent="0.35">
      <c r="A4" s="1"/>
      <c r="B4" s="3"/>
      <c r="C4" s="3"/>
      <c r="D4" s="1"/>
      <c r="E4" s="1"/>
      <c r="F4" s="1"/>
      <c r="H4" s="6"/>
      <c r="I4" s="6"/>
      <c r="J4" s="6"/>
      <c r="K4" s="6"/>
    </row>
    <row r="5" spans="1:11" ht="15.5" x14ac:dyDescent="0.35">
      <c r="A5" s="1" t="s">
        <v>10</v>
      </c>
      <c r="B5" s="1">
        <v>40</v>
      </c>
      <c r="C5" s="1">
        <v>12</v>
      </c>
      <c r="D5" s="1">
        <f>SUMPRODUCT($B$4:$C$4,B5:C5)</f>
        <v>0</v>
      </c>
      <c r="E5" s="2" t="s">
        <v>1</v>
      </c>
      <c r="F5" s="1">
        <v>150</v>
      </c>
    </row>
    <row r="6" spans="1:11" ht="15.5" x14ac:dyDescent="0.35">
      <c r="A6" s="1" t="s">
        <v>11</v>
      </c>
      <c r="B6" s="1">
        <v>12</v>
      </c>
      <c r="C6" s="1">
        <v>12</v>
      </c>
      <c r="D6" s="1">
        <f t="shared" ref="D6:D7" si="0">SUMPRODUCT($B$4:$C$4,B6:C6)</f>
        <v>0</v>
      </c>
      <c r="E6" s="2" t="s">
        <v>1</v>
      </c>
      <c r="F6" s="1">
        <v>90</v>
      </c>
    </row>
    <row r="7" spans="1:11" ht="15.5" x14ac:dyDescent="0.35">
      <c r="A7" s="1" t="s">
        <v>12</v>
      </c>
      <c r="B7" s="1">
        <v>35</v>
      </c>
      <c r="C7" s="1">
        <v>60</v>
      </c>
      <c r="D7" s="1">
        <f t="shared" si="0"/>
        <v>0</v>
      </c>
      <c r="E7" s="2" t="s">
        <v>1</v>
      </c>
      <c r="F7" s="1">
        <v>300</v>
      </c>
    </row>
    <row r="8" spans="1:11" ht="15.5" x14ac:dyDescent="0.35">
      <c r="A8" s="1" t="s">
        <v>13</v>
      </c>
      <c r="B8" s="1">
        <v>700</v>
      </c>
      <c r="C8" s="1">
        <v>1100</v>
      </c>
      <c r="D8" s="1">
        <f>SUMPRODUCT($B$4:$C$4,B8:C8)</f>
        <v>0</v>
      </c>
      <c r="E8" s="7" t="s">
        <v>18</v>
      </c>
      <c r="F8" s="1">
        <f>6000+H4-I4</f>
        <v>6000</v>
      </c>
    </row>
    <row r="9" spans="1:11" ht="15.5" x14ac:dyDescent="0.35">
      <c r="A9" s="1" t="s">
        <v>2</v>
      </c>
      <c r="B9" s="1">
        <v>2000</v>
      </c>
      <c r="C9" s="1">
        <v>1600</v>
      </c>
      <c r="D9" s="1">
        <f>SUMPRODUCT($B$4:$C$4,B9:C9)</f>
        <v>0</v>
      </c>
      <c r="E9" s="7" t="s">
        <v>18</v>
      </c>
      <c r="F9" s="1">
        <f>12000+J4-K4</f>
        <v>12000</v>
      </c>
    </row>
    <row r="11" spans="1:11" ht="15.5" x14ac:dyDescent="0.35">
      <c r="A11" s="1" t="s">
        <v>15</v>
      </c>
      <c r="B11" s="1"/>
      <c r="C11" s="1"/>
      <c r="D11" s="3">
        <f>J4</f>
        <v>0</v>
      </c>
      <c r="E11" s="1"/>
      <c r="F11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 Toxic Water</vt:lpstr>
      <vt:lpstr>Min Cost</vt:lpstr>
      <vt:lpstr>With Objectives</vt:lpstr>
      <vt:lpstr>GP</vt:lpstr>
      <vt:lpstr>GP weights</vt:lpstr>
      <vt:lpstr>GP Weights 2</vt:lpstr>
      <vt:lpstr>P1 Goal Toxic Water</vt:lpstr>
      <vt:lpstr>P2 Goal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Rajluxmi V Murthy</dc:creator>
  <cp:lastModifiedBy>Murthy, Rajluxmi V</cp:lastModifiedBy>
  <dcterms:created xsi:type="dcterms:W3CDTF">2015-06-05T18:17:20Z</dcterms:created>
  <dcterms:modified xsi:type="dcterms:W3CDTF">2023-04-26T13:18:41Z</dcterms:modified>
</cp:coreProperties>
</file>