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 activeTab="2"/>
  </bookViews>
  <sheets>
    <sheet name="Акрил" sheetId="1" r:id="rId1"/>
    <sheet name="УФ-печать" sheetId="2" r:id="rId2"/>
    <sheet name="Гравировка" sheetId="3" r:id="rId3"/>
    <sheet name="Сублимация_Плакетки" sheetId="4" r:id="rId4"/>
    <sheet name="Текстильный принтер" sheetId="5" r:id="rId5"/>
  </sheets>
  <calcPr calcId="144525"/>
  <fileRecoveryPr repairLoad="1"/>
</workbook>
</file>

<file path=xl/calcChain.xml><?xml version="1.0" encoding="utf-8"?>
<calcChain xmlns="http://schemas.openxmlformats.org/spreadsheetml/2006/main">
  <c r="U22" i="2" l="1"/>
  <c r="T22" i="2"/>
  <c r="S22" i="2"/>
  <c r="R22" i="2"/>
  <c r="Q22" i="2"/>
  <c r="P22" i="2"/>
  <c r="O22" i="2"/>
  <c r="N22" i="2"/>
  <c r="M22" i="2"/>
  <c r="J22" i="2"/>
  <c r="I22" i="2"/>
  <c r="H22" i="2"/>
  <c r="G22" i="2"/>
  <c r="F22" i="2"/>
  <c r="E22" i="2"/>
  <c r="D22" i="2"/>
  <c r="C22" i="2"/>
  <c r="B22" i="2"/>
  <c r="S21" i="2"/>
  <c r="S23" i="2" s="1"/>
  <c r="R21" i="2"/>
  <c r="R23" i="2" s="1"/>
  <c r="O21" i="2"/>
  <c r="O23" i="2" s="1"/>
  <c r="N21" i="2"/>
  <c r="N23" i="2" s="1"/>
  <c r="I21" i="2"/>
  <c r="I23" i="2" s="1"/>
  <c r="H21" i="2"/>
  <c r="H23" i="2" s="1"/>
  <c r="E21" i="2"/>
  <c r="E23" i="2" s="1"/>
  <c r="D21" i="2"/>
  <c r="D23" i="2" s="1"/>
  <c r="U19" i="2"/>
  <c r="U21" i="2" s="1"/>
  <c r="U23" i="2" s="1"/>
  <c r="T19" i="2"/>
  <c r="T21" i="2" s="1"/>
  <c r="T23" i="2" s="1"/>
  <c r="S19" i="2"/>
  <c r="R19" i="2"/>
  <c r="Q19" i="2"/>
  <c r="Q21" i="2" s="1"/>
  <c r="Q23" i="2" s="1"/>
  <c r="P19" i="2"/>
  <c r="P21" i="2" s="1"/>
  <c r="P23" i="2" s="1"/>
  <c r="O19" i="2"/>
  <c r="N19" i="2"/>
  <c r="M19" i="2"/>
  <c r="M21" i="2" s="1"/>
  <c r="M23" i="2" s="1"/>
  <c r="J19" i="2"/>
  <c r="J21" i="2" s="1"/>
  <c r="J23" i="2" s="1"/>
  <c r="I19" i="2"/>
  <c r="H19" i="2"/>
  <c r="G19" i="2"/>
  <c r="G21" i="2" s="1"/>
  <c r="G23" i="2" s="1"/>
  <c r="F19" i="2"/>
  <c r="F21" i="2" s="1"/>
  <c r="F23" i="2" s="1"/>
  <c r="E19" i="2"/>
  <c r="D19" i="2"/>
  <c r="C19" i="2"/>
  <c r="C21" i="2" s="1"/>
  <c r="C23" i="2" s="1"/>
  <c r="B19" i="2"/>
  <c r="B21" i="2" s="1"/>
  <c r="B23" i="2" s="1"/>
  <c r="U12" i="2"/>
  <c r="T12" i="2"/>
  <c r="S12" i="2"/>
  <c r="R12" i="2"/>
  <c r="Q12" i="2"/>
  <c r="P12" i="2"/>
  <c r="O12" i="2"/>
  <c r="N12" i="2"/>
  <c r="M12" i="2"/>
  <c r="J12" i="2"/>
  <c r="I12" i="2"/>
  <c r="H12" i="2"/>
  <c r="G12" i="2"/>
  <c r="F12" i="2"/>
  <c r="E12" i="2"/>
  <c r="D12" i="2"/>
  <c r="C12" i="2"/>
  <c r="B12" i="2"/>
  <c r="S11" i="2"/>
  <c r="S13" i="2" s="1"/>
  <c r="R11" i="2"/>
  <c r="R13" i="2" s="1"/>
  <c r="O11" i="2"/>
  <c r="O13" i="2" s="1"/>
  <c r="N11" i="2"/>
  <c r="N13" i="2" s="1"/>
  <c r="I11" i="2"/>
  <c r="I13" i="2" s="1"/>
  <c r="H11" i="2"/>
  <c r="H13" i="2" s="1"/>
  <c r="E11" i="2"/>
  <c r="E13" i="2" s="1"/>
  <c r="D11" i="2"/>
  <c r="D13" i="2" s="1"/>
  <c r="U9" i="2"/>
  <c r="U11" i="2" s="1"/>
  <c r="U13" i="2" s="1"/>
  <c r="T9" i="2"/>
  <c r="T11" i="2" s="1"/>
  <c r="T13" i="2" s="1"/>
  <c r="S9" i="2"/>
  <c r="R9" i="2"/>
  <c r="Q9" i="2"/>
  <c r="Q11" i="2" s="1"/>
  <c r="Q13" i="2" s="1"/>
  <c r="P9" i="2"/>
  <c r="P11" i="2" s="1"/>
  <c r="P13" i="2" s="1"/>
  <c r="O9" i="2"/>
  <c r="N9" i="2"/>
  <c r="M9" i="2"/>
  <c r="M11" i="2" s="1"/>
  <c r="M13" i="2" s="1"/>
  <c r="J9" i="2"/>
  <c r="J11" i="2" s="1"/>
  <c r="J13" i="2" s="1"/>
  <c r="I9" i="2"/>
  <c r="H9" i="2"/>
  <c r="G9" i="2"/>
  <c r="G11" i="2" s="1"/>
  <c r="G13" i="2" s="1"/>
  <c r="F9" i="2"/>
  <c r="F11" i="2" s="1"/>
  <c r="F13" i="2" s="1"/>
  <c r="E9" i="2"/>
  <c r="D9" i="2"/>
  <c r="C9" i="2"/>
  <c r="C11" i="2" s="1"/>
  <c r="C13" i="2" s="1"/>
  <c r="B9" i="2"/>
  <c r="B11" i="2" s="1"/>
  <c r="B13" i="2" s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<sst xmlns="http://schemas.openxmlformats.org/spreadsheetml/2006/main" count="308" uniqueCount="216">
  <si>
    <t>// Акриловые фигуры (резка)</t>
  </si>
  <si>
    <t>Площадь акрила, кв. см</t>
  </si>
  <si>
    <r>
      <rPr>
        <b/>
        <sz val="11"/>
        <color theme="1"/>
        <rFont val="Calibri"/>
        <family val="2"/>
        <charset val="204"/>
      </rPr>
      <t>До 50 см</t>
    </r>
    <r>
      <rPr>
        <b/>
        <vertAlign val="superscript"/>
        <sz val="11"/>
        <color theme="1"/>
        <rFont val="Calibri"/>
        <family val="2"/>
        <charset val="204"/>
      </rPr>
      <t>2</t>
    </r>
  </si>
  <si>
    <r>
      <rPr>
        <b/>
        <sz val="11"/>
        <color theme="1"/>
        <rFont val="Calibri"/>
        <family val="2"/>
        <charset val="204"/>
      </rPr>
      <t>От 50 до 100 см</t>
    </r>
    <r>
      <rPr>
        <b/>
        <vertAlign val="superscript"/>
        <sz val="11"/>
        <color theme="1"/>
        <rFont val="Calibri"/>
        <family val="2"/>
        <charset val="204"/>
      </rPr>
      <t>2</t>
    </r>
  </si>
  <si>
    <t>100 - 200</t>
  </si>
  <si>
    <t>200 - 300</t>
  </si>
  <si>
    <t>300 - 400</t>
  </si>
  <si>
    <t>400 - 500</t>
  </si>
  <si>
    <t>500 - 600</t>
  </si>
  <si>
    <t>600 - 700</t>
  </si>
  <si>
    <t>700 - 800</t>
  </si>
  <si>
    <t>800 - 900</t>
  </si>
  <si>
    <t>900 - 1000</t>
  </si>
  <si>
    <t>1000 -1100</t>
  </si>
  <si>
    <t>1100 - 1200</t>
  </si>
  <si>
    <t>Цена 1 шт.</t>
  </si>
  <si>
    <r>
      <rPr>
        <b/>
        <sz val="14"/>
        <color theme="1"/>
        <rFont val="Calibri"/>
        <family val="2"/>
        <charset val="204"/>
      </rPr>
      <t xml:space="preserve">Количество штук </t>
    </r>
    <r>
      <rPr>
        <b/>
        <i/>
        <sz val="14"/>
        <color rgb="FFFF0000"/>
        <rFont val="Calibri"/>
        <family val="2"/>
        <charset val="204"/>
      </rPr>
      <t>ПРОСТАВИТЬ</t>
    </r>
  </si>
  <si>
    <t xml:space="preserve">Стоимость &lt; 10 шт.  </t>
  </si>
  <si>
    <t>Стоимость от 10 шт. до 20 шт.</t>
  </si>
  <si>
    <t>Стоимость &gt; 20 шт.</t>
  </si>
  <si>
    <r>
      <rPr>
        <b/>
        <sz val="14"/>
        <color rgb="FF3333CC"/>
        <rFont val="Calibri"/>
        <family val="2"/>
        <charset val="204"/>
      </rPr>
      <t xml:space="preserve">// </t>
    </r>
    <r>
      <rPr>
        <b/>
        <i/>
        <sz val="14"/>
        <color rgb="FF3333CC"/>
        <rFont val="Calibri"/>
        <family val="2"/>
        <charset val="204"/>
      </rPr>
      <t>УФ-печать</t>
    </r>
  </si>
  <si>
    <r>
      <rPr>
        <b/>
        <i/>
        <sz val="11"/>
        <color rgb="FF3333CC"/>
        <rFont val="Calibri"/>
        <family val="2"/>
        <charset val="204"/>
      </rPr>
      <t>UV1:</t>
    </r>
    <r>
      <rPr>
        <i/>
        <sz val="11"/>
        <color rgb="FF3333CC"/>
        <rFont val="Calibri"/>
        <family val="2"/>
        <charset val="204"/>
      </rPr>
      <t xml:space="preserve"> Нанесение на мелкие предметы (ручки, флешки, брелки). </t>
    </r>
  </si>
  <si>
    <r>
      <rPr>
        <b/>
        <i/>
        <sz val="11"/>
        <color rgb="FF3333CC"/>
        <rFont val="Calibri"/>
        <family val="2"/>
        <charset val="204"/>
      </rPr>
      <t>UV1:</t>
    </r>
    <r>
      <rPr>
        <i/>
        <sz val="11"/>
        <color rgb="FF3333CC"/>
        <rFont val="Calibri"/>
        <family val="2"/>
        <charset val="204"/>
      </rPr>
      <t xml:space="preserve"> Нанесение на мелкие предметы (ручки, флешки, брелки). </t>
    </r>
  </si>
  <si>
    <t>Размер нанесения не более 10 кв.см.</t>
  </si>
  <si>
    <t>Тираж</t>
  </si>
  <si>
    <r>
      <rPr>
        <b/>
        <sz val="11"/>
        <color rgb="FF3333CC"/>
        <rFont val="Calibri"/>
        <family val="2"/>
        <charset val="204"/>
      </rPr>
      <t xml:space="preserve">CMYK </t>
    </r>
    <r>
      <rPr>
        <b/>
        <sz val="11"/>
        <color rgb="FFFF0000"/>
        <rFont val="Calibri"/>
        <family val="2"/>
        <charset val="204"/>
      </rPr>
      <t>(без белого)</t>
    </r>
  </si>
  <si>
    <r>
      <rPr>
        <b/>
        <sz val="11"/>
        <color rgb="FF3333CC"/>
        <rFont val="Calibri"/>
        <family val="2"/>
        <charset val="204"/>
      </rPr>
      <t xml:space="preserve">CMYK+W </t>
    </r>
    <r>
      <rPr>
        <b/>
        <sz val="11"/>
        <color rgb="FFFF0000"/>
        <rFont val="Calibri"/>
        <family val="2"/>
        <charset val="204"/>
      </rPr>
      <t>(с белым)</t>
    </r>
  </si>
  <si>
    <t>Цена 1 кв.см</t>
  </si>
  <si>
    <r>
      <rPr>
        <b/>
        <sz val="11"/>
        <color theme="1"/>
        <rFont val="Calibri"/>
        <family val="2"/>
        <charset val="204"/>
      </rPr>
      <t xml:space="preserve">Площадь предмета кв. см </t>
    </r>
    <r>
      <rPr>
        <i/>
        <sz val="11"/>
        <color rgb="FFFF0000"/>
        <rFont val="Calibri"/>
        <family val="2"/>
        <charset val="204"/>
      </rPr>
      <t>ЗАПОЛНИТЬ</t>
    </r>
  </si>
  <si>
    <r>
      <rPr>
        <b/>
        <sz val="11"/>
        <color theme="1"/>
        <rFont val="Calibri"/>
        <family val="2"/>
        <charset val="204"/>
      </rPr>
      <t xml:space="preserve">Площадь предмета кв. см </t>
    </r>
    <r>
      <rPr>
        <i/>
        <sz val="11"/>
        <color rgb="FFFF0000"/>
        <rFont val="Calibri"/>
        <family val="2"/>
        <charset val="204"/>
      </rPr>
      <t>ЗАПОЛНИТЬ</t>
    </r>
  </si>
  <si>
    <t xml:space="preserve">Стоимость, руб. </t>
  </si>
  <si>
    <r>
      <rPr>
        <b/>
        <sz val="11"/>
        <color theme="1"/>
        <rFont val="Calibri"/>
        <family val="2"/>
        <charset val="204"/>
      </rPr>
      <t>Добавочная стоимость (</t>
    </r>
    <r>
      <rPr>
        <b/>
        <sz val="11"/>
        <color rgb="FFFF0000"/>
        <rFont val="Calibri"/>
        <family val="2"/>
        <charset val="204"/>
      </rPr>
      <t>30%</t>
    </r>
    <r>
      <rPr>
        <b/>
        <sz val="11"/>
        <color theme="1"/>
        <rFont val="Calibri"/>
        <family val="2"/>
        <charset val="204"/>
      </rPr>
      <t>)</t>
    </r>
  </si>
  <si>
    <r>
      <rPr>
        <b/>
        <sz val="11"/>
        <color theme="1"/>
        <rFont val="Calibri"/>
        <family val="2"/>
        <charset val="204"/>
      </rPr>
      <t>Добавочная стоимость (</t>
    </r>
    <r>
      <rPr>
        <b/>
        <sz val="11"/>
        <color rgb="FFFF0000"/>
        <rFont val="Calibri"/>
        <family val="2"/>
        <charset val="204"/>
      </rPr>
      <t>30%</t>
    </r>
    <r>
      <rPr>
        <b/>
        <sz val="11"/>
        <color theme="1"/>
        <rFont val="Calibri"/>
        <family val="2"/>
        <charset val="204"/>
      </rPr>
      <t>)</t>
    </r>
  </si>
  <si>
    <t>Общая стоимость, руб.</t>
  </si>
  <si>
    <r>
      <rPr>
        <b/>
        <i/>
        <sz val="11"/>
        <color rgb="FF3333CC"/>
        <rFont val="Calibri"/>
        <family val="2"/>
        <charset val="204"/>
      </rPr>
      <t>UV2:</t>
    </r>
    <r>
      <rPr>
        <i/>
        <sz val="11"/>
        <color rgb="FF3333CC"/>
        <rFont val="Calibri"/>
        <family val="2"/>
        <charset val="204"/>
      </rPr>
      <t xml:space="preserve"> Нанесение на прочие предметы. Площадь нанесения не более 50 кв.см.</t>
    </r>
  </si>
  <si>
    <r>
      <rPr>
        <b/>
        <i/>
        <sz val="11"/>
        <color rgb="FF3333CC"/>
        <rFont val="Calibri"/>
        <family val="2"/>
        <charset val="204"/>
      </rPr>
      <t>UV2:</t>
    </r>
    <r>
      <rPr>
        <i/>
        <sz val="11"/>
        <color rgb="FF3333CC"/>
        <rFont val="Calibri"/>
        <family val="2"/>
        <charset val="204"/>
      </rPr>
      <t xml:space="preserve"> Нанесение на прочие предметы. Площадь нанесения не более 50 кв.см.</t>
    </r>
  </si>
  <si>
    <r>
      <rPr>
        <b/>
        <sz val="11"/>
        <color rgb="FF3333CC"/>
        <rFont val="Calibri"/>
        <family val="2"/>
        <charset val="204"/>
      </rPr>
      <t>CMYK</t>
    </r>
    <r>
      <rPr>
        <b/>
        <sz val="11"/>
        <color rgb="FFFF0000"/>
        <rFont val="Calibri"/>
        <family val="2"/>
        <charset val="204"/>
      </rPr>
      <t xml:space="preserve"> (без белого)</t>
    </r>
  </si>
  <si>
    <r>
      <rPr>
        <b/>
        <sz val="11"/>
        <color rgb="FF3333CC"/>
        <rFont val="Calibri"/>
        <family val="2"/>
        <charset val="204"/>
      </rPr>
      <t xml:space="preserve">CMYK+W </t>
    </r>
    <r>
      <rPr>
        <b/>
        <sz val="11"/>
        <color rgb="FFFF0000"/>
        <rFont val="Calibri"/>
        <family val="2"/>
        <charset val="204"/>
      </rPr>
      <t>(с белым)</t>
    </r>
  </si>
  <si>
    <t>CMYK+W</t>
  </si>
  <si>
    <r>
      <rPr>
        <b/>
        <sz val="11"/>
        <color theme="1"/>
        <rFont val="Calibri"/>
        <family val="2"/>
        <charset val="204"/>
      </rPr>
      <t xml:space="preserve">Площадь предмета кв. см </t>
    </r>
    <r>
      <rPr>
        <i/>
        <sz val="11"/>
        <color rgb="FFFF0000"/>
        <rFont val="Calibri"/>
        <family val="2"/>
        <charset val="204"/>
      </rPr>
      <t>ЗАПОЛНИТЬ</t>
    </r>
  </si>
  <si>
    <r>
      <rPr>
        <b/>
        <sz val="11"/>
        <color theme="1"/>
        <rFont val="Calibri"/>
        <family val="2"/>
        <charset val="204"/>
      </rPr>
      <t xml:space="preserve">Площадь предмета кв. см </t>
    </r>
    <r>
      <rPr>
        <i/>
        <sz val="11"/>
        <color rgb="FFFF0000"/>
        <rFont val="Calibri"/>
        <family val="2"/>
        <charset val="204"/>
      </rPr>
      <t>ЗАПОЛНИТЬ</t>
    </r>
  </si>
  <si>
    <t>Стоимость , руб.</t>
  </si>
  <si>
    <r>
      <rPr>
        <b/>
        <sz val="11"/>
        <color theme="1"/>
        <rFont val="Calibri"/>
        <family val="2"/>
        <charset val="204"/>
      </rPr>
      <t>Добавочная стоимость (</t>
    </r>
    <r>
      <rPr>
        <b/>
        <sz val="11"/>
        <color rgb="FFFF0000"/>
        <rFont val="Calibri"/>
        <family val="2"/>
        <charset val="204"/>
      </rPr>
      <t>0,6</t>
    </r>
    <r>
      <rPr>
        <b/>
        <sz val="11"/>
        <color theme="1"/>
        <rFont val="Calibri"/>
        <family val="2"/>
        <charset val="204"/>
      </rPr>
      <t xml:space="preserve"> руб.), руб.</t>
    </r>
  </si>
  <si>
    <r>
      <rPr>
        <b/>
        <sz val="11"/>
        <color theme="1"/>
        <rFont val="Calibri"/>
        <family val="2"/>
        <charset val="204"/>
      </rPr>
      <t>Добавочная стоимость (</t>
    </r>
    <r>
      <rPr>
        <b/>
        <sz val="11"/>
        <color rgb="FFFF0000"/>
        <rFont val="Calibri"/>
        <family val="2"/>
        <charset val="204"/>
      </rPr>
      <t>0,5</t>
    </r>
    <r>
      <rPr>
        <b/>
        <sz val="11"/>
        <color theme="1"/>
        <rFont val="Calibri"/>
        <family val="2"/>
        <charset val="204"/>
      </rPr>
      <t xml:space="preserve"> руб.), руб.</t>
    </r>
  </si>
  <si>
    <t xml:space="preserve">работа Приладка 250руб, нужно считать плюсом на любой тираж </t>
  </si>
  <si>
    <r>
      <rPr>
        <i/>
        <sz val="10"/>
        <color theme="1"/>
        <rFont val="Calibri"/>
        <family val="2"/>
        <charset val="204"/>
      </rPr>
      <t xml:space="preserve"> - При заказе в количестве 1 штука, считаем </t>
    </r>
    <r>
      <rPr>
        <b/>
        <i/>
        <sz val="10"/>
        <color theme="1"/>
        <rFont val="Calibri"/>
        <family val="2"/>
        <charset val="204"/>
      </rPr>
      <t xml:space="preserve">см.кв*2,00+250,00 приладка </t>
    </r>
    <r>
      <rPr>
        <b/>
        <i/>
        <sz val="10"/>
        <color rgb="FFFF0000"/>
        <rFont val="Calibri"/>
        <family val="2"/>
        <charset val="204"/>
      </rPr>
      <t>без белого</t>
    </r>
  </si>
  <si>
    <r>
      <rPr>
        <i/>
        <sz val="10"/>
        <color theme="1"/>
        <rFont val="Calibri"/>
        <family val="2"/>
        <charset val="204"/>
      </rPr>
      <t xml:space="preserve"> - При заказе в количестве 1 штука, считаем </t>
    </r>
    <r>
      <rPr>
        <b/>
        <i/>
        <sz val="10"/>
        <color theme="1"/>
        <rFont val="Calibri"/>
        <family val="2"/>
        <charset val="204"/>
      </rPr>
      <t xml:space="preserve">см.кв*2,60+250,00 приладка </t>
    </r>
    <r>
      <rPr>
        <b/>
        <i/>
        <sz val="10"/>
        <color rgb="FFFF0000"/>
        <rFont val="Calibri"/>
        <family val="2"/>
        <charset val="204"/>
      </rPr>
      <t>с белым</t>
    </r>
  </si>
  <si>
    <t xml:space="preserve"> - При печати на цилиндрической поверхности +30% (бутылки, термокружки и т.д.)</t>
  </si>
  <si>
    <t xml:space="preserve"> - Каждое дополнительное место печати рассчитывается как печать на отдельном предмете.</t>
  </si>
  <si>
    <t>Требования к макетам:</t>
  </si>
  <si>
    <t xml:space="preserve"> - при печати на цветных поверхностях печатается белая подложка (цена CMYK+W);</t>
  </si>
  <si>
    <t xml:space="preserve"> - возможна печать в цвет белым, в этом случае цена как за CMYK;</t>
  </si>
  <si>
    <t xml:space="preserve"> - изделие под нанесение в высоту – не более 10 см;</t>
  </si>
  <si>
    <t xml:space="preserve"> - максимальное качество печати 1440 х 1200 dpi;</t>
  </si>
  <si>
    <t xml:space="preserve"> - невозможна печать по шкале Pantone;</t>
  </si>
  <si>
    <t xml:space="preserve"> - в файле с оригинал-макетом «на полях», отдельно должно быть приложено изображение</t>
  </si>
  <si>
    <t>нанесения в цветовом пространстве CMYK, разрешением не менее 300 dpi, в масштабе 1:1;</t>
  </si>
  <si>
    <t xml:space="preserve"> - при печати в край  изделия возможен незначительный (~1-1,5 мм) переход краски на смежные                                                                                     </t>
  </si>
  <si>
    <t xml:space="preserve">боковые поверхности;                                                                                                                                                </t>
  </si>
  <si>
    <t xml:space="preserve"> - печать выполняется только на плоских и циллиндрических  изделиях, на других  возможно                                                                                                                      </t>
  </si>
  <si>
    <t xml:space="preserve">искажение геометрии рисунка;                                                                                                                                           </t>
  </si>
  <si>
    <r>
      <rPr>
        <b/>
        <sz val="14"/>
        <color rgb="FF3333CC"/>
        <rFont val="Calibri"/>
        <family val="2"/>
        <charset val="204"/>
      </rPr>
      <t xml:space="preserve">// </t>
    </r>
    <r>
      <rPr>
        <b/>
        <i/>
        <sz val="14"/>
        <color rgb="FF3333CC"/>
        <rFont val="Calibri"/>
        <family val="2"/>
        <charset val="204"/>
      </rPr>
      <t>ЛАЗЕРНАЯ ГРАВИРОВКА</t>
    </r>
  </si>
  <si>
    <t>LG1: Лазерная гравировка на ручки, флешки, брелки до 5кв.см.</t>
  </si>
  <si>
    <t xml:space="preserve">Тираж </t>
  </si>
  <si>
    <t>1-9*</t>
  </si>
  <si>
    <t>10</t>
  </si>
  <si>
    <t>20</t>
  </si>
  <si>
    <t>30</t>
  </si>
  <si>
    <t>50</t>
  </si>
  <si>
    <t>100</t>
  </si>
  <si>
    <t>200</t>
  </si>
  <si>
    <t>300</t>
  </si>
  <si>
    <t>500</t>
  </si>
  <si>
    <t>Цена/шт.</t>
  </si>
  <si>
    <t>Изготовление образца - 350 руб.</t>
  </si>
  <si>
    <t>Изготовление образца - надо?</t>
  </si>
  <si>
    <t>В стоимость нанесения включена площадь нанесения до 5 кв.см.</t>
  </si>
  <si>
    <t>LG2: Лазерная гравировка на ручки, флешки с покрытием софт-тач до 5 кв.см.</t>
  </si>
  <si>
    <t>* Цена указана за весь тираж</t>
  </si>
  <si>
    <t>LG3: Лазерная гравировка на предметах до 5 кв.см.</t>
  </si>
  <si>
    <t>Изготовление образца - 500 руб.</t>
  </si>
  <si>
    <t>Если площадь нанесения превышает указаную к стоимости добавляется 5 руб. за каждый кв.см.</t>
  </si>
  <si>
    <t>LG3: Лазерная гравировка на предметах более 5 кв.см. (стекло, акрил, сувенирка)</t>
  </si>
  <si>
    <t>1-9</t>
  </si>
  <si>
    <t>Цена/см.кв. - за дополнительный свыше 5?</t>
  </si>
  <si>
    <t>Цена/см.кв.</t>
  </si>
  <si>
    <t>К остоимости включаем приладку 250,00 на весь тираж.</t>
  </si>
  <si>
    <t>приладку - по всем гравировкам или только более 5?</t>
  </si>
  <si>
    <t>LG3: Лазерная резка и гравировка двухслойного пластика</t>
  </si>
  <si>
    <t>Материал, толщина, мм</t>
  </si>
  <si>
    <t>0,1</t>
  </si>
  <si>
    <t>0,5</t>
  </si>
  <si>
    <t>надо??? как считать</t>
  </si>
  <si>
    <t>Цена включает в себя гравировку и материал</t>
  </si>
  <si>
    <t>LR: Лазерная гравировка по ОКРУЖНОСТИ на металлической поверхности до 10 кв.см.</t>
  </si>
  <si>
    <t>ДЕЛАЕТ ПОДРЯДЧИК</t>
  </si>
  <si>
    <t>Изготовление образца - 900 руб.</t>
  </si>
  <si>
    <t>В стоимость нанесения включена площадь нанесения до 10 кв.см.</t>
  </si>
  <si>
    <t>Если площадь нанесения превышает указаную к стоимости добавляется 10 руб. за каждый кв.см.</t>
  </si>
  <si>
    <t>LRS: Лазерная гравировка по ОКРУЖНОСТИ на металлической окрашенной поверхности и</t>
  </si>
  <si>
    <t>надо???</t>
  </si>
  <si>
    <t>поверхности с покрытием софт-тач ДЕЛАЕТ ПОДРЯДЧИК</t>
  </si>
  <si>
    <t>до 10 кв/см</t>
  </si>
  <si>
    <t>до 20 кв/см</t>
  </si>
  <si>
    <t>до 50 кв/см</t>
  </si>
  <si>
    <t>до 100 кв/см</t>
  </si>
  <si>
    <t>от 100 кв.см.</t>
  </si>
  <si>
    <t>по запросу</t>
  </si>
  <si>
    <t xml:space="preserve"> - минимальная толщина линии на металлической хромированной поверхности — 0,12 мм,</t>
  </si>
  <si>
    <t>инверсной линии 0,25 мм;</t>
  </si>
  <si>
    <t xml:space="preserve"> - максимально возможная площадь гравировки по металлической поверхности — 98 х 98 мм;</t>
  </si>
  <si>
    <t>- по дереву и пластику: мин. толщ. линий 0,2 мм, инверсных линий 0,4 мм;</t>
  </si>
  <si>
    <t xml:space="preserve"> - для достижения качественной гравировки лазером СО2 толщина линий должна быть не менее 0,3 мм, </t>
  </si>
  <si>
    <t>соседними линиями не менее 0,5 мм; инверсной линии 0,5 мм, а расстояние между соседними линиями</t>
  </si>
  <si>
    <t>не менее 0,5 мм;</t>
  </si>
  <si>
    <t xml:space="preserve"> - рекомендуемая высота букв не менее 2 мм.</t>
  </si>
  <si>
    <t>Технологические особенности:</t>
  </si>
  <si>
    <t xml:space="preserve"> - для гравировки по изогнутой поверхности максимальный перепад высот — 1,5 мм;</t>
  </si>
  <si>
    <t xml:space="preserve"> - гравировка на поверхности из алюминия — светлая, возможно достижение черного контрастного </t>
  </si>
  <si>
    <t>изображения  при гравировке специальном режимом на газовом лазере, цена по запросу после</t>
  </si>
  <si>
    <t>предъявления макета;</t>
  </si>
  <si>
    <t xml:space="preserve"> - при гравировке изображения на изделии, может  на полутон отличаться в пределах тиража.</t>
  </si>
  <si>
    <t>// СУБЛИМАЦИЯ</t>
  </si>
  <si>
    <t>ПЛАКЕТКИ ГОТОВЫЕ</t>
  </si>
  <si>
    <r>
      <rPr>
        <b/>
        <i/>
        <sz val="11"/>
        <color rgb="FF3333CC"/>
        <rFont val="Calibri"/>
        <family val="2"/>
        <charset val="204"/>
      </rPr>
      <t xml:space="preserve">SB1: </t>
    </r>
    <r>
      <rPr>
        <i/>
        <sz val="11"/>
        <color rgb="FF3333CC"/>
        <rFont val="Calibri"/>
        <family val="2"/>
        <charset val="204"/>
      </rPr>
      <t>Сублимационная печать на посуду</t>
    </r>
  </si>
  <si>
    <t>Размер</t>
  </si>
  <si>
    <t>Цена за шт.</t>
  </si>
  <si>
    <t>Цена от 5-ти штук</t>
  </si>
  <si>
    <t>Плакетка 15х20см</t>
  </si>
  <si>
    <t xml:space="preserve">300руб </t>
  </si>
  <si>
    <t>270руб</t>
  </si>
  <si>
    <t>CMYK</t>
  </si>
  <si>
    <t xml:space="preserve"> Шильд12х17см</t>
  </si>
  <si>
    <r>
      <rPr>
        <sz val="12"/>
        <color theme="1"/>
        <rFont val="Calibri"/>
        <family val="2"/>
        <charset val="204"/>
      </rPr>
      <t xml:space="preserve"> 600руб      </t>
    </r>
    <r>
      <rPr>
        <sz val="12"/>
        <color rgb="FF3333CC"/>
        <rFont val="Calibri"/>
        <family val="2"/>
        <charset val="204"/>
      </rPr>
      <t>ИТОГО 900,00</t>
    </r>
  </si>
  <si>
    <r>
      <rPr>
        <sz val="12"/>
        <color theme="1"/>
        <rFont val="Calibri"/>
        <family val="2"/>
        <charset val="204"/>
      </rPr>
      <t xml:space="preserve">400руб  </t>
    </r>
    <r>
      <rPr>
        <sz val="12"/>
        <color rgb="FF3333CC"/>
        <rFont val="Calibri"/>
        <family val="2"/>
        <charset val="204"/>
      </rPr>
      <t xml:space="preserve"> ИТОГО 670,00</t>
    </r>
  </si>
  <si>
    <t xml:space="preserve"> - Печать возможна только на специальной посуде, предназначенной для сублимации</t>
  </si>
  <si>
    <t xml:space="preserve">Плакетка 18х23см  </t>
  </si>
  <si>
    <t>550руб</t>
  </si>
  <si>
    <t>450руб</t>
  </si>
  <si>
    <t xml:space="preserve"> - Печать по CMYK, разрешение не менее 300 dpi. Печать по шкале Pantone невозможна.</t>
  </si>
  <si>
    <t xml:space="preserve">Шильд 13х18см  </t>
  </si>
  <si>
    <r>
      <rPr>
        <sz val="12"/>
        <color theme="1"/>
        <rFont val="Calibri"/>
        <family val="2"/>
        <charset val="204"/>
      </rPr>
      <t xml:space="preserve">700руб        </t>
    </r>
    <r>
      <rPr>
        <sz val="12"/>
        <color rgb="FF3333CC"/>
        <rFont val="Calibri"/>
        <family val="2"/>
        <charset val="204"/>
      </rPr>
      <t>ИТОГО 1250,00</t>
    </r>
  </si>
  <si>
    <r>
      <rPr>
        <sz val="12"/>
        <color theme="1"/>
        <rFont val="Calibri"/>
        <family val="2"/>
        <charset val="204"/>
      </rPr>
      <t xml:space="preserve">470руб   </t>
    </r>
    <r>
      <rPr>
        <sz val="12"/>
        <color rgb="FF3333CC"/>
        <rFont val="Calibri"/>
        <family val="2"/>
        <charset val="204"/>
      </rPr>
      <t>ИТОГО 920,00</t>
    </r>
  </si>
  <si>
    <t xml:space="preserve"> - При заказе объемом меньше минимального тиража взимается доплата до стоимости </t>
  </si>
  <si>
    <t xml:space="preserve">Плакетка 20х25,5  </t>
  </si>
  <si>
    <t>600руб</t>
  </si>
  <si>
    <t>500руб</t>
  </si>
  <si>
    <t>минимального тиража.</t>
  </si>
  <si>
    <t xml:space="preserve">Шильд 15х20        </t>
  </si>
  <si>
    <r>
      <rPr>
        <sz val="12"/>
        <color theme="1"/>
        <rFont val="Calibri"/>
        <family val="2"/>
        <charset val="204"/>
      </rPr>
      <t xml:space="preserve">1000руб       </t>
    </r>
    <r>
      <rPr>
        <sz val="12"/>
        <color rgb="FF3333CC"/>
        <rFont val="Calibri"/>
        <family val="2"/>
        <charset val="204"/>
      </rPr>
      <t>ИТОГО 1600,00</t>
    </r>
  </si>
  <si>
    <r>
      <rPr>
        <sz val="12"/>
        <color theme="1"/>
        <rFont val="Calibri"/>
        <family val="2"/>
        <charset val="204"/>
      </rPr>
      <t xml:space="preserve">700руб  </t>
    </r>
    <r>
      <rPr>
        <sz val="12"/>
        <color rgb="FF3333CC"/>
        <rFont val="Calibri"/>
        <family val="2"/>
        <charset val="204"/>
      </rPr>
      <t>ИТОГО 1200,00</t>
    </r>
  </si>
  <si>
    <t xml:space="preserve">Плакетка 23Х30,5     </t>
  </si>
  <si>
    <t>650руб</t>
  </si>
  <si>
    <r>
      <rPr>
        <b/>
        <i/>
        <sz val="11"/>
        <color rgb="FF3333CC"/>
        <rFont val="Calibri"/>
        <family val="2"/>
        <charset val="204"/>
      </rPr>
      <t>SB2:</t>
    </r>
    <r>
      <rPr>
        <i/>
        <sz val="11"/>
        <color rgb="FF3333CC"/>
        <rFont val="Calibri"/>
        <family val="2"/>
        <charset val="204"/>
      </rPr>
      <t xml:space="preserve"> Сублимационная печать по металлу</t>
    </r>
  </si>
  <si>
    <t xml:space="preserve">Шильд 18х25        </t>
  </si>
  <si>
    <r>
      <rPr>
        <sz val="12"/>
        <color theme="1"/>
        <rFont val="Calibri"/>
        <family val="2"/>
        <charset val="204"/>
      </rPr>
      <t xml:space="preserve">1350руб     </t>
    </r>
    <r>
      <rPr>
        <sz val="12"/>
        <color rgb="FF3333CC"/>
        <rFont val="Calibri"/>
        <family val="2"/>
        <charset val="204"/>
      </rPr>
      <t>ИТОГО 2000,00</t>
    </r>
  </si>
  <si>
    <r>
      <rPr>
        <sz val="12"/>
        <color theme="1"/>
        <rFont val="Calibri"/>
        <family val="2"/>
        <charset val="204"/>
      </rPr>
      <t xml:space="preserve">900руб   </t>
    </r>
    <r>
      <rPr>
        <sz val="12"/>
        <color rgb="FF3333CC"/>
        <rFont val="Calibri"/>
        <family val="2"/>
        <charset val="204"/>
      </rPr>
      <t>ИТОГО 1450,00</t>
    </r>
  </si>
  <si>
    <t>10 – 24</t>
  </si>
  <si>
    <t>&lt;= 25</t>
  </si>
  <si>
    <t xml:space="preserve">Плакетка 26,5х33     </t>
  </si>
  <si>
    <t>700руб</t>
  </si>
  <si>
    <t>до 70 кв.см.</t>
  </si>
  <si>
    <t xml:space="preserve">Шильд 21,5х28     </t>
  </si>
  <si>
    <r>
      <rPr>
        <sz val="12"/>
        <color theme="1"/>
        <rFont val="Calibri"/>
        <family val="2"/>
        <charset val="204"/>
      </rPr>
      <t xml:space="preserve">1800руб      </t>
    </r>
    <r>
      <rPr>
        <sz val="12"/>
        <color rgb="FF3333CC"/>
        <rFont val="Calibri"/>
        <family val="2"/>
        <charset val="204"/>
      </rPr>
      <t>ИТОГО 2500,00</t>
    </r>
  </si>
  <si>
    <r>
      <rPr>
        <sz val="12"/>
        <color theme="1"/>
        <rFont val="Calibri"/>
        <family val="2"/>
        <charset val="204"/>
      </rPr>
      <t xml:space="preserve">1200руб </t>
    </r>
    <r>
      <rPr>
        <sz val="12"/>
        <color rgb="FF3333CC"/>
        <rFont val="Calibri"/>
        <family val="2"/>
        <charset val="204"/>
      </rPr>
      <t xml:space="preserve"> ИТОГО 1800,00</t>
    </r>
  </si>
  <si>
    <t>Формат А6 (10х15 см.)</t>
  </si>
  <si>
    <t xml:space="preserve">Плакетка 38х30,5      </t>
  </si>
  <si>
    <t xml:space="preserve">750руб </t>
  </si>
  <si>
    <t>Формат А5 (20х15 см.)</t>
  </si>
  <si>
    <t xml:space="preserve">Шильд 32х25       </t>
  </si>
  <si>
    <r>
      <rPr>
        <sz val="12"/>
        <color theme="1"/>
        <rFont val="Calibri"/>
        <family val="2"/>
        <charset val="204"/>
      </rPr>
      <t xml:space="preserve">2400руб     </t>
    </r>
    <r>
      <rPr>
        <sz val="12"/>
        <color rgb="FF3333CC"/>
        <rFont val="Calibri"/>
        <family val="2"/>
        <charset val="204"/>
      </rPr>
      <t xml:space="preserve"> ИТОГО 3150,00</t>
    </r>
  </si>
  <si>
    <r>
      <rPr>
        <sz val="12"/>
        <color theme="1"/>
        <rFont val="Calibri"/>
        <family val="2"/>
        <charset val="204"/>
      </rPr>
      <t xml:space="preserve">1600руб   </t>
    </r>
    <r>
      <rPr>
        <sz val="12"/>
        <color rgb="FF3333CC"/>
        <rFont val="Calibri"/>
        <family val="2"/>
        <charset val="204"/>
      </rPr>
      <t>ИТОГО 2100,00</t>
    </r>
  </si>
  <si>
    <t>Формат А4 (20*30 см.)</t>
  </si>
  <si>
    <t xml:space="preserve"> - Стоимость с металлом, Минимальная сумма заказа 350,00 руб., </t>
  </si>
  <si>
    <t xml:space="preserve"> - Максимальный размер листа металла для сублимации – 50*40 см.</t>
  </si>
  <si>
    <t xml:space="preserve"> - Максимальный размер листа металла для гравировки – 30*40 см.</t>
  </si>
  <si>
    <t xml:space="preserve"> - Цвет металла белый, золото (глянец, сатин), серебро (глянец, сатин)</t>
  </si>
  <si>
    <r>
      <rPr>
        <b/>
        <i/>
        <sz val="11"/>
        <color rgb="FF3333CC"/>
        <rFont val="Calibri"/>
        <family val="2"/>
        <charset val="204"/>
      </rPr>
      <t xml:space="preserve">SB3: </t>
    </r>
    <r>
      <rPr>
        <i/>
        <sz val="11"/>
        <color rgb="FF3333CC"/>
        <rFont val="Calibri"/>
        <family val="2"/>
        <charset val="204"/>
      </rPr>
      <t>Сублимационная печать на футболках</t>
    </r>
  </si>
  <si>
    <t>До 300 кв.см.</t>
  </si>
  <si>
    <t>До 600 кв.см.</t>
  </si>
  <si>
    <t xml:space="preserve"> - Печать возможна только на специальных футболках или изделиях состоящих из </t>
  </si>
  <si>
    <t xml:space="preserve">100% синтетических  (полиэстер, нейлон и т.д.) </t>
  </si>
  <si>
    <t xml:space="preserve"> - в файле с оригинал-макетом «на полях» отдельно должно быть приложено изображение</t>
  </si>
  <si>
    <t>Термоапликация</t>
  </si>
  <si>
    <t>до 100 кв.см.</t>
  </si>
  <si>
    <t>Припарка изображения 25 руб.</t>
  </si>
  <si>
    <t xml:space="preserve"> - Указана цена за перенос изображения в 1 цвет. </t>
  </si>
  <si>
    <t xml:space="preserve"> - Минимальная стоимость нанесения взымается как за 100 кв.см. за каждое </t>
  </si>
  <si>
    <r>
      <rPr>
        <i/>
        <sz val="11"/>
        <color theme="1"/>
        <rFont val="Calibri"/>
        <family val="2"/>
        <charset val="204"/>
      </rPr>
      <t xml:space="preserve">место нанесения. </t>
    </r>
    <r>
      <rPr>
        <i/>
        <sz val="11"/>
        <color rgb="FF3333CC"/>
        <rFont val="Calibri"/>
        <family val="2"/>
        <charset val="204"/>
      </rPr>
      <t>При заказе более 100см.кв стоимость считать по 1,2 за кв.см</t>
    </r>
  </si>
  <si>
    <t xml:space="preserve"> - Каждый дополнительный цвет расчитывается как отдельная площадь нанесения.</t>
  </si>
  <si>
    <t xml:space="preserve"> - Стоимость припарки изображения взымается за каждую сторону нанесени и не зависит </t>
  </si>
  <si>
    <t>от количества цветов.</t>
  </si>
  <si>
    <t xml:space="preserve"> - При наличии в изображении мелких элементов (менее 1 см.) - расчет индивидуальный.</t>
  </si>
  <si>
    <t>минимальная толщина линии — 1  мм</t>
  </si>
  <si>
    <t>Термопленка с полноцветной печатью</t>
  </si>
  <si>
    <t>Изготовление изображения для  (печать + резка)</t>
  </si>
  <si>
    <t>до 150 кв.см.</t>
  </si>
  <si>
    <t>пересчитать точный просчет</t>
  </si>
  <si>
    <t>до 300 кв.см.</t>
  </si>
  <si>
    <t>до 600 кв.см.</t>
  </si>
  <si>
    <t>Припарка изображения</t>
  </si>
  <si>
    <t>Простое</t>
  </si>
  <si>
    <t>Сложное</t>
  </si>
  <si>
    <r>
      <rPr>
        <b/>
        <sz val="14"/>
        <color rgb="FF3333CC"/>
        <rFont val="Calibri"/>
        <family val="2"/>
        <charset val="204"/>
      </rPr>
      <t xml:space="preserve">// </t>
    </r>
    <r>
      <rPr>
        <b/>
        <i/>
        <sz val="14"/>
        <color rgb="FF3333CC"/>
        <rFont val="Calibri"/>
        <family val="2"/>
        <charset val="204"/>
      </rPr>
      <t xml:space="preserve">Текстильный принтер </t>
    </r>
  </si>
  <si>
    <r>
      <rPr>
        <b/>
        <i/>
        <sz val="11"/>
        <color rgb="FF3333CC"/>
        <rFont val="Calibri"/>
        <family val="2"/>
        <charset val="204"/>
      </rPr>
      <t>DT:</t>
    </r>
    <r>
      <rPr>
        <i/>
        <sz val="11"/>
        <color rgb="FF3333CC"/>
        <rFont val="Calibri"/>
        <family val="2"/>
        <charset val="204"/>
      </rPr>
      <t xml:space="preserve"> Нанесение изображение на белые ткани </t>
    </r>
  </si>
  <si>
    <t>до А5</t>
  </si>
  <si>
    <t>до А4</t>
  </si>
  <si>
    <t>до А3</t>
  </si>
  <si>
    <r>
      <rPr>
        <b/>
        <i/>
        <sz val="11"/>
        <color rgb="FF3333CC"/>
        <rFont val="Calibri"/>
        <family val="2"/>
        <charset val="204"/>
      </rPr>
      <t>DT:</t>
    </r>
    <r>
      <rPr>
        <i/>
        <sz val="11"/>
        <color rgb="FF3333CC"/>
        <rFont val="Calibri"/>
        <family val="2"/>
        <charset val="204"/>
      </rPr>
      <t xml:space="preserve"> Нанесение изображение на цветные ткани </t>
    </r>
  </si>
  <si>
    <t>галкой, на весь тираж</t>
  </si>
  <si>
    <t>6см</t>
  </si>
  <si>
    <t>10шт</t>
  </si>
  <si>
    <t>(90+1*4.8)*10</t>
  </si>
  <si>
    <t xml:space="preserve">прибавлять всегда если более 5 кв.см. </t>
  </si>
  <si>
    <t>не надо</t>
  </si>
  <si>
    <t>галкой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</si>
</sst>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Arial"/>
    </font>
    <font>
      <b/>
      <i/>
      <sz val="20"/>
      <color rgb="FF3333CC"/>
      <name val="Calibri"/>
      <family val="2"/>
      <charset val="204"/>
    </font>
    <font>
      <sz val="11"/>
      <name val="Arial"/>
      <family val="2"/>
      <charset val="204"/>
    </font>
    <font>
      <b/>
      <sz val="14"/>
      <color rgb="FF3333CC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3333CC"/>
      <name val="Calibri"/>
      <family val="2"/>
      <charset val="204"/>
    </font>
    <font>
      <i/>
      <sz val="11"/>
      <color theme="1"/>
      <name val="Calibri"/>
      <family val="2"/>
      <charset val="204"/>
    </font>
    <font>
      <b/>
      <sz val="11"/>
      <color rgb="FF3333CC"/>
      <name val="Calibri"/>
      <family val="2"/>
      <charset val="204"/>
    </font>
    <font>
      <i/>
      <sz val="10"/>
      <color theme="1"/>
      <name val="Calibri"/>
      <family val="2"/>
      <charset val="204"/>
    </font>
    <font>
      <b/>
      <i/>
      <sz val="10"/>
      <color rgb="FF3333CC"/>
      <name val="Calibri"/>
      <family val="2"/>
      <charset val="204"/>
    </font>
    <font>
      <i/>
      <sz val="9"/>
      <color theme="1"/>
      <name val="Calibri"/>
      <family val="2"/>
      <charset val="204"/>
    </font>
    <font>
      <i/>
      <sz val="9"/>
      <color rgb="FF000000"/>
      <name val="Calibri"/>
      <family val="2"/>
      <charset val="204"/>
    </font>
    <font>
      <i/>
      <sz val="10"/>
      <color rgb="FF3333CC"/>
      <name val="Calibri"/>
      <family val="2"/>
      <charset val="204"/>
    </font>
    <font>
      <sz val="11"/>
      <color rgb="FF3333CC"/>
      <name val="Calibri"/>
      <family val="2"/>
      <charset val="204"/>
    </font>
    <font>
      <i/>
      <u/>
      <sz val="11"/>
      <color theme="1"/>
      <name val="Calibri"/>
      <family val="2"/>
      <charset val="204"/>
    </font>
    <font>
      <b/>
      <sz val="16"/>
      <color rgb="FF3333CC"/>
      <name val="Calibri"/>
      <family val="2"/>
      <charset val="204"/>
    </font>
    <font>
      <b/>
      <i/>
      <sz val="11"/>
      <color rgb="FF3333CC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i/>
      <sz val="9"/>
      <color theme="1"/>
      <name val="Calibri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b/>
      <i/>
      <sz val="14"/>
      <color rgb="FFFF0000"/>
      <name val="Calibri"/>
      <family val="2"/>
      <charset val="204"/>
    </font>
    <font>
      <b/>
      <i/>
      <sz val="14"/>
      <color rgb="FF3333CC"/>
      <name val="Calibri"/>
      <family val="2"/>
      <charset val="204"/>
    </font>
    <font>
      <b/>
      <sz val="11"/>
      <color rgb="FFFF0000"/>
      <name val="Calibri"/>
      <family val="2"/>
      <charset val="204"/>
    </font>
    <font>
      <i/>
      <sz val="11"/>
      <color rgb="FFFF0000"/>
      <name val="Calibri"/>
      <family val="2"/>
      <charset val="204"/>
    </font>
    <font>
      <b/>
      <i/>
      <sz val="10"/>
      <color theme="1"/>
      <name val="Calibri"/>
      <family val="2"/>
      <charset val="204"/>
    </font>
    <font>
      <b/>
      <i/>
      <sz val="10"/>
      <color rgb="FFFF0000"/>
      <name val="Calibri"/>
      <family val="2"/>
      <charset val="204"/>
    </font>
    <font>
      <sz val="12"/>
      <color rgb="FF3333CC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D5A6BD"/>
        <bgColor rgb="FFD5A6BD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5" fillId="0" borderId="7" xfId="0" applyFont="1" applyBorder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3" borderId="10" xfId="0" applyFont="1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5" fillId="0" borderId="10" xfId="0" applyFont="1" applyBorder="1"/>
    <xf numFmtId="0" fontId="6" fillId="0" borderId="11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5" fillId="0" borderId="13" xfId="0" applyFont="1" applyBorder="1"/>
    <xf numFmtId="2" fontId="6" fillId="0" borderId="14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16" xfId="0" applyFont="1" applyBorder="1" applyAlignment="1">
      <alignment vertical="top" wrapText="1"/>
    </xf>
    <xf numFmtId="0" fontId="9" fillId="0" borderId="17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vertical="top" wrapText="1"/>
    </xf>
    <xf numFmtId="0" fontId="6" fillId="0" borderId="1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9" fillId="0" borderId="21" xfId="0" applyFont="1" applyBorder="1" applyAlignment="1">
      <alignment wrapText="1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4" fillId="0" borderId="16" xfId="0" applyFont="1" applyBorder="1" applyAlignment="1">
      <alignment wrapText="1"/>
    </xf>
    <xf numFmtId="2" fontId="6" fillId="0" borderId="17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0" fontId="4" fillId="4" borderId="19" xfId="0" applyFont="1" applyFill="1" applyBorder="1" applyAlignment="1">
      <alignment wrapText="1"/>
    </xf>
    <xf numFmtId="0" fontId="6" fillId="4" borderId="11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2" fontId="6" fillId="4" borderId="20" xfId="0" applyNumberFormat="1" applyFont="1" applyFill="1" applyBorder="1" applyAlignment="1">
      <alignment horizontal="center"/>
    </xf>
    <xf numFmtId="0" fontId="4" fillId="0" borderId="19" xfId="0" applyFont="1" applyBorder="1" applyAlignment="1">
      <alignment wrapText="1"/>
    </xf>
    <xf numFmtId="2" fontId="6" fillId="0" borderId="11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0" fontId="4" fillId="0" borderId="21" xfId="0" applyFont="1" applyBorder="1" applyAlignment="1">
      <alignment wrapText="1"/>
    </xf>
    <xf numFmtId="2" fontId="4" fillId="0" borderId="22" xfId="0" applyNumberFormat="1" applyFont="1" applyBorder="1" applyAlignment="1">
      <alignment horizontal="center"/>
    </xf>
    <xf numFmtId="2" fontId="4" fillId="0" borderId="23" xfId="0" applyNumberFormat="1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2" fontId="6" fillId="0" borderId="23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2" fontId="6" fillId="0" borderId="17" xfId="0" applyNumberFormat="1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4" borderId="11" xfId="0" applyFont="1" applyFill="1" applyBorder="1" applyAlignment="1">
      <alignment horizontal="center" vertical="top" wrapText="1"/>
    </xf>
    <xf numFmtId="0" fontId="6" fillId="4" borderId="20" xfId="0" applyFont="1" applyFill="1" applyBorder="1" applyAlignment="1">
      <alignment horizontal="center" vertical="top" wrapText="1"/>
    </xf>
    <xf numFmtId="2" fontId="4" fillId="0" borderId="22" xfId="0" applyNumberFormat="1" applyFont="1" applyBorder="1" applyAlignment="1">
      <alignment horizontal="center" vertical="top" wrapText="1"/>
    </xf>
    <xf numFmtId="2" fontId="4" fillId="0" borderId="23" xfId="0" applyNumberFormat="1" applyFont="1" applyBorder="1" applyAlignment="1">
      <alignment horizontal="center" vertical="top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center" vertical="top" wrapText="1"/>
    </xf>
    <xf numFmtId="0" fontId="10" fillId="0" borderId="0" xfId="0" applyFont="1"/>
    <xf numFmtId="0" fontId="11" fillId="0" borderId="0" xfId="0" applyFont="1"/>
    <xf numFmtId="17" fontId="10" fillId="0" borderId="0" xfId="0" applyNumberFormat="1" applyFont="1"/>
    <xf numFmtId="49" fontId="10" fillId="0" borderId="0" xfId="0" applyNumberFormat="1" applyFont="1"/>
    <xf numFmtId="49" fontId="9" fillId="0" borderId="11" xfId="0" applyNumberFormat="1" applyFont="1" applyBorder="1"/>
    <xf numFmtId="49" fontId="9" fillId="0" borderId="11" xfId="0" applyNumberFormat="1" applyFont="1" applyBorder="1" applyAlignment="1">
      <alignment horizontal="center"/>
    </xf>
    <xf numFmtId="49" fontId="6" fillId="0" borderId="0" xfId="0" applyNumberFormat="1" applyFont="1"/>
    <xf numFmtId="0" fontId="6" fillId="0" borderId="11" xfId="0" applyFont="1" applyBorder="1"/>
    <xf numFmtId="0" fontId="12" fillId="0" borderId="0" xfId="0" applyFont="1"/>
    <xf numFmtId="0" fontId="13" fillId="5" borderId="0" xfId="0" applyFont="1" applyFill="1" applyAlignment="1">
      <alignment horizontal="left"/>
    </xf>
    <xf numFmtId="49" fontId="9" fillId="0" borderId="11" xfId="0" applyNumberFormat="1" applyFont="1" applyBorder="1" applyAlignment="1">
      <alignment wrapText="1"/>
    </xf>
    <xf numFmtId="49" fontId="9" fillId="0" borderId="11" xfId="0" applyNumberFormat="1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8" fillId="0" borderId="0" xfId="0" applyFont="1"/>
    <xf numFmtId="0" fontId="17" fillId="0" borderId="11" xfId="0" applyFont="1" applyBorder="1" applyAlignment="1">
      <alignment horizontal="center"/>
    </xf>
    <xf numFmtId="0" fontId="9" fillId="0" borderId="11" xfId="0" applyFont="1" applyBorder="1" applyAlignment="1">
      <alignment vertical="top" wrapText="1"/>
    </xf>
    <xf numFmtId="0" fontId="9" fillId="0" borderId="11" xfId="0" applyFont="1" applyBorder="1" applyAlignment="1">
      <alignment horizontal="center" vertical="top" wrapText="1"/>
    </xf>
    <xf numFmtId="0" fontId="19" fillId="0" borderId="30" xfId="0" applyFont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0" fontId="19" fillId="0" borderId="31" xfId="0" applyFont="1" applyBorder="1" applyAlignment="1">
      <alignment vertical="top" wrapText="1"/>
    </xf>
    <xf numFmtId="0" fontId="19" fillId="0" borderId="30" xfId="0" applyFont="1" applyBorder="1" applyAlignment="1">
      <alignment horizontal="left" vertical="top" wrapText="1"/>
    </xf>
    <xf numFmtId="0" fontId="19" fillId="0" borderId="29" xfId="0" applyFont="1" applyBorder="1" applyAlignment="1">
      <alignment vertical="top" wrapText="1"/>
    </xf>
    <xf numFmtId="0" fontId="19" fillId="0" borderId="32" xfId="0" applyFont="1" applyBorder="1" applyAlignment="1">
      <alignment horizontal="left" vertical="top" wrapText="1"/>
    </xf>
    <xf numFmtId="0" fontId="20" fillId="0" borderId="0" xfId="0" applyFont="1"/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31" xfId="0" applyFont="1" applyBorder="1" applyAlignment="1">
      <alignment horizontal="left" vertical="top" wrapText="1"/>
    </xf>
    <xf numFmtId="0" fontId="21" fillId="0" borderId="0" xfId="0" applyFont="1"/>
    <xf numFmtId="0" fontId="9" fillId="0" borderId="0" xfId="0" applyFont="1"/>
    <xf numFmtId="0" fontId="9" fillId="0" borderId="33" xfId="0" applyFont="1" applyBorder="1" applyAlignment="1">
      <alignment vertical="top" wrapText="1"/>
    </xf>
    <xf numFmtId="0" fontId="9" fillId="0" borderId="33" xfId="0" applyFont="1" applyBorder="1" applyAlignment="1">
      <alignment horizontal="center" vertical="top" wrapText="1"/>
    </xf>
    <xf numFmtId="0" fontId="9" fillId="0" borderId="34" xfId="0" applyFont="1" applyBorder="1" applyAlignment="1">
      <alignment vertical="top" wrapText="1"/>
    </xf>
    <xf numFmtId="0" fontId="6" fillId="0" borderId="35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4" fillId="0" borderId="33" xfId="0" applyFont="1" applyBorder="1" applyAlignment="1">
      <alignment vertical="top" wrapText="1"/>
    </xf>
    <xf numFmtId="0" fontId="9" fillId="0" borderId="11" xfId="0" applyFont="1" applyBorder="1" applyAlignment="1">
      <alignment wrapText="1"/>
    </xf>
    <xf numFmtId="0" fontId="9" fillId="0" borderId="11" xfId="0" applyFont="1" applyBorder="1"/>
    <xf numFmtId="0" fontId="6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4" fillId="2" borderId="1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6" fillId="0" borderId="27" xfId="0" applyFont="1" applyBorder="1" applyAlignment="1">
      <alignment horizontal="center"/>
    </xf>
    <xf numFmtId="0" fontId="2" fillId="0" borderId="28" xfId="0" applyFont="1" applyBorder="1"/>
    <xf numFmtId="0" fontId="2" fillId="0" borderId="29" xfId="0" applyFont="1" applyBorder="1"/>
    <xf numFmtId="0" fontId="17" fillId="0" borderId="27" xfId="0" applyFont="1" applyBorder="1" applyAlignment="1">
      <alignment horizontal="center"/>
    </xf>
    <xf numFmtId="0" fontId="8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6" fillId="3" borderId="3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00"/>
  <sheetViews>
    <sheetView workbookViewId="0"/>
  </sheetViews>
  <sheetFormatPr defaultColWidth="12.59765625" defaultRowHeight="15" customHeight="1" x14ac:dyDescent="0.25"/>
  <cols>
    <col min="1" max="1" width="35.09765625" customWidth="1"/>
    <col min="2" max="2" width="8.8984375" customWidth="1"/>
    <col min="3" max="3" width="13.3984375" customWidth="1"/>
    <col min="4" max="11" width="7.59765625" customWidth="1"/>
    <col min="12" max="12" width="9.19921875" customWidth="1"/>
    <col min="13" max="13" width="10.09765625" customWidth="1"/>
    <col min="14" max="14" width="9.09765625" customWidth="1"/>
    <col min="15" max="26" width="7.59765625" customWidth="1"/>
  </cols>
  <sheetData>
    <row r="5" spans="1:14" ht="29.25" customHeight="1" x14ac:dyDescent="0.25">
      <c r="A5" s="99" t="s">
        <v>0</v>
      </c>
      <c r="B5" s="100"/>
      <c r="C5" s="100"/>
      <c r="D5" s="100"/>
      <c r="E5" s="100"/>
      <c r="F5" s="100"/>
      <c r="G5" s="100"/>
      <c r="H5" s="101"/>
    </row>
    <row r="10" spans="1:14" ht="30.6" x14ac:dyDescent="0.25">
      <c r="A10" s="1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  <c r="M10" s="2" t="s">
        <v>13</v>
      </c>
      <c r="N10" s="3" t="s">
        <v>14</v>
      </c>
    </row>
    <row r="11" spans="1:14" ht="18" x14ac:dyDescent="0.35">
      <c r="A11" s="4" t="s">
        <v>15</v>
      </c>
      <c r="B11" s="5">
        <v>100</v>
      </c>
      <c r="C11" s="5">
        <v>250</v>
      </c>
      <c r="D11" s="5">
        <v>350</v>
      </c>
      <c r="E11" s="5">
        <v>500</v>
      </c>
      <c r="F11" s="5">
        <v>600</v>
      </c>
      <c r="G11" s="5">
        <v>700</v>
      </c>
      <c r="H11" s="5">
        <v>800</v>
      </c>
      <c r="I11" s="5">
        <v>900</v>
      </c>
      <c r="J11" s="5">
        <v>1000</v>
      </c>
      <c r="K11" s="5">
        <v>1100</v>
      </c>
      <c r="L11" s="5">
        <v>1200</v>
      </c>
      <c r="M11" s="5">
        <v>1300</v>
      </c>
      <c r="N11" s="6">
        <v>1400</v>
      </c>
    </row>
    <row r="12" spans="1:14" ht="18" x14ac:dyDescent="0.35">
      <c r="A12" s="7" t="s">
        <v>16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</row>
    <row r="13" spans="1:14" ht="18" x14ac:dyDescent="0.35">
      <c r="A13" s="10" t="s">
        <v>17</v>
      </c>
      <c r="B13" s="11">
        <f t="shared" ref="B13:N13" si="0">B12*B11</f>
        <v>0</v>
      </c>
      <c r="C13" s="12">
        <f t="shared" si="0"/>
        <v>0</v>
      </c>
      <c r="D13" s="12">
        <f t="shared" si="0"/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2">
        <f t="shared" si="0"/>
        <v>0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3">
        <f t="shared" si="0"/>
        <v>0</v>
      </c>
    </row>
    <row r="14" spans="1:14" ht="18" x14ac:dyDescent="0.35">
      <c r="A14" s="10" t="s">
        <v>18</v>
      </c>
      <c r="B14" s="12">
        <f t="shared" ref="B14:N14" si="1">(B12*B11)*0.9</f>
        <v>0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2">
        <f t="shared" si="1"/>
        <v>0</v>
      </c>
      <c r="K14" s="12">
        <f t="shared" si="1"/>
        <v>0</v>
      </c>
      <c r="L14" s="12">
        <f t="shared" si="1"/>
        <v>0</v>
      </c>
      <c r="M14" s="12">
        <f t="shared" si="1"/>
        <v>0</v>
      </c>
      <c r="N14" s="13">
        <f t="shared" si="1"/>
        <v>0</v>
      </c>
    </row>
    <row r="15" spans="1:14" ht="18" x14ac:dyDescent="0.35">
      <c r="A15" s="14" t="s">
        <v>19</v>
      </c>
      <c r="B15" s="15">
        <f t="shared" ref="B15:N15" si="2">(B12*B11)*0.8</f>
        <v>0</v>
      </c>
      <c r="C15" s="15">
        <f t="shared" si="2"/>
        <v>0</v>
      </c>
      <c r="D15" s="15">
        <f t="shared" si="2"/>
        <v>0</v>
      </c>
      <c r="E15" s="15">
        <f t="shared" si="2"/>
        <v>0</v>
      </c>
      <c r="F15" s="15">
        <f t="shared" si="2"/>
        <v>0</v>
      </c>
      <c r="G15" s="15">
        <f t="shared" si="2"/>
        <v>0</v>
      </c>
      <c r="H15" s="15">
        <f t="shared" si="2"/>
        <v>0</v>
      </c>
      <c r="I15" s="15">
        <f t="shared" si="2"/>
        <v>0</v>
      </c>
      <c r="J15" s="15">
        <f t="shared" si="2"/>
        <v>0</v>
      </c>
      <c r="K15" s="15">
        <f t="shared" si="2"/>
        <v>0</v>
      </c>
      <c r="L15" s="15">
        <f t="shared" si="2"/>
        <v>0</v>
      </c>
      <c r="M15" s="15">
        <f t="shared" si="2"/>
        <v>0</v>
      </c>
      <c r="N15" s="16">
        <f t="shared" si="2"/>
        <v>0</v>
      </c>
    </row>
    <row r="19" ht="24.75" customHeight="1" x14ac:dyDescent="0.25"/>
    <row r="21" ht="18" customHeight="1" x14ac:dyDescent="0.25"/>
    <row r="22" ht="33" customHeight="1" x14ac:dyDescent="0.25"/>
    <row r="23" ht="23.25" customHeight="1" x14ac:dyDescent="0.25"/>
    <row r="24" ht="23.2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5:H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 x14ac:dyDescent="0.25"/>
  <cols>
    <col min="1" max="1" width="33.09765625" customWidth="1"/>
    <col min="2" max="10" width="7.09765625" customWidth="1"/>
    <col min="11" max="11" width="8" customWidth="1"/>
    <col min="12" max="12" width="33.69921875" customWidth="1"/>
    <col min="13" max="21" width="8" customWidth="1"/>
    <col min="22" max="26" width="7.59765625" customWidth="1"/>
  </cols>
  <sheetData>
    <row r="1" spans="1:26" ht="14.4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8" x14ac:dyDescent="0.35">
      <c r="A2" s="18" t="s">
        <v>20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4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4" x14ac:dyDescent="0.3">
      <c r="A4" s="19" t="s">
        <v>21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9" t="s">
        <v>22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4" x14ac:dyDescent="0.3">
      <c r="A5" s="20" t="s">
        <v>23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20" t="s">
        <v>23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4" x14ac:dyDescent="0.3">
      <c r="A6" s="21" t="s">
        <v>24</v>
      </c>
      <c r="B6" s="22">
        <v>10</v>
      </c>
      <c r="C6" s="22">
        <v>20</v>
      </c>
      <c r="D6" s="22">
        <v>30</v>
      </c>
      <c r="E6" s="22">
        <v>50</v>
      </c>
      <c r="F6" s="22">
        <v>100</v>
      </c>
      <c r="G6" s="22">
        <v>200</v>
      </c>
      <c r="H6" s="22">
        <v>300</v>
      </c>
      <c r="I6" s="22">
        <v>500</v>
      </c>
      <c r="J6" s="23">
        <v>1000</v>
      </c>
      <c r="K6" s="17"/>
      <c r="L6" s="21" t="s">
        <v>24</v>
      </c>
      <c r="M6" s="22">
        <v>10</v>
      </c>
      <c r="N6" s="22">
        <v>20</v>
      </c>
      <c r="O6" s="22">
        <v>30</v>
      </c>
      <c r="P6" s="22">
        <v>50</v>
      </c>
      <c r="Q6" s="22">
        <v>100</v>
      </c>
      <c r="R6" s="22">
        <v>200</v>
      </c>
      <c r="S6" s="22">
        <v>300</v>
      </c>
      <c r="T6" s="22">
        <v>500</v>
      </c>
      <c r="U6" s="23">
        <v>1000</v>
      </c>
      <c r="V6" s="17"/>
      <c r="W6" s="17"/>
      <c r="X6" s="17"/>
      <c r="Y6" s="17"/>
      <c r="Z6" s="17"/>
    </row>
    <row r="7" spans="1:26" ht="15" customHeight="1" x14ac:dyDescent="0.3">
      <c r="A7" s="24"/>
      <c r="B7" s="25"/>
      <c r="C7" s="25"/>
      <c r="D7" s="25"/>
      <c r="E7" s="25"/>
      <c r="F7" s="25"/>
      <c r="G7" s="25"/>
      <c r="H7" s="25"/>
      <c r="I7" s="25"/>
      <c r="J7" s="26"/>
      <c r="K7" s="17"/>
      <c r="L7" s="24" t="s">
        <v>25</v>
      </c>
      <c r="M7" s="25">
        <v>78</v>
      </c>
      <c r="N7" s="25">
        <v>47</v>
      </c>
      <c r="O7" s="25">
        <v>40</v>
      </c>
      <c r="P7" s="25">
        <v>28</v>
      </c>
      <c r="Q7" s="25">
        <v>16</v>
      </c>
      <c r="R7" s="25">
        <v>11</v>
      </c>
      <c r="S7" s="25">
        <v>10</v>
      </c>
      <c r="T7" s="25">
        <v>8</v>
      </c>
      <c r="U7" s="26">
        <v>6</v>
      </c>
      <c r="V7" s="17"/>
      <c r="W7" s="17"/>
      <c r="X7" s="17"/>
      <c r="Y7" s="17"/>
      <c r="Z7" s="17"/>
    </row>
    <row r="8" spans="1:26" ht="15" customHeight="1" x14ac:dyDescent="0.3">
      <c r="A8" s="27" t="s">
        <v>26</v>
      </c>
      <c r="B8" s="28">
        <v>81</v>
      </c>
      <c r="C8" s="28">
        <v>49</v>
      </c>
      <c r="D8" s="28">
        <v>43</v>
      </c>
      <c r="E8" s="28">
        <v>31</v>
      </c>
      <c r="F8" s="28">
        <v>18</v>
      </c>
      <c r="G8" s="28">
        <v>12</v>
      </c>
      <c r="H8" s="28">
        <v>10</v>
      </c>
      <c r="I8" s="28">
        <v>9</v>
      </c>
      <c r="J8" s="29">
        <v>7</v>
      </c>
      <c r="K8" s="17"/>
      <c r="L8" s="27"/>
      <c r="M8" s="28"/>
      <c r="N8" s="28"/>
      <c r="O8" s="28"/>
      <c r="P8" s="28"/>
      <c r="Q8" s="28"/>
      <c r="R8" s="28"/>
      <c r="S8" s="28"/>
      <c r="T8" s="28"/>
      <c r="U8" s="29"/>
      <c r="V8" s="17"/>
      <c r="W8" s="17"/>
      <c r="X8" s="17"/>
      <c r="Y8" s="17"/>
      <c r="Z8" s="17"/>
    </row>
    <row r="9" spans="1:26" ht="15" hidden="1" customHeight="1" x14ac:dyDescent="0.3">
      <c r="A9" s="30" t="s">
        <v>27</v>
      </c>
      <c r="B9" s="31">
        <f t="shared" ref="B9:J9" si="0">B8*1/10</f>
        <v>8.1</v>
      </c>
      <c r="C9" s="31">
        <f t="shared" si="0"/>
        <v>4.9000000000000004</v>
      </c>
      <c r="D9" s="31">
        <f t="shared" si="0"/>
        <v>4.3</v>
      </c>
      <c r="E9" s="31">
        <f t="shared" si="0"/>
        <v>3.1</v>
      </c>
      <c r="F9" s="31">
        <f t="shared" si="0"/>
        <v>1.8</v>
      </c>
      <c r="G9" s="31">
        <f t="shared" si="0"/>
        <v>1.2</v>
      </c>
      <c r="H9" s="31">
        <f t="shared" si="0"/>
        <v>1</v>
      </c>
      <c r="I9" s="31">
        <f t="shared" si="0"/>
        <v>0.9</v>
      </c>
      <c r="J9" s="32">
        <f t="shared" si="0"/>
        <v>0.7</v>
      </c>
      <c r="K9" s="17"/>
      <c r="L9" s="30" t="s">
        <v>27</v>
      </c>
      <c r="M9" s="31">
        <f t="shared" ref="M9:U9" si="1">M7*1/10</f>
        <v>7.8</v>
      </c>
      <c r="N9" s="31">
        <f t="shared" si="1"/>
        <v>4.7</v>
      </c>
      <c r="O9" s="31">
        <f t="shared" si="1"/>
        <v>4</v>
      </c>
      <c r="P9" s="31">
        <f t="shared" si="1"/>
        <v>2.8</v>
      </c>
      <c r="Q9" s="31">
        <f t="shared" si="1"/>
        <v>1.6</v>
      </c>
      <c r="R9" s="31">
        <f t="shared" si="1"/>
        <v>1.1000000000000001</v>
      </c>
      <c r="S9" s="31">
        <f t="shared" si="1"/>
        <v>1</v>
      </c>
      <c r="T9" s="31">
        <f t="shared" si="1"/>
        <v>0.8</v>
      </c>
      <c r="U9" s="32">
        <f t="shared" si="1"/>
        <v>0.6</v>
      </c>
      <c r="V9" s="17"/>
      <c r="W9" s="17"/>
      <c r="X9" s="17"/>
      <c r="Y9" s="17"/>
      <c r="Z9" s="17"/>
    </row>
    <row r="10" spans="1:26" ht="15" customHeight="1" x14ac:dyDescent="0.3">
      <c r="A10" s="33" t="s">
        <v>28</v>
      </c>
      <c r="B10" s="34"/>
      <c r="C10" s="34">
        <v>10</v>
      </c>
      <c r="D10" s="34">
        <v>10</v>
      </c>
      <c r="E10" s="34"/>
      <c r="F10" s="34"/>
      <c r="G10" s="34"/>
      <c r="H10" s="34"/>
      <c r="I10" s="34"/>
      <c r="J10" s="35"/>
      <c r="K10" s="17"/>
      <c r="L10" s="33" t="s">
        <v>29</v>
      </c>
      <c r="M10" s="36"/>
      <c r="N10" s="36"/>
      <c r="O10" s="36"/>
      <c r="P10" s="36"/>
      <c r="Q10" s="36"/>
      <c r="R10" s="36"/>
      <c r="S10" s="36"/>
      <c r="T10" s="36"/>
      <c r="U10" s="37"/>
      <c r="V10" s="17"/>
      <c r="W10" s="17"/>
      <c r="X10" s="17"/>
      <c r="Y10" s="17"/>
      <c r="Z10" s="17"/>
    </row>
    <row r="11" spans="1:26" ht="15" hidden="1" customHeight="1" x14ac:dyDescent="0.3">
      <c r="A11" s="38" t="s">
        <v>30</v>
      </c>
      <c r="B11" s="39">
        <f t="shared" ref="B11:J11" si="2">B10*B9</f>
        <v>0</v>
      </c>
      <c r="C11" s="39">
        <f t="shared" si="2"/>
        <v>49</v>
      </c>
      <c r="D11" s="39">
        <f t="shared" si="2"/>
        <v>43</v>
      </c>
      <c r="E11" s="39">
        <f t="shared" si="2"/>
        <v>0</v>
      </c>
      <c r="F11" s="39">
        <f t="shared" si="2"/>
        <v>0</v>
      </c>
      <c r="G11" s="39">
        <f t="shared" si="2"/>
        <v>0</v>
      </c>
      <c r="H11" s="39">
        <f t="shared" si="2"/>
        <v>0</v>
      </c>
      <c r="I11" s="39">
        <f t="shared" si="2"/>
        <v>0</v>
      </c>
      <c r="J11" s="40">
        <f t="shared" si="2"/>
        <v>0</v>
      </c>
      <c r="K11" s="17"/>
      <c r="L11" s="38" t="s">
        <v>30</v>
      </c>
      <c r="M11" s="39">
        <f t="shared" ref="M11:U11" si="3">M10*M9</f>
        <v>0</v>
      </c>
      <c r="N11" s="39">
        <f t="shared" si="3"/>
        <v>0</v>
      </c>
      <c r="O11" s="39">
        <f t="shared" si="3"/>
        <v>0</v>
      </c>
      <c r="P11" s="39">
        <f t="shared" si="3"/>
        <v>0</v>
      </c>
      <c r="Q11" s="39">
        <f t="shared" si="3"/>
        <v>0</v>
      </c>
      <c r="R11" s="39">
        <f t="shared" si="3"/>
        <v>0</v>
      </c>
      <c r="S11" s="39">
        <f t="shared" si="3"/>
        <v>0</v>
      </c>
      <c r="T11" s="39">
        <f t="shared" si="3"/>
        <v>0</v>
      </c>
      <c r="U11" s="40">
        <f t="shared" si="3"/>
        <v>0</v>
      </c>
      <c r="V11" s="17"/>
      <c r="W11" s="17"/>
      <c r="X11" s="17"/>
      <c r="Y11" s="17"/>
      <c r="Z11" s="17"/>
    </row>
    <row r="12" spans="1:26" ht="29.25" hidden="1" customHeight="1" x14ac:dyDescent="0.3">
      <c r="A12" s="38" t="s">
        <v>31</v>
      </c>
      <c r="B12" s="39">
        <f t="shared" ref="B12:J12" si="4">(B10-10)*30%</f>
        <v>-3</v>
      </c>
      <c r="C12" s="39">
        <f t="shared" si="4"/>
        <v>0</v>
      </c>
      <c r="D12" s="39">
        <f t="shared" si="4"/>
        <v>0</v>
      </c>
      <c r="E12" s="39">
        <f t="shared" si="4"/>
        <v>-3</v>
      </c>
      <c r="F12" s="39">
        <f t="shared" si="4"/>
        <v>-3</v>
      </c>
      <c r="G12" s="39">
        <f t="shared" si="4"/>
        <v>-3</v>
      </c>
      <c r="H12" s="39">
        <f t="shared" si="4"/>
        <v>-3</v>
      </c>
      <c r="I12" s="39">
        <f t="shared" si="4"/>
        <v>-3</v>
      </c>
      <c r="J12" s="40">
        <f t="shared" si="4"/>
        <v>-3</v>
      </c>
      <c r="K12" s="17"/>
      <c r="L12" s="38" t="s">
        <v>32</v>
      </c>
      <c r="M12" s="39">
        <f t="shared" ref="M12:U12" si="5">(M10-10)*30%</f>
        <v>-3</v>
      </c>
      <c r="N12" s="39">
        <f t="shared" si="5"/>
        <v>-3</v>
      </c>
      <c r="O12" s="39">
        <f t="shared" si="5"/>
        <v>-3</v>
      </c>
      <c r="P12" s="39">
        <f t="shared" si="5"/>
        <v>-3</v>
      </c>
      <c r="Q12" s="39">
        <f t="shared" si="5"/>
        <v>-3</v>
      </c>
      <c r="R12" s="39">
        <f t="shared" si="5"/>
        <v>-3</v>
      </c>
      <c r="S12" s="39">
        <f t="shared" si="5"/>
        <v>-3</v>
      </c>
      <c r="T12" s="39">
        <f t="shared" si="5"/>
        <v>-3</v>
      </c>
      <c r="U12" s="40">
        <f t="shared" si="5"/>
        <v>-3</v>
      </c>
      <c r="V12" s="17"/>
      <c r="W12" s="17"/>
      <c r="X12" s="17"/>
      <c r="Y12" s="17"/>
      <c r="Z12" s="17"/>
    </row>
    <row r="13" spans="1:26" ht="22.5" customHeight="1" x14ac:dyDescent="0.3">
      <c r="A13" s="41" t="s">
        <v>33</v>
      </c>
      <c r="B13" s="42">
        <f t="shared" ref="B13:J13" si="6">B11+B12</f>
        <v>-3</v>
      </c>
      <c r="C13" s="42">
        <f t="shared" si="6"/>
        <v>49</v>
      </c>
      <c r="D13" s="42">
        <f t="shared" si="6"/>
        <v>43</v>
      </c>
      <c r="E13" s="42">
        <f t="shared" si="6"/>
        <v>-3</v>
      </c>
      <c r="F13" s="42">
        <f t="shared" si="6"/>
        <v>-3</v>
      </c>
      <c r="G13" s="42">
        <f t="shared" si="6"/>
        <v>-3</v>
      </c>
      <c r="H13" s="42">
        <f t="shared" si="6"/>
        <v>-3</v>
      </c>
      <c r="I13" s="42">
        <f t="shared" si="6"/>
        <v>-3</v>
      </c>
      <c r="J13" s="43">
        <f t="shared" si="6"/>
        <v>-3</v>
      </c>
      <c r="K13" s="17"/>
      <c r="L13" s="41" t="s">
        <v>33</v>
      </c>
      <c r="M13" s="44">
        <f t="shared" ref="M13:U13" si="7">M11+M12</f>
        <v>-3</v>
      </c>
      <c r="N13" s="44">
        <f t="shared" si="7"/>
        <v>-3</v>
      </c>
      <c r="O13" s="44">
        <f t="shared" si="7"/>
        <v>-3</v>
      </c>
      <c r="P13" s="44">
        <f t="shared" si="7"/>
        <v>-3</v>
      </c>
      <c r="Q13" s="44">
        <f t="shared" si="7"/>
        <v>-3</v>
      </c>
      <c r="R13" s="44">
        <f t="shared" si="7"/>
        <v>-3</v>
      </c>
      <c r="S13" s="44">
        <f t="shared" si="7"/>
        <v>-3</v>
      </c>
      <c r="T13" s="44">
        <f t="shared" si="7"/>
        <v>-3</v>
      </c>
      <c r="U13" s="45">
        <f t="shared" si="7"/>
        <v>-3</v>
      </c>
      <c r="V13" s="17"/>
      <c r="W13" s="17"/>
      <c r="X13" s="17"/>
      <c r="Y13" s="17"/>
      <c r="Z13" s="17"/>
    </row>
    <row r="14" spans="1:26" ht="14.4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4" x14ac:dyDescent="0.3">
      <c r="A15" s="19" t="s">
        <v>34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9" t="s">
        <v>35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4" x14ac:dyDescent="0.3">
      <c r="A16" s="21" t="s">
        <v>24</v>
      </c>
      <c r="B16" s="22">
        <v>10</v>
      </c>
      <c r="C16" s="22">
        <v>20</v>
      </c>
      <c r="D16" s="22">
        <v>30</v>
      </c>
      <c r="E16" s="22">
        <v>50</v>
      </c>
      <c r="F16" s="22">
        <v>100</v>
      </c>
      <c r="G16" s="22">
        <v>200</v>
      </c>
      <c r="H16" s="22">
        <v>300</v>
      </c>
      <c r="I16" s="22">
        <v>500</v>
      </c>
      <c r="J16" s="23">
        <v>1000</v>
      </c>
      <c r="K16" s="17"/>
      <c r="L16" s="21" t="s">
        <v>24</v>
      </c>
      <c r="M16" s="22">
        <v>10</v>
      </c>
      <c r="N16" s="22">
        <v>20</v>
      </c>
      <c r="O16" s="22">
        <v>30</v>
      </c>
      <c r="P16" s="22">
        <v>50</v>
      </c>
      <c r="Q16" s="22">
        <v>100</v>
      </c>
      <c r="R16" s="22">
        <v>200</v>
      </c>
      <c r="S16" s="22">
        <v>300</v>
      </c>
      <c r="T16" s="22">
        <v>500</v>
      </c>
      <c r="U16" s="23">
        <v>1000</v>
      </c>
      <c r="V16" s="17"/>
      <c r="W16" s="17"/>
      <c r="X16" s="17"/>
      <c r="Y16" s="17"/>
      <c r="Z16" s="17"/>
    </row>
    <row r="17" spans="1:26" ht="14.4" x14ac:dyDescent="0.3">
      <c r="A17" s="24"/>
      <c r="B17" s="46"/>
      <c r="C17" s="46"/>
      <c r="D17" s="46"/>
      <c r="E17" s="46"/>
      <c r="F17" s="46"/>
      <c r="G17" s="46"/>
      <c r="H17" s="46"/>
      <c r="I17" s="46"/>
      <c r="J17" s="47"/>
      <c r="K17" s="17"/>
      <c r="L17" s="24" t="s">
        <v>36</v>
      </c>
      <c r="M17" s="46">
        <v>157</v>
      </c>
      <c r="N17" s="46">
        <v>68</v>
      </c>
      <c r="O17" s="46">
        <v>48</v>
      </c>
      <c r="P17" s="46">
        <v>43</v>
      </c>
      <c r="Q17" s="46">
        <v>32</v>
      </c>
      <c r="R17" s="46">
        <v>28</v>
      </c>
      <c r="S17" s="46">
        <v>27</v>
      </c>
      <c r="T17" s="46">
        <v>24</v>
      </c>
      <c r="U17" s="47">
        <v>14</v>
      </c>
      <c r="V17" s="17"/>
      <c r="W17" s="17"/>
      <c r="X17" s="17"/>
      <c r="Y17" s="17"/>
      <c r="Z17" s="17"/>
    </row>
    <row r="18" spans="1:26" ht="14.4" x14ac:dyDescent="0.3">
      <c r="A18" s="27" t="s">
        <v>37</v>
      </c>
      <c r="B18" s="48">
        <v>113</v>
      </c>
      <c r="C18" s="48">
        <v>74</v>
      </c>
      <c r="D18" s="48">
        <v>55</v>
      </c>
      <c r="E18" s="48">
        <v>49</v>
      </c>
      <c r="F18" s="48">
        <v>39</v>
      </c>
      <c r="G18" s="48">
        <v>33</v>
      </c>
      <c r="H18" s="48">
        <v>31</v>
      </c>
      <c r="I18" s="48">
        <v>28</v>
      </c>
      <c r="J18" s="49">
        <v>26</v>
      </c>
      <c r="K18" s="17"/>
      <c r="L18" s="27" t="s">
        <v>38</v>
      </c>
      <c r="M18" s="48"/>
      <c r="N18" s="48"/>
      <c r="O18" s="48"/>
      <c r="P18" s="48"/>
      <c r="Q18" s="48"/>
      <c r="R18" s="48"/>
      <c r="S18" s="48"/>
      <c r="T18" s="48"/>
      <c r="U18" s="49"/>
      <c r="V18" s="17"/>
      <c r="W18" s="17"/>
      <c r="X18" s="17"/>
      <c r="Y18" s="17"/>
      <c r="Z18" s="17"/>
    </row>
    <row r="19" spans="1:26" ht="14.4" x14ac:dyDescent="0.3">
      <c r="A19" s="30" t="s">
        <v>27</v>
      </c>
      <c r="B19" s="50">
        <f>B18*1/50</f>
        <v>2.2599999999999998</v>
      </c>
      <c r="C19" s="50">
        <f>74*1/50</f>
        <v>1.48</v>
      </c>
      <c r="D19" s="51">
        <f>D18*1/50</f>
        <v>1.1000000000000001</v>
      </c>
      <c r="E19" s="50">
        <f>49*1/50</f>
        <v>0.98</v>
      </c>
      <c r="F19" s="50">
        <f>39*1/50</f>
        <v>0.78</v>
      </c>
      <c r="G19" s="50">
        <f>G18*1/50</f>
        <v>0.66</v>
      </c>
      <c r="H19" s="50">
        <f>31*1/50</f>
        <v>0.62</v>
      </c>
      <c r="I19" s="50">
        <f>28*1/50</f>
        <v>0.56000000000000005</v>
      </c>
      <c r="J19" s="52">
        <f>26*1/50</f>
        <v>0.52</v>
      </c>
      <c r="K19" s="17"/>
      <c r="L19" s="30" t="s">
        <v>27</v>
      </c>
      <c r="M19" s="50">
        <f t="shared" ref="M19:U19" si="8">M17*1/50</f>
        <v>3.14</v>
      </c>
      <c r="N19" s="50">
        <f t="shared" si="8"/>
        <v>1.36</v>
      </c>
      <c r="O19" s="50">
        <f t="shared" si="8"/>
        <v>0.96</v>
      </c>
      <c r="P19" s="50">
        <f t="shared" si="8"/>
        <v>0.86</v>
      </c>
      <c r="Q19" s="50">
        <f t="shared" si="8"/>
        <v>0.64</v>
      </c>
      <c r="R19" s="50">
        <f t="shared" si="8"/>
        <v>0.56000000000000005</v>
      </c>
      <c r="S19" s="50">
        <f t="shared" si="8"/>
        <v>0.54</v>
      </c>
      <c r="T19" s="50">
        <f t="shared" si="8"/>
        <v>0.48</v>
      </c>
      <c r="U19" s="52">
        <f t="shared" si="8"/>
        <v>0.28000000000000003</v>
      </c>
      <c r="V19" s="17"/>
      <c r="W19" s="17"/>
      <c r="X19" s="17"/>
      <c r="Y19" s="17"/>
      <c r="Z19" s="17"/>
    </row>
    <row r="20" spans="1:26" ht="21" customHeight="1" x14ac:dyDescent="0.3">
      <c r="A20" s="33" t="s">
        <v>39</v>
      </c>
      <c r="B20" s="53"/>
      <c r="C20" s="53"/>
      <c r="D20" s="53">
        <v>150</v>
      </c>
      <c r="E20" s="53"/>
      <c r="F20" s="53">
        <v>85</v>
      </c>
      <c r="G20" s="53">
        <v>100</v>
      </c>
      <c r="H20" s="53"/>
      <c r="I20" s="53"/>
      <c r="J20" s="54"/>
      <c r="K20" s="17"/>
      <c r="L20" s="33" t="s">
        <v>40</v>
      </c>
      <c r="M20" s="53">
        <v>50</v>
      </c>
      <c r="N20" s="53"/>
      <c r="O20" s="53"/>
      <c r="P20" s="53"/>
      <c r="Q20" s="53">
        <v>85</v>
      </c>
      <c r="R20" s="53"/>
      <c r="S20" s="53"/>
      <c r="T20" s="53"/>
      <c r="U20" s="54"/>
      <c r="V20" s="17"/>
      <c r="W20" s="17"/>
      <c r="X20" s="17"/>
      <c r="Y20" s="17"/>
      <c r="Z20" s="17"/>
    </row>
    <row r="21" spans="1:26" ht="15.75" hidden="1" customHeight="1" x14ac:dyDescent="0.3">
      <c r="A21" s="38" t="s">
        <v>41</v>
      </c>
      <c r="B21" s="46">
        <f t="shared" ref="B21:J21" si="9">B20*B19</f>
        <v>0</v>
      </c>
      <c r="C21" s="46">
        <f t="shared" si="9"/>
        <v>0</v>
      </c>
      <c r="D21" s="46">
        <f t="shared" si="9"/>
        <v>165</v>
      </c>
      <c r="E21" s="46">
        <f t="shared" si="9"/>
        <v>0</v>
      </c>
      <c r="F21" s="46">
        <f t="shared" si="9"/>
        <v>66.3</v>
      </c>
      <c r="G21" s="46">
        <f t="shared" si="9"/>
        <v>66</v>
      </c>
      <c r="H21" s="46">
        <f t="shared" si="9"/>
        <v>0</v>
      </c>
      <c r="I21" s="46">
        <f t="shared" si="9"/>
        <v>0</v>
      </c>
      <c r="J21" s="47">
        <f t="shared" si="9"/>
        <v>0</v>
      </c>
      <c r="K21" s="17"/>
      <c r="L21" s="38" t="s">
        <v>41</v>
      </c>
      <c r="M21" s="46">
        <f t="shared" ref="M21:U21" si="10">M20*M19</f>
        <v>157</v>
      </c>
      <c r="N21" s="46">
        <f t="shared" si="10"/>
        <v>0</v>
      </c>
      <c r="O21" s="46">
        <f t="shared" si="10"/>
        <v>0</v>
      </c>
      <c r="P21" s="46">
        <f t="shared" si="10"/>
        <v>0</v>
      </c>
      <c r="Q21" s="46">
        <f t="shared" si="10"/>
        <v>54.4</v>
      </c>
      <c r="R21" s="46">
        <f t="shared" si="10"/>
        <v>0</v>
      </c>
      <c r="S21" s="46">
        <f t="shared" si="10"/>
        <v>0</v>
      </c>
      <c r="T21" s="46">
        <f t="shared" si="10"/>
        <v>0</v>
      </c>
      <c r="U21" s="47">
        <f t="shared" si="10"/>
        <v>0</v>
      </c>
      <c r="V21" s="17"/>
      <c r="W21" s="17"/>
      <c r="X21" s="17"/>
      <c r="Y21" s="17"/>
      <c r="Z21" s="17"/>
    </row>
    <row r="22" spans="1:26" ht="32.25" hidden="1" customHeight="1" x14ac:dyDescent="0.3">
      <c r="A22" s="38" t="s">
        <v>42</v>
      </c>
      <c r="B22" s="46">
        <f t="shared" ref="B22:J22" si="11">(B20-50)*0.6</f>
        <v>-30</v>
      </c>
      <c r="C22" s="46">
        <f t="shared" si="11"/>
        <v>-30</v>
      </c>
      <c r="D22" s="46">
        <f t="shared" si="11"/>
        <v>60</v>
      </c>
      <c r="E22" s="46">
        <f t="shared" si="11"/>
        <v>-30</v>
      </c>
      <c r="F22" s="46">
        <f t="shared" si="11"/>
        <v>21</v>
      </c>
      <c r="G22" s="46">
        <f t="shared" si="11"/>
        <v>30</v>
      </c>
      <c r="H22" s="46">
        <f t="shared" si="11"/>
        <v>-30</v>
      </c>
      <c r="I22" s="46">
        <f t="shared" si="11"/>
        <v>-30</v>
      </c>
      <c r="J22" s="47">
        <f t="shared" si="11"/>
        <v>-30</v>
      </c>
      <c r="K22" s="17"/>
      <c r="L22" s="38" t="s">
        <v>43</v>
      </c>
      <c r="M22" s="46">
        <f t="shared" ref="M22:U22" si="12">(M20-50)*0.5</f>
        <v>0</v>
      </c>
      <c r="N22" s="46">
        <f t="shared" si="12"/>
        <v>-25</v>
      </c>
      <c r="O22" s="46">
        <f t="shared" si="12"/>
        <v>-25</v>
      </c>
      <c r="P22" s="46">
        <f t="shared" si="12"/>
        <v>-25</v>
      </c>
      <c r="Q22" s="46">
        <f t="shared" si="12"/>
        <v>17.5</v>
      </c>
      <c r="R22" s="46">
        <f t="shared" si="12"/>
        <v>-25</v>
      </c>
      <c r="S22" s="46">
        <f t="shared" si="12"/>
        <v>-25</v>
      </c>
      <c r="T22" s="46">
        <f t="shared" si="12"/>
        <v>-25</v>
      </c>
      <c r="U22" s="47">
        <f t="shared" si="12"/>
        <v>-25</v>
      </c>
      <c r="V22" s="17"/>
      <c r="W22" s="17"/>
      <c r="X22" s="17"/>
      <c r="Y22" s="17"/>
      <c r="Z22" s="17"/>
    </row>
    <row r="23" spans="1:26" ht="28.5" customHeight="1" x14ac:dyDescent="0.3">
      <c r="A23" s="41" t="s">
        <v>33</v>
      </c>
      <c r="B23" s="55">
        <f t="shared" ref="B23:J23" si="13">B21+B22</f>
        <v>-30</v>
      </c>
      <c r="C23" s="55">
        <f t="shared" si="13"/>
        <v>-30</v>
      </c>
      <c r="D23" s="55">
        <f t="shared" si="13"/>
        <v>225</v>
      </c>
      <c r="E23" s="55">
        <f t="shared" si="13"/>
        <v>-30</v>
      </c>
      <c r="F23" s="55">
        <f t="shared" si="13"/>
        <v>87.3</v>
      </c>
      <c r="G23" s="55">
        <f t="shared" si="13"/>
        <v>96</v>
      </c>
      <c r="H23" s="55">
        <f t="shared" si="13"/>
        <v>-30</v>
      </c>
      <c r="I23" s="55">
        <f t="shared" si="13"/>
        <v>-30</v>
      </c>
      <c r="J23" s="56">
        <f t="shared" si="13"/>
        <v>-30</v>
      </c>
      <c r="K23" s="17"/>
      <c r="L23" s="41" t="s">
        <v>33</v>
      </c>
      <c r="M23" s="55">
        <f t="shared" ref="M23:U23" si="14">M21+M22</f>
        <v>157</v>
      </c>
      <c r="N23" s="55">
        <f t="shared" si="14"/>
        <v>-25</v>
      </c>
      <c r="O23" s="55">
        <f t="shared" si="14"/>
        <v>-25</v>
      </c>
      <c r="P23" s="55">
        <f t="shared" si="14"/>
        <v>-25</v>
      </c>
      <c r="Q23" s="55">
        <f t="shared" si="14"/>
        <v>71.900000000000006</v>
      </c>
      <c r="R23" s="55">
        <f t="shared" si="14"/>
        <v>-25</v>
      </c>
      <c r="S23" s="55">
        <f t="shared" si="14"/>
        <v>-25</v>
      </c>
      <c r="T23" s="55">
        <f t="shared" si="14"/>
        <v>-25</v>
      </c>
      <c r="U23" s="56">
        <f t="shared" si="14"/>
        <v>-25</v>
      </c>
      <c r="V23" s="17"/>
      <c r="W23" s="17"/>
      <c r="X23" s="17"/>
      <c r="Y23" s="17"/>
      <c r="Z23" s="17"/>
    </row>
    <row r="24" spans="1:26" ht="15.75" customHeight="1" x14ac:dyDescent="0.3">
      <c r="A24" s="57" t="s">
        <v>44</v>
      </c>
      <c r="B24" s="58"/>
      <c r="C24" s="58"/>
      <c r="D24" s="58"/>
      <c r="E24" s="58"/>
      <c r="F24" s="58"/>
      <c r="G24" s="58"/>
      <c r="H24" s="58"/>
      <c r="I24" s="58"/>
      <c r="J24" s="5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3">
      <c r="A25" s="59" t="s">
        <v>45</v>
      </c>
      <c r="B25" s="59"/>
      <c r="C25" s="59"/>
      <c r="D25" s="59"/>
      <c r="E25" s="59"/>
      <c r="F25" s="59"/>
      <c r="G25" s="59"/>
      <c r="H25" s="59"/>
      <c r="I25" s="59"/>
      <c r="J25" s="59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3">
      <c r="A26" s="59" t="s">
        <v>46</v>
      </c>
      <c r="B26" s="59"/>
      <c r="C26" s="59"/>
      <c r="D26" s="59"/>
      <c r="E26" s="59"/>
      <c r="F26" s="59"/>
      <c r="G26" s="59"/>
      <c r="H26" s="59"/>
      <c r="I26" s="59"/>
      <c r="J26" s="59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3">
      <c r="A27" s="59" t="s">
        <v>47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5.75" customHeight="1" x14ac:dyDescent="0.3">
      <c r="A28" s="59" t="s">
        <v>48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3">
      <c r="A29" s="59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3">
      <c r="A30" s="60" t="s">
        <v>49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3">
      <c r="A31" s="59" t="s">
        <v>50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3">
      <c r="A32" s="59" t="s">
        <v>51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5.75" customHeight="1" x14ac:dyDescent="0.3">
      <c r="A33" s="59" t="s">
        <v>52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5.75" customHeight="1" x14ac:dyDescent="0.3">
      <c r="A34" s="59" t="s">
        <v>53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3">
      <c r="A35" s="59" t="s">
        <v>54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3">
      <c r="A36" s="59" t="s">
        <v>55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3">
      <c r="A37" s="59" t="s">
        <v>56</v>
      </c>
      <c r="B37" s="61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5.75" customHeight="1" x14ac:dyDescent="0.3">
      <c r="A38" s="62" t="s">
        <v>57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.75" customHeight="1" x14ac:dyDescent="0.3">
      <c r="A39" s="59" t="s">
        <v>58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5.75" customHeight="1" x14ac:dyDescent="0.3">
      <c r="A40" s="59" t="s">
        <v>59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3">
      <c r="A41" s="59" t="s">
        <v>60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5.75" customHeight="1" x14ac:dyDescent="0.3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5.75" customHeight="1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5.75" customHeight="1" x14ac:dyDescent="0.3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5.75" customHeight="1" x14ac:dyDescent="0.3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0866141732283472" right="0.51181102362204722" top="0.74803149606299213" bottom="0.74803149606299213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115" zoomScaleNormal="115" workbookViewId="0">
      <selection activeCell="B17" sqref="B17:D17"/>
    </sheetView>
  </sheetViews>
  <sheetFormatPr defaultColWidth="12.59765625" defaultRowHeight="15" customHeight="1" x14ac:dyDescent="0.25"/>
  <cols>
    <col min="1" max="1" width="11.69921875" customWidth="1"/>
    <col min="2" max="10" width="6.09765625" customWidth="1"/>
    <col min="11" max="26" width="7.59765625" customWidth="1"/>
  </cols>
  <sheetData>
    <row r="1" spans="1:26" ht="14.4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8" x14ac:dyDescent="0.35">
      <c r="A2" s="18" t="s">
        <v>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4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4" x14ac:dyDescent="0.3">
      <c r="A4" s="20" t="s">
        <v>62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4" x14ac:dyDescent="0.3">
      <c r="A5" s="63" t="s">
        <v>63</v>
      </c>
      <c r="B5" s="64" t="s">
        <v>64</v>
      </c>
      <c r="C5" s="64" t="s">
        <v>65</v>
      </c>
      <c r="D5" s="64" t="s">
        <v>66</v>
      </c>
      <c r="E5" s="64" t="s">
        <v>67</v>
      </c>
      <c r="F5" s="64" t="s">
        <v>68</v>
      </c>
      <c r="G5" s="64" t="s">
        <v>69</v>
      </c>
      <c r="H5" s="64" t="s">
        <v>70</v>
      </c>
      <c r="I5" s="64" t="s">
        <v>71</v>
      </c>
      <c r="J5" s="64" t="s">
        <v>72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4.4" x14ac:dyDescent="0.3">
      <c r="A6" s="66" t="s">
        <v>73</v>
      </c>
      <c r="B6" s="25">
        <v>500</v>
      </c>
      <c r="C6" s="25">
        <v>50</v>
      </c>
      <c r="D6" s="25">
        <v>30</v>
      </c>
      <c r="E6" s="25">
        <v>25</v>
      </c>
      <c r="F6" s="25">
        <v>20</v>
      </c>
      <c r="G6" s="25">
        <v>15</v>
      </c>
      <c r="H6" s="25">
        <v>14</v>
      </c>
      <c r="I6" s="25">
        <v>13</v>
      </c>
      <c r="J6" s="25">
        <v>12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3.5" customHeight="1" x14ac:dyDescent="0.3">
      <c r="A7" s="67" t="s">
        <v>74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68" t="s">
        <v>75</v>
      </c>
      <c r="M7" s="17"/>
      <c r="N7" s="17"/>
      <c r="O7" s="17" t="s">
        <v>209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3">
      <c r="A8" s="67" t="s">
        <v>76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4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4" x14ac:dyDescent="0.3">
      <c r="A10" s="20" t="s">
        <v>77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4" x14ac:dyDescent="0.3">
      <c r="A11" s="63" t="s">
        <v>63</v>
      </c>
      <c r="B11" s="64" t="s">
        <v>64</v>
      </c>
      <c r="C11" s="64" t="s">
        <v>65</v>
      </c>
      <c r="D11" s="64" t="s">
        <v>66</v>
      </c>
      <c r="E11" s="64" t="s">
        <v>67</v>
      </c>
      <c r="F11" s="64" t="s">
        <v>68</v>
      </c>
      <c r="G11" s="64" t="s">
        <v>69</v>
      </c>
      <c r="H11" s="64" t="s">
        <v>70</v>
      </c>
      <c r="I11" s="64" t="s">
        <v>71</v>
      </c>
      <c r="J11" s="64" t="s">
        <v>72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4" x14ac:dyDescent="0.3">
      <c r="A12" s="66" t="s">
        <v>73</v>
      </c>
      <c r="B12" s="25">
        <v>600</v>
      </c>
      <c r="C12" s="25">
        <v>60</v>
      </c>
      <c r="D12" s="25">
        <v>45</v>
      </c>
      <c r="E12" s="25">
        <v>30</v>
      </c>
      <c r="F12" s="25">
        <v>25</v>
      </c>
      <c r="G12" s="25">
        <v>20</v>
      </c>
      <c r="H12" s="25">
        <v>18</v>
      </c>
      <c r="I12" s="25">
        <v>17</v>
      </c>
      <c r="J12" s="25">
        <v>16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3.5" customHeight="1" x14ac:dyDescent="0.3">
      <c r="A13" s="67" t="s">
        <v>74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3.5" customHeight="1" x14ac:dyDescent="0.3">
      <c r="A14" s="67" t="s">
        <v>76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4" x14ac:dyDescent="0.3">
      <c r="A15" s="67" t="s">
        <v>78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4" x14ac:dyDescent="0.3">
      <c r="A16" s="6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4" x14ac:dyDescent="0.3">
      <c r="A17" s="20" t="s">
        <v>79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4" x14ac:dyDescent="0.3">
      <c r="A18" s="63" t="s">
        <v>63</v>
      </c>
      <c r="B18" s="64" t="s">
        <v>64</v>
      </c>
      <c r="C18" s="64" t="s">
        <v>65</v>
      </c>
      <c r="D18" s="64" t="s">
        <v>66</v>
      </c>
      <c r="E18" s="64" t="s">
        <v>67</v>
      </c>
      <c r="F18" s="64" t="s">
        <v>68</v>
      </c>
      <c r="G18" s="64" t="s">
        <v>69</v>
      </c>
      <c r="H18" s="64" t="s">
        <v>70</v>
      </c>
      <c r="I18" s="64" t="s">
        <v>71</v>
      </c>
      <c r="J18" s="64" t="s">
        <v>72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4" x14ac:dyDescent="0.3">
      <c r="A19" s="66" t="s">
        <v>73</v>
      </c>
      <c r="B19" s="25">
        <v>900</v>
      </c>
      <c r="C19" s="25">
        <v>90</v>
      </c>
      <c r="D19" s="25">
        <v>45</v>
      </c>
      <c r="E19" s="25">
        <v>40</v>
      </c>
      <c r="F19" s="25">
        <v>35</v>
      </c>
      <c r="G19" s="25">
        <v>30</v>
      </c>
      <c r="H19" s="25">
        <v>28</v>
      </c>
      <c r="I19" s="25">
        <v>27</v>
      </c>
      <c r="J19" s="25">
        <v>25</v>
      </c>
      <c r="K19" s="17"/>
      <c r="L19" s="17"/>
      <c r="M19" s="17"/>
      <c r="N19" s="17"/>
      <c r="O19" s="17"/>
      <c r="P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3.5" customHeight="1" x14ac:dyDescent="0.3">
      <c r="A20" s="67" t="s">
        <v>80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3.5" customHeight="1" x14ac:dyDescent="0.3">
      <c r="A21" s="67" t="s">
        <v>76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S21" s="17"/>
      <c r="T21" s="17"/>
      <c r="U21" s="17"/>
      <c r="V21" s="17"/>
      <c r="W21" s="17"/>
      <c r="X21" s="17"/>
      <c r="Y21" s="17"/>
      <c r="Z21" s="17"/>
    </row>
    <row r="22" spans="1:26" ht="13.5" customHeight="1" x14ac:dyDescent="0.3">
      <c r="A22" s="67" t="s">
        <v>81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3">
      <c r="A23" s="67" t="s">
        <v>78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3">
      <c r="A24" s="6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3">
      <c r="A25" s="20" t="s">
        <v>82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3">
      <c r="A26" s="63" t="s">
        <v>63</v>
      </c>
      <c r="B26" s="64" t="s">
        <v>83</v>
      </c>
      <c r="C26" s="64" t="s">
        <v>65</v>
      </c>
      <c r="D26" s="64" t="s">
        <v>66</v>
      </c>
      <c r="E26" s="64" t="s">
        <v>67</v>
      </c>
      <c r="F26" s="64" t="s">
        <v>68</v>
      </c>
      <c r="G26" s="64" t="s">
        <v>69</v>
      </c>
      <c r="H26" s="64" t="s">
        <v>70</v>
      </c>
      <c r="I26" s="64" t="s">
        <v>71</v>
      </c>
      <c r="J26" s="64" t="s">
        <v>72</v>
      </c>
      <c r="K26" s="17"/>
      <c r="L26" s="68" t="s">
        <v>84</v>
      </c>
      <c r="M26" s="17"/>
      <c r="N26" s="17"/>
      <c r="O26" s="17"/>
      <c r="P26" s="17" t="s">
        <v>210</v>
      </c>
      <c r="Q26" s="17" t="s">
        <v>211</v>
      </c>
      <c r="R26" s="17" t="s">
        <v>212</v>
      </c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3">
      <c r="A27" s="66" t="s">
        <v>85</v>
      </c>
      <c r="B27" s="25">
        <v>5</v>
      </c>
      <c r="C27" s="25">
        <v>4.8</v>
      </c>
      <c r="D27" s="25">
        <v>4.7</v>
      </c>
      <c r="E27" s="25">
        <v>4.5999999999999996</v>
      </c>
      <c r="F27" s="25">
        <v>4.3</v>
      </c>
      <c r="G27" s="25">
        <v>4</v>
      </c>
      <c r="H27" s="25">
        <v>3.8</v>
      </c>
      <c r="I27" s="25">
        <v>3.5</v>
      </c>
      <c r="J27" s="25">
        <v>3</v>
      </c>
      <c r="K27" s="17"/>
      <c r="L27" s="17"/>
      <c r="M27" s="17"/>
      <c r="N27" s="17"/>
      <c r="O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3">
      <c r="A28" s="6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3">
      <c r="A29" s="67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68" t="s">
        <v>87</v>
      </c>
      <c r="M29" s="17"/>
      <c r="N29" s="17"/>
      <c r="O29" s="17"/>
      <c r="P29" s="17"/>
      <c r="Q29" s="17" t="s">
        <v>213</v>
      </c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3">
      <c r="A30" s="6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3">
      <c r="A31" s="20" t="s">
        <v>88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3">
      <c r="A32" s="69" t="s">
        <v>89</v>
      </c>
      <c r="B32" s="70" t="s">
        <v>90</v>
      </c>
      <c r="C32" s="70" t="s">
        <v>91</v>
      </c>
      <c r="D32" s="71"/>
      <c r="E32" s="71"/>
      <c r="F32" s="71"/>
      <c r="G32" s="71"/>
      <c r="H32" s="71"/>
      <c r="I32" s="71"/>
      <c r="J32" s="71"/>
      <c r="K32" s="71"/>
      <c r="L32" s="68" t="s">
        <v>92</v>
      </c>
      <c r="M32" s="71"/>
      <c r="N32" s="71"/>
      <c r="O32" s="98" t="s">
        <v>214</v>
      </c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 x14ac:dyDescent="0.3">
      <c r="A33" s="66" t="s">
        <v>85</v>
      </c>
      <c r="B33" s="25">
        <v>3</v>
      </c>
      <c r="C33" s="25">
        <v>3.5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3">
      <c r="A34" s="6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3">
      <c r="A35" s="67" t="s">
        <v>93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3">
      <c r="A36" s="6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3">
      <c r="A37" s="6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3">
      <c r="A38" s="102" t="s">
        <v>94</v>
      </c>
      <c r="B38" s="100"/>
      <c r="C38" s="100"/>
      <c r="D38" s="100"/>
      <c r="E38" s="100"/>
      <c r="F38" s="100"/>
      <c r="G38" s="100"/>
      <c r="H38" s="100"/>
      <c r="I38" s="100"/>
      <c r="J38" s="101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.75" customHeight="1" x14ac:dyDescent="0.3">
      <c r="A39" s="103" t="s">
        <v>95</v>
      </c>
      <c r="B39" s="104"/>
      <c r="C39" s="104"/>
      <c r="D39" s="104"/>
      <c r="E39" s="104"/>
      <c r="F39" s="104"/>
      <c r="G39" s="104"/>
      <c r="H39" s="104"/>
      <c r="I39" s="104"/>
      <c r="J39" s="105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5.75" customHeight="1" x14ac:dyDescent="0.3">
      <c r="A40" s="63" t="s">
        <v>63</v>
      </c>
      <c r="B40" s="64" t="s">
        <v>64</v>
      </c>
      <c r="C40" s="64" t="s">
        <v>65</v>
      </c>
      <c r="D40" s="64" t="s">
        <v>66</v>
      </c>
      <c r="E40" s="64" t="s">
        <v>67</v>
      </c>
      <c r="F40" s="64" t="s">
        <v>68</v>
      </c>
      <c r="G40" s="64" t="s">
        <v>69</v>
      </c>
      <c r="H40" s="64" t="s">
        <v>70</v>
      </c>
      <c r="I40" s="64" t="s">
        <v>71</v>
      </c>
      <c r="J40" s="64" t="s">
        <v>72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3">
      <c r="A41" s="66" t="s">
        <v>73</v>
      </c>
      <c r="B41" s="25">
        <v>1500</v>
      </c>
      <c r="C41" s="25">
        <v>145</v>
      </c>
      <c r="D41" s="25">
        <v>140</v>
      </c>
      <c r="E41" s="25">
        <v>139</v>
      </c>
      <c r="F41" s="25">
        <v>125</v>
      </c>
      <c r="G41" s="25">
        <v>115</v>
      </c>
      <c r="H41" s="25">
        <v>113</v>
      </c>
      <c r="I41" s="25">
        <v>110</v>
      </c>
      <c r="J41" s="25">
        <v>109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customHeight="1" x14ac:dyDescent="0.3">
      <c r="A42" s="67" t="s">
        <v>96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 t="s">
        <v>215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customHeight="1" x14ac:dyDescent="0.3">
      <c r="A43" s="67" t="s">
        <v>97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customHeight="1" x14ac:dyDescent="0.3">
      <c r="A44" s="67" t="s">
        <v>98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customHeight="1" x14ac:dyDescent="0.3">
      <c r="A45" s="67" t="s">
        <v>78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3">
      <c r="A47" s="102" t="s">
        <v>99</v>
      </c>
      <c r="B47" s="100"/>
      <c r="C47" s="100"/>
      <c r="D47" s="100"/>
      <c r="E47" s="100"/>
      <c r="F47" s="100"/>
      <c r="G47" s="100"/>
      <c r="H47" s="100"/>
      <c r="I47" s="100"/>
      <c r="J47" s="101"/>
      <c r="K47" s="17"/>
      <c r="L47" s="68" t="s">
        <v>100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3">
      <c r="A48" s="103" t="s">
        <v>101</v>
      </c>
      <c r="B48" s="104"/>
      <c r="C48" s="104"/>
      <c r="D48" s="104"/>
      <c r="E48" s="104"/>
      <c r="F48" s="104"/>
      <c r="G48" s="104"/>
      <c r="H48" s="104"/>
      <c r="I48" s="104"/>
      <c r="J48" s="105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3">
      <c r="A49" s="63" t="s">
        <v>63</v>
      </c>
      <c r="B49" s="64" t="s">
        <v>64</v>
      </c>
      <c r="C49" s="64" t="s">
        <v>65</v>
      </c>
      <c r="D49" s="64" t="s">
        <v>66</v>
      </c>
      <c r="E49" s="64" t="s">
        <v>67</v>
      </c>
      <c r="F49" s="64" t="s">
        <v>68</v>
      </c>
      <c r="G49" s="64" t="s">
        <v>69</v>
      </c>
      <c r="H49" s="64" t="s">
        <v>70</v>
      </c>
      <c r="I49" s="64" t="s">
        <v>71</v>
      </c>
      <c r="J49" s="64" t="s">
        <v>72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3">
      <c r="A50" s="66" t="s">
        <v>102</v>
      </c>
      <c r="B50" s="25">
        <v>1500</v>
      </c>
      <c r="C50" s="25">
        <v>140</v>
      </c>
      <c r="D50" s="25">
        <v>120</v>
      </c>
      <c r="E50" s="25">
        <v>110</v>
      </c>
      <c r="F50" s="25">
        <v>100</v>
      </c>
      <c r="G50" s="25">
        <v>80</v>
      </c>
      <c r="H50" s="25">
        <v>75</v>
      </c>
      <c r="I50" s="25">
        <v>72</v>
      </c>
      <c r="J50" s="25">
        <v>63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3">
      <c r="A51" s="66" t="s">
        <v>103</v>
      </c>
      <c r="B51" s="25">
        <v>1600</v>
      </c>
      <c r="C51" s="25">
        <v>150</v>
      </c>
      <c r="D51" s="25">
        <v>140</v>
      </c>
      <c r="E51" s="25">
        <v>130</v>
      </c>
      <c r="F51" s="25">
        <v>120</v>
      </c>
      <c r="G51" s="25">
        <v>105</v>
      </c>
      <c r="H51" s="25">
        <v>100</v>
      </c>
      <c r="I51" s="25">
        <v>94</v>
      </c>
      <c r="J51" s="25">
        <v>88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3">
      <c r="A52" s="66" t="s">
        <v>104</v>
      </c>
      <c r="B52" s="25">
        <v>2200</v>
      </c>
      <c r="C52" s="25">
        <v>210</v>
      </c>
      <c r="D52" s="25">
        <v>195</v>
      </c>
      <c r="E52" s="25">
        <v>185</v>
      </c>
      <c r="F52" s="25">
        <v>176</v>
      </c>
      <c r="G52" s="25">
        <v>165</v>
      </c>
      <c r="H52" s="25">
        <v>160</v>
      </c>
      <c r="I52" s="25">
        <v>154</v>
      </c>
      <c r="J52" s="25">
        <v>139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3">
      <c r="A53" s="66" t="s">
        <v>105</v>
      </c>
      <c r="B53" s="25">
        <v>3500</v>
      </c>
      <c r="C53" s="25">
        <v>330</v>
      </c>
      <c r="D53" s="25">
        <v>300</v>
      </c>
      <c r="E53" s="25">
        <v>290</v>
      </c>
      <c r="F53" s="25">
        <v>273</v>
      </c>
      <c r="G53" s="25">
        <v>248</v>
      </c>
      <c r="H53" s="25">
        <v>235</v>
      </c>
      <c r="I53" s="25">
        <v>205</v>
      </c>
      <c r="J53" s="25">
        <v>192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3">
      <c r="A54" s="66" t="s">
        <v>106</v>
      </c>
      <c r="B54" s="106" t="s">
        <v>107</v>
      </c>
      <c r="C54" s="107"/>
      <c r="D54" s="107"/>
      <c r="E54" s="107"/>
      <c r="F54" s="107"/>
      <c r="G54" s="107"/>
      <c r="H54" s="107"/>
      <c r="I54" s="107"/>
      <c r="J54" s="108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3">
      <c r="A55" s="67" t="s">
        <v>96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3">
      <c r="A56" s="67" t="s">
        <v>78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3">
      <c r="A58" s="60" t="s">
        <v>49</v>
      </c>
      <c r="B58" s="72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3">
      <c r="A59" s="59" t="s">
        <v>108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3">
      <c r="A60" s="59" t="s">
        <v>109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3">
      <c r="A61" s="59" t="s">
        <v>110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3">
      <c r="A62" s="59" t="s">
        <v>111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3">
      <c r="A63" s="59" t="s">
        <v>112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3">
      <c r="A64" s="59" t="s">
        <v>113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3">
      <c r="A65" s="59" t="s">
        <v>114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3">
      <c r="A66" s="59" t="s">
        <v>115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3">
      <c r="A68" s="60" t="s">
        <v>116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5.75" customHeight="1" x14ac:dyDescent="0.3">
      <c r="A69" s="59" t="s">
        <v>117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5.75" customHeight="1" x14ac:dyDescent="0.3">
      <c r="A70" s="59" t="s">
        <v>118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5.75" customHeight="1" x14ac:dyDescent="0.3">
      <c r="A71" s="59" t="s">
        <v>119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5.75" customHeight="1" x14ac:dyDescent="0.3">
      <c r="A72" s="59" t="s">
        <v>120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5.75" customHeight="1" x14ac:dyDescent="0.3">
      <c r="A73" s="59" t="s">
        <v>121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3">
      <c r="A74" s="73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3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5.75" customHeight="1" x14ac:dyDescent="0.3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5.7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3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5.75" customHeight="1" x14ac:dyDescent="0.3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5.75" customHeight="1" x14ac:dyDescent="0.3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5.75" customHeight="1" x14ac:dyDescent="0.3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5.7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5">
    <mergeCell ref="A38:J38"/>
    <mergeCell ref="A39:J39"/>
    <mergeCell ref="A47:J47"/>
    <mergeCell ref="A48:J48"/>
    <mergeCell ref="B54:J54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 x14ac:dyDescent="0.25"/>
  <cols>
    <col min="1" max="1" width="19.19921875" customWidth="1"/>
    <col min="2" max="10" width="8" customWidth="1"/>
    <col min="11" max="11" width="42.8984375" customWidth="1"/>
    <col min="12" max="12" width="26.09765625" customWidth="1"/>
    <col min="13" max="13" width="23.8984375" customWidth="1"/>
    <col min="14" max="19" width="8" customWidth="1"/>
    <col min="20" max="26" width="7.59765625" customWidth="1"/>
  </cols>
  <sheetData>
    <row r="1" spans="1:26" ht="14.4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8" x14ac:dyDescent="0.35">
      <c r="A2" s="18" t="s">
        <v>122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1" x14ac:dyDescent="0.4">
      <c r="A3" s="17"/>
      <c r="B3" s="17"/>
      <c r="C3" s="17"/>
      <c r="D3" s="17"/>
      <c r="E3" s="17"/>
      <c r="F3" s="17"/>
      <c r="G3" s="17"/>
      <c r="H3" s="17"/>
      <c r="I3" s="17"/>
      <c r="J3" s="17"/>
      <c r="K3" s="109" t="s">
        <v>123</v>
      </c>
      <c r="L3" s="107"/>
      <c r="M3" s="108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x14ac:dyDescent="0.4">
      <c r="A4" s="74" t="s">
        <v>124</v>
      </c>
      <c r="B4" s="17"/>
      <c r="C4" s="17"/>
      <c r="D4" s="17"/>
      <c r="E4" s="17"/>
      <c r="F4" s="17"/>
      <c r="G4" s="17"/>
      <c r="H4" s="17"/>
      <c r="I4" s="17"/>
      <c r="J4" s="17"/>
      <c r="K4" s="75" t="s">
        <v>125</v>
      </c>
      <c r="L4" s="75" t="s">
        <v>126</v>
      </c>
      <c r="M4" s="75" t="s">
        <v>127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" customHeight="1" x14ac:dyDescent="0.3">
      <c r="A5" s="76" t="s">
        <v>24</v>
      </c>
      <c r="B5" s="77">
        <v>10</v>
      </c>
      <c r="C5" s="77">
        <v>20</v>
      </c>
      <c r="D5" s="77">
        <v>30</v>
      </c>
      <c r="E5" s="77">
        <v>50</v>
      </c>
      <c r="F5" s="77">
        <v>100</v>
      </c>
      <c r="G5" s="77">
        <v>200</v>
      </c>
      <c r="H5" s="77">
        <v>500</v>
      </c>
      <c r="I5" s="77">
        <v>1000</v>
      </c>
      <c r="J5" s="17"/>
      <c r="K5" s="78" t="s">
        <v>128</v>
      </c>
      <c r="L5" s="79" t="s">
        <v>129</v>
      </c>
      <c r="M5" s="79" t="s">
        <v>130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3">
      <c r="A6" s="76" t="s">
        <v>131</v>
      </c>
      <c r="B6" s="46">
        <v>160</v>
      </c>
      <c r="C6" s="46">
        <v>132</v>
      </c>
      <c r="D6" s="46">
        <v>106</v>
      </c>
      <c r="E6" s="46">
        <v>86</v>
      </c>
      <c r="F6" s="46">
        <v>82</v>
      </c>
      <c r="G6" s="46">
        <v>80</v>
      </c>
      <c r="H6" s="46">
        <v>76</v>
      </c>
      <c r="I6" s="46">
        <v>73</v>
      </c>
      <c r="J6" s="17"/>
      <c r="K6" s="80" t="s">
        <v>132</v>
      </c>
      <c r="L6" s="79" t="s">
        <v>133</v>
      </c>
      <c r="M6" s="79" t="s">
        <v>134</v>
      </c>
      <c r="N6" s="59"/>
      <c r="O6" s="59"/>
      <c r="P6" s="59"/>
      <c r="Q6" s="59"/>
      <c r="R6" s="59"/>
      <c r="S6" s="59"/>
      <c r="T6" s="17"/>
      <c r="U6" s="17"/>
      <c r="V6" s="17"/>
      <c r="W6" s="17"/>
      <c r="X6" s="17"/>
      <c r="Y6" s="17"/>
      <c r="Z6" s="17"/>
    </row>
    <row r="7" spans="1:26" ht="15.6" x14ac:dyDescent="0.3">
      <c r="A7" s="59" t="s">
        <v>135</v>
      </c>
      <c r="B7" s="20"/>
      <c r="C7" s="20"/>
      <c r="D7" s="20"/>
      <c r="E7" s="20"/>
      <c r="F7" s="20"/>
      <c r="G7" s="20"/>
      <c r="H7" s="20"/>
      <c r="I7" s="20"/>
      <c r="J7" s="20"/>
      <c r="K7" s="81" t="s">
        <v>136</v>
      </c>
      <c r="L7" s="82" t="s">
        <v>137</v>
      </c>
      <c r="M7" s="79" t="s">
        <v>138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6" x14ac:dyDescent="0.3">
      <c r="A8" s="59" t="s">
        <v>139</v>
      </c>
      <c r="B8" s="20"/>
      <c r="C8" s="20"/>
      <c r="D8" s="20"/>
      <c r="E8" s="20"/>
      <c r="F8" s="20"/>
      <c r="G8" s="20"/>
      <c r="H8" s="20"/>
      <c r="I8" s="20"/>
      <c r="J8" s="20"/>
      <c r="K8" s="83" t="s">
        <v>140</v>
      </c>
      <c r="L8" s="82" t="s">
        <v>141</v>
      </c>
      <c r="M8" s="79" t="s">
        <v>142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6" x14ac:dyDescent="0.3">
      <c r="A9" s="59" t="s">
        <v>143</v>
      </c>
      <c r="B9" s="20"/>
      <c r="C9" s="20"/>
      <c r="D9" s="20"/>
      <c r="E9" s="20"/>
      <c r="F9" s="20"/>
      <c r="G9" s="20"/>
      <c r="H9" s="20"/>
      <c r="I9" s="20"/>
      <c r="J9" s="20"/>
      <c r="K9" s="81" t="s">
        <v>144</v>
      </c>
      <c r="L9" s="82" t="s">
        <v>145</v>
      </c>
      <c r="M9" s="79" t="s">
        <v>146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6" x14ac:dyDescent="0.3">
      <c r="A10" s="84" t="s">
        <v>147</v>
      </c>
      <c r="B10" s="17"/>
      <c r="C10" s="17"/>
      <c r="D10" s="17"/>
      <c r="E10" s="17"/>
      <c r="F10" s="17"/>
      <c r="G10" s="17"/>
      <c r="H10" s="17"/>
      <c r="I10" s="17"/>
      <c r="J10" s="17"/>
      <c r="K10" s="83" t="s">
        <v>148</v>
      </c>
      <c r="L10" s="82" t="s">
        <v>149</v>
      </c>
      <c r="M10" s="79" t="s">
        <v>150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6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81" t="s">
        <v>151</v>
      </c>
      <c r="L11" s="82" t="s">
        <v>152</v>
      </c>
      <c r="M11" s="79" t="s">
        <v>137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6" x14ac:dyDescent="0.3">
      <c r="A12" s="74" t="s">
        <v>153</v>
      </c>
      <c r="B12" s="17"/>
      <c r="C12" s="17"/>
      <c r="D12" s="17"/>
      <c r="E12" s="17"/>
      <c r="F12" s="17"/>
      <c r="G12" s="17"/>
      <c r="H12" s="17"/>
      <c r="I12" s="17"/>
      <c r="J12" s="17"/>
      <c r="K12" s="83" t="s">
        <v>154</v>
      </c>
      <c r="L12" s="82" t="s">
        <v>155</v>
      </c>
      <c r="M12" s="79" t="s">
        <v>156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" customHeight="1" x14ac:dyDescent="0.3">
      <c r="A13" s="76" t="s">
        <v>24</v>
      </c>
      <c r="B13" s="77">
        <v>1</v>
      </c>
      <c r="C13" s="77">
        <v>5</v>
      </c>
      <c r="D13" s="77" t="s">
        <v>157</v>
      </c>
      <c r="E13" s="77" t="s">
        <v>158</v>
      </c>
      <c r="F13" s="17"/>
      <c r="G13" s="17"/>
      <c r="H13" s="17"/>
      <c r="I13" s="17"/>
      <c r="J13" s="17"/>
      <c r="K13" s="81" t="s">
        <v>159</v>
      </c>
      <c r="L13" s="82" t="s">
        <v>160</v>
      </c>
      <c r="M13" s="79" t="s">
        <v>145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6" x14ac:dyDescent="0.3">
      <c r="A14" s="76" t="s">
        <v>161</v>
      </c>
      <c r="B14" s="85">
        <v>198</v>
      </c>
      <c r="C14" s="86">
        <v>132</v>
      </c>
      <c r="D14" s="85">
        <v>106</v>
      </c>
      <c r="E14" s="85">
        <v>99</v>
      </c>
      <c r="F14" s="17"/>
      <c r="G14" s="17"/>
      <c r="H14" s="17"/>
      <c r="I14" s="17"/>
      <c r="J14" s="17"/>
      <c r="K14" s="83" t="s">
        <v>162</v>
      </c>
      <c r="L14" s="82" t="s">
        <v>163</v>
      </c>
      <c r="M14" s="79" t="s">
        <v>164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6" x14ac:dyDescent="0.3">
      <c r="A15" s="76" t="s">
        <v>165</v>
      </c>
      <c r="B15" s="85">
        <v>317</v>
      </c>
      <c r="C15" s="86">
        <v>291</v>
      </c>
      <c r="D15" s="85">
        <v>225</v>
      </c>
      <c r="E15" s="85">
        <v>185</v>
      </c>
      <c r="F15" s="17"/>
      <c r="G15" s="17"/>
      <c r="H15" s="17"/>
      <c r="I15" s="17"/>
      <c r="J15" s="17"/>
      <c r="K15" s="81" t="s">
        <v>166</v>
      </c>
      <c r="L15" s="82" t="s">
        <v>167</v>
      </c>
      <c r="M15" s="79" t="s">
        <v>160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6" x14ac:dyDescent="0.3">
      <c r="A16" s="76" t="s">
        <v>168</v>
      </c>
      <c r="B16" s="85">
        <v>608</v>
      </c>
      <c r="C16" s="86">
        <v>568</v>
      </c>
      <c r="D16" s="85">
        <v>502</v>
      </c>
      <c r="E16" s="85">
        <v>344</v>
      </c>
      <c r="F16" s="17"/>
      <c r="G16" s="17"/>
      <c r="H16" s="17"/>
      <c r="I16" s="17"/>
      <c r="J16" s="17"/>
      <c r="K16" s="87" t="s">
        <v>169</v>
      </c>
      <c r="L16" s="82" t="s">
        <v>170</v>
      </c>
      <c r="M16" s="79" t="s">
        <v>171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6" x14ac:dyDescent="0.3">
      <c r="A17" s="76" t="s">
        <v>172</v>
      </c>
      <c r="B17" s="85">
        <v>1188</v>
      </c>
      <c r="C17" s="86">
        <v>1122</v>
      </c>
      <c r="D17" s="85">
        <v>990</v>
      </c>
      <c r="E17" s="85">
        <v>660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4" x14ac:dyDescent="0.3">
      <c r="A18" s="20" t="s">
        <v>173</v>
      </c>
      <c r="B18" s="20"/>
      <c r="C18" s="20"/>
      <c r="D18" s="20"/>
      <c r="E18" s="20"/>
      <c r="F18" s="20"/>
      <c r="G18" s="20"/>
      <c r="H18" s="20"/>
      <c r="I18" s="20"/>
      <c r="J18" s="20"/>
      <c r="K18" s="20" t="s">
        <v>174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4" x14ac:dyDescent="0.3">
      <c r="A19" s="20" t="s">
        <v>139</v>
      </c>
      <c r="B19" s="20"/>
      <c r="C19" s="20"/>
      <c r="D19" s="20"/>
      <c r="E19" s="20"/>
      <c r="F19" s="20"/>
      <c r="G19" s="20"/>
      <c r="H19" s="20"/>
      <c r="I19" s="20"/>
      <c r="J19" s="20"/>
      <c r="K19" s="20" t="s">
        <v>175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4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 t="s">
        <v>176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3">
      <c r="A21" s="74" t="s">
        <v>177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3">
      <c r="A22" s="76" t="s">
        <v>24</v>
      </c>
      <c r="B22" s="77">
        <v>5</v>
      </c>
      <c r="C22" s="77">
        <v>10</v>
      </c>
      <c r="D22" s="77">
        <v>20</v>
      </c>
      <c r="E22" s="77">
        <v>30</v>
      </c>
      <c r="F22" s="77">
        <v>50</v>
      </c>
      <c r="G22" s="77">
        <v>100</v>
      </c>
      <c r="H22" s="77">
        <v>300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3">
      <c r="A23" s="76" t="s">
        <v>178</v>
      </c>
      <c r="B23" s="46">
        <v>238</v>
      </c>
      <c r="C23" s="46">
        <v>135</v>
      </c>
      <c r="D23" s="46">
        <v>103</v>
      </c>
      <c r="E23" s="46">
        <v>96</v>
      </c>
      <c r="F23" s="46">
        <v>84</v>
      </c>
      <c r="G23" s="46">
        <v>70</v>
      </c>
      <c r="H23" s="46">
        <v>60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3">
      <c r="A24" s="76" t="s">
        <v>179</v>
      </c>
      <c r="B24" s="46">
        <v>344</v>
      </c>
      <c r="C24" s="46">
        <v>228</v>
      </c>
      <c r="D24" s="46">
        <v>196</v>
      </c>
      <c r="E24" s="46">
        <v>173</v>
      </c>
      <c r="F24" s="46">
        <v>135</v>
      </c>
      <c r="G24" s="46">
        <v>121</v>
      </c>
      <c r="H24" s="46">
        <v>99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3">
      <c r="A25" s="59" t="s">
        <v>180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3">
      <c r="A26" s="59" t="s">
        <v>181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3">
      <c r="A27" s="59" t="s">
        <v>139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3">
      <c r="A29" s="59" t="s">
        <v>182</v>
      </c>
      <c r="B29" s="58"/>
      <c r="C29" s="58"/>
      <c r="D29" s="58"/>
      <c r="E29" s="58"/>
      <c r="F29" s="58"/>
      <c r="G29" s="58"/>
      <c r="H29" s="58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3">
      <c r="A30" s="59" t="s">
        <v>56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3">
      <c r="A31" s="8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3">
      <c r="A32" s="89" t="s">
        <v>183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3">
      <c r="A33" s="90" t="s">
        <v>24</v>
      </c>
      <c r="B33" s="91">
        <v>5</v>
      </c>
      <c r="C33" s="91">
        <v>10</v>
      </c>
      <c r="D33" s="91">
        <v>50</v>
      </c>
      <c r="E33" s="91">
        <v>100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3">
      <c r="A34" s="92" t="s">
        <v>184</v>
      </c>
      <c r="B34" s="93">
        <v>61</v>
      </c>
      <c r="C34" s="93">
        <v>60</v>
      </c>
      <c r="D34" s="93">
        <v>57</v>
      </c>
      <c r="E34" s="93">
        <v>52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3">
      <c r="A35" s="110" t="s">
        <v>185</v>
      </c>
      <c r="B35" s="111"/>
      <c r="C35" s="111"/>
      <c r="D35" s="111"/>
      <c r="E35" s="112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3">
      <c r="A36" s="94"/>
      <c r="B36" s="94"/>
      <c r="C36" s="94"/>
      <c r="D36" s="94"/>
      <c r="E36" s="94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3">
      <c r="A37" s="20" t="s">
        <v>186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3">
      <c r="A38" s="20" t="s">
        <v>187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3">
      <c r="A39" s="20" t="s">
        <v>188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3">
      <c r="A40" s="20" t="s">
        <v>189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3">
      <c r="A41" s="20" t="s">
        <v>190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3">
      <c r="A42" s="20" t="s">
        <v>191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3">
      <c r="A43" s="20" t="s">
        <v>192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3">
      <c r="A44" s="20" t="s">
        <v>193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3">
      <c r="A45" s="2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3">
      <c r="A46" s="89" t="s">
        <v>194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3">
      <c r="A47" s="20" t="s">
        <v>195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3">
      <c r="A48" s="90" t="s">
        <v>24</v>
      </c>
      <c r="B48" s="91">
        <v>5</v>
      </c>
      <c r="C48" s="91">
        <v>10</v>
      </c>
      <c r="D48" s="91">
        <v>50</v>
      </c>
      <c r="E48" s="91">
        <v>100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3">
      <c r="A49" s="92" t="s">
        <v>196</v>
      </c>
      <c r="B49" s="93">
        <v>198</v>
      </c>
      <c r="C49" s="93">
        <v>132</v>
      </c>
      <c r="D49" s="93">
        <v>93</v>
      </c>
      <c r="E49" s="93">
        <v>66</v>
      </c>
      <c r="F49" s="113" t="s">
        <v>197</v>
      </c>
      <c r="G49" s="100"/>
      <c r="H49" s="100"/>
      <c r="I49" s="101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3">
      <c r="A50" s="92" t="s">
        <v>198</v>
      </c>
      <c r="B50" s="93">
        <v>264</v>
      </c>
      <c r="C50" s="93">
        <v>212</v>
      </c>
      <c r="D50" s="93">
        <v>185</v>
      </c>
      <c r="E50" s="93">
        <v>132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3">
      <c r="A51" s="92" t="s">
        <v>199</v>
      </c>
      <c r="B51" s="93">
        <v>462</v>
      </c>
      <c r="C51" s="93">
        <v>396</v>
      </c>
      <c r="D51" s="93">
        <v>357</v>
      </c>
      <c r="E51" s="93">
        <v>264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3">
      <c r="A53" s="74" t="s">
        <v>200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3">
      <c r="A54" s="95"/>
      <c r="B54" s="90" t="s">
        <v>201</v>
      </c>
      <c r="C54" s="90" t="s">
        <v>202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3">
      <c r="A55" s="92" t="s">
        <v>196</v>
      </c>
      <c r="B55" s="93">
        <v>40</v>
      </c>
      <c r="C55" s="93">
        <v>53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3">
      <c r="A56" s="92" t="s">
        <v>198</v>
      </c>
      <c r="B56" s="93">
        <v>47</v>
      </c>
      <c r="C56" s="93">
        <v>66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3">
      <c r="A57" s="92" t="s">
        <v>199</v>
      </c>
      <c r="B57" s="93">
        <v>66</v>
      </c>
      <c r="C57" s="93">
        <v>60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3">
    <mergeCell ref="K3:M3"/>
    <mergeCell ref="A35:E35"/>
    <mergeCell ref="F49:I49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 x14ac:dyDescent="0.25"/>
  <cols>
    <col min="1" max="9" width="8" customWidth="1"/>
    <col min="10" max="26" width="7.59765625" customWidth="1"/>
  </cols>
  <sheetData>
    <row r="1" spans="1:26" ht="14.4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8" x14ac:dyDescent="0.35">
      <c r="A2" s="114" t="s">
        <v>203</v>
      </c>
      <c r="B2" s="100"/>
      <c r="C2" s="100"/>
      <c r="D2" s="100"/>
      <c r="E2" s="100"/>
      <c r="F2" s="100"/>
      <c r="G2" s="100"/>
      <c r="H2" s="100"/>
      <c r="I2" s="101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4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4" x14ac:dyDescent="0.3">
      <c r="A4" s="19" t="s">
        <v>204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4" x14ac:dyDescent="0.3">
      <c r="A5" s="20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4" x14ac:dyDescent="0.3">
      <c r="A6" s="76" t="s">
        <v>24</v>
      </c>
      <c r="B6" s="77">
        <v>1</v>
      </c>
      <c r="C6" s="77">
        <v>3</v>
      </c>
      <c r="D6" s="77">
        <v>5</v>
      </c>
      <c r="E6" s="77">
        <v>10</v>
      </c>
      <c r="F6" s="77">
        <v>20</v>
      </c>
      <c r="G6" s="77">
        <v>30</v>
      </c>
      <c r="H6" s="77">
        <v>50</v>
      </c>
      <c r="I6" s="77">
        <v>100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4" x14ac:dyDescent="0.3">
      <c r="A7" s="76" t="s">
        <v>205</v>
      </c>
      <c r="B7" s="25">
        <v>528</v>
      </c>
      <c r="C7" s="25">
        <v>489</v>
      </c>
      <c r="D7" s="25">
        <v>462</v>
      </c>
      <c r="E7" s="25">
        <v>423</v>
      </c>
      <c r="F7" s="25">
        <v>357</v>
      </c>
      <c r="G7" s="25">
        <v>264</v>
      </c>
      <c r="H7" s="25">
        <v>238</v>
      </c>
      <c r="I7" s="25">
        <v>198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4" x14ac:dyDescent="0.3">
      <c r="A8" s="96" t="s">
        <v>206</v>
      </c>
      <c r="B8" s="25">
        <v>660</v>
      </c>
      <c r="C8" s="25">
        <v>594</v>
      </c>
      <c r="D8" s="25">
        <v>528</v>
      </c>
      <c r="E8" s="25">
        <v>489</v>
      </c>
      <c r="F8" s="25">
        <v>423</v>
      </c>
      <c r="G8" s="25">
        <v>330</v>
      </c>
      <c r="H8" s="25">
        <v>264</v>
      </c>
      <c r="I8" s="25">
        <v>238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4" x14ac:dyDescent="0.3">
      <c r="A9" s="97" t="s">
        <v>207</v>
      </c>
      <c r="B9" s="25">
        <v>792</v>
      </c>
      <c r="C9" s="25">
        <v>726</v>
      </c>
      <c r="D9" s="25">
        <v>660</v>
      </c>
      <c r="E9" s="25">
        <v>594</v>
      </c>
      <c r="F9" s="25">
        <v>555</v>
      </c>
      <c r="G9" s="25">
        <v>462</v>
      </c>
      <c r="H9" s="25">
        <v>396</v>
      </c>
      <c r="I9" s="25">
        <v>370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4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4" x14ac:dyDescent="0.3">
      <c r="A11" s="19" t="s">
        <v>208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4" x14ac:dyDescent="0.3">
      <c r="A13" s="76" t="s">
        <v>24</v>
      </c>
      <c r="B13" s="77">
        <v>1</v>
      </c>
      <c r="C13" s="77">
        <v>3</v>
      </c>
      <c r="D13" s="77">
        <v>5</v>
      </c>
      <c r="E13" s="77">
        <v>10</v>
      </c>
      <c r="F13" s="77">
        <v>20</v>
      </c>
      <c r="G13" s="77">
        <v>30</v>
      </c>
      <c r="H13" s="77">
        <v>50</v>
      </c>
      <c r="I13" s="77">
        <v>100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4" x14ac:dyDescent="0.3">
      <c r="A14" s="76" t="s">
        <v>205</v>
      </c>
      <c r="B14" s="25">
        <v>660</v>
      </c>
      <c r="C14" s="25">
        <v>634</v>
      </c>
      <c r="D14" s="25">
        <v>608</v>
      </c>
      <c r="E14" s="25">
        <v>594</v>
      </c>
      <c r="F14" s="25">
        <v>462</v>
      </c>
      <c r="G14" s="25">
        <v>255</v>
      </c>
      <c r="H14" s="25">
        <v>330</v>
      </c>
      <c r="I14" s="25">
        <v>264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4" x14ac:dyDescent="0.3">
      <c r="A15" s="96" t="s">
        <v>206</v>
      </c>
      <c r="B15" s="25">
        <v>858</v>
      </c>
      <c r="C15" s="25">
        <v>819</v>
      </c>
      <c r="D15" s="25">
        <v>792</v>
      </c>
      <c r="E15" s="25">
        <v>726</v>
      </c>
      <c r="F15" s="25">
        <v>594</v>
      </c>
      <c r="G15" s="25">
        <v>462</v>
      </c>
      <c r="H15" s="25">
        <v>396</v>
      </c>
      <c r="I15" s="25">
        <v>370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4" x14ac:dyDescent="0.3">
      <c r="A16" s="97" t="s">
        <v>207</v>
      </c>
      <c r="B16" s="25">
        <v>990</v>
      </c>
      <c r="C16" s="25">
        <v>951</v>
      </c>
      <c r="D16" s="25">
        <v>924</v>
      </c>
      <c r="E16" s="25">
        <v>858</v>
      </c>
      <c r="F16" s="25">
        <v>726</v>
      </c>
      <c r="G16" s="25">
        <v>594</v>
      </c>
      <c r="H16" s="25">
        <v>528</v>
      </c>
      <c r="I16" s="25">
        <v>502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4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4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4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4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A2:I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Акрил</vt:lpstr>
      <vt:lpstr>УФ-печать</vt:lpstr>
      <vt:lpstr>Гравировка</vt:lpstr>
      <vt:lpstr>Сублимация_Плакетки</vt:lpstr>
      <vt:lpstr>Текстильный принтер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Tc</cp:lastModifiedBy>
  <dcterms:created xsi:type="dcterms:W3CDTF">2018-12-26T13:56:36Z</dcterms:created>
  <dcterms:modified xsi:type="dcterms:W3CDTF">2021-09-21T16:33:19Z</dcterms:modified>
</cp:coreProperties>
</file>