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otaSite\калькулятор 5 - блокноты, деколь\"/>
    </mc:Choice>
  </mc:AlternateContent>
  <bookViews>
    <workbookView xWindow="-15" yWindow="-15" windowWidth="7065" windowHeight="8760" tabRatio="915"/>
  </bookViews>
  <sheets>
    <sheet name="тампопечать" sheetId="1" r:id="rId1"/>
    <sheet name="Сублимация" sheetId="12" r:id="rId2"/>
    <sheet name="шелкография" sheetId="2" r:id="rId3"/>
    <sheet name="УФ печать" sheetId="3" r:id="rId4"/>
    <sheet name="Тиснение (2)" sheetId="10" r:id="rId5"/>
    <sheet name="Гравировка (2)" sheetId="11" r:id="rId6"/>
    <sheet name="печать пакетов" sheetId="7" r:id="rId7"/>
    <sheet name="Закатные значки" sheetId="13" r:id="rId8"/>
    <sheet name="dtg" sheetId="8" r:id="rId9"/>
    <sheet name="Баннеры" sheetId="9" r:id="rId10"/>
  </sheets>
  <calcPr calcId="162913"/>
  <fileRecoveryPr autoRecover="0"/>
</workbook>
</file>

<file path=xl/calcChain.xml><?xml version="1.0" encoding="utf-8"?>
<calcChain xmlns="http://schemas.openxmlformats.org/spreadsheetml/2006/main">
  <c r="K3" i="1" l="1"/>
  <c r="I33" i="8" l="1"/>
  <c r="J33" i="8"/>
  <c r="K33" i="8"/>
  <c r="I34" i="8"/>
  <c r="J34" i="8"/>
  <c r="K34" i="8"/>
  <c r="I35" i="8"/>
  <c r="J35" i="8"/>
  <c r="K35" i="8"/>
  <c r="I36" i="8"/>
  <c r="J36" i="8"/>
  <c r="K36" i="8"/>
  <c r="J32" i="8"/>
  <c r="K32" i="8"/>
  <c r="I32" i="8"/>
  <c r="E40" i="8"/>
  <c r="E41" i="8"/>
  <c r="E42" i="8"/>
  <c r="E43" i="8"/>
  <c r="E39" i="8"/>
  <c r="I12" i="8"/>
  <c r="L9" i="12" l="1"/>
  <c r="F27" i="10"/>
  <c r="M12" i="8" l="1"/>
  <c r="J12" i="8"/>
  <c r="K12" i="8"/>
  <c r="L12" i="8"/>
  <c r="J13" i="8"/>
  <c r="K13" i="8"/>
  <c r="L13" i="8"/>
  <c r="M13" i="8"/>
  <c r="J14" i="8"/>
  <c r="K14" i="8"/>
  <c r="L14" i="8"/>
  <c r="M14" i="8"/>
  <c r="J15" i="8"/>
  <c r="K15" i="8"/>
  <c r="L15" i="8"/>
  <c r="M15" i="8"/>
  <c r="I13" i="8"/>
  <c r="I14" i="8"/>
  <c r="I15" i="8"/>
  <c r="I26" i="8"/>
  <c r="I27" i="8"/>
  <c r="I28" i="8"/>
  <c r="I21" i="8"/>
  <c r="I20" i="8"/>
  <c r="O5" i="13"/>
  <c r="K5" i="13"/>
  <c r="L5" i="13"/>
  <c r="M5" i="13"/>
  <c r="N5" i="13"/>
  <c r="K6" i="13"/>
  <c r="L6" i="13"/>
  <c r="M6" i="13"/>
  <c r="N6" i="13"/>
  <c r="O6" i="13"/>
  <c r="J6" i="13"/>
  <c r="J5" i="13"/>
  <c r="N5" i="10"/>
  <c r="I16" i="13"/>
  <c r="I15" i="13"/>
  <c r="I11" i="13"/>
  <c r="I10" i="13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N22" i="9"/>
  <c r="M22" i="9"/>
  <c r="M9" i="9"/>
  <c r="N9" i="9"/>
  <c r="M10" i="9"/>
  <c r="N10" i="9"/>
  <c r="M11" i="9"/>
  <c r="N11" i="9"/>
  <c r="M12" i="9"/>
  <c r="N12" i="9"/>
  <c r="N8" i="9"/>
  <c r="M8" i="9"/>
  <c r="M39" i="9"/>
  <c r="M40" i="9"/>
  <c r="M41" i="9"/>
  <c r="M42" i="9"/>
  <c r="M43" i="9"/>
  <c r="M44" i="9"/>
  <c r="M45" i="9"/>
  <c r="M46" i="9"/>
  <c r="M38" i="9"/>
  <c r="K21" i="7"/>
  <c r="K22" i="7"/>
  <c r="K23" i="7"/>
  <c r="K20" i="7"/>
  <c r="Q20" i="7"/>
  <c r="M20" i="7"/>
  <c r="N20" i="7"/>
  <c r="O20" i="7"/>
  <c r="P20" i="7"/>
  <c r="M21" i="7"/>
  <c r="N21" i="7"/>
  <c r="O21" i="7"/>
  <c r="P21" i="7"/>
  <c r="Q21" i="7"/>
  <c r="M22" i="7"/>
  <c r="N22" i="7"/>
  <c r="O22" i="7"/>
  <c r="P22" i="7"/>
  <c r="Q22" i="7"/>
  <c r="M23" i="7"/>
  <c r="N23" i="7"/>
  <c r="O23" i="7"/>
  <c r="P23" i="7"/>
  <c r="Q23" i="7"/>
  <c r="L23" i="7"/>
  <c r="L21" i="7"/>
  <c r="L22" i="7"/>
  <c r="L20" i="7"/>
  <c r="R6" i="7"/>
  <c r="R7" i="7"/>
  <c r="R8" i="7"/>
  <c r="R9" i="7"/>
  <c r="R10" i="7"/>
  <c r="R11" i="7"/>
  <c r="R12" i="7"/>
  <c r="R13" i="7"/>
  <c r="R14" i="7"/>
  <c r="R5" i="7"/>
  <c r="L11" i="7"/>
  <c r="K6" i="7"/>
  <c r="L6" i="7" s="1"/>
  <c r="K7" i="7"/>
  <c r="L7" i="7" s="1"/>
  <c r="K8" i="7"/>
  <c r="L8" i="7" s="1"/>
  <c r="K9" i="7"/>
  <c r="L9" i="7" s="1"/>
  <c r="K10" i="7"/>
  <c r="L10" i="7" s="1"/>
  <c r="K11" i="7"/>
  <c r="K12" i="7"/>
  <c r="L12" i="7" s="1"/>
  <c r="K13" i="7"/>
  <c r="L13" i="7" s="1"/>
  <c r="K14" i="7"/>
  <c r="L14" i="7" s="1"/>
  <c r="K5" i="7"/>
  <c r="L5" i="7" s="1"/>
  <c r="N6" i="10"/>
  <c r="O6" i="10"/>
  <c r="P6" i="10"/>
  <c r="Q6" i="10"/>
  <c r="R6" i="10"/>
  <c r="S6" i="10"/>
  <c r="T6" i="10"/>
  <c r="U6" i="10"/>
  <c r="N7" i="10"/>
  <c r="O7" i="10"/>
  <c r="P7" i="10"/>
  <c r="Q7" i="10"/>
  <c r="R7" i="10"/>
  <c r="S7" i="10"/>
  <c r="T7" i="10"/>
  <c r="U7" i="10"/>
  <c r="N8" i="10"/>
  <c r="O8" i="10"/>
  <c r="P8" i="10"/>
  <c r="Q8" i="10"/>
  <c r="R8" i="10"/>
  <c r="S8" i="10"/>
  <c r="T8" i="10"/>
  <c r="U8" i="10"/>
  <c r="N9" i="10"/>
  <c r="O9" i="10"/>
  <c r="P9" i="10"/>
  <c r="Q9" i="10"/>
  <c r="R9" i="10"/>
  <c r="S9" i="10"/>
  <c r="T9" i="10"/>
  <c r="U9" i="10"/>
  <c r="N10" i="10"/>
  <c r="O10" i="10"/>
  <c r="P10" i="10"/>
  <c r="Q10" i="10"/>
  <c r="R10" i="10"/>
  <c r="S10" i="10"/>
  <c r="T10" i="10"/>
  <c r="U10" i="10"/>
  <c r="N11" i="10"/>
  <c r="O11" i="10"/>
  <c r="P11" i="10"/>
  <c r="Q11" i="10"/>
  <c r="R11" i="10"/>
  <c r="S11" i="10"/>
  <c r="T11" i="10"/>
  <c r="U11" i="10"/>
  <c r="N12" i="10"/>
  <c r="O12" i="10"/>
  <c r="P12" i="10"/>
  <c r="Q12" i="10"/>
  <c r="R12" i="10"/>
  <c r="S12" i="10"/>
  <c r="T12" i="10"/>
  <c r="U12" i="10"/>
  <c r="N13" i="10"/>
  <c r="O13" i="10"/>
  <c r="P13" i="10"/>
  <c r="Q13" i="10"/>
  <c r="R13" i="10"/>
  <c r="S13" i="10"/>
  <c r="T13" i="10"/>
  <c r="U13" i="10"/>
  <c r="N14" i="10"/>
  <c r="O14" i="10"/>
  <c r="P14" i="10"/>
  <c r="Q14" i="10"/>
  <c r="R14" i="10"/>
  <c r="S14" i="10"/>
  <c r="T14" i="10"/>
  <c r="U14" i="10"/>
  <c r="N15" i="10"/>
  <c r="O15" i="10"/>
  <c r="P15" i="10"/>
  <c r="Q15" i="10"/>
  <c r="R15" i="10"/>
  <c r="S15" i="10"/>
  <c r="T15" i="10"/>
  <c r="U15" i="10"/>
  <c r="N16" i="10"/>
  <c r="O16" i="10"/>
  <c r="P16" i="10"/>
  <c r="Q16" i="10"/>
  <c r="R16" i="10"/>
  <c r="S16" i="10"/>
  <c r="T16" i="10"/>
  <c r="U16" i="10"/>
  <c r="U5" i="10"/>
  <c r="O5" i="10"/>
  <c r="P5" i="10"/>
  <c r="Q5" i="10"/>
  <c r="R5" i="10"/>
  <c r="S5" i="10"/>
  <c r="T5" i="10"/>
  <c r="F33" i="10"/>
  <c r="G33" i="10"/>
  <c r="H33" i="10"/>
  <c r="I33" i="10"/>
  <c r="F34" i="10"/>
  <c r="G34" i="10"/>
  <c r="H34" i="10"/>
  <c r="I34" i="10"/>
  <c r="G32" i="10"/>
  <c r="H32" i="10"/>
  <c r="I32" i="10"/>
  <c r="F32" i="10"/>
  <c r="F28" i="10"/>
  <c r="F29" i="10"/>
  <c r="R15" i="3"/>
  <c r="R16" i="3"/>
  <c r="R17" i="3"/>
  <c r="Q17" i="3"/>
  <c r="Q16" i="3"/>
  <c r="W11" i="3"/>
  <c r="V11" i="3"/>
  <c r="R11" i="3"/>
  <c r="S11" i="3"/>
  <c r="T11" i="3"/>
  <c r="U11" i="3"/>
  <c r="W7" i="3"/>
  <c r="R7" i="3"/>
  <c r="S7" i="3"/>
  <c r="T7" i="3"/>
  <c r="U7" i="3"/>
  <c r="V7" i="3"/>
  <c r="Q15" i="3"/>
  <c r="Q11" i="3"/>
  <c r="Q7" i="3"/>
  <c r="AC3" i="3"/>
  <c r="R3" i="3"/>
  <c r="S3" i="3"/>
  <c r="T3" i="3"/>
  <c r="U3" i="3"/>
  <c r="V3" i="3"/>
  <c r="W3" i="3"/>
  <c r="X3" i="3"/>
  <c r="Y3" i="3"/>
  <c r="Z3" i="3"/>
  <c r="AA3" i="3"/>
  <c r="AB3" i="3"/>
  <c r="Q3" i="3"/>
  <c r="L3" i="2"/>
  <c r="D26" i="3"/>
  <c r="D27" i="3"/>
  <c r="D25" i="3"/>
  <c r="D22" i="3"/>
  <c r="D21" i="3"/>
  <c r="D20" i="3"/>
  <c r="D19" i="3"/>
  <c r="S21" i="2" l="1"/>
  <c r="M21" i="2"/>
  <c r="N21" i="2"/>
  <c r="O21" i="2"/>
  <c r="P21" i="2"/>
  <c r="Q21" i="2"/>
  <c r="R21" i="2"/>
  <c r="M22" i="2"/>
  <c r="N22" i="2"/>
  <c r="O22" i="2"/>
  <c r="P22" i="2"/>
  <c r="Q22" i="2"/>
  <c r="R22" i="2"/>
  <c r="S22" i="2"/>
  <c r="M23" i="2"/>
  <c r="N23" i="2"/>
  <c r="O23" i="2"/>
  <c r="P23" i="2"/>
  <c r="Q23" i="2"/>
  <c r="R23" i="2"/>
  <c r="S23" i="2"/>
  <c r="M24" i="2"/>
  <c r="N24" i="2"/>
  <c r="O24" i="2"/>
  <c r="P24" i="2"/>
  <c r="Q24" i="2"/>
  <c r="R24" i="2"/>
  <c r="S24" i="2"/>
  <c r="L22" i="2"/>
  <c r="L23" i="2"/>
  <c r="L24" i="2"/>
  <c r="L21" i="2"/>
  <c r="S13" i="2"/>
  <c r="S14" i="2"/>
  <c r="S15" i="2"/>
  <c r="S16" i="2"/>
  <c r="R13" i="2"/>
  <c r="R14" i="2"/>
  <c r="R15" i="2"/>
  <c r="R16" i="2"/>
  <c r="Q13" i="2"/>
  <c r="M13" i="2"/>
  <c r="N13" i="2"/>
  <c r="O13" i="2"/>
  <c r="P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L16" i="2"/>
  <c r="L14" i="2"/>
  <c r="L15" i="2"/>
  <c r="L13" i="2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S3" i="2"/>
  <c r="R3" i="2"/>
  <c r="M3" i="2"/>
  <c r="N3" i="2"/>
  <c r="O3" i="2"/>
  <c r="P3" i="2"/>
  <c r="Q3" i="2"/>
  <c r="K14" i="2"/>
  <c r="K15" i="2"/>
  <c r="K16" i="2"/>
  <c r="K21" i="2"/>
  <c r="K22" i="2"/>
  <c r="K23" i="2"/>
  <c r="K24" i="2"/>
  <c r="K13" i="2"/>
  <c r="K4" i="2"/>
  <c r="K5" i="2"/>
  <c r="K6" i="2"/>
  <c r="K3" i="2"/>
  <c r="L10" i="1"/>
  <c r="K10" i="1"/>
  <c r="O9" i="12"/>
  <c r="M9" i="12"/>
  <c r="N9" i="12"/>
  <c r="M3" i="12"/>
  <c r="N3" i="12"/>
  <c r="O3" i="12"/>
  <c r="M4" i="12"/>
  <c r="N4" i="12"/>
  <c r="O4" i="12"/>
  <c r="L4" i="12"/>
  <c r="L3" i="12"/>
  <c r="E21" i="12"/>
  <c r="E20" i="12"/>
  <c r="E13" i="12"/>
  <c r="A15" i="12"/>
  <c r="E15" i="12" s="1"/>
  <c r="A14" i="12"/>
  <c r="E14" i="12" s="1"/>
  <c r="K13" i="1"/>
  <c r="K11" i="1"/>
  <c r="K12" i="1"/>
  <c r="K4" i="1"/>
  <c r="K5" i="1"/>
  <c r="K6" i="1"/>
  <c r="R13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L11" i="1"/>
  <c r="L12" i="1"/>
  <c r="L13" i="1"/>
  <c r="R6" i="1"/>
  <c r="R3" i="1"/>
  <c r="R4" i="1"/>
  <c r="R5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L4" i="1"/>
  <c r="L5" i="1"/>
  <c r="L6" i="1"/>
  <c r="L3" i="1"/>
</calcChain>
</file>

<file path=xl/sharedStrings.xml><?xml version="1.0" encoding="utf-8"?>
<sst xmlns="http://schemas.openxmlformats.org/spreadsheetml/2006/main" count="252" uniqueCount="159">
  <si>
    <t>1.1.Маркировка ручек, зажигалок, брелоков (мелкие изделия из пластика)</t>
  </si>
  <si>
    <t>Цвет/тираж</t>
  </si>
  <si>
    <t>1 цвет</t>
  </si>
  <si>
    <t>2 цвета</t>
  </si>
  <si>
    <t>3 цвета</t>
  </si>
  <si>
    <t>4 цвета</t>
  </si>
  <si>
    <t>1.2.Маркировка керамики, металла, стекла: кружки, пепельницы, бокалы и т.д.</t>
  </si>
  <si>
    <t>Тираж</t>
  </si>
  <si>
    <t>4.1. Шелкография на белые футболки и светлый текстиль</t>
  </si>
  <si>
    <t>Тираж / цвет</t>
  </si>
  <si>
    <t>СМУК на рубашки-поло и ткани с объемной фактурой считать по прайсу на цветной текстиль (требуется подложка).</t>
  </si>
  <si>
    <t>4.2. Шелкография на цветные футболки и др. Текстиль</t>
  </si>
  <si>
    <t>3. Шелкография на пакетах</t>
  </si>
  <si>
    <t>Размер, толщина</t>
  </si>
  <si>
    <t>Цвета в наличии</t>
  </si>
  <si>
    <t>Цена, руб./шт.</t>
  </si>
  <si>
    <t>20х30, 50 мкм</t>
  </si>
  <si>
    <t>молочный</t>
  </si>
  <si>
    <t>зеленый, красный, синий, черный</t>
  </si>
  <si>
    <t>30х40, 60 мкм</t>
  </si>
  <si>
    <t>серебро</t>
  </si>
  <si>
    <t>40х50, 60 мкм</t>
  </si>
  <si>
    <t>золото</t>
  </si>
  <si>
    <t>40х50, 80 мкм</t>
  </si>
  <si>
    <t>зеленый, синий, красный, желтый, черный, оранжевый, бордовый</t>
  </si>
  <si>
    <t>4.3. Шелкотрансферная печать на бейсболки</t>
  </si>
  <si>
    <t>Тираж одного</t>
  </si>
  <si>
    <t>дизайна</t>
  </si>
  <si>
    <t>Цена за 1 ед. одного дизайна</t>
  </si>
  <si>
    <t>А5 (15х20)</t>
  </si>
  <si>
    <t>А4 (20х30)</t>
  </si>
  <si>
    <t>А3 (30х40)</t>
  </si>
  <si>
    <t>А2 (40х60)</t>
  </si>
  <si>
    <t>1-5 шт.</t>
  </si>
  <si>
    <t>6-20 шт.</t>
  </si>
  <si>
    <t>21-49 шт.</t>
  </si>
  <si>
    <t>50-99 шт.</t>
  </si>
  <si>
    <t>от 100 шт.</t>
  </si>
  <si>
    <t>Прайс-лист 
на услуги печатного производства</t>
  </si>
  <si>
    <t>Широкоформатная печать</t>
  </si>
  <si>
    <t>№</t>
  </si>
  <si>
    <t>Наименование материала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</si>
  <si>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</si>
  <si>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</si>
  <si>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</si>
  <si>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</si>
  <si>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</si>
  <si>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</si>
  <si>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</si>
  <si>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</si>
  <si>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</si>
  <si>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</si>
  <si>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</si>
  <si>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</si>
  <si>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</si>
  <si>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</si>
  <si>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</si>
  <si>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</si>
  <si>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</si>
  <si>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</si>
  <si>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</si>
  <si>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</si>
  <si>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</si>
  <si>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</si>
  <si>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</si>
  <si>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</si>
  <si>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</si>
  <si>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</si>
  <si>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</si>
  <si>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</si>
  <si>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</si>
  <si>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</si>
  <si>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</si>
  <si>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</si>
  <si>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</si>
  <si>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</si>
  <si>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</si>
  <si>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</si>
  <si>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</si>
  <si>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</si>
  <si>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</si>
  <si>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</si>
  <si>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</si>
  <si>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</si>
  <si>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</si>
  <si>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</si>
  <si>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</si>
  <si>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</si>
  <si>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Хар-ки</t>
  </si>
  <si>
    <t xml:space="preserve">При печати на синтетических тканях (сумки, плащевки, зонты) +50%. </t>
  </si>
  <si>
    <t>цветность/тираж</t>
  </si>
  <si>
    <t>любая цветность</t>
  </si>
  <si>
    <t>Цветность любая</t>
  </si>
  <si>
    <t>Количество цветов/Тираж</t>
  </si>
  <si>
    <t>Размер запечатки</t>
  </si>
  <si>
    <t>&gt;50 %</t>
  </si>
  <si>
    <t>&lt; 50 %</t>
  </si>
  <si>
    <t>Тиснимый материал</t>
  </si>
  <si>
    <t>Тиснимый формат, см</t>
  </si>
  <si>
    <t>Тираж (количество оттисков)</t>
  </si>
  <si>
    <t>БУМВИНИЛ</t>
  </si>
  <si>
    <t>(папки, удостов-я, пропуска, свидет-ва и.д.)</t>
  </si>
  <si>
    <t>до 7х10</t>
  </si>
  <si>
    <t>до 10х15</t>
  </si>
  <si>
    <t>до 20х30</t>
  </si>
  <si>
    <t>до 30х40</t>
  </si>
  <si>
    <t>КОЖЗАМ</t>
  </si>
  <si>
    <t>(ежедн-ки, планинги, зап. книжки, визитницы и т.п.)*</t>
  </si>
  <si>
    <t>КОЖА</t>
  </si>
  <si>
    <t>(ремни, папки-меню, ежедн-ки, номерки, блелоки, портмоне, чехлы и п,00)</t>
  </si>
  <si>
    <t>Клише</t>
  </si>
  <si>
    <t>ИТОГО</t>
  </si>
  <si>
    <t>Размер</t>
  </si>
  <si>
    <t>При выбор размера, размер клише берется соответсвующий</t>
  </si>
  <si>
    <t>Тиснение с фольгой 1 цв.</t>
  </si>
  <si>
    <t>"+ 100% к цене"</t>
  </si>
  <si>
    <t>Гравировка по металлу</t>
  </si>
  <si>
    <t>Визитницы, ручки и другие металлические сувениры.</t>
  </si>
  <si>
    <t>1 кв.см</t>
  </si>
  <si>
    <t>настройка на тираж (приладка) </t>
  </si>
  <si>
    <t>Минимальная площадь нанесения — 2 кв. см</t>
  </si>
  <si>
    <t>Площадь нанесения округляется до целого кв. см в большую сторону.</t>
  </si>
  <si>
    <t>56 мм</t>
  </si>
  <si>
    <t>37 мм</t>
  </si>
  <si>
    <t>Россувенир</t>
  </si>
  <si>
    <t>футболка сэндвич а4</t>
  </si>
  <si>
    <t>футболка сэндвич а3</t>
  </si>
  <si>
    <t>Кружка с сублимацией</t>
  </si>
  <si>
    <t>Закатной значок</t>
  </si>
  <si>
    <t>футболка сэндвич с печатью</t>
  </si>
  <si>
    <t>кружка с сублимацией</t>
  </si>
  <si>
    <t>на белые футболки и светлый текстиль (кроме рубашек-поло и тканей с объемной фактурой)</t>
  </si>
  <si>
    <t>на цветные футболки и др. текстиль</t>
  </si>
  <si>
    <t>шелкотрансферная печать на бейсболки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</si>
  <si>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</si>
  <si>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</si>
  <si>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</si>
  <si>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</si>
  <si>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</si>
  <si>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</si>
  <si>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</si>
  <si>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</si>
  <si>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ежедневники</t>
  </si>
  <si>
    <t>бейджи, номерки...</t>
  </si>
  <si>
    <t>флешки-кредитки</t>
  </si>
  <si>
    <t>пластиковые ручки, зажигалки, брелоки</t>
  </si>
  <si>
    <t>100%</t>
  </si>
  <si>
    <t>БУМВИНИЛ (папки, удостов-я, пропуска, свидет-ва и т.п.)</t>
  </si>
  <si>
    <t>КОЖЗАМ (ежедн-ки, планинги, зап. книжки, визитницы и т.п.)</t>
  </si>
  <si>
    <t>КОЖА (ремни, папки-меню, ежедн-ки, номерки, блелоки, портмоне, чехлы и т.п.)</t>
  </si>
  <si>
    <t>delete price where (catId&gt;=130) and (catId&lt;=142) ;</t>
  </si>
  <si>
    <t>delete price where (catId&gt;=600) and (catId&lt;=608);</t>
  </si>
  <si>
    <t>размер</t>
  </si>
  <si>
    <t>Количество</t>
  </si>
  <si>
    <t>A6 (10х15см)</t>
  </si>
  <si>
    <t>A5 (15х21см)</t>
  </si>
  <si>
    <t>A4 (21х30см)</t>
  </si>
  <si>
    <t>A3 (30х40см)</t>
  </si>
  <si>
    <t>A2 (40х50см)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</si>
</sst>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5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rgb="FFD600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14"/>
      <color rgb="FF00B0F0"/>
      <name val="Calibri"/>
      <family val="2"/>
      <charset val="204"/>
      <scheme val="minor"/>
    </font>
    <font>
      <b/>
      <sz val="16"/>
      <color rgb="FFC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0.5"/>
      <color theme="1"/>
      <name val="Georgia"/>
      <family val="1"/>
      <charset val="204"/>
    </font>
    <font>
      <sz val="10.5"/>
      <color rgb="FFFFFFFF"/>
      <name val="Georgia"/>
      <family val="1"/>
      <charset val="204"/>
    </font>
    <font>
      <sz val="10.5"/>
      <color rgb="FFFFFFFF"/>
      <name val="Arial"/>
      <family val="2"/>
      <charset val="204"/>
    </font>
    <font>
      <sz val="10.5"/>
      <color rgb="FFFFFFFF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sz val="24"/>
      <color rgb="FFFF0000"/>
      <name val="Calibri"/>
      <family val="2"/>
      <charset val="204"/>
      <scheme val="minor"/>
    </font>
    <font>
      <sz val="9.9"/>
      <color rgb="FF414141"/>
      <name val="Arial"/>
      <family val="2"/>
      <charset val="204"/>
    </font>
    <font>
      <sz val="15"/>
      <color rgb="FFE30000"/>
      <name val="Arial"/>
      <family val="2"/>
      <charset val="204"/>
    </font>
    <font>
      <sz val="9"/>
      <color rgb="FF414141"/>
      <name val="Arial"/>
      <family val="2"/>
      <charset val="204"/>
    </font>
    <font>
      <b/>
      <i/>
      <sz val="18"/>
      <color rgb="FF008000"/>
      <name val="Tahoma"/>
      <family val="2"/>
      <charset val="204"/>
    </font>
    <font>
      <sz val="10"/>
      <color rgb="FF800080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b/>
      <sz val="16"/>
      <color rgb="FF800080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b/>
      <sz val="9.9"/>
      <name val="Arial"/>
      <family val="2"/>
      <charset val="204"/>
    </font>
    <font>
      <b/>
      <sz val="14"/>
      <color rgb="FFFFFFFF"/>
      <name val="Arial"/>
      <family val="2"/>
      <charset val="204"/>
    </font>
    <font>
      <b/>
      <sz val="14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D600A4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90EE9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 style="thin">
        <color rgb="FF339966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008000"/>
      </bottom>
      <diagonal/>
    </border>
    <border>
      <left/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auto="1"/>
      </bottom>
      <diagonal/>
    </border>
    <border>
      <left/>
      <right/>
      <top style="thin">
        <color rgb="FF008000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8000"/>
      </left>
      <right/>
      <top/>
      <bottom style="thin">
        <color auto="1"/>
      </bottom>
      <diagonal/>
    </border>
    <border>
      <left/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64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64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6400"/>
      </right>
      <top style="medium">
        <color rgb="FF000000"/>
      </top>
      <bottom/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23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15" fillId="5" borderId="5" xfId="0" applyFont="1" applyFill="1" applyBorder="1" applyAlignment="1">
      <alignment horizontal="center" vertical="center"/>
    </xf>
    <xf numFmtId="0" fontId="8" fillId="0" borderId="0" xfId="0" applyFont="1" applyAlignment="1"/>
    <xf numFmtId="44" fontId="0" fillId="0" borderId="2" xfId="1" applyFont="1" applyBorder="1" applyAlignment="1">
      <alignment horizontal="center" vertical="center"/>
    </xf>
    <xf numFmtId="0" fontId="17" fillId="0" borderId="0" xfId="0" applyFont="1"/>
    <xf numFmtId="0" fontId="4" fillId="0" borderId="0" xfId="0" applyFont="1"/>
    <xf numFmtId="0" fontId="3" fillId="2" borderId="3" xfId="0" applyFont="1" applyFill="1" applyBorder="1" applyAlignment="1">
      <alignment horizontal="center" vertical="center"/>
    </xf>
    <xf numFmtId="0" fontId="26" fillId="7" borderId="18" xfId="0" applyFont="1" applyFill="1" applyBorder="1" applyAlignment="1">
      <alignment horizontal="center" vertical="center" wrapText="1"/>
    </xf>
    <xf numFmtId="0" fontId="27" fillId="7" borderId="18" xfId="0" applyFont="1" applyFill="1" applyBorder="1" applyAlignment="1">
      <alignment horizontal="center" vertical="center" wrapText="1"/>
    </xf>
    <xf numFmtId="0" fontId="24" fillId="6" borderId="19" xfId="0" applyFont="1" applyFill="1" applyBorder="1" applyAlignment="1">
      <alignment horizontal="center" vertical="center" wrapText="1"/>
    </xf>
    <xf numFmtId="0" fontId="24" fillId="6" borderId="23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8" borderId="25" xfId="0" applyFont="1" applyFill="1" applyBorder="1" applyAlignment="1">
      <alignment horizontal="center" vertical="center" wrapText="1"/>
    </xf>
    <xf numFmtId="0" fontId="27" fillId="8" borderId="26" xfId="0" applyFont="1" applyFill="1" applyBorder="1" applyAlignment="1">
      <alignment horizontal="center" vertical="center" wrapText="1"/>
    </xf>
    <xf numFmtId="0" fontId="33" fillId="9" borderId="0" xfId="0" applyFont="1" applyFill="1" applyAlignment="1">
      <alignment horizontal="center"/>
    </xf>
    <xf numFmtId="0" fontId="35" fillId="4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left" vertical="center"/>
    </xf>
    <xf numFmtId="0" fontId="35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33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9" fillId="4" borderId="33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1" fillId="10" borderId="2" xfId="0" applyFont="1" applyFill="1" applyBorder="1"/>
    <xf numFmtId="0" fontId="17" fillId="10" borderId="2" xfId="0" applyFont="1" applyFill="1" applyBorder="1"/>
    <xf numFmtId="0" fontId="9" fillId="10" borderId="2" xfId="0" applyFont="1" applyFill="1" applyBorder="1" applyAlignment="1">
      <alignment horizontal="center" vertical="center"/>
    </xf>
    <xf numFmtId="0" fontId="17" fillId="10" borderId="0" xfId="0" applyFont="1" applyFill="1"/>
    <xf numFmtId="0" fontId="40" fillId="10" borderId="2" xfId="0" applyFont="1" applyFill="1" applyBorder="1" applyAlignment="1">
      <alignment horizontal="left" vertical="center" wrapText="1" indent="1"/>
    </xf>
    <xf numFmtId="0" fontId="43" fillId="11" borderId="34" xfId="0" applyFont="1" applyFill="1" applyBorder="1" applyAlignment="1"/>
    <xf numFmtId="0" fontId="43" fillId="11" borderId="0" xfId="0" applyFont="1" applyFill="1" applyBorder="1" applyAlignment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0" fontId="45" fillId="10" borderId="2" xfId="0" applyFont="1" applyFill="1" applyBorder="1" applyAlignment="1">
      <alignment horizontal="center"/>
    </xf>
    <xf numFmtId="0" fontId="45" fillId="10" borderId="2" xfId="0" applyFont="1" applyFill="1" applyBorder="1" applyAlignment="1">
      <alignment horizontal="center" wrapText="1"/>
    </xf>
    <xf numFmtId="0" fontId="15" fillId="10" borderId="0" xfId="0" applyFont="1" applyFill="1" applyBorder="1" applyAlignment="1">
      <alignment wrapText="1"/>
    </xf>
    <xf numFmtId="44" fontId="17" fillId="10" borderId="0" xfId="1" applyFont="1" applyFill="1" applyBorder="1" applyAlignment="1">
      <alignment horizontal="center"/>
    </xf>
    <xf numFmtId="0" fontId="23" fillId="10" borderId="0" xfId="0" applyFont="1" applyFill="1"/>
    <xf numFmtId="0" fontId="43" fillId="10" borderId="0" xfId="0" applyFont="1" applyFill="1" applyBorder="1" applyAlignment="1"/>
    <xf numFmtId="0" fontId="45" fillId="10" borderId="35" xfId="0" applyFont="1" applyFill="1" applyBorder="1" applyAlignment="1">
      <alignment horizontal="center"/>
    </xf>
    <xf numFmtId="0" fontId="45" fillId="10" borderId="36" xfId="0" applyFont="1" applyFill="1" applyBorder="1" applyAlignment="1">
      <alignment horizontal="center"/>
    </xf>
    <xf numFmtId="0" fontId="45" fillId="10" borderId="37" xfId="0" applyFont="1" applyFill="1" applyBorder="1" applyAlignment="1">
      <alignment horizontal="center"/>
    </xf>
    <xf numFmtId="0" fontId="45" fillId="10" borderId="38" xfId="0" applyFont="1" applyFill="1" applyBorder="1" applyAlignment="1">
      <alignment horizontal="center"/>
    </xf>
    <xf numFmtId="0" fontId="45" fillId="10" borderId="39" xfId="0" applyFont="1" applyFill="1" applyBorder="1" applyAlignment="1">
      <alignment horizontal="center"/>
    </xf>
    <xf numFmtId="0" fontId="0" fillId="10" borderId="0" xfId="0" applyFill="1"/>
    <xf numFmtId="0" fontId="45" fillId="10" borderId="40" xfId="0" applyFont="1" applyFill="1" applyBorder="1" applyAlignment="1">
      <alignment horizontal="center"/>
    </xf>
    <xf numFmtId="0" fontId="43" fillId="10" borderId="41" xfId="0" applyFont="1" applyFill="1" applyBorder="1" applyAlignment="1"/>
    <xf numFmtId="0" fontId="45" fillId="10" borderId="2" xfId="0" applyFont="1" applyFill="1" applyBorder="1" applyAlignment="1">
      <alignment horizontal="center" vertical="center" wrapText="1"/>
    </xf>
    <xf numFmtId="0" fontId="17" fillId="10" borderId="0" xfId="0" applyFont="1" applyFill="1" applyBorder="1"/>
    <xf numFmtId="0" fontId="46" fillId="10" borderId="2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/>
    <xf numFmtId="0" fontId="11" fillId="10" borderId="0" xfId="0" applyFont="1" applyFill="1" applyAlignment="1">
      <alignment horizontal="left"/>
    </xf>
    <xf numFmtId="0" fontId="11" fillId="10" borderId="0" xfId="0" applyFont="1" applyFill="1" applyBorder="1" applyAlignment="1">
      <alignment horizontal="left"/>
    </xf>
    <xf numFmtId="0" fontId="0" fillId="10" borderId="0" xfId="0" applyFill="1" applyBorder="1"/>
    <xf numFmtId="0" fontId="44" fillId="10" borderId="0" xfId="0" applyFont="1" applyFill="1" applyBorder="1"/>
    <xf numFmtId="2" fontId="45" fillId="10" borderId="0" xfId="0" applyNumberFormat="1" applyFont="1" applyFill="1" applyBorder="1" applyAlignment="1">
      <alignment horizontal="center"/>
    </xf>
    <xf numFmtId="0" fontId="0" fillId="0" borderId="9" xfId="0" applyBorder="1" applyAlignment="1"/>
    <xf numFmtId="0" fontId="39" fillId="0" borderId="0" xfId="0" applyFont="1" applyFill="1" applyBorder="1" applyAlignment="1"/>
    <xf numFmtId="0" fontId="6" fillId="0" borderId="0" xfId="0" applyFont="1" applyFill="1" applyBorder="1" applyAlignment="1"/>
    <xf numFmtId="0" fontId="16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top"/>
    </xf>
    <xf numFmtId="0" fontId="31" fillId="0" borderId="48" xfId="0" applyFont="1" applyBorder="1" applyAlignment="1">
      <alignment horizontal="center" vertical="center" wrapText="1"/>
    </xf>
    <xf numFmtId="0" fontId="30" fillId="10" borderId="2" xfId="0" applyFont="1" applyFill="1" applyBorder="1" applyAlignment="1">
      <alignment horizontal="center" vertical="center" wrapText="1"/>
    </xf>
    <xf numFmtId="0" fontId="31" fillId="10" borderId="46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vertical="top"/>
    </xf>
    <xf numFmtId="0" fontId="31" fillId="5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top"/>
    </xf>
    <xf numFmtId="0" fontId="11" fillId="5" borderId="2" xfId="0" applyFont="1" applyFill="1" applyBorder="1" applyAlignment="1">
      <alignment vertical="top"/>
    </xf>
    <xf numFmtId="0" fontId="31" fillId="5" borderId="32" xfId="0" applyFont="1" applyFill="1" applyBorder="1" applyAlignment="1">
      <alignment horizontal="center" vertical="center" wrapText="1"/>
    </xf>
    <xf numFmtId="0" fontId="30" fillId="10" borderId="46" xfId="0" applyFont="1" applyFill="1" applyBorder="1" applyAlignment="1">
      <alignment horizontal="center" vertical="center" wrapText="1"/>
    </xf>
    <xf numFmtId="0" fontId="31" fillId="5" borderId="48" xfId="0" applyFont="1" applyFill="1" applyBorder="1" applyAlignment="1">
      <alignment horizontal="center" vertical="center" wrapText="1"/>
    </xf>
    <xf numFmtId="0" fontId="31" fillId="10" borderId="0" xfId="0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vertical="top"/>
    </xf>
    <xf numFmtId="0" fontId="21" fillId="0" borderId="0" xfId="0" applyFont="1" applyFill="1" applyBorder="1"/>
    <xf numFmtId="44" fontId="21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44" fontId="17" fillId="10" borderId="2" xfId="1" applyFont="1" applyFill="1" applyBorder="1" applyAlignment="1">
      <alignment horizontal="center"/>
    </xf>
    <xf numFmtId="44" fontId="10" fillId="0" borderId="2" xfId="1" applyFont="1" applyBorder="1" applyAlignment="1">
      <alignment horizontal="center" vertical="center" wrapText="1"/>
    </xf>
    <xf numFmtId="44" fontId="45" fillId="10" borderId="2" xfId="1" applyFont="1" applyFill="1" applyBorder="1" applyAlignment="1">
      <alignment horizontal="center"/>
    </xf>
    <xf numFmtId="44" fontId="45" fillId="10" borderId="2" xfId="1" applyFont="1" applyFill="1" applyBorder="1" applyAlignment="1">
      <alignment horizontal="center" vertical="center"/>
    </xf>
    <xf numFmtId="44" fontId="47" fillId="10" borderId="2" xfId="1" applyFont="1" applyFill="1" applyBorder="1" applyAlignment="1">
      <alignment horizontal="center" vertical="center" wrapText="1"/>
    </xf>
    <xf numFmtId="44" fontId="47" fillId="10" borderId="32" xfId="1" applyFont="1" applyFill="1" applyBorder="1" applyAlignment="1">
      <alignment horizontal="center" vertical="center" wrapText="1"/>
    </xf>
    <xf numFmtId="44" fontId="47" fillId="10" borderId="48" xfId="1" applyFont="1" applyFill="1" applyBorder="1" applyAlignment="1">
      <alignment horizontal="center" vertical="center" wrapText="1"/>
    </xf>
    <xf numFmtId="44" fontId="0" fillId="0" borderId="2" xfId="1" applyFont="1" applyFill="1" applyBorder="1"/>
    <xf numFmtId="44" fontId="0" fillId="10" borderId="2" xfId="1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28" fillId="10" borderId="1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0" fontId="40" fillId="10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48" fillId="10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 wrapText="1"/>
    </xf>
    <xf numFmtId="0" fontId="35" fillId="4" borderId="30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5" fillId="4" borderId="31" xfId="0" applyFont="1" applyFill="1" applyBorder="1" applyAlignment="1">
      <alignment horizontal="center" vertical="center"/>
    </xf>
    <xf numFmtId="0" fontId="35" fillId="4" borderId="30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5" fillId="4" borderId="3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45" fillId="10" borderId="5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/>
    <xf numFmtId="49" fontId="45" fillId="10" borderId="2" xfId="0" applyNumberFormat="1" applyFont="1" applyFill="1" applyBorder="1" applyAlignment="1">
      <alignment horizontal="center"/>
    </xf>
    <xf numFmtId="0" fontId="31" fillId="12" borderId="47" xfId="0" applyFont="1" applyFill="1" applyBorder="1" applyAlignment="1">
      <alignment horizontal="center" vertical="center" wrapText="1"/>
    </xf>
    <xf numFmtId="0" fontId="31" fillId="12" borderId="48" xfId="0" applyFont="1" applyFill="1" applyBorder="1" applyAlignment="1">
      <alignment horizontal="center" vertical="center" wrapText="1"/>
    </xf>
    <xf numFmtId="44" fontId="47" fillId="12" borderId="48" xfId="1" applyFont="1" applyFill="1" applyBorder="1" applyAlignment="1">
      <alignment horizontal="center" vertical="center" wrapText="1"/>
    </xf>
    <xf numFmtId="0" fontId="31" fillId="12" borderId="2" xfId="0" applyFont="1" applyFill="1" applyBorder="1" applyAlignment="1">
      <alignment horizontal="center" vertical="center" wrapText="1"/>
    </xf>
    <xf numFmtId="44" fontId="47" fillId="12" borderId="2" xfId="1" applyFont="1" applyFill="1" applyBorder="1" applyAlignment="1">
      <alignment horizontal="center" vertical="center" wrapText="1"/>
    </xf>
    <xf numFmtId="0" fontId="30" fillId="10" borderId="0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24" fillId="6" borderId="53" xfId="0" applyFont="1" applyFill="1" applyBorder="1" applyAlignment="1">
      <alignment horizontal="center" vertical="center" wrapText="1"/>
    </xf>
    <xf numFmtId="0" fontId="24" fillId="6" borderId="5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27" fillId="8" borderId="55" xfId="0" applyFont="1" applyFill="1" applyBorder="1" applyAlignment="1">
      <alignment horizontal="center" vertical="center" wrapText="1"/>
    </xf>
    <xf numFmtId="0" fontId="27" fillId="8" borderId="56" xfId="0" applyFont="1" applyFill="1" applyBorder="1" applyAlignment="1">
      <alignment horizontal="center" vertical="center" wrapText="1"/>
    </xf>
    <xf numFmtId="0" fontId="49" fillId="13" borderId="57" xfId="0" applyFont="1" applyFill="1" applyBorder="1" applyAlignment="1">
      <alignment horizontal="center" vertical="center" wrapText="1"/>
    </xf>
    <xf numFmtId="0" fontId="50" fillId="0" borderId="58" xfId="0" applyFont="1" applyBorder="1" applyAlignment="1">
      <alignment vertical="center" wrapText="1"/>
    </xf>
    <xf numFmtId="0" fontId="49" fillId="13" borderId="59" xfId="0" applyFont="1" applyFill="1" applyBorder="1" applyAlignment="1">
      <alignment horizontal="center" vertical="center" wrapText="1"/>
    </xf>
    <xf numFmtId="0" fontId="50" fillId="14" borderId="60" xfId="0" applyFont="1" applyFill="1" applyBorder="1" applyAlignment="1">
      <alignment vertical="center" wrapText="1"/>
    </xf>
    <xf numFmtId="0" fontId="49" fillId="13" borderId="6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1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17" fillId="0" borderId="0" xfId="0" applyFont="1" applyAlignment="1"/>
    <xf numFmtId="0" fontId="43" fillId="11" borderId="2" xfId="0" applyFont="1" applyFill="1" applyBorder="1" applyAlignment="1">
      <alignment horizontal="center"/>
    </xf>
    <xf numFmtId="0" fontId="43" fillId="11" borderId="51" xfId="0" applyFont="1" applyFill="1" applyBorder="1" applyAlignment="1">
      <alignment horizontal="left"/>
    </xf>
    <xf numFmtId="0" fontId="43" fillId="11" borderId="1" xfId="0" applyFont="1" applyFill="1" applyBorder="1" applyAlignment="1">
      <alignment horizontal="left"/>
    </xf>
    <xf numFmtId="0" fontId="43" fillId="11" borderId="42" xfId="0" applyFont="1" applyFill="1" applyBorder="1" applyAlignment="1">
      <alignment horizontal="center"/>
    </xf>
    <xf numFmtId="0" fontId="43" fillId="11" borderId="4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0" fillId="10" borderId="44" xfId="0" applyFont="1" applyFill="1" applyBorder="1" applyAlignment="1">
      <alignment horizontal="center" vertical="center" wrapText="1"/>
    </xf>
    <xf numFmtId="0" fontId="30" fillId="10" borderId="45" xfId="0" applyFont="1" applyFill="1" applyBorder="1" applyAlignment="1">
      <alignment horizontal="center" vertical="center" wrapText="1"/>
    </xf>
    <xf numFmtId="0" fontId="30" fillId="10" borderId="2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31" fillId="12" borderId="2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42" fillId="10" borderId="0" xfId="0" applyFont="1" applyFill="1" applyAlignment="1">
      <alignment horizontal="center" vertical="center" wrapText="1"/>
    </xf>
    <xf numFmtId="0" fontId="39" fillId="0" borderId="0" xfId="0" applyFont="1" applyFill="1" applyBorder="1" applyAlignment="1">
      <alignment horizontal="center"/>
    </xf>
    <xf numFmtId="0" fontId="41" fillId="1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8" fillId="10" borderId="6" xfId="0" applyFont="1" applyFill="1" applyBorder="1" applyAlignment="1"/>
    <xf numFmtId="0" fontId="18" fillId="10" borderId="14" xfId="0" applyFont="1" applyFill="1" applyBorder="1" applyAlignment="1"/>
    <xf numFmtId="0" fontId="18" fillId="10" borderId="15" xfId="0" applyFont="1" applyFill="1" applyBorder="1" applyAlignment="1"/>
    <xf numFmtId="0" fontId="15" fillId="5" borderId="17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wrapText="1"/>
    </xf>
    <xf numFmtId="0" fontId="0" fillId="10" borderId="14" xfId="0" applyFill="1" applyBorder="1" applyAlignment="1">
      <alignment wrapText="1"/>
    </xf>
    <xf numFmtId="0" fontId="0" fillId="10" borderId="15" xfId="0" applyFill="1" applyBorder="1" applyAlignment="1">
      <alignment wrapText="1"/>
    </xf>
    <xf numFmtId="0" fontId="7" fillId="0" borderId="0" xfId="0" applyFont="1" applyAlignment="1">
      <alignment horizontal="center" vertical="center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8" fillId="0" borderId="50" xfId="0" applyFont="1" applyBorder="1" applyAlignment="1">
      <alignment horizontal="center"/>
    </xf>
    <xf numFmtId="0" fontId="32" fillId="0" borderId="0" xfId="0" applyFont="1" applyBorder="1" applyAlignment="1">
      <alignment horizontal="center" vertical="center" wrapText="1"/>
    </xf>
    <xf numFmtId="0" fontId="36" fillId="0" borderId="6" xfId="0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horizontal="center" vertical="center"/>
    </xf>
    <xf numFmtId="0" fontId="36" fillId="0" borderId="15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 wrapText="1"/>
    </xf>
    <xf numFmtId="0" fontId="35" fillId="4" borderId="2" xfId="0" applyFont="1" applyFill="1" applyBorder="1" applyAlignment="1">
      <alignment horizontal="center" vertical="center" wrapText="1"/>
    </xf>
    <xf numFmtId="0" fontId="37" fillId="0" borderId="27" xfId="0" applyFont="1" applyBorder="1" applyAlignment="1">
      <alignment horizontal="left" vertical="center"/>
    </xf>
    <xf numFmtId="0" fontId="38" fillId="0" borderId="27" xfId="0" applyFont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35" fillId="0" borderId="0" xfId="0" applyFont="1" applyAlignment="1">
      <alignment horizontal="left"/>
    </xf>
    <xf numFmtId="0" fontId="33" fillId="9" borderId="0" xfId="0" applyFont="1" applyFill="1" applyAlignment="1">
      <alignment horizontal="center"/>
    </xf>
    <xf numFmtId="0" fontId="34" fillId="5" borderId="1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/>
    </xf>
    <xf numFmtId="0" fontId="35" fillId="4" borderId="28" xfId="0" applyFont="1" applyFill="1" applyBorder="1" applyAlignment="1">
      <alignment horizontal="center" vertical="center" wrapText="1"/>
    </xf>
    <xf numFmtId="0" fontId="35" fillId="4" borderId="27" xfId="0" applyFont="1" applyFill="1" applyBorder="1" applyAlignment="1">
      <alignment horizontal="center" vertical="center" wrapText="1"/>
    </xf>
    <xf numFmtId="0" fontId="35" fillId="4" borderId="29" xfId="0" applyFont="1" applyFill="1" applyBorder="1" applyAlignment="1">
      <alignment horizontal="center" vertical="center" wrapText="1"/>
    </xf>
    <xf numFmtId="0" fontId="35" fillId="4" borderId="30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5" fillId="4" borderId="31" xfId="0" applyFont="1" applyFill="1" applyBorder="1" applyAlignment="1">
      <alignment horizontal="center" vertical="center" wrapText="1"/>
    </xf>
    <xf numFmtId="0" fontId="29" fillId="3" borderId="27" xfId="0" applyFont="1" applyFill="1" applyBorder="1" applyAlignment="1">
      <alignment horizontal="center" vertical="center" textRotation="90"/>
    </xf>
    <xf numFmtId="0" fontId="29" fillId="3" borderId="0" xfId="0" applyFont="1" applyFill="1" applyBorder="1" applyAlignment="1">
      <alignment horizontal="center" vertical="center" textRotation="90"/>
    </xf>
    <xf numFmtId="0" fontId="35" fillId="4" borderId="27" xfId="0" applyFont="1" applyFill="1" applyBorder="1" applyAlignment="1">
      <alignment horizontal="center" vertical="center"/>
    </xf>
    <xf numFmtId="0" fontId="35" fillId="4" borderId="29" xfId="0" applyFont="1" applyFill="1" applyBorder="1" applyAlignment="1">
      <alignment horizontal="center" vertical="center"/>
    </xf>
    <xf numFmtId="0" fontId="35" fillId="4" borderId="30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5" fillId="4" borderId="31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112059</xdr:rowOff>
        </xdr:from>
        <xdr:to>
          <xdr:col>0</xdr:col>
          <xdr:colOff>219075</xdr:colOff>
          <xdr:row>17</xdr:row>
          <xdr:rowOff>140634</xdr:rowOff>
        </xdr:to>
        <xdr:sp macro="" textlink="">
          <xdr:nvSpPr>
            <xdr:cNvPr id="2049" name="Элемент управления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112059</xdr:rowOff>
        </xdr:from>
        <xdr:to>
          <xdr:col>0</xdr:col>
          <xdr:colOff>219075</xdr:colOff>
          <xdr:row>17</xdr:row>
          <xdr:rowOff>140634</xdr:rowOff>
        </xdr:to>
        <xdr:sp macro="" textlink="">
          <xdr:nvSpPr>
            <xdr:cNvPr id="2050" name="Элемент управления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B1" zoomScale="85" zoomScaleNormal="85" workbookViewId="0">
      <selection activeCell="F23" sqref="F23"/>
    </sheetView>
  </sheetViews>
  <sheetFormatPr defaultRowHeight="15"/>
  <cols>
    <col min="1" max="2" width="16.28515625" customWidth="1"/>
    <col min="3" max="3" width="9.5703125" bestFit="1" customWidth="1"/>
    <col min="4" max="4" width="11.28515625" bestFit="1" customWidth="1"/>
    <col min="5" max="7" width="9.28515625" bestFit="1" customWidth="1"/>
    <col min="8" max="8" width="10.42578125" customWidth="1"/>
    <col min="9" max="9" width="10.85546875" customWidth="1"/>
  </cols>
  <sheetData>
    <row r="1" spans="1:18" ht="18.75">
      <c r="A1" s="162" t="s">
        <v>0</v>
      </c>
      <c r="B1" s="162"/>
      <c r="C1" s="162"/>
      <c r="D1" s="162"/>
      <c r="E1" s="162"/>
      <c r="F1" s="162"/>
      <c r="G1" s="162"/>
      <c r="H1" s="162"/>
      <c r="I1" s="162"/>
    </row>
    <row r="2" spans="1:18" ht="15.75">
      <c r="A2" s="1" t="s">
        <v>1</v>
      </c>
      <c r="B2" s="1"/>
      <c r="C2" s="48">
        <v>50</v>
      </c>
      <c r="D2" s="48">
        <v>100</v>
      </c>
      <c r="E2" s="48">
        <v>200</v>
      </c>
      <c r="F2" s="48">
        <v>300</v>
      </c>
      <c r="G2" s="48">
        <v>500</v>
      </c>
      <c r="H2" s="48">
        <v>1000</v>
      </c>
      <c r="I2" s="48">
        <v>2000</v>
      </c>
    </row>
    <row r="3" spans="1:18" ht="15.75">
      <c r="A3" s="12" t="s">
        <v>2</v>
      </c>
      <c r="B3" s="131">
        <v>45</v>
      </c>
      <c r="C3" s="102">
        <v>27</v>
      </c>
      <c r="D3" s="102">
        <v>15</v>
      </c>
      <c r="E3" s="102">
        <v>12</v>
      </c>
      <c r="F3" s="102">
        <v>10.5</v>
      </c>
      <c r="G3" s="102">
        <v>7.5</v>
      </c>
      <c r="H3" s="102">
        <v>6</v>
      </c>
      <c r="I3" s="102">
        <v>4.5</v>
      </c>
      <c r="K3" t="str">
        <f>"delete price where catId="&amp;B3&amp;";"</f>
        <v>delete price where catId=45;</v>
      </c>
      <c r="L3" t="str">
        <f>"insert into price (catId,tiraz,cena) values ("&amp;$B3&amp;","&amp;C$2&amp;","&amp;C3&amp;");"</f>
        <v>insert into price (catId,tiraz,cena) values (45,50,27);</v>
      </c>
      <c r="M3" t="str">
        <f t="shared" ref="M3:R6" si="0">"insert into price (catId,tiraz,cena) values ("&amp;$B3&amp;","&amp;D$2&amp;","&amp;D3&amp;");"</f>
        <v>insert into price (catId,tiraz,cena) values (45,100,15);</v>
      </c>
      <c r="N3" t="str">
        <f t="shared" si="0"/>
        <v>insert into price (catId,tiraz,cena) values (45,200,12);</v>
      </c>
      <c r="O3" t="str">
        <f t="shared" si="0"/>
        <v>insert into price (catId,tiraz,cena) values (45,300,10,5);</v>
      </c>
      <c r="P3" t="str">
        <f t="shared" si="0"/>
        <v>insert into price (catId,tiraz,cena) values (45,500,7,5);</v>
      </c>
      <c r="Q3" t="str">
        <f t="shared" si="0"/>
        <v>insert into price (catId,tiraz,cena) values (45,1000,6);</v>
      </c>
      <c r="R3" t="str">
        <f t="shared" si="0"/>
        <v>insert into price (catId,tiraz,cena) values (45,2000,4,5);</v>
      </c>
    </row>
    <row r="4" spans="1:18" ht="15.75">
      <c r="A4" s="12" t="s">
        <v>3</v>
      </c>
      <c r="B4" s="131">
        <v>46</v>
      </c>
      <c r="C4" s="102">
        <v>36</v>
      </c>
      <c r="D4" s="102">
        <v>18</v>
      </c>
      <c r="E4" s="102">
        <v>16.5</v>
      </c>
      <c r="F4" s="102">
        <v>13.5</v>
      </c>
      <c r="G4" s="102">
        <v>12</v>
      </c>
      <c r="H4" s="102">
        <v>9</v>
      </c>
      <c r="I4" s="102">
        <v>7.5</v>
      </c>
      <c r="K4" t="str">
        <f t="shared" ref="K4:K6" si="1">"delete price where catId="&amp;B4&amp;";"</f>
        <v>delete price where catId=46;</v>
      </c>
      <c r="L4" t="str">
        <f t="shared" ref="L4:L6" si="2">"insert into price (catId,tiraz,cena) values ("&amp;$B4&amp;","&amp;C$2&amp;","&amp;C4&amp;");"</f>
        <v>insert into price (catId,tiraz,cena) values (46,50,36);</v>
      </c>
      <c r="M4" t="str">
        <f t="shared" si="0"/>
        <v>insert into price (catId,tiraz,cena) values (46,100,18);</v>
      </c>
      <c r="N4" t="str">
        <f t="shared" si="0"/>
        <v>insert into price (catId,tiraz,cena) values (46,200,16,5);</v>
      </c>
      <c r="O4" t="str">
        <f t="shared" si="0"/>
        <v>insert into price (catId,tiraz,cena) values (46,300,13,5);</v>
      </c>
      <c r="P4" t="str">
        <f t="shared" si="0"/>
        <v>insert into price (catId,tiraz,cena) values (46,500,12);</v>
      </c>
      <c r="Q4" t="str">
        <f t="shared" si="0"/>
        <v>insert into price (catId,tiraz,cena) values (46,1000,9);</v>
      </c>
      <c r="R4" t="str">
        <f t="shared" si="0"/>
        <v>insert into price (catId,tiraz,cena) values (46,2000,7,5);</v>
      </c>
    </row>
    <row r="5" spans="1:18" ht="15.75">
      <c r="A5" s="12" t="s">
        <v>4</v>
      </c>
      <c r="B5" s="131">
        <v>47</v>
      </c>
      <c r="C5" s="102">
        <v>46.5</v>
      </c>
      <c r="D5" s="102">
        <v>24</v>
      </c>
      <c r="E5" s="102">
        <v>21</v>
      </c>
      <c r="F5" s="102">
        <v>18</v>
      </c>
      <c r="G5" s="102">
        <v>18</v>
      </c>
      <c r="H5" s="102">
        <v>12</v>
      </c>
      <c r="I5" s="102">
        <v>12</v>
      </c>
      <c r="K5" t="str">
        <f t="shared" si="1"/>
        <v>delete price where catId=47;</v>
      </c>
      <c r="L5" t="str">
        <f t="shared" si="2"/>
        <v>insert into price (catId,tiraz,cena) values (47,50,46,5);</v>
      </c>
      <c r="M5" t="str">
        <f t="shared" si="0"/>
        <v>insert into price (catId,tiraz,cena) values (47,100,24);</v>
      </c>
      <c r="N5" t="str">
        <f t="shared" si="0"/>
        <v>insert into price (catId,tiraz,cena) values (47,200,21);</v>
      </c>
      <c r="O5" t="str">
        <f t="shared" si="0"/>
        <v>insert into price (catId,tiraz,cena) values (47,300,18);</v>
      </c>
      <c r="P5" t="str">
        <f t="shared" si="0"/>
        <v>insert into price (catId,tiraz,cena) values (47,500,18);</v>
      </c>
      <c r="Q5" t="str">
        <f t="shared" si="0"/>
        <v>insert into price (catId,tiraz,cena) values (47,1000,12);</v>
      </c>
      <c r="R5" t="str">
        <f t="shared" si="0"/>
        <v>insert into price (catId,tiraz,cena) values (47,2000,12);</v>
      </c>
    </row>
    <row r="6" spans="1:18" ht="15.75">
      <c r="A6" s="12" t="s">
        <v>5</v>
      </c>
      <c r="B6" s="131">
        <v>48</v>
      </c>
      <c r="C6" s="102">
        <v>55.5</v>
      </c>
      <c r="D6" s="102">
        <v>28.5</v>
      </c>
      <c r="E6" s="102">
        <v>25.5</v>
      </c>
      <c r="F6" s="102">
        <v>24</v>
      </c>
      <c r="G6" s="102">
        <v>22.5</v>
      </c>
      <c r="H6" s="102">
        <v>18</v>
      </c>
      <c r="I6" s="102">
        <v>13.5</v>
      </c>
      <c r="K6" t="str">
        <f t="shared" si="1"/>
        <v>delete price where catId=48;</v>
      </c>
      <c r="L6" t="str">
        <f t="shared" si="2"/>
        <v>insert into price (catId,tiraz,cena) values (48,50,55,5);</v>
      </c>
      <c r="M6" t="str">
        <f t="shared" si="0"/>
        <v>insert into price (catId,tiraz,cena) values (48,100,28,5);</v>
      </c>
      <c r="N6" t="str">
        <f t="shared" si="0"/>
        <v>insert into price (catId,tiraz,cena) values (48,200,25,5);</v>
      </c>
      <c r="O6" t="str">
        <f t="shared" si="0"/>
        <v>insert into price (catId,tiraz,cena) values (48,300,24);</v>
      </c>
      <c r="P6" t="str">
        <f t="shared" si="0"/>
        <v>insert into price (catId,tiraz,cena) values (48,500,22,5);</v>
      </c>
      <c r="Q6" t="str">
        <f t="shared" si="0"/>
        <v>insert into price (catId,tiraz,cena) values (48,1000,18);</v>
      </c>
      <c r="R6" t="str">
        <f>"insert into price (catId,tiraz,cena) values ("&amp;$B6&amp;","&amp;I$2&amp;","&amp;I6&amp;");"</f>
        <v>insert into price (catId,tiraz,cena) values (48,2000,13,5);</v>
      </c>
    </row>
    <row r="7" spans="1:18">
      <c r="A7" s="19"/>
      <c r="B7" s="19"/>
      <c r="C7" s="19"/>
      <c r="D7" s="19"/>
      <c r="E7" s="19"/>
      <c r="F7" s="19"/>
      <c r="G7" s="19"/>
      <c r="H7" s="19"/>
      <c r="I7" s="19"/>
    </row>
    <row r="8" spans="1:18" ht="33" customHeight="1">
      <c r="A8" s="163" t="s">
        <v>6</v>
      </c>
      <c r="B8" s="163"/>
      <c r="C8" s="163"/>
      <c r="D8" s="163"/>
      <c r="E8" s="163"/>
      <c r="F8" s="163"/>
      <c r="G8" s="163"/>
      <c r="H8" s="163"/>
      <c r="I8" s="163"/>
    </row>
    <row r="9" spans="1:18" ht="15.75">
      <c r="A9" s="1" t="s">
        <v>1</v>
      </c>
      <c r="B9" s="1"/>
      <c r="C9" s="48">
        <v>50</v>
      </c>
      <c r="D9" s="48">
        <v>100</v>
      </c>
      <c r="E9" s="48">
        <v>200</v>
      </c>
      <c r="F9" s="48">
        <v>300</v>
      </c>
      <c r="G9" s="48">
        <v>500</v>
      </c>
      <c r="H9" s="48">
        <v>1000</v>
      </c>
      <c r="I9" s="48">
        <v>2000</v>
      </c>
    </row>
    <row r="10" spans="1:18" ht="15.75">
      <c r="A10" s="12" t="s">
        <v>2</v>
      </c>
      <c r="B10" s="132">
        <v>96</v>
      </c>
      <c r="C10" s="102">
        <v>39</v>
      </c>
      <c r="D10" s="102">
        <v>30</v>
      </c>
      <c r="E10" s="102">
        <v>19.5</v>
      </c>
      <c r="F10" s="102">
        <v>15</v>
      </c>
      <c r="G10" s="102">
        <v>10.5</v>
      </c>
      <c r="H10" s="102">
        <v>7.5</v>
      </c>
      <c r="I10" s="102">
        <v>6</v>
      </c>
      <c r="K10" t="str">
        <f>"delete price where catId="&amp;B10&amp;";"</f>
        <v>delete price where catId=96;</v>
      </c>
      <c r="L10" t="str">
        <f>"insert into price (catId,tiraz,cena) values ("&amp;$B10&amp;","&amp;C$9&amp;","&amp;C10&amp;");"</f>
        <v>insert into price (catId,tiraz,cena) values (96,50,39);</v>
      </c>
      <c r="M10" t="str">
        <f t="shared" ref="M10:R13" si="3">"insert into price (catId,tiraz,cena) values ("&amp;$B10&amp;","&amp;D$9&amp;","&amp;D10&amp;");"</f>
        <v>insert into price (catId,tiraz,cena) values (96,100,30);</v>
      </c>
      <c r="N10" t="str">
        <f t="shared" si="3"/>
        <v>insert into price (catId,tiraz,cena) values (96,200,19,5);</v>
      </c>
      <c r="O10" t="str">
        <f t="shared" si="3"/>
        <v>insert into price (catId,tiraz,cena) values (96,300,15);</v>
      </c>
      <c r="P10" t="str">
        <f t="shared" si="3"/>
        <v>insert into price (catId,tiraz,cena) values (96,500,10,5);</v>
      </c>
      <c r="Q10" t="str">
        <f t="shared" si="3"/>
        <v>insert into price (catId,tiraz,cena) values (96,1000,7,5);</v>
      </c>
      <c r="R10" t="str">
        <f t="shared" si="3"/>
        <v>insert into price (catId,tiraz,cena) values (96,2000,6);</v>
      </c>
    </row>
    <row r="11" spans="1:18" ht="15.75">
      <c r="A11" s="12" t="s">
        <v>3</v>
      </c>
      <c r="B11" s="132">
        <v>97</v>
      </c>
      <c r="C11" s="102">
        <v>63</v>
      </c>
      <c r="D11" s="102">
        <v>48</v>
      </c>
      <c r="E11" s="102">
        <v>31.5</v>
      </c>
      <c r="F11" s="102">
        <v>24</v>
      </c>
      <c r="G11" s="102">
        <v>18</v>
      </c>
      <c r="H11" s="102">
        <v>13.5</v>
      </c>
      <c r="I11" s="102">
        <v>12</v>
      </c>
      <c r="K11" t="str">
        <f t="shared" ref="K11:K12" si="4">"delete price where catId="&amp;B11&amp;";"</f>
        <v>delete price where catId=97;</v>
      </c>
      <c r="L11" t="str">
        <f t="shared" ref="L11:L13" si="5">"insert into price (catId,tiraz,cena) values ("&amp;$B11&amp;","&amp;C$9&amp;","&amp;C11&amp;");"</f>
        <v>insert into price (catId,tiraz,cena) values (97,50,63);</v>
      </c>
      <c r="M11" t="str">
        <f t="shared" si="3"/>
        <v>insert into price (catId,tiraz,cena) values (97,100,48);</v>
      </c>
      <c r="N11" t="str">
        <f t="shared" si="3"/>
        <v>insert into price (catId,tiraz,cena) values (97,200,31,5);</v>
      </c>
      <c r="O11" t="str">
        <f t="shared" si="3"/>
        <v>insert into price (catId,tiraz,cena) values (97,300,24);</v>
      </c>
      <c r="P11" t="str">
        <f t="shared" si="3"/>
        <v>insert into price (catId,tiraz,cena) values (97,500,18);</v>
      </c>
      <c r="Q11" t="str">
        <f t="shared" si="3"/>
        <v>insert into price (catId,tiraz,cena) values (97,1000,13,5);</v>
      </c>
      <c r="R11" t="str">
        <f t="shared" si="3"/>
        <v>insert into price (catId,tiraz,cena) values (97,2000,12);</v>
      </c>
    </row>
    <row r="12" spans="1:18" ht="15.75">
      <c r="A12" s="12" t="s">
        <v>4</v>
      </c>
      <c r="B12" s="132">
        <v>98</v>
      </c>
      <c r="C12" s="102">
        <v>87</v>
      </c>
      <c r="D12" s="102">
        <v>66</v>
      </c>
      <c r="E12" s="102">
        <v>43.5</v>
      </c>
      <c r="F12" s="102">
        <v>31.5</v>
      </c>
      <c r="G12" s="102">
        <v>24</v>
      </c>
      <c r="H12" s="102">
        <v>19.5</v>
      </c>
      <c r="I12" s="102">
        <v>18</v>
      </c>
      <c r="K12" t="str">
        <f t="shared" si="4"/>
        <v>delete price where catId=98;</v>
      </c>
      <c r="L12" t="str">
        <f t="shared" si="5"/>
        <v>insert into price (catId,tiraz,cena) values (98,50,87);</v>
      </c>
      <c r="M12" t="str">
        <f t="shared" si="3"/>
        <v>insert into price (catId,tiraz,cena) values (98,100,66);</v>
      </c>
      <c r="N12" t="str">
        <f t="shared" si="3"/>
        <v>insert into price (catId,tiraz,cena) values (98,200,43,5);</v>
      </c>
      <c r="O12" t="str">
        <f t="shared" si="3"/>
        <v>insert into price (catId,tiraz,cena) values (98,300,31,5);</v>
      </c>
      <c r="P12" t="str">
        <f t="shared" si="3"/>
        <v>insert into price (catId,tiraz,cena) values (98,500,24);</v>
      </c>
      <c r="Q12" t="str">
        <f t="shared" si="3"/>
        <v>insert into price (catId,tiraz,cena) values (98,1000,19,5);</v>
      </c>
      <c r="R12" t="str">
        <f t="shared" si="3"/>
        <v>insert into price (catId,tiraz,cena) values (98,2000,18);</v>
      </c>
    </row>
    <row r="13" spans="1:18" ht="15.75">
      <c r="A13" s="12" t="s">
        <v>5</v>
      </c>
      <c r="B13" s="132">
        <v>99</v>
      </c>
      <c r="C13" s="102">
        <v>111</v>
      </c>
      <c r="D13" s="102">
        <v>84</v>
      </c>
      <c r="E13" s="102">
        <v>55.5</v>
      </c>
      <c r="F13" s="102">
        <v>40.5</v>
      </c>
      <c r="G13" s="102">
        <v>31.5</v>
      </c>
      <c r="H13" s="102">
        <v>25.5</v>
      </c>
      <c r="I13" s="102">
        <v>24</v>
      </c>
      <c r="K13" t="str">
        <f>"delete price where catId="&amp;B13&amp;";"</f>
        <v>delete price where catId=99;</v>
      </c>
      <c r="L13" t="str">
        <f t="shared" si="5"/>
        <v>insert into price (catId,tiraz,cena) values (99,50,111);</v>
      </c>
      <c r="M13" t="str">
        <f t="shared" si="3"/>
        <v>insert into price (catId,tiraz,cena) values (99,100,84);</v>
      </c>
      <c r="N13" t="str">
        <f t="shared" si="3"/>
        <v>insert into price (catId,tiraz,cena) values (99,200,55,5);</v>
      </c>
      <c r="O13" t="str">
        <f t="shared" si="3"/>
        <v>insert into price (catId,tiraz,cena) values (99,300,40,5);</v>
      </c>
      <c r="P13" t="str">
        <f t="shared" si="3"/>
        <v>insert into price (catId,tiraz,cena) values (99,500,31,5);</v>
      </c>
      <c r="Q13" t="str">
        <f t="shared" si="3"/>
        <v>insert into price (catId,tiraz,cena) values (99,1000,25,5);</v>
      </c>
      <c r="R13" t="str">
        <f>"insert into price (catId,tiraz,cena) values ("&amp;$B13&amp;","&amp;I$9&amp;","&amp;I13&amp;");"</f>
        <v>insert into price (catId,tiraz,cena) values (99,2000,24);</v>
      </c>
    </row>
    <row r="14" spans="1:18">
      <c r="A14" s="19"/>
      <c r="B14" s="19"/>
      <c r="C14" s="19"/>
      <c r="D14" s="19"/>
      <c r="E14" s="19"/>
      <c r="F14" s="19"/>
      <c r="G14" s="19"/>
      <c r="H14" s="19"/>
      <c r="I14" s="19"/>
    </row>
    <row r="15" spans="1:18">
      <c r="A15" s="19"/>
      <c r="B15" s="19"/>
      <c r="C15" s="19"/>
      <c r="D15" s="19"/>
      <c r="E15" s="19"/>
      <c r="F15" s="19"/>
      <c r="G15" s="19"/>
      <c r="H15" s="19"/>
      <c r="I15" s="19"/>
    </row>
    <row r="16" spans="1:18">
      <c r="A16" s="19"/>
      <c r="B16" s="19"/>
      <c r="C16" s="19"/>
      <c r="D16" s="19"/>
      <c r="E16" s="19"/>
      <c r="F16" s="19"/>
      <c r="G16" s="19"/>
      <c r="H16" s="19"/>
      <c r="I16" s="19"/>
    </row>
    <row r="17" spans="1:9" ht="15" customHeight="1">
      <c r="A17" s="42"/>
      <c r="B17" s="42"/>
      <c r="C17" s="42"/>
      <c r="D17" s="42"/>
      <c r="E17" s="42"/>
      <c r="F17" s="42"/>
      <c r="G17" s="42"/>
      <c r="H17" s="42"/>
      <c r="I17" s="42"/>
    </row>
    <row r="18" spans="1:9">
      <c r="A18" s="42"/>
      <c r="B18" s="42"/>
      <c r="C18" s="42"/>
      <c r="D18" s="42"/>
      <c r="E18" s="42"/>
      <c r="F18" s="42"/>
      <c r="G18" s="42"/>
      <c r="H18" s="42"/>
      <c r="I18" s="42"/>
    </row>
    <row r="19" spans="1:9">
      <c r="A19" s="42"/>
      <c r="B19" s="42"/>
      <c r="C19" s="42"/>
      <c r="D19" s="42"/>
      <c r="E19" s="42"/>
      <c r="F19" s="42"/>
      <c r="G19" s="42"/>
      <c r="H19" s="42"/>
      <c r="I19" s="42"/>
    </row>
    <row r="20" spans="1:9">
      <c r="A20" s="42"/>
      <c r="B20" s="42"/>
      <c r="C20" s="42"/>
      <c r="D20" s="42"/>
      <c r="E20" s="42"/>
      <c r="F20" s="42"/>
      <c r="G20" s="42"/>
      <c r="H20" s="42"/>
      <c r="I20" s="42"/>
    </row>
    <row r="21" spans="1:9">
      <c r="A21" s="42"/>
      <c r="B21" s="42"/>
      <c r="C21" s="42"/>
      <c r="D21" s="42"/>
      <c r="E21" s="42"/>
      <c r="F21" s="42"/>
      <c r="G21" s="42"/>
      <c r="H21" s="42"/>
      <c r="I21" s="42"/>
    </row>
    <row r="22" spans="1:9">
      <c r="A22" s="42"/>
      <c r="B22" s="42"/>
      <c r="C22" s="42"/>
      <c r="D22" s="42"/>
      <c r="E22" s="42"/>
      <c r="F22" s="42"/>
      <c r="G22" s="42"/>
      <c r="H22" s="42"/>
      <c r="I22" s="42"/>
    </row>
    <row r="23" spans="1:9">
      <c r="A23" s="42"/>
      <c r="B23" s="42"/>
      <c r="C23" s="42"/>
      <c r="D23" s="42"/>
      <c r="E23" s="42"/>
      <c r="F23" s="42"/>
      <c r="G23" s="42"/>
      <c r="H23" s="42"/>
      <c r="I23" s="42"/>
    </row>
    <row r="24" spans="1:9">
      <c r="A24" s="42"/>
      <c r="B24" s="42"/>
      <c r="C24" s="42"/>
      <c r="D24" s="42"/>
      <c r="E24" s="42"/>
      <c r="F24" s="42"/>
      <c r="G24" s="42"/>
      <c r="H24" s="42"/>
      <c r="I24" s="42"/>
    </row>
    <row r="25" spans="1:9">
      <c r="A25" s="42"/>
      <c r="B25" s="42"/>
      <c r="C25" s="42"/>
      <c r="D25" s="42"/>
      <c r="E25" s="42"/>
      <c r="F25" s="42"/>
      <c r="G25" s="42"/>
      <c r="H25" s="42"/>
      <c r="I25" s="42"/>
    </row>
    <row r="26" spans="1:9">
      <c r="A26" s="42"/>
      <c r="B26" s="42"/>
      <c r="C26" s="42"/>
      <c r="D26" s="42"/>
      <c r="E26" s="42"/>
      <c r="F26" s="42"/>
      <c r="G26" s="42"/>
      <c r="H26" s="42"/>
      <c r="I26" s="42"/>
    </row>
    <row r="27" spans="1:9">
      <c r="A27" s="42"/>
      <c r="B27" s="42"/>
      <c r="C27" s="42"/>
      <c r="D27" s="42"/>
      <c r="E27" s="42"/>
      <c r="F27" s="42"/>
      <c r="G27" s="42"/>
      <c r="H27" s="42"/>
      <c r="I27" s="42"/>
    </row>
    <row r="28" spans="1:9">
      <c r="A28" s="42"/>
      <c r="B28" s="42"/>
      <c r="C28" s="42"/>
      <c r="D28" s="42"/>
      <c r="E28" s="42"/>
      <c r="F28" s="42"/>
      <c r="G28" s="42"/>
      <c r="H28" s="42"/>
      <c r="I28" s="42"/>
    </row>
  </sheetData>
  <mergeCells count="2">
    <mergeCell ref="A1:I1"/>
    <mergeCell ref="A8:I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topLeftCell="A11" zoomScaleNormal="100" workbookViewId="0">
      <selection activeCell="E8" sqref="E8:G8"/>
    </sheetView>
  </sheetViews>
  <sheetFormatPr defaultRowHeight="15"/>
  <cols>
    <col min="1" max="1" width="3" customWidth="1"/>
    <col min="2" max="2" width="4" style="153" bestFit="1" customWidth="1"/>
    <col min="3" max="3" width="35.28515625" bestFit="1" customWidth="1"/>
    <col min="4" max="4" width="16.28515625" bestFit="1" customWidth="1"/>
    <col min="5" max="5" width="7.5703125" customWidth="1"/>
    <col min="6" max="6" width="6" customWidth="1"/>
    <col min="7" max="7" width="5.5703125" customWidth="1"/>
    <col min="8" max="8" width="7.5703125" customWidth="1"/>
    <col min="9" max="9" width="6" customWidth="1"/>
    <col min="10" max="10" width="5.5703125" customWidth="1"/>
    <col min="11" max="11" width="1.140625" customWidth="1"/>
    <col min="12" max="12" width="7" customWidth="1"/>
  </cols>
  <sheetData>
    <row r="1" spans="1:14" ht="55.5" customHeight="1">
      <c r="A1" s="203" t="s">
        <v>38</v>
      </c>
      <c r="B1" s="203"/>
      <c r="C1" s="203"/>
      <c r="D1" s="203"/>
      <c r="E1" s="203"/>
      <c r="F1" s="203"/>
      <c r="G1" s="203"/>
      <c r="H1" s="203"/>
      <c r="I1" s="203"/>
      <c r="J1" s="203"/>
      <c r="L1" s="222"/>
    </row>
    <row r="2" spans="1:14" ht="31.5" customHeight="1">
      <c r="A2" s="203"/>
      <c r="B2" s="203"/>
      <c r="C2" s="203"/>
      <c r="D2" s="203"/>
      <c r="E2" s="203"/>
      <c r="F2" s="203"/>
      <c r="G2" s="203"/>
      <c r="H2" s="203"/>
      <c r="I2" s="203"/>
      <c r="J2" s="203"/>
      <c r="L2" s="223"/>
    </row>
    <row r="3" spans="1:14" ht="2.25" customHeight="1">
      <c r="A3" s="213"/>
      <c r="B3" s="213"/>
      <c r="C3" s="213"/>
      <c r="D3" s="213"/>
      <c r="E3" s="213"/>
      <c r="F3" s="213"/>
      <c r="G3" s="213"/>
      <c r="H3" s="29"/>
      <c r="I3" s="29"/>
      <c r="J3" s="29"/>
      <c r="L3" s="223"/>
    </row>
    <row r="4" spans="1:14" ht="15.75">
      <c r="A4" s="214" t="s">
        <v>39</v>
      </c>
      <c r="B4" s="214"/>
      <c r="C4" s="214"/>
      <c r="D4" s="214"/>
      <c r="E4" s="214"/>
      <c r="F4" s="214"/>
      <c r="G4" s="214"/>
      <c r="H4" s="214"/>
      <c r="I4" s="214"/>
      <c r="J4" s="214"/>
      <c r="L4" s="223"/>
    </row>
    <row r="5" spans="1:14" ht="15" customHeight="1">
      <c r="A5" s="215" t="s">
        <v>40</v>
      </c>
      <c r="B5" s="123"/>
      <c r="C5" s="208" t="s">
        <v>41</v>
      </c>
      <c r="D5" s="208" t="s">
        <v>88</v>
      </c>
      <c r="E5" s="216" t="s">
        <v>42</v>
      </c>
      <c r="F5" s="224"/>
      <c r="G5" s="225"/>
      <c r="H5" s="216" t="s">
        <v>43</v>
      </c>
      <c r="I5" s="224"/>
      <c r="J5" s="225"/>
      <c r="L5" s="223"/>
    </row>
    <row r="6" spans="1:14" ht="30" customHeight="1">
      <c r="A6" s="215"/>
      <c r="B6" s="123"/>
      <c r="C6" s="208"/>
      <c r="D6" s="208"/>
      <c r="E6" s="226"/>
      <c r="F6" s="227"/>
      <c r="G6" s="228"/>
      <c r="H6" s="226"/>
      <c r="I6" s="227"/>
      <c r="J6" s="228"/>
      <c r="L6" s="223"/>
    </row>
    <row r="7" spans="1:14" s="153" customFormat="1" ht="30" customHeight="1">
      <c r="A7" s="123"/>
      <c r="B7" s="123"/>
      <c r="C7" s="124"/>
      <c r="D7" s="124"/>
      <c r="E7" s="125">
        <v>143</v>
      </c>
      <c r="F7" s="126"/>
      <c r="G7" s="127"/>
      <c r="H7" s="125">
        <v>144</v>
      </c>
      <c r="I7" s="126"/>
      <c r="J7" s="127"/>
      <c r="L7" s="223"/>
      <c r="M7" s="153" t="s">
        <v>150</v>
      </c>
    </row>
    <row r="8" spans="1:14">
      <c r="A8" s="30">
        <v>1</v>
      </c>
      <c r="B8" s="30">
        <v>130</v>
      </c>
      <c r="C8" s="31" t="s">
        <v>44</v>
      </c>
      <c r="D8" s="32" t="s">
        <v>45</v>
      </c>
      <c r="E8" s="204">
        <v>165</v>
      </c>
      <c r="F8" s="205"/>
      <c r="G8" s="206"/>
      <c r="H8" s="204">
        <v>192</v>
      </c>
      <c r="I8" s="205"/>
      <c r="J8" s="206"/>
      <c r="L8" s="223"/>
      <c r="M8" s="153" t="str">
        <f>"insert into price (catId,tiraz,cena) values ("&amp;$B8&amp;","&amp;$E$7&amp;","&amp;E8&amp;");"</f>
        <v>insert into price (catId,tiraz,cena) values (130,143,165);</v>
      </c>
      <c r="N8" s="153" t="str">
        <f>"insert into price (catId,tiraz,cena) values ("&amp;$B8&amp;","&amp;$H$7&amp;","&amp;H8&amp;");"</f>
        <v>insert into price (catId,tiraz,cena) values (130,144,192);</v>
      </c>
    </row>
    <row r="9" spans="1:14">
      <c r="A9" s="30">
        <v>2</v>
      </c>
      <c r="B9" s="30">
        <v>131</v>
      </c>
      <c r="C9" s="31" t="s">
        <v>44</v>
      </c>
      <c r="D9" s="32" t="s">
        <v>46</v>
      </c>
      <c r="E9" s="204">
        <v>192</v>
      </c>
      <c r="F9" s="205"/>
      <c r="G9" s="206"/>
      <c r="H9" s="204">
        <v>220</v>
      </c>
      <c r="I9" s="205"/>
      <c r="J9" s="206"/>
      <c r="L9" s="223"/>
      <c r="M9" s="153" t="str">
        <f t="shared" ref="M9:M12" si="0">"insert into price (catId,tiraz,cena) values ("&amp;$B9&amp;","&amp;$E$7&amp;","&amp;E9&amp;");"</f>
        <v>insert into price (catId,tiraz,cena) values (131,143,192);</v>
      </c>
      <c r="N9" s="153" t="str">
        <f t="shared" ref="N9:N12" si="1">"insert into price (catId,tiraz,cena) values ("&amp;$B9&amp;","&amp;$H$7&amp;","&amp;H9&amp;");"</f>
        <v>insert into price (catId,tiraz,cena) values (131,144,220);</v>
      </c>
    </row>
    <row r="10" spans="1:14">
      <c r="A10" s="30">
        <v>3</v>
      </c>
      <c r="B10" s="30">
        <v>132</v>
      </c>
      <c r="C10" s="31" t="s">
        <v>47</v>
      </c>
      <c r="D10" s="32" t="s">
        <v>48</v>
      </c>
      <c r="E10" s="204">
        <v>302</v>
      </c>
      <c r="F10" s="205"/>
      <c r="G10" s="206"/>
      <c r="H10" s="204">
        <v>329</v>
      </c>
      <c r="I10" s="205"/>
      <c r="J10" s="206"/>
      <c r="L10" s="223"/>
      <c r="M10" s="153" t="str">
        <f t="shared" si="0"/>
        <v>insert into price (catId,tiraz,cena) values (132,143,302);</v>
      </c>
      <c r="N10" s="153" t="str">
        <f t="shared" si="1"/>
        <v>insert into price (catId,tiraz,cena) values (132,144,329);</v>
      </c>
    </row>
    <row r="11" spans="1:14">
      <c r="A11" s="30">
        <v>4</v>
      </c>
      <c r="B11" s="30">
        <v>133</v>
      </c>
      <c r="C11" s="31" t="s">
        <v>49</v>
      </c>
      <c r="D11" s="32" t="s">
        <v>50</v>
      </c>
      <c r="E11" s="204">
        <v>439</v>
      </c>
      <c r="F11" s="205"/>
      <c r="G11" s="206"/>
      <c r="H11" s="204">
        <v>466</v>
      </c>
      <c r="I11" s="205"/>
      <c r="J11" s="206"/>
      <c r="L11" s="223"/>
      <c r="M11" s="153" t="str">
        <f t="shared" si="0"/>
        <v>insert into price (catId,tiraz,cena) values (133,143,439);</v>
      </c>
      <c r="N11" s="153" t="str">
        <f t="shared" si="1"/>
        <v>insert into price (catId,tiraz,cena) values (133,144,466);</v>
      </c>
    </row>
    <row r="12" spans="1:14">
      <c r="A12" s="30">
        <v>5</v>
      </c>
      <c r="B12" s="30">
        <v>134</v>
      </c>
      <c r="C12" s="31" t="s">
        <v>51</v>
      </c>
      <c r="D12" s="32" t="s">
        <v>52</v>
      </c>
      <c r="E12" s="204">
        <v>295</v>
      </c>
      <c r="F12" s="205"/>
      <c r="G12" s="206"/>
      <c r="H12" s="204">
        <v>322</v>
      </c>
      <c r="I12" s="205"/>
      <c r="J12" s="206"/>
      <c r="L12" s="223"/>
      <c r="M12" s="153" t="str">
        <f t="shared" si="0"/>
        <v>insert into price (catId,tiraz,cena) values (134,143,295);</v>
      </c>
      <c r="N12" s="153" t="str">
        <f t="shared" si="1"/>
        <v>insert into price (catId,tiraz,cena) values (134,144,322);</v>
      </c>
    </row>
    <row r="13" spans="1:14">
      <c r="A13" s="209" t="s">
        <v>53</v>
      </c>
      <c r="B13" s="209"/>
      <c r="C13" s="210"/>
      <c r="D13" s="210"/>
      <c r="E13" s="210"/>
      <c r="F13" s="210"/>
      <c r="G13" s="210"/>
      <c r="H13" s="33"/>
      <c r="I13" s="33"/>
      <c r="J13" s="33"/>
      <c r="L13" s="223"/>
    </row>
    <row r="14" spans="1:14" ht="15" customHeight="1">
      <c r="A14" s="207" t="s">
        <v>54</v>
      </c>
      <c r="B14" s="207"/>
      <c r="C14" s="207"/>
      <c r="D14" s="207"/>
      <c r="E14" s="207"/>
      <c r="F14" s="207"/>
      <c r="G14" s="207"/>
      <c r="H14" s="207"/>
      <c r="I14" s="207"/>
      <c r="J14" s="207"/>
      <c r="L14" s="223"/>
    </row>
    <row r="15" spans="1:14">
      <c r="A15" s="212" t="s">
        <v>55</v>
      </c>
      <c r="B15" s="212"/>
      <c r="C15" s="212"/>
      <c r="D15" s="212"/>
      <c r="E15" s="212"/>
      <c r="F15" s="212"/>
      <c r="G15" s="212"/>
      <c r="H15" s="34"/>
      <c r="I15" s="34"/>
      <c r="J15" s="34"/>
      <c r="L15" s="223"/>
    </row>
    <row r="16" spans="1:14">
      <c r="A16" s="229"/>
      <c r="B16" s="229"/>
      <c r="C16" s="229"/>
      <c r="D16" s="229"/>
      <c r="E16" s="229"/>
      <c r="F16" s="229"/>
      <c r="G16" s="229"/>
      <c r="H16" s="35"/>
      <c r="I16" s="35"/>
      <c r="J16" s="35"/>
      <c r="L16" s="223"/>
    </row>
    <row r="17" spans="1:14" ht="2.25" customHeight="1">
      <c r="A17" s="213"/>
      <c r="B17" s="213"/>
      <c r="C17" s="213"/>
      <c r="D17" s="213"/>
      <c r="E17" s="213"/>
      <c r="F17" s="213"/>
      <c r="G17" s="213"/>
      <c r="H17" s="29"/>
      <c r="I17" s="29"/>
      <c r="J17" s="29"/>
      <c r="L17" s="223"/>
    </row>
    <row r="18" spans="1:14" ht="15.75">
      <c r="A18" s="214" t="s">
        <v>56</v>
      </c>
      <c r="B18" s="214"/>
      <c r="C18" s="214"/>
      <c r="D18" s="214"/>
      <c r="E18" s="214"/>
      <c r="F18" s="214"/>
      <c r="G18" s="214"/>
      <c r="H18" s="214"/>
      <c r="I18" s="214"/>
      <c r="J18" s="214"/>
      <c r="L18" s="223"/>
    </row>
    <row r="19" spans="1:14" ht="15" customHeight="1">
      <c r="A19" s="215" t="s">
        <v>40</v>
      </c>
      <c r="B19" s="123"/>
      <c r="C19" s="208" t="s">
        <v>41</v>
      </c>
      <c r="D19" s="208" t="s">
        <v>88</v>
      </c>
      <c r="E19" s="216" t="s">
        <v>57</v>
      </c>
      <c r="F19" s="217"/>
      <c r="G19" s="218"/>
      <c r="H19" s="216" t="s">
        <v>58</v>
      </c>
      <c r="I19" s="217"/>
      <c r="J19" s="218"/>
      <c r="L19" s="223"/>
    </row>
    <row r="20" spans="1:14" ht="30.75" customHeight="1">
      <c r="A20" s="215"/>
      <c r="B20" s="123"/>
      <c r="C20" s="208"/>
      <c r="D20" s="208"/>
      <c r="E20" s="219"/>
      <c r="F20" s="220"/>
      <c r="G20" s="221"/>
      <c r="H20" s="219"/>
      <c r="I20" s="220"/>
      <c r="J20" s="221"/>
      <c r="L20" s="223"/>
    </row>
    <row r="21" spans="1:14" s="153" customFormat="1" ht="30.75" customHeight="1">
      <c r="A21" s="123"/>
      <c r="B21" s="123"/>
      <c r="C21" s="124"/>
      <c r="D21" s="124"/>
      <c r="E21" s="128">
        <v>145</v>
      </c>
      <c r="F21" s="129"/>
      <c r="G21" s="130"/>
      <c r="H21" s="128">
        <v>146</v>
      </c>
      <c r="I21" s="129"/>
      <c r="J21" s="130"/>
      <c r="L21" s="223"/>
    </row>
    <row r="22" spans="1:14">
      <c r="A22" s="30">
        <v>1</v>
      </c>
      <c r="B22" s="30">
        <v>135</v>
      </c>
      <c r="C22" s="31" t="s">
        <v>44</v>
      </c>
      <c r="D22" s="32" t="s">
        <v>59</v>
      </c>
      <c r="E22" s="204">
        <v>329</v>
      </c>
      <c r="F22" s="205"/>
      <c r="G22" s="206"/>
      <c r="H22" s="204">
        <v>370</v>
      </c>
      <c r="I22" s="205"/>
      <c r="J22" s="206"/>
      <c r="L22" s="223"/>
      <c r="M22" s="153" t="str">
        <f>"insert into price (catId,tiraz,cena) values ("&amp;$B22&amp;","&amp;$E$21&amp;","&amp;E22&amp;");"</f>
        <v>insert into price (catId,tiraz,cena) values (135,145,329);</v>
      </c>
      <c r="N22" s="153" t="str">
        <f>"insert into price (catId,tiraz,cena) values ("&amp;$B22&amp;","&amp;$H$21&amp;","&amp;H22&amp;");"</f>
        <v>insert into price (catId,tiraz,cena) values (135,146,370);</v>
      </c>
    </row>
    <row r="23" spans="1:14">
      <c r="A23" s="30">
        <v>2</v>
      </c>
      <c r="B23" s="30">
        <v>136</v>
      </c>
      <c r="C23" s="31" t="s">
        <v>44</v>
      </c>
      <c r="D23" s="32" t="s">
        <v>60</v>
      </c>
      <c r="E23" s="204">
        <v>357</v>
      </c>
      <c r="F23" s="205"/>
      <c r="G23" s="206"/>
      <c r="H23" s="204">
        <v>398</v>
      </c>
      <c r="I23" s="205"/>
      <c r="J23" s="206"/>
      <c r="L23" s="223"/>
      <c r="M23" s="153" t="str">
        <f t="shared" ref="M23:M29" si="2">"insert into price (catId,tiraz,cena) values ("&amp;$B23&amp;","&amp;$E$21&amp;","&amp;E23&amp;");"</f>
        <v>insert into price (catId,tiraz,cena) values (136,145,357);</v>
      </c>
      <c r="N23" s="153" t="str">
        <f t="shared" ref="N23:N29" si="3">"insert into price (catId,tiraz,cena) values ("&amp;$B23&amp;","&amp;$H$21&amp;","&amp;H23&amp;");"</f>
        <v>insert into price (catId,tiraz,cena) values (136,146,398);</v>
      </c>
    </row>
    <row r="24" spans="1:14">
      <c r="A24" s="30">
        <v>3</v>
      </c>
      <c r="B24" s="30">
        <v>137</v>
      </c>
      <c r="C24" s="31" t="s">
        <v>47</v>
      </c>
      <c r="D24" s="32" t="s">
        <v>61</v>
      </c>
      <c r="E24" s="204">
        <v>432</v>
      </c>
      <c r="F24" s="205"/>
      <c r="G24" s="206"/>
      <c r="H24" s="204">
        <v>473</v>
      </c>
      <c r="I24" s="205"/>
      <c r="J24" s="206"/>
      <c r="L24" s="223"/>
      <c r="M24" s="153" t="str">
        <f t="shared" si="2"/>
        <v>insert into price (catId,tiraz,cena) values (137,145,432);</v>
      </c>
      <c r="N24" s="153" t="str">
        <f t="shared" si="3"/>
        <v>insert into price (catId,tiraz,cena) values (137,146,473);</v>
      </c>
    </row>
    <row r="25" spans="1:14">
      <c r="A25" s="30">
        <v>4</v>
      </c>
      <c r="B25" s="30">
        <v>138</v>
      </c>
      <c r="C25" s="31" t="s">
        <v>62</v>
      </c>
      <c r="D25" s="32" t="s">
        <v>63</v>
      </c>
      <c r="E25" s="204">
        <v>343</v>
      </c>
      <c r="F25" s="205"/>
      <c r="G25" s="206"/>
      <c r="H25" s="204">
        <v>370</v>
      </c>
      <c r="I25" s="205"/>
      <c r="J25" s="206"/>
      <c r="L25" s="223"/>
      <c r="M25" s="153" t="str">
        <f t="shared" si="2"/>
        <v>insert into price (catId,tiraz,cena) values (138,145,343);</v>
      </c>
      <c r="N25" s="153" t="str">
        <f t="shared" si="3"/>
        <v>insert into price (catId,tiraz,cena) values (138,146,370);</v>
      </c>
    </row>
    <row r="26" spans="1:14">
      <c r="A26" s="30">
        <v>5</v>
      </c>
      <c r="B26" s="30">
        <v>139</v>
      </c>
      <c r="C26" s="31" t="s">
        <v>64</v>
      </c>
      <c r="D26" s="32" t="s">
        <v>65</v>
      </c>
      <c r="E26" s="204">
        <v>569</v>
      </c>
      <c r="F26" s="205"/>
      <c r="G26" s="206"/>
      <c r="H26" s="204">
        <v>603</v>
      </c>
      <c r="I26" s="205"/>
      <c r="J26" s="206"/>
      <c r="L26" s="223"/>
      <c r="M26" s="153" t="str">
        <f t="shared" si="2"/>
        <v>insert into price (catId,tiraz,cena) values (139,145,569);</v>
      </c>
      <c r="N26" s="153" t="str">
        <f t="shared" si="3"/>
        <v>insert into price (catId,tiraz,cena) values (139,146,603);</v>
      </c>
    </row>
    <row r="27" spans="1:14">
      <c r="A27" s="30">
        <v>6</v>
      </c>
      <c r="B27" s="30">
        <v>140</v>
      </c>
      <c r="C27" s="31" t="s">
        <v>66</v>
      </c>
      <c r="D27" s="32" t="s">
        <v>67</v>
      </c>
      <c r="E27" s="204">
        <v>781</v>
      </c>
      <c r="F27" s="205"/>
      <c r="G27" s="206"/>
      <c r="H27" s="204">
        <v>822</v>
      </c>
      <c r="I27" s="205"/>
      <c r="J27" s="206"/>
      <c r="L27" s="223"/>
      <c r="M27" s="153" t="str">
        <f t="shared" si="2"/>
        <v>insert into price (catId,tiraz,cena) values (140,145,781);</v>
      </c>
      <c r="N27" s="153" t="str">
        <f t="shared" si="3"/>
        <v>insert into price (catId,tiraz,cena) values (140,146,822);</v>
      </c>
    </row>
    <row r="28" spans="1:14">
      <c r="A28" s="30">
        <v>7</v>
      </c>
      <c r="B28" s="30">
        <v>141</v>
      </c>
      <c r="C28" s="31" t="s">
        <v>68</v>
      </c>
      <c r="D28" s="32" t="s">
        <v>69</v>
      </c>
      <c r="E28" s="204">
        <v>295</v>
      </c>
      <c r="F28" s="205"/>
      <c r="G28" s="206"/>
      <c r="H28" s="204">
        <v>343</v>
      </c>
      <c r="I28" s="205"/>
      <c r="J28" s="206"/>
      <c r="L28" s="223"/>
      <c r="M28" s="153" t="str">
        <f t="shared" si="2"/>
        <v>insert into price (catId,tiraz,cena) values (141,145,295);</v>
      </c>
      <c r="N28" s="153" t="str">
        <f t="shared" si="3"/>
        <v>insert into price (catId,tiraz,cena) values (141,146,343);</v>
      </c>
    </row>
    <row r="29" spans="1:14">
      <c r="A29" s="30">
        <v>8</v>
      </c>
      <c r="B29" s="30">
        <v>142</v>
      </c>
      <c r="C29" s="31" t="s">
        <v>70</v>
      </c>
      <c r="D29" s="32" t="s">
        <v>71</v>
      </c>
      <c r="E29" s="204">
        <v>822</v>
      </c>
      <c r="F29" s="205"/>
      <c r="G29" s="206"/>
      <c r="H29" s="204">
        <v>891</v>
      </c>
      <c r="I29" s="205"/>
      <c r="J29" s="206"/>
      <c r="L29" s="223"/>
      <c r="M29" s="153" t="str">
        <f t="shared" si="2"/>
        <v>insert into price (catId,tiraz,cena) values (142,145,822);</v>
      </c>
      <c r="N29" s="153" t="str">
        <f t="shared" si="3"/>
        <v>insert into price (catId,tiraz,cena) values (142,146,891);</v>
      </c>
    </row>
    <row r="30" spans="1:14">
      <c r="A30" s="209" t="s">
        <v>53</v>
      </c>
      <c r="B30" s="209"/>
      <c r="C30" s="210"/>
      <c r="D30" s="210"/>
      <c r="E30" s="210"/>
      <c r="F30" s="210"/>
      <c r="G30" s="210"/>
      <c r="H30" s="33"/>
      <c r="I30" s="33"/>
      <c r="J30" s="33"/>
      <c r="L30" s="223"/>
    </row>
    <row r="31" spans="1:14" ht="15" customHeight="1">
      <c r="A31" s="207" t="s">
        <v>54</v>
      </c>
      <c r="B31" s="207"/>
      <c r="C31" s="207"/>
      <c r="D31" s="207"/>
      <c r="E31" s="207"/>
      <c r="F31" s="207"/>
      <c r="G31" s="207"/>
      <c r="H31" s="207"/>
      <c r="I31" s="207"/>
      <c r="J31" s="207"/>
      <c r="L31" s="223"/>
    </row>
    <row r="32" spans="1:14">
      <c r="A32" s="212" t="s">
        <v>55</v>
      </c>
      <c r="B32" s="212"/>
      <c r="C32" s="212"/>
      <c r="D32" s="212"/>
      <c r="E32" s="212"/>
      <c r="F32" s="212"/>
      <c r="G32" s="212"/>
      <c r="H32" s="34"/>
      <c r="I32" s="34"/>
      <c r="J32" s="34"/>
      <c r="L32" s="223"/>
    </row>
    <row r="33" spans="1:13">
      <c r="A33" s="36"/>
      <c r="B33" s="36"/>
      <c r="C33" s="36"/>
      <c r="D33" s="36"/>
      <c r="E33" s="36"/>
      <c r="F33" s="36"/>
      <c r="G33" s="36"/>
      <c r="H33" s="36"/>
      <c r="I33" s="36"/>
      <c r="J33" s="36"/>
      <c r="L33" s="223"/>
    </row>
    <row r="34" spans="1:13" ht="2.25" customHeight="1">
      <c r="A34" s="213"/>
      <c r="B34" s="213"/>
      <c r="C34" s="213"/>
      <c r="D34" s="213"/>
      <c r="E34" s="213"/>
      <c r="F34" s="213"/>
      <c r="G34" s="213"/>
      <c r="H34" s="29"/>
      <c r="I34" s="29"/>
      <c r="J34" s="29"/>
      <c r="L34" s="223"/>
    </row>
    <row r="35" spans="1:13" ht="15.75">
      <c r="A35" s="214" t="s">
        <v>72</v>
      </c>
      <c r="B35" s="214"/>
      <c r="C35" s="214"/>
      <c r="D35" s="214"/>
      <c r="E35" s="214"/>
      <c r="F35" s="214"/>
      <c r="G35" s="214"/>
      <c r="H35" s="214"/>
      <c r="I35" s="214"/>
      <c r="J35" s="214"/>
      <c r="L35" s="223"/>
    </row>
    <row r="36" spans="1:13" ht="15" customHeight="1">
      <c r="A36" s="215" t="s">
        <v>40</v>
      </c>
      <c r="B36" s="123"/>
      <c r="C36" s="208" t="s">
        <v>41</v>
      </c>
      <c r="D36" s="208" t="s">
        <v>73</v>
      </c>
      <c r="E36" s="216" t="s">
        <v>74</v>
      </c>
      <c r="F36" s="217"/>
      <c r="G36" s="217"/>
      <c r="H36" s="217"/>
      <c r="I36" s="217"/>
      <c r="J36" s="218"/>
      <c r="L36" s="223"/>
    </row>
    <row r="37" spans="1:13">
      <c r="A37" s="215"/>
      <c r="B37" s="123"/>
      <c r="C37" s="208"/>
      <c r="D37" s="208"/>
      <c r="E37" s="219"/>
      <c r="F37" s="220"/>
      <c r="G37" s="220"/>
      <c r="H37" s="220"/>
      <c r="I37" s="220"/>
      <c r="J37" s="221"/>
      <c r="L37" s="223"/>
      <c r="M37" s="153" t="s">
        <v>151</v>
      </c>
    </row>
    <row r="38" spans="1:13">
      <c r="A38" s="30">
        <v>1</v>
      </c>
      <c r="B38" s="30">
        <v>600</v>
      </c>
      <c r="C38" s="31" t="s">
        <v>75</v>
      </c>
      <c r="D38" s="32" t="s">
        <v>76</v>
      </c>
      <c r="E38" s="204">
        <v>0</v>
      </c>
      <c r="F38" s="205"/>
      <c r="G38" s="205"/>
      <c r="H38" s="205"/>
      <c r="I38" s="205"/>
      <c r="J38" s="206"/>
      <c r="L38" s="223"/>
      <c r="M38" s="153" t="str">
        <f>"insert into price (catId,cena) values ("&amp;B38&amp;","&amp;E38&amp;");"</f>
        <v>insert into price (catId,cena) values (600,0);</v>
      </c>
    </row>
    <row r="39" spans="1:13">
      <c r="A39" s="30">
        <v>2</v>
      </c>
      <c r="B39" s="30">
        <v>601</v>
      </c>
      <c r="C39" s="31" t="s">
        <v>77</v>
      </c>
      <c r="D39" s="32" t="s">
        <v>78</v>
      </c>
      <c r="E39" s="204">
        <v>7</v>
      </c>
      <c r="F39" s="205"/>
      <c r="G39" s="205"/>
      <c r="H39" s="205"/>
      <c r="I39" s="205"/>
      <c r="J39" s="206"/>
      <c r="L39" s="223"/>
      <c r="M39" s="153" t="str">
        <f t="shared" ref="M39:M46" si="4">"insert into price (catId,cena) values ("&amp;B39&amp;","&amp;E39&amp;");"</f>
        <v>insert into price (catId,cena) values (601,7);</v>
      </c>
    </row>
    <row r="40" spans="1:13">
      <c r="A40" s="30">
        <v>3</v>
      </c>
      <c r="B40" s="30">
        <v>602</v>
      </c>
      <c r="C40" s="31" t="s">
        <v>79</v>
      </c>
      <c r="D40" s="32" t="s">
        <v>80</v>
      </c>
      <c r="E40" s="204">
        <v>21</v>
      </c>
      <c r="F40" s="205"/>
      <c r="G40" s="205"/>
      <c r="H40" s="205"/>
      <c r="I40" s="205"/>
      <c r="J40" s="206"/>
      <c r="L40" s="223"/>
      <c r="M40" s="153" t="str">
        <f t="shared" si="4"/>
        <v>insert into price (catId,cena) values (602,21);</v>
      </c>
    </row>
    <row r="41" spans="1:13">
      <c r="A41" s="30">
        <v>4</v>
      </c>
      <c r="B41" s="30">
        <v>603</v>
      </c>
      <c r="C41" s="31" t="s">
        <v>81</v>
      </c>
      <c r="D41" s="32" t="s">
        <v>80</v>
      </c>
      <c r="E41" s="204">
        <v>42</v>
      </c>
      <c r="F41" s="205"/>
      <c r="G41" s="205"/>
      <c r="H41" s="205"/>
      <c r="I41" s="205"/>
      <c r="J41" s="206"/>
      <c r="L41" s="223"/>
      <c r="M41" s="153" t="str">
        <f t="shared" si="4"/>
        <v>insert into price (catId,cena) values (603,42);</v>
      </c>
    </row>
    <row r="42" spans="1:13">
      <c r="A42" s="30">
        <v>5</v>
      </c>
      <c r="B42" s="30">
        <v>604</v>
      </c>
      <c r="C42" s="31" t="s">
        <v>82</v>
      </c>
      <c r="D42" s="32" t="s">
        <v>80</v>
      </c>
      <c r="E42" s="204">
        <v>62</v>
      </c>
      <c r="F42" s="205"/>
      <c r="G42" s="205"/>
      <c r="H42" s="205"/>
      <c r="I42" s="205"/>
      <c r="J42" s="206"/>
      <c r="L42" s="223"/>
      <c r="M42" s="153" t="str">
        <f t="shared" si="4"/>
        <v>insert into price (catId,cena) values (604,62);</v>
      </c>
    </row>
    <row r="43" spans="1:13">
      <c r="A43" s="30">
        <v>6</v>
      </c>
      <c r="B43" s="30">
        <v>605</v>
      </c>
      <c r="C43" s="31" t="s">
        <v>83</v>
      </c>
      <c r="D43" s="32" t="s">
        <v>80</v>
      </c>
      <c r="E43" s="204">
        <v>76</v>
      </c>
      <c r="F43" s="205"/>
      <c r="G43" s="205"/>
      <c r="H43" s="205"/>
      <c r="I43" s="205"/>
      <c r="J43" s="206"/>
      <c r="L43" s="223"/>
      <c r="M43" s="153" t="str">
        <f t="shared" si="4"/>
        <v>insert into price (catId,cena) values (605,76);</v>
      </c>
    </row>
    <row r="44" spans="1:13">
      <c r="A44" s="30">
        <v>7</v>
      </c>
      <c r="B44" s="30">
        <v>606</v>
      </c>
      <c r="C44" s="31" t="s">
        <v>84</v>
      </c>
      <c r="D44" s="32" t="s">
        <v>80</v>
      </c>
      <c r="E44" s="204">
        <v>21</v>
      </c>
      <c r="F44" s="205"/>
      <c r="G44" s="205"/>
      <c r="H44" s="205"/>
      <c r="I44" s="205"/>
      <c r="J44" s="206"/>
      <c r="L44" s="223"/>
      <c r="M44" s="153" t="str">
        <f t="shared" si="4"/>
        <v>insert into price (catId,cena) values (606,21);</v>
      </c>
    </row>
    <row r="45" spans="1:13">
      <c r="A45" s="30">
        <v>8</v>
      </c>
      <c r="B45" s="30">
        <v>607</v>
      </c>
      <c r="C45" s="31" t="s">
        <v>85</v>
      </c>
      <c r="D45" s="32" t="s">
        <v>80</v>
      </c>
      <c r="E45" s="204">
        <v>10</v>
      </c>
      <c r="F45" s="205"/>
      <c r="G45" s="205"/>
      <c r="H45" s="205"/>
      <c r="I45" s="205"/>
      <c r="J45" s="206"/>
      <c r="L45" s="223"/>
      <c r="M45" s="153" t="str">
        <f t="shared" si="4"/>
        <v>insert into price (catId,cena) values (607,10);</v>
      </c>
    </row>
    <row r="46" spans="1:13">
      <c r="A46" s="30">
        <v>9</v>
      </c>
      <c r="B46" s="30">
        <v>608</v>
      </c>
      <c r="C46" s="31" t="s">
        <v>86</v>
      </c>
      <c r="D46" s="32" t="s">
        <v>87</v>
      </c>
      <c r="E46" s="204">
        <v>192</v>
      </c>
      <c r="F46" s="205"/>
      <c r="G46" s="205"/>
      <c r="H46" s="205"/>
      <c r="I46" s="205"/>
      <c r="J46" s="206"/>
      <c r="L46" s="223"/>
      <c r="M46" s="153" t="str">
        <f t="shared" si="4"/>
        <v>insert into price (catId,cena) values (608,192);</v>
      </c>
    </row>
    <row r="48" spans="1:13" ht="18.75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</row>
  </sheetData>
  <mergeCells count="65">
    <mergeCell ref="E8:G8"/>
    <mergeCell ref="L1:L46"/>
    <mergeCell ref="A3:G3"/>
    <mergeCell ref="A4:J4"/>
    <mergeCell ref="A5:A6"/>
    <mergeCell ref="C5:C6"/>
    <mergeCell ref="D5:D6"/>
    <mergeCell ref="E5:G6"/>
    <mergeCell ref="H5:J6"/>
    <mergeCell ref="H8:J8"/>
    <mergeCell ref="E9:G9"/>
    <mergeCell ref="H9:J9"/>
    <mergeCell ref="A30:G30"/>
    <mergeCell ref="A31:J31"/>
    <mergeCell ref="A15:G15"/>
    <mergeCell ref="A16:G16"/>
    <mergeCell ref="A17:G17"/>
    <mergeCell ref="A18:J18"/>
    <mergeCell ref="A19:A20"/>
    <mergeCell ref="C19:C20"/>
    <mergeCell ref="E19:G20"/>
    <mergeCell ref="H19:J20"/>
    <mergeCell ref="A13:G13"/>
    <mergeCell ref="H23:J23"/>
    <mergeCell ref="A48:L48"/>
    <mergeCell ref="E38:J38"/>
    <mergeCell ref="E39:J39"/>
    <mergeCell ref="A32:G32"/>
    <mergeCell ref="A34:G34"/>
    <mergeCell ref="A35:J35"/>
    <mergeCell ref="A36:A37"/>
    <mergeCell ref="C36:C37"/>
    <mergeCell ref="D36:D37"/>
    <mergeCell ref="E36:J37"/>
    <mergeCell ref="E45:J45"/>
    <mergeCell ref="E46:J46"/>
    <mergeCell ref="E24:G24"/>
    <mergeCell ref="H24:J24"/>
    <mergeCell ref="E25:G25"/>
    <mergeCell ref="H25:J25"/>
    <mergeCell ref="D19:D20"/>
    <mergeCell ref="E22:G22"/>
    <mergeCell ref="H22:J22"/>
    <mergeCell ref="E10:G10"/>
    <mergeCell ref="H10:J10"/>
    <mergeCell ref="E11:G11"/>
    <mergeCell ref="H11:J11"/>
    <mergeCell ref="E12:G12"/>
    <mergeCell ref="H12:J12"/>
    <mergeCell ref="A1:J2"/>
    <mergeCell ref="E44:J44"/>
    <mergeCell ref="E29:G29"/>
    <mergeCell ref="H29:J29"/>
    <mergeCell ref="E26:G26"/>
    <mergeCell ref="H26:J26"/>
    <mergeCell ref="E27:G27"/>
    <mergeCell ref="H27:J27"/>
    <mergeCell ref="E28:G28"/>
    <mergeCell ref="H28:J28"/>
    <mergeCell ref="A14:J14"/>
    <mergeCell ref="E40:J40"/>
    <mergeCell ref="E41:J41"/>
    <mergeCell ref="E42:J42"/>
    <mergeCell ref="E43:J43"/>
    <mergeCell ref="E23:G23"/>
  </mergeCells>
  <pageMargins left="0.25" right="0.25" top="0.75" bottom="0.75" header="0.3" footer="0.3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85" zoomScaleNormal="85" workbookViewId="0">
      <selection activeCell="L10" sqref="L10"/>
    </sheetView>
  </sheetViews>
  <sheetFormatPr defaultRowHeight="15"/>
  <cols>
    <col min="1" max="2" width="16.28515625" customWidth="1"/>
    <col min="3" max="3" width="10" customWidth="1"/>
    <col min="4" max="4" width="10.28515625" bestFit="1" customWidth="1"/>
    <col min="5" max="5" width="11.28515625" bestFit="1" customWidth="1"/>
    <col min="6" max="6" width="10.28515625" bestFit="1" customWidth="1"/>
  </cols>
  <sheetData>
    <row r="1" spans="1:15" ht="18.75">
      <c r="A1" s="162" t="s">
        <v>129</v>
      </c>
      <c r="B1" s="162"/>
      <c r="C1" s="162"/>
      <c r="D1" s="162"/>
      <c r="E1" s="162"/>
      <c r="F1" s="162"/>
    </row>
    <row r="2" spans="1:15" ht="15.75">
      <c r="A2" s="1" t="s">
        <v>1</v>
      </c>
      <c r="B2" s="1"/>
      <c r="C2" s="115">
        <v>30</v>
      </c>
      <c r="D2" s="115">
        <v>50</v>
      </c>
      <c r="E2" s="115">
        <v>100</v>
      </c>
      <c r="F2" s="115">
        <v>200</v>
      </c>
    </row>
    <row r="3" spans="1:15" ht="31.5">
      <c r="A3" s="12" t="s">
        <v>125</v>
      </c>
      <c r="B3" s="12">
        <v>165</v>
      </c>
      <c r="C3" s="102">
        <v>704</v>
      </c>
      <c r="D3" s="102">
        <v>640</v>
      </c>
      <c r="E3" s="102">
        <v>608</v>
      </c>
      <c r="F3" s="102">
        <v>560</v>
      </c>
      <c r="L3" t="str">
        <f>"insert into price (catId,tiraz,cena) values ("&amp;$B3&amp;","&amp;C$2&amp;","&amp;C3&amp;");"</f>
        <v>insert into price (catId,tiraz,cena) values (165,30,704);</v>
      </c>
      <c r="M3" t="str">
        <f t="shared" ref="M3:O4" si="0">"insert into price (catId,tiraz,cena) values ("&amp;$B3&amp;","&amp;D$2&amp;","&amp;D3&amp;");"</f>
        <v>insert into price (catId,tiraz,cena) values (165,50,640);</v>
      </c>
      <c r="N3" t="str">
        <f t="shared" si="0"/>
        <v>insert into price (catId,tiraz,cena) values (165,100,608);</v>
      </c>
      <c r="O3" t="str">
        <f t="shared" si="0"/>
        <v>insert into price (catId,tiraz,cena) values (165,200,560);</v>
      </c>
    </row>
    <row r="4" spans="1:15" ht="31.5">
      <c r="A4" s="12" t="s">
        <v>126</v>
      </c>
      <c r="B4" s="12">
        <v>166</v>
      </c>
      <c r="C4" s="102">
        <v>960</v>
      </c>
      <c r="D4" s="102">
        <v>880</v>
      </c>
      <c r="E4" s="102">
        <v>800</v>
      </c>
      <c r="F4" s="102">
        <v>720</v>
      </c>
      <c r="L4" t="str">
        <f>"insert into price (catId,tiraz,cena) values ("&amp;$B4&amp;","&amp;C$2&amp;","&amp;C4&amp;");"</f>
        <v>insert into price (catId,tiraz,cena) values (166,30,960);</v>
      </c>
      <c r="M4" t="str">
        <f t="shared" si="0"/>
        <v>insert into price (catId,tiraz,cena) values (166,50,880);</v>
      </c>
      <c r="N4" t="str">
        <f t="shared" si="0"/>
        <v>insert into price (catId,tiraz,cena) values (166,100,800);</v>
      </c>
      <c r="O4" t="str">
        <f t="shared" si="0"/>
        <v>insert into price (catId,tiraz,cena) values (166,200,720);</v>
      </c>
    </row>
    <row r="5" spans="1:15" ht="15.75">
      <c r="A5" s="12"/>
      <c r="B5" s="133"/>
      <c r="C5" s="57"/>
      <c r="D5" s="57"/>
      <c r="E5" s="57"/>
      <c r="F5" s="57"/>
    </row>
    <row r="6" spans="1:15">
      <c r="A6" s="19"/>
      <c r="B6" s="19"/>
      <c r="C6" s="19"/>
      <c r="D6" s="19"/>
      <c r="E6" s="19"/>
      <c r="F6" s="19"/>
    </row>
    <row r="7" spans="1:15" ht="18.75">
      <c r="A7" s="163" t="s">
        <v>130</v>
      </c>
      <c r="B7" s="163"/>
      <c r="C7" s="163"/>
      <c r="D7" s="163"/>
      <c r="E7" s="163"/>
      <c r="F7" s="163"/>
    </row>
    <row r="8" spans="1:15" ht="15.75">
      <c r="A8" s="1" t="s">
        <v>1</v>
      </c>
      <c r="B8" s="1"/>
      <c r="C8" s="115">
        <v>30</v>
      </c>
      <c r="D8" s="115">
        <v>50</v>
      </c>
      <c r="E8" s="115">
        <v>100</v>
      </c>
      <c r="F8" s="115">
        <v>200</v>
      </c>
    </row>
    <row r="9" spans="1:15" ht="31.5">
      <c r="A9" s="12" t="s">
        <v>127</v>
      </c>
      <c r="B9" s="12">
        <v>164</v>
      </c>
      <c r="C9" s="102">
        <v>229.5</v>
      </c>
      <c r="D9" s="102">
        <v>205.5</v>
      </c>
      <c r="E9" s="102">
        <v>181.5</v>
      </c>
      <c r="F9" s="102">
        <v>163.5</v>
      </c>
      <c r="L9" t="str">
        <f>"insert into price (catId,tiraz,cena) values ("&amp;$B9&amp;","&amp;C$8&amp;","&amp;C9&amp;");"</f>
        <v>insert into price (catId,tiraz,cena) values (164,30,229,5);</v>
      </c>
      <c r="M9" t="str">
        <f t="shared" ref="M9:N9" si="1">"insert into price (catId,tiraz,cena) values ("&amp;$B9&amp;","&amp;D$8&amp;","&amp;D9&amp;");"</f>
        <v>insert into price (catId,tiraz,cena) values (164,50,205,5);</v>
      </c>
      <c r="N9" t="str">
        <f t="shared" si="1"/>
        <v>insert into price (catId,tiraz,cena) values (164,100,181,5);</v>
      </c>
      <c r="O9" t="str">
        <f>"insert into price (catId,tiraz,cena) values ("&amp;$B9&amp;","&amp;F$8&amp;","&amp;F9&amp;");"</f>
        <v>insert into price (catId,tiraz,cena) values (164,200,163,5);</v>
      </c>
    </row>
    <row r="10" spans="1:15" ht="15.75">
      <c r="A10" s="12"/>
      <c r="B10" s="133"/>
      <c r="C10" s="19"/>
      <c r="D10" s="19"/>
      <c r="E10" s="19"/>
      <c r="F10" s="19"/>
    </row>
    <row r="11" spans="1:15" ht="15" customHeight="1">
      <c r="A11" s="42"/>
      <c r="B11" s="42"/>
      <c r="C11" s="42"/>
      <c r="D11" s="42"/>
      <c r="E11" s="42"/>
      <c r="F11" s="42"/>
    </row>
    <row r="12" spans="1:15">
      <c r="A12" s="42"/>
      <c r="B12" s="42"/>
      <c r="C12" s="42"/>
      <c r="D12" s="42"/>
      <c r="E12" s="42"/>
      <c r="F12" s="42"/>
    </row>
    <row r="13" spans="1:15">
      <c r="A13" s="42"/>
      <c r="B13" s="42"/>
      <c r="C13" s="42"/>
      <c r="E13" t="str">
        <f>"update Category set parentid=Null WHERE  (parentId = 407);"</f>
        <v>update Category set parentid=Null WHERE  (parentId = 407);</v>
      </c>
      <c r="F13" s="42"/>
    </row>
    <row r="14" spans="1:15">
      <c r="A14" t="str">
        <f>A1</f>
        <v>футболка сэндвич с печатью</v>
      </c>
      <c r="D14" s="132">
        <v>163</v>
      </c>
      <c r="E14" t="str">
        <f>"insert into Category (parentId,tip) values(407,'"&amp;A14&amp;"');"</f>
        <v>insert into Category (parentId,tip) values(407,'футболка сэндвич с печатью');</v>
      </c>
      <c r="F14" s="42"/>
    </row>
    <row r="15" spans="1:15">
      <c r="A15" t="str">
        <f>A7</f>
        <v>кружка с сублимацией</v>
      </c>
      <c r="D15" s="132">
        <v>164</v>
      </c>
      <c r="E15" t="str">
        <f t="shared" ref="E15" si="2">"insert into Category (parentId,tip) values(407,'"&amp;A15&amp;"');"</f>
        <v>insert into Category (parentId,tip) values(407,'кружка с сублимацией');</v>
      </c>
      <c r="F15" s="42"/>
    </row>
    <row r="16" spans="1:15">
      <c r="F16" s="42"/>
    </row>
    <row r="17" spans="1:6">
      <c r="A17" s="42"/>
      <c r="B17" s="42"/>
      <c r="C17" s="42"/>
      <c r="D17" s="42"/>
      <c r="E17" s="42"/>
      <c r="F17" s="42"/>
    </row>
    <row r="18" spans="1:6">
      <c r="A18" s="42"/>
      <c r="B18" s="42"/>
      <c r="C18" s="42"/>
      <c r="D18" s="42"/>
      <c r="E18" s="42"/>
      <c r="F18" s="42"/>
    </row>
    <row r="19" spans="1:6">
      <c r="A19" s="42"/>
      <c r="B19" s="42"/>
      <c r="C19" s="42"/>
      <c r="D19" s="42"/>
      <c r="E19" s="42"/>
      <c r="F19" s="42"/>
    </row>
    <row r="20" spans="1:6">
      <c r="A20" s="42"/>
      <c r="B20" s="42"/>
      <c r="C20" s="42"/>
      <c r="D20" s="42"/>
      <c r="E20" t="str">
        <f>"insert into Category (parentId,tip) values("&amp;D$14&amp;",'"&amp;A3&amp;"');"</f>
        <v>insert into Category (parentId,tip) values(163,'футболка сэндвич а4');</v>
      </c>
      <c r="F20" s="42"/>
    </row>
    <row r="21" spans="1:6">
      <c r="A21" s="42"/>
      <c r="B21" s="42"/>
      <c r="C21" s="42"/>
      <c r="D21" s="42"/>
      <c r="E21" t="str">
        <f>"insert into Category (parentId,tip) values("&amp;D$14&amp;",'"&amp;A4&amp;"');"</f>
        <v>insert into Category (parentId,tip) values(163,'футболка сэндвич а3');</v>
      </c>
      <c r="F21" s="42"/>
    </row>
    <row r="22" spans="1:6">
      <c r="A22" s="42"/>
      <c r="B22" s="42"/>
      <c r="C22" s="42"/>
      <c r="D22" s="42"/>
      <c r="E22" s="42"/>
      <c r="F22" s="42"/>
    </row>
  </sheetData>
  <mergeCells count="2">
    <mergeCell ref="A7:F7"/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S52"/>
  <sheetViews>
    <sheetView zoomScale="85" zoomScaleNormal="85" workbookViewId="0">
      <selection activeCell="B21" sqref="B21:B24"/>
    </sheetView>
  </sheetViews>
  <sheetFormatPr defaultRowHeight="15"/>
  <cols>
    <col min="1" max="2" width="18.5703125" customWidth="1"/>
    <col min="3" max="3" width="9.5703125" bestFit="1" customWidth="1"/>
    <col min="4" max="10" width="9.28515625" bestFit="1" customWidth="1"/>
  </cols>
  <sheetData>
    <row r="1" spans="1:19" ht="21" thickBot="1">
      <c r="A1" s="20" t="s">
        <v>8</v>
      </c>
      <c r="B1" s="20"/>
      <c r="C1" s="19"/>
      <c r="D1" s="19"/>
      <c r="E1" s="19"/>
      <c r="F1" s="19"/>
      <c r="G1" s="19"/>
      <c r="H1" s="19"/>
      <c r="I1" s="19"/>
      <c r="J1" s="19"/>
    </row>
    <row r="2" spans="1:19" ht="15.75">
      <c r="A2" s="39" t="s">
        <v>9</v>
      </c>
      <c r="B2" s="134"/>
      <c r="C2" s="46" t="s">
        <v>134</v>
      </c>
      <c r="D2" s="46" t="s">
        <v>135</v>
      </c>
      <c r="E2" s="46" t="s">
        <v>136</v>
      </c>
      <c r="F2" s="46" t="s">
        <v>137</v>
      </c>
      <c r="G2" s="46" t="s">
        <v>138</v>
      </c>
      <c r="H2" s="46" t="s">
        <v>139</v>
      </c>
      <c r="I2" s="46" t="s">
        <v>140</v>
      </c>
      <c r="J2" s="46" t="s">
        <v>141</v>
      </c>
    </row>
    <row r="3" spans="1:19" ht="15.75">
      <c r="A3" s="14" t="s">
        <v>2</v>
      </c>
      <c r="B3" s="132">
        <v>37</v>
      </c>
      <c r="C3" s="102">
        <v>78</v>
      </c>
      <c r="D3" s="102">
        <v>48</v>
      </c>
      <c r="E3" s="102">
        <v>36</v>
      </c>
      <c r="F3" s="102">
        <v>30</v>
      </c>
      <c r="G3" s="102">
        <v>24</v>
      </c>
      <c r="H3" s="102">
        <v>24</v>
      </c>
      <c r="I3" s="102">
        <v>21</v>
      </c>
      <c r="J3" s="102">
        <v>18</v>
      </c>
      <c r="K3" t="str">
        <f>"delete price where catId="&amp;B3&amp;";"</f>
        <v>delete price where catId=37;</v>
      </c>
      <c r="L3" t="str">
        <f>"insert into price (catId,tiraz,cena) values ("&amp;$B3&amp;","&amp;C$2&amp;","&amp;C3&amp;");"</f>
        <v>insert into price (catId,tiraz,cena) values (37,25 ,78);</v>
      </c>
      <c r="M3" t="str">
        <f t="shared" ref="M3:Q3" si="0">"insert into price (catId,tiraz,cena) values ("&amp;$B3&amp;","&amp;D$2&amp;","&amp;D3&amp;");"</f>
        <v>insert into price (catId,tiraz,cena) values (37,50 ,48);</v>
      </c>
      <c r="N3" t="str">
        <f t="shared" si="0"/>
        <v>insert into price (catId,tiraz,cena) values (37,100 ,36);</v>
      </c>
      <c r="O3" t="str">
        <f t="shared" si="0"/>
        <v>insert into price (catId,tiraz,cena) values (37,200 ,30);</v>
      </c>
      <c r="P3" t="str">
        <f t="shared" si="0"/>
        <v>insert into price (catId,tiraz,cena) values (37,300 ,24);</v>
      </c>
      <c r="Q3" t="str">
        <f t="shared" si="0"/>
        <v>insert into price (catId,tiraz,cena) values (37,500 ,24);</v>
      </c>
      <c r="R3" t="str">
        <f>"insert into price (catId,tiraz,cena) values ("&amp;$B3&amp;","&amp;I$2&amp;","&amp;I3&amp;");"</f>
        <v>insert into price (catId,tiraz,cena) values (37,700 ,21);</v>
      </c>
      <c r="S3" t="str">
        <f>"insert into price (catId,tiraz,cena) values ("&amp;$B3&amp;","&amp;J$2&amp;","&amp;J3&amp;");"</f>
        <v>insert into price (catId,tiraz,cena) values (37,1000 ,18);</v>
      </c>
    </row>
    <row r="4" spans="1:19" ht="15.75">
      <c r="A4" s="14" t="s">
        <v>3</v>
      </c>
      <c r="B4" s="132">
        <v>38</v>
      </c>
      <c r="C4" s="102">
        <v>102</v>
      </c>
      <c r="D4" s="102">
        <v>60</v>
      </c>
      <c r="E4" s="102">
        <v>48</v>
      </c>
      <c r="F4" s="102">
        <v>42</v>
      </c>
      <c r="G4" s="102">
        <v>36</v>
      </c>
      <c r="H4" s="102">
        <v>30</v>
      </c>
      <c r="I4" s="102">
        <v>30</v>
      </c>
      <c r="J4" s="102">
        <v>24</v>
      </c>
      <c r="K4" t="str">
        <f t="shared" ref="K4:K6" si="1">"delete price where catId="&amp;B4&amp;";"</f>
        <v>delete price where catId=38;</v>
      </c>
      <c r="L4" t="str">
        <f t="shared" ref="L4:L6" si="2">"insert into price (catId,tiraz,cena) values ("&amp;$B4&amp;","&amp;C$2&amp;","&amp;C4&amp;");"</f>
        <v>insert into price (catId,tiraz,cena) values (38,25 ,102);</v>
      </c>
      <c r="M4" t="str">
        <f t="shared" ref="M4:M6" si="3">"insert into price (catId,tiraz,cena) values ("&amp;$B4&amp;","&amp;D$2&amp;","&amp;D4&amp;");"</f>
        <v>insert into price (catId,tiraz,cena) values (38,50 ,60);</v>
      </c>
      <c r="N4" t="str">
        <f t="shared" ref="N4:N6" si="4">"insert into price (catId,tiraz,cena) values ("&amp;$B4&amp;","&amp;E$2&amp;","&amp;E4&amp;");"</f>
        <v>insert into price (catId,tiraz,cena) values (38,100 ,48);</v>
      </c>
      <c r="O4" t="str">
        <f t="shared" ref="O4:O6" si="5">"insert into price (catId,tiraz,cena) values ("&amp;$B4&amp;","&amp;F$2&amp;","&amp;F4&amp;");"</f>
        <v>insert into price (catId,tiraz,cena) values (38,200 ,42);</v>
      </c>
      <c r="P4" t="str">
        <f t="shared" ref="P4:P6" si="6">"insert into price (catId,tiraz,cena) values ("&amp;$B4&amp;","&amp;G$2&amp;","&amp;G4&amp;");"</f>
        <v>insert into price (catId,tiraz,cena) values (38,300 ,36);</v>
      </c>
      <c r="Q4" t="str">
        <f t="shared" ref="Q4:Q6" si="7">"insert into price (catId,tiraz,cena) values ("&amp;$B4&amp;","&amp;H$2&amp;","&amp;H4&amp;");"</f>
        <v>insert into price (catId,tiraz,cena) values (38,500 ,30);</v>
      </c>
      <c r="R4" t="str">
        <f t="shared" ref="R4:R6" si="8">"insert into price (catId,tiraz,cena) values ("&amp;$B4&amp;","&amp;I$2&amp;","&amp;I4&amp;");"</f>
        <v>insert into price (catId,tiraz,cena) values (38,700 ,30);</v>
      </c>
      <c r="S4" t="str">
        <f t="shared" ref="S4:S6" si="9">"insert into price (catId,tiraz,cena) values ("&amp;$B4&amp;","&amp;J$2&amp;","&amp;J4&amp;");"</f>
        <v>insert into price (catId,tiraz,cena) values (38,1000 ,24);</v>
      </c>
    </row>
    <row r="5" spans="1:19" ht="15.75">
      <c r="A5" s="14" t="s">
        <v>4</v>
      </c>
      <c r="B5" s="132">
        <v>39</v>
      </c>
      <c r="C5" s="102">
        <v>126</v>
      </c>
      <c r="D5" s="102">
        <v>72</v>
      </c>
      <c r="E5" s="102">
        <v>60</v>
      </c>
      <c r="F5" s="102">
        <v>48</v>
      </c>
      <c r="G5" s="102">
        <v>46.5</v>
      </c>
      <c r="H5" s="102">
        <v>37.5</v>
      </c>
      <c r="I5" s="102">
        <v>36</v>
      </c>
      <c r="J5" s="102">
        <v>30</v>
      </c>
      <c r="K5" t="str">
        <f t="shared" si="1"/>
        <v>delete price where catId=39;</v>
      </c>
      <c r="L5" t="str">
        <f t="shared" si="2"/>
        <v>insert into price (catId,tiraz,cena) values (39,25 ,126);</v>
      </c>
      <c r="M5" t="str">
        <f t="shared" si="3"/>
        <v>insert into price (catId,tiraz,cena) values (39,50 ,72);</v>
      </c>
      <c r="N5" t="str">
        <f t="shared" si="4"/>
        <v>insert into price (catId,tiraz,cena) values (39,100 ,60);</v>
      </c>
      <c r="O5" t="str">
        <f t="shared" si="5"/>
        <v>insert into price (catId,tiraz,cena) values (39,200 ,48);</v>
      </c>
      <c r="P5" t="str">
        <f t="shared" si="6"/>
        <v>insert into price (catId,tiraz,cena) values (39,300 ,46,5);</v>
      </c>
      <c r="Q5" t="str">
        <f t="shared" si="7"/>
        <v>insert into price (catId,tiraz,cena) values (39,500 ,37,5);</v>
      </c>
      <c r="R5" t="str">
        <f t="shared" si="8"/>
        <v>insert into price (catId,tiraz,cena) values (39,700 ,36);</v>
      </c>
      <c r="S5" t="str">
        <f t="shared" si="9"/>
        <v>insert into price (catId,tiraz,cena) values (39,1000 ,30);</v>
      </c>
    </row>
    <row r="6" spans="1:19" ht="15.75">
      <c r="A6" s="14" t="s">
        <v>5</v>
      </c>
      <c r="B6" s="132">
        <v>40</v>
      </c>
      <c r="C6" s="102">
        <v>150</v>
      </c>
      <c r="D6" s="102">
        <v>84</v>
      </c>
      <c r="E6" s="102">
        <v>72</v>
      </c>
      <c r="F6" s="102">
        <v>57</v>
      </c>
      <c r="G6" s="102">
        <v>54</v>
      </c>
      <c r="H6" s="102">
        <v>46.5</v>
      </c>
      <c r="I6" s="102">
        <v>43.5</v>
      </c>
      <c r="J6" s="102">
        <v>36</v>
      </c>
      <c r="K6" t="str">
        <f t="shared" si="1"/>
        <v>delete price where catId=40;</v>
      </c>
      <c r="L6" t="str">
        <f t="shared" si="2"/>
        <v>insert into price (catId,tiraz,cena) values (40,25 ,150);</v>
      </c>
      <c r="M6" t="str">
        <f t="shared" si="3"/>
        <v>insert into price (catId,tiraz,cena) values (40,50 ,84);</v>
      </c>
      <c r="N6" t="str">
        <f t="shared" si="4"/>
        <v>insert into price (catId,tiraz,cena) values (40,100 ,72);</v>
      </c>
      <c r="O6" t="str">
        <f t="shared" si="5"/>
        <v>insert into price (catId,tiraz,cena) values (40,200 ,57);</v>
      </c>
      <c r="P6" t="str">
        <f t="shared" si="6"/>
        <v>insert into price (catId,tiraz,cena) values (40,300 ,54);</v>
      </c>
      <c r="Q6" t="str">
        <f t="shared" si="7"/>
        <v>insert into price (catId,tiraz,cena) values (40,500 ,46,5);</v>
      </c>
      <c r="R6" t="str">
        <f t="shared" si="8"/>
        <v>insert into price (catId,tiraz,cena) values (40,700 ,43,5);</v>
      </c>
      <c r="S6" t="str">
        <f t="shared" si="9"/>
        <v>insert into price (catId,tiraz,cena) values (40,1000 ,36);</v>
      </c>
    </row>
    <row r="7" spans="1:19">
      <c r="A7" s="44" t="s">
        <v>89</v>
      </c>
      <c r="B7" s="44"/>
      <c r="C7" s="45"/>
      <c r="D7" s="45"/>
      <c r="E7" s="45"/>
      <c r="F7" s="45"/>
      <c r="G7" s="45"/>
      <c r="H7" s="45"/>
      <c r="I7" s="45"/>
      <c r="J7" s="45"/>
    </row>
    <row r="8" spans="1:19">
      <c r="A8" s="164" t="s">
        <v>10</v>
      </c>
      <c r="B8" s="164"/>
      <c r="C8" s="165"/>
      <c r="D8" s="165"/>
      <c r="E8" s="165"/>
      <c r="F8" s="165"/>
      <c r="G8" s="165"/>
      <c r="H8" s="165"/>
      <c r="I8" s="165"/>
      <c r="J8" s="165"/>
    </row>
    <row r="9" spans="1:19">
      <c r="A9" s="165"/>
      <c r="B9" s="165"/>
      <c r="C9" s="165"/>
      <c r="D9" s="165"/>
      <c r="E9" s="165"/>
      <c r="F9" s="165"/>
      <c r="G9" s="165"/>
      <c r="H9" s="165"/>
      <c r="I9" s="165"/>
      <c r="J9" s="165"/>
    </row>
    <row r="10" spans="1:19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9" ht="21" thickBot="1">
      <c r="A11" s="20" t="s">
        <v>11</v>
      </c>
      <c r="B11" s="20"/>
      <c r="C11" s="19"/>
      <c r="D11" s="19"/>
      <c r="E11" s="19"/>
      <c r="F11" s="19"/>
      <c r="G11" s="19"/>
      <c r="H11" s="19"/>
      <c r="I11" s="19"/>
      <c r="J11" s="19"/>
    </row>
    <row r="12" spans="1:19" ht="15.75">
      <c r="A12" s="6" t="s">
        <v>9</v>
      </c>
      <c r="B12" s="135"/>
      <c r="C12" s="46" t="s">
        <v>134</v>
      </c>
      <c r="D12" s="46" t="s">
        <v>135</v>
      </c>
      <c r="E12" s="46" t="s">
        <v>136</v>
      </c>
      <c r="F12" s="46" t="s">
        <v>137</v>
      </c>
      <c r="G12" s="46" t="s">
        <v>138</v>
      </c>
      <c r="H12" s="46" t="s">
        <v>139</v>
      </c>
      <c r="I12" s="46" t="s">
        <v>140</v>
      </c>
      <c r="J12" s="46" t="s">
        <v>141</v>
      </c>
    </row>
    <row r="13" spans="1:19" ht="15.75">
      <c r="A13" s="14" t="s">
        <v>2</v>
      </c>
      <c r="B13" s="132">
        <v>87</v>
      </c>
      <c r="C13" s="102">
        <v>102</v>
      </c>
      <c r="D13" s="102">
        <v>60</v>
      </c>
      <c r="E13" s="102">
        <v>48</v>
      </c>
      <c r="F13" s="102">
        <v>42</v>
      </c>
      <c r="G13" s="102">
        <v>36</v>
      </c>
      <c r="H13" s="102">
        <v>30</v>
      </c>
      <c r="I13" s="102">
        <v>30</v>
      </c>
      <c r="J13" s="102">
        <v>24</v>
      </c>
      <c r="K13" t="str">
        <f t="shared" ref="K13:K24" si="10">"delete price where catId="&amp;B13&amp;";"</f>
        <v>delete price where catId=87;</v>
      </c>
      <c r="L13" t="str">
        <f>"insert into price (catId,tiraz,cena) values ("&amp;$B13&amp;","&amp;C$12&amp;","&amp;C13&amp;");"</f>
        <v>insert into price (catId,tiraz,cena) values (87,25 ,102);</v>
      </c>
      <c r="M13" t="str">
        <f t="shared" ref="M13:S16" si="11">"insert into price (catId,tiraz,cena) values ("&amp;$B13&amp;","&amp;D$12&amp;","&amp;D13&amp;");"</f>
        <v>insert into price (catId,tiraz,cena) values (87,50 ,60);</v>
      </c>
      <c r="N13" t="str">
        <f t="shared" si="11"/>
        <v>insert into price (catId,tiraz,cena) values (87,100 ,48);</v>
      </c>
      <c r="O13" t="str">
        <f t="shared" si="11"/>
        <v>insert into price (catId,tiraz,cena) values (87,200 ,42);</v>
      </c>
      <c r="P13" t="str">
        <f t="shared" si="11"/>
        <v>insert into price (catId,tiraz,cena) values (87,300 ,36);</v>
      </c>
      <c r="Q13" t="str">
        <f>"insert into price (catId,tiraz,cena) values ("&amp;$B13&amp;","&amp;H$12&amp;","&amp;H13&amp;");"</f>
        <v>insert into price (catId,tiraz,cena) values (87,500 ,30);</v>
      </c>
      <c r="R13" t="str">
        <f>"insert into price (catId,tiraz,cena) values ("&amp;$B13&amp;","&amp;I$12&amp;","&amp;I13&amp;");"</f>
        <v>insert into price (catId,tiraz,cena) values (87,700 ,30);</v>
      </c>
      <c r="S13" t="str">
        <f>"insert into price (catId,tiraz,cena) values ("&amp;$B13&amp;","&amp;J$12&amp;","&amp;J13&amp;");"</f>
        <v>insert into price (catId,tiraz,cena) values (87,1000 ,24);</v>
      </c>
    </row>
    <row r="14" spans="1:19" ht="15.75">
      <c r="A14" s="14" t="s">
        <v>3</v>
      </c>
      <c r="B14" s="132">
        <v>88</v>
      </c>
      <c r="C14" s="102">
        <v>126</v>
      </c>
      <c r="D14" s="102">
        <v>72</v>
      </c>
      <c r="E14" s="102">
        <v>60</v>
      </c>
      <c r="F14" s="102">
        <v>48</v>
      </c>
      <c r="G14" s="102">
        <v>46.5</v>
      </c>
      <c r="H14" s="102">
        <v>37.5</v>
      </c>
      <c r="I14" s="102">
        <v>36</v>
      </c>
      <c r="J14" s="102">
        <v>30</v>
      </c>
      <c r="K14" t="str">
        <f t="shared" si="10"/>
        <v>delete price where catId=88;</v>
      </c>
      <c r="L14" t="str">
        <f t="shared" ref="L14:L15" si="12">"insert into price (catId,tiraz,cena) values ("&amp;$B14&amp;","&amp;C$12&amp;","&amp;C14&amp;");"</f>
        <v>insert into price (catId,tiraz,cena) values (88,25 ,126);</v>
      </c>
      <c r="M14" t="str">
        <f t="shared" si="11"/>
        <v>insert into price (catId,tiraz,cena) values (88,50 ,72);</v>
      </c>
      <c r="N14" t="str">
        <f t="shared" si="11"/>
        <v>insert into price (catId,tiraz,cena) values (88,100 ,60);</v>
      </c>
      <c r="O14" t="str">
        <f t="shared" si="11"/>
        <v>insert into price (catId,tiraz,cena) values (88,200 ,48);</v>
      </c>
      <c r="P14" t="str">
        <f t="shared" si="11"/>
        <v>insert into price (catId,tiraz,cena) values (88,300 ,46,5);</v>
      </c>
      <c r="Q14" t="str">
        <f t="shared" si="11"/>
        <v>insert into price (catId,tiraz,cena) values (88,500 ,37,5);</v>
      </c>
      <c r="R14" t="str">
        <f t="shared" si="11"/>
        <v>insert into price (catId,tiraz,cena) values (88,700 ,36);</v>
      </c>
      <c r="S14" t="str">
        <f t="shared" si="11"/>
        <v>insert into price (catId,tiraz,cena) values (88,1000 ,30);</v>
      </c>
    </row>
    <row r="15" spans="1:19" ht="15.75">
      <c r="A15" s="14" t="s">
        <v>4</v>
      </c>
      <c r="B15" s="132">
        <v>89</v>
      </c>
      <c r="C15" s="102">
        <v>150</v>
      </c>
      <c r="D15" s="102">
        <v>84</v>
      </c>
      <c r="E15" s="102">
        <v>72</v>
      </c>
      <c r="F15" s="102">
        <v>57</v>
      </c>
      <c r="G15" s="102">
        <v>54</v>
      </c>
      <c r="H15" s="102">
        <v>46.5</v>
      </c>
      <c r="I15" s="102">
        <v>43.5</v>
      </c>
      <c r="J15" s="102">
        <v>36</v>
      </c>
      <c r="K15" t="str">
        <f t="shared" si="10"/>
        <v>delete price where catId=89;</v>
      </c>
      <c r="L15" t="str">
        <f t="shared" si="12"/>
        <v>insert into price (catId,tiraz,cena) values (89,25 ,150);</v>
      </c>
      <c r="M15" t="str">
        <f t="shared" si="11"/>
        <v>insert into price (catId,tiraz,cena) values (89,50 ,84);</v>
      </c>
      <c r="N15" t="str">
        <f t="shared" si="11"/>
        <v>insert into price (catId,tiraz,cena) values (89,100 ,72);</v>
      </c>
      <c r="O15" t="str">
        <f t="shared" si="11"/>
        <v>insert into price (catId,tiraz,cena) values (89,200 ,57);</v>
      </c>
      <c r="P15" t="str">
        <f t="shared" si="11"/>
        <v>insert into price (catId,tiraz,cena) values (89,300 ,54);</v>
      </c>
      <c r="Q15" t="str">
        <f t="shared" si="11"/>
        <v>insert into price (catId,tiraz,cena) values (89,500 ,46,5);</v>
      </c>
      <c r="R15" t="str">
        <f t="shared" si="11"/>
        <v>insert into price (catId,tiraz,cena) values (89,700 ,43,5);</v>
      </c>
      <c r="S15" t="str">
        <f t="shared" si="11"/>
        <v>insert into price (catId,tiraz,cena) values (89,1000 ,36);</v>
      </c>
    </row>
    <row r="16" spans="1:19" ht="15.75">
      <c r="A16" s="14" t="s">
        <v>5</v>
      </c>
      <c r="B16" s="132">
        <v>90</v>
      </c>
      <c r="C16" s="102">
        <v>174</v>
      </c>
      <c r="D16" s="102">
        <v>96</v>
      </c>
      <c r="E16" s="102">
        <v>84</v>
      </c>
      <c r="F16" s="102">
        <v>72</v>
      </c>
      <c r="G16" s="102">
        <v>69</v>
      </c>
      <c r="H16" s="102">
        <v>55.5</v>
      </c>
      <c r="I16" s="102">
        <v>51</v>
      </c>
      <c r="J16" s="102">
        <v>43.5</v>
      </c>
      <c r="K16" t="str">
        <f t="shared" si="10"/>
        <v>delete price where catId=90;</v>
      </c>
      <c r="L16" t="str">
        <f>"insert into price (catId,tiraz,cena) values ("&amp;$B16&amp;","&amp;C$12&amp;","&amp;C16&amp;");"</f>
        <v>insert into price (catId,tiraz,cena) values (90,25 ,174);</v>
      </c>
      <c r="M16" t="str">
        <f t="shared" si="11"/>
        <v>insert into price (catId,tiraz,cena) values (90,50 ,96);</v>
      </c>
      <c r="N16" t="str">
        <f t="shared" si="11"/>
        <v>insert into price (catId,tiraz,cena) values (90,100 ,84);</v>
      </c>
      <c r="O16" t="str">
        <f t="shared" si="11"/>
        <v>insert into price (catId,tiraz,cena) values (90,200 ,72);</v>
      </c>
      <c r="P16" t="str">
        <f t="shared" si="11"/>
        <v>insert into price (catId,tiraz,cena) values (90,300 ,69);</v>
      </c>
      <c r="Q16" t="str">
        <f t="shared" si="11"/>
        <v>insert into price (catId,tiraz,cena) values (90,500 ,55,5);</v>
      </c>
      <c r="R16" t="str">
        <f t="shared" si="11"/>
        <v>insert into price (catId,tiraz,cena) values (90,700 ,51);</v>
      </c>
      <c r="S16" t="str">
        <f t="shared" si="11"/>
        <v>insert into price (catId,tiraz,cena) values (90,1000 ,43,5);</v>
      </c>
    </row>
    <row r="17" spans="1:19">
      <c r="A17" s="44" t="s">
        <v>89</v>
      </c>
      <c r="B17" s="44"/>
      <c r="C17" s="45"/>
      <c r="D17" s="45"/>
      <c r="E17" s="45"/>
      <c r="F17" s="45"/>
      <c r="G17" s="45"/>
      <c r="H17" s="45"/>
      <c r="I17" s="45"/>
      <c r="J17" s="45"/>
    </row>
    <row r="18" spans="1:19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 spans="1:19" ht="30.6" customHeight="1" thickBot="1">
      <c r="A19" s="166" t="s">
        <v>25</v>
      </c>
      <c r="B19" s="166"/>
      <c r="C19" s="167"/>
      <c r="D19" s="167"/>
      <c r="E19" s="167"/>
      <c r="F19" s="167"/>
      <c r="G19" s="167"/>
      <c r="H19" s="167"/>
      <c r="I19" s="167"/>
      <c r="J19" s="167"/>
    </row>
    <row r="20" spans="1:19" ht="15.75">
      <c r="A20" s="6" t="s">
        <v>9</v>
      </c>
      <c r="B20" s="136"/>
      <c r="C20" s="8">
        <v>30</v>
      </c>
      <c r="D20" s="7">
        <v>50</v>
      </c>
      <c r="E20" s="7">
        <v>100</v>
      </c>
      <c r="F20" s="7">
        <v>200</v>
      </c>
      <c r="G20" s="7">
        <v>300</v>
      </c>
      <c r="H20" s="7">
        <v>400</v>
      </c>
      <c r="I20" s="7">
        <v>500</v>
      </c>
      <c r="J20" s="9">
        <v>700</v>
      </c>
    </row>
    <row r="21" spans="1:19" ht="15.75">
      <c r="A21" s="13" t="s">
        <v>2</v>
      </c>
      <c r="B21" s="132">
        <v>159</v>
      </c>
      <c r="C21" s="103">
        <v>56</v>
      </c>
      <c r="D21" s="103">
        <v>41</v>
      </c>
      <c r="E21" s="103">
        <v>33</v>
      </c>
      <c r="F21" s="103">
        <v>28</v>
      </c>
      <c r="G21" s="103">
        <v>25</v>
      </c>
      <c r="H21" s="103">
        <v>23</v>
      </c>
      <c r="I21" s="103">
        <v>22</v>
      </c>
      <c r="J21" s="103">
        <v>21</v>
      </c>
      <c r="K21" t="str">
        <f t="shared" si="10"/>
        <v>delete price where catId=159;</v>
      </c>
      <c r="L21" t="str">
        <f>"insert into price (catId,tiraz,cena) values ("&amp;$B21&amp;","&amp;C$20&amp;","&amp;C21&amp;");"</f>
        <v>insert into price (catId,tiraz,cena) values (159,30,56);</v>
      </c>
      <c r="M21" t="str">
        <f t="shared" ref="M21:S24" si="13">"insert into price (catId,tiraz,cena) values ("&amp;$B21&amp;","&amp;D$20&amp;","&amp;D21&amp;");"</f>
        <v>insert into price (catId,tiraz,cena) values (159,50,41);</v>
      </c>
      <c r="N21" t="str">
        <f t="shared" si="13"/>
        <v>insert into price (catId,tiraz,cena) values (159,100,33);</v>
      </c>
      <c r="O21" t="str">
        <f t="shared" si="13"/>
        <v>insert into price (catId,tiraz,cena) values (159,200,28);</v>
      </c>
      <c r="P21" t="str">
        <f t="shared" si="13"/>
        <v>insert into price (catId,tiraz,cena) values (159,300,25);</v>
      </c>
      <c r="Q21" t="str">
        <f t="shared" si="13"/>
        <v>insert into price (catId,tiraz,cena) values (159,400,23);</v>
      </c>
      <c r="R21" t="str">
        <f t="shared" si="13"/>
        <v>insert into price (catId,tiraz,cena) values (159,500,22);</v>
      </c>
      <c r="S21" t="str">
        <f>"insert into price (catId,tiraz,cena) values ("&amp;$B21&amp;","&amp;J$20&amp;","&amp;J21&amp;");"</f>
        <v>insert into price (catId,tiraz,cena) values (159,700,21);</v>
      </c>
    </row>
    <row r="22" spans="1:19" ht="15.75">
      <c r="A22" s="13" t="s">
        <v>3</v>
      </c>
      <c r="B22" s="132">
        <v>160</v>
      </c>
      <c r="C22" s="103">
        <v>72</v>
      </c>
      <c r="D22" s="103">
        <v>53</v>
      </c>
      <c r="E22" s="103">
        <v>42</v>
      </c>
      <c r="F22" s="103">
        <v>36</v>
      </c>
      <c r="G22" s="103">
        <v>33</v>
      </c>
      <c r="H22" s="103">
        <v>30</v>
      </c>
      <c r="I22" s="103">
        <v>29</v>
      </c>
      <c r="J22" s="103">
        <v>28</v>
      </c>
      <c r="K22" t="str">
        <f t="shared" si="10"/>
        <v>delete price where catId=160;</v>
      </c>
      <c r="L22" t="str">
        <f t="shared" ref="L22:L24" si="14">"insert into price (catId,tiraz,cena) values ("&amp;$B22&amp;","&amp;C$20&amp;","&amp;C22&amp;");"</f>
        <v>insert into price (catId,tiraz,cena) values (160,30,72);</v>
      </c>
      <c r="M22" t="str">
        <f t="shared" si="13"/>
        <v>insert into price (catId,tiraz,cena) values (160,50,53);</v>
      </c>
      <c r="N22" t="str">
        <f t="shared" si="13"/>
        <v>insert into price (catId,tiraz,cena) values (160,100,42);</v>
      </c>
      <c r="O22" t="str">
        <f t="shared" si="13"/>
        <v>insert into price (catId,tiraz,cena) values (160,200,36);</v>
      </c>
      <c r="P22" t="str">
        <f t="shared" si="13"/>
        <v>insert into price (catId,tiraz,cena) values (160,300,33);</v>
      </c>
      <c r="Q22" t="str">
        <f t="shared" si="13"/>
        <v>insert into price (catId,tiraz,cena) values (160,400,30);</v>
      </c>
      <c r="R22" t="str">
        <f t="shared" si="13"/>
        <v>insert into price (catId,tiraz,cena) values (160,500,29);</v>
      </c>
      <c r="S22" t="str">
        <f t="shared" si="13"/>
        <v>insert into price (catId,tiraz,cena) values (160,700,28);</v>
      </c>
    </row>
    <row r="23" spans="1:19" ht="15.75">
      <c r="A23" s="13" t="s">
        <v>4</v>
      </c>
      <c r="B23" s="132">
        <v>161</v>
      </c>
      <c r="C23" s="103">
        <v>87</v>
      </c>
      <c r="D23" s="103">
        <v>68</v>
      </c>
      <c r="E23" s="103">
        <v>55</v>
      </c>
      <c r="F23" s="103">
        <v>43</v>
      </c>
      <c r="G23" s="103">
        <v>40</v>
      </c>
      <c r="H23" s="103">
        <v>37</v>
      </c>
      <c r="I23" s="103">
        <v>35</v>
      </c>
      <c r="J23" s="103">
        <v>34</v>
      </c>
      <c r="K23" t="str">
        <f t="shared" si="10"/>
        <v>delete price where catId=161;</v>
      </c>
      <c r="L23" t="str">
        <f t="shared" si="14"/>
        <v>insert into price (catId,tiraz,cena) values (161,30,87);</v>
      </c>
      <c r="M23" t="str">
        <f t="shared" si="13"/>
        <v>insert into price (catId,tiraz,cena) values (161,50,68);</v>
      </c>
      <c r="N23" t="str">
        <f t="shared" si="13"/>
        <v>insert into price (catId,tiraz,cena) values (161,100,55);</v>
      </c>
      <c r="O23" t="str">
        <f t="shared" si="13"/>
        <v>insert into price (catId,tiraz,cena) values (161,200,43);</v>
      </c>
      <c r="P23" t="str">
        <f t="shared" si="13"/>
        <v>insert into price (catId,tiraz,cena) values (161,300,40);</v>
      </c>
      <c r="Q23" t="str">
        <f t="shared" si="13"/>
        <v>insert into price (catId,tiraz,cena) values (161,400,37);</v>
      </c>
      <c r="R23" t="str">
        <f t="shared" si="13"/>
        <v>insert into price (catId,tiraz,cena) values (161,500,35);</v>
      </c>
      <c r="S23" t="str">
        <f t="shared" si="13"/>
        <v>insert into price (catId,tiraz,cena) values (161,700,34);</v>
      </c>
    </row>
    <row r="24" spans="1:19" ht="15.75">
      <c r="A24" s="13" t="s">
        <v>5</v>
      </c>
      <c r="B24" s="132">
        <v>162</v>
      </c>
      <c r="C24" s="103">
        <v>105</v>
      </c>
      <c r="D24" s="103">
        <v>86</v>
      </c>
      <c r="E24" s="103">
        <v>63</v>
      </c>
      <c r="F24" s="103">
        <v>50</v>
      </c>
      <c r="G24" s="103">
        <v>46</v>
      </c>
      <c r="H24" s="103">
        <v>44</v>
      </c>
      <c r="I24" s="103">
        <v>41</v>
      </c>
      <c r="J24" s="103">
        <v>40</v>
      </c>
      <c r="K24" t="str">
        <f t="shared" si="10"/>
        <v>delete price where catId=162;</v>
      </c>
      <c r="L24" t="str">
        <f t="shared" si="14"/>
        <v>insert into price (catId,tiraz,cena) values (162,30,105);</v>
      </c>
      <c r="M24" t="str">
        <f t="shared" si="13"/>
        <v>insert into price (catId,tiraz,cena) values (162,50,86);</v>
      </c>
      <c r="N24" t="str">
        <f t="shared" si="13"/>
        <v>insert into price (catId,tiraz,cena) values (162,100,63);</v>
      </c>
      <c r="O24" t="str">
        <f t="shared" si="13"/>
        <v>insert into price (catId,tiraz,cena) values (162,200,50);</v>
      </c>
      <c r="P24" t="str">
        <f t="shared" si="13"/>
        <v>insert into price (catId,tiraz,cena) values (162,300,46);</v>
      </c>
      <c r="Q24" t="str">
        <f t="shared" si="13"/>
        <v>insert into price (catId,tiraz,cena) values (162,400,44);</v>
      </c>
      <c r="R24" t="str">
        <f t="shared" si="13"/>
        <v>insert into price (catId,tiraz,cena) values (162,500,41);</v>
      </c>
      <c r="S24" t="str">
        <f t="shared" si="13"/>
        <v>insert into price (catId,tiraz,cena) values (162,700,40);</v>
      </c>
    </row>
    <row r="25" spans="1:19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9">
      <c r="A26" s="19">
        <v>35</v>
      </c>
      <c r="B26" s="19" t="s">
        <v>131</v>
      </c>
      <c r="C26" s="19">
        <v>403</v>
      </c>
      <c r="D26" s="19"/>
      <c r="F26" s="19"/>
      <c r="G26" s="19"/>
      <c r="H26" s="19"/>
      <c r="I26" s="19"/>
      <c r="J26" s="19"/>
    </row>
    <row r="27" spans="1:19" ht="45">
      <c r="A27" s="40">
        <v>36</v>
      </c>
      <c r="B27" s="40" t="s">
        <v>132</v>
      </c>
      <c r="C27" s="41">
        <v>403</v>
      </c>
      <c r="D27" s="41"/>
      <c r="F27" s="41"/>
      <c r="G27" s="41"/>
      <c r="H27" s="41"/>
      <c r="I27" s="41"/>
      <c r="J27" s="41"/>
    </row>
    <row r="28" spans="1:19">
      <c r="A28" s="41">
        <v>158</v>
      </c>
      <c r="B28" s="41" t="s">
        <v>133</v>
      </c>
      <c r="C28" s="41">
        <v>403</v>
      </c>
      <c r="D28" s="41"/>
      <c r="F28" s="41"/>
      <c r="G28" s="41"/>
      <c r="H28" s="41"/>
      <c r="I28" s="41"/>
      <c r="J28" s="41"/>
    </row>
    <row r="29" spans="1:19">
      <c r="A29" s="41"/>
      <c r="B29" s="41"/>
      <c r="C29" s="41"/>
      <c r="D29" s="41"/>
      <c r="F29" s="41"/>
      <c r="G29" s="41"/>
      <c r="H29" s="41"/>
      <c r="I29" s="41"/>
      <c r="J29" s="41"/>
    </row>
    <row r="30" spans="1:19">
      <c r="A30" s="41"/>
      <c r="B30" s="41"/>
      <c r="C30" s="41"/>
      <c r="D30" s="41"/>
      <c r="F30" s="41"/>
      <c r="G30" s="41"/>
      <c r="H30" s="41"/>
      <c r="I30" s="41"/>
      <c r="J30" s="41"/>
    </row>
    <row r="31" spans="1:19">
      <c r="A31" s="41"/>
      <c r="B31" s="41"/>
      <c r="C31" s="41"/>
      <c r="D31" s="41"/>
      <c r="E31" s="41"/>
      <c r="F31" s="41"/>
      <c r="G31" s="41"/>
      <c r="H31" s="41"/>
      <c r="I31" s="41"/>
      <c r="J31" s="41"/>
    </row>
    <row r="32" spans="1:19">
      <c r="A32" s="41"/>
      <c r="B32" s="41"/>
      <c r="C32" s="41"/>
      <c r="D32" s="41"/>
      <c r="E32" s="41"/>
      <c r="F32" s="41"/>
      <c r="G32" s="41"/>
      <c r="H32" s="41"/>
      <c r="I32" s="41"/>
      <c r="J32" s="41"/>
    </row>
    <row r="33" spans="1:10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>
      <c r="A36" s="41"/>
      <c r="B36" s="41"/>
      <c r="C36" s="41"/>
      <c r="D36" s="41"/>
      <c r="E36" s="41"/>
      <c r="F36" s="41"/>
      <c r="G36" s="41"/>
      <c r="H36" s="41"/>
      <c r="I36" s="41"/>
      <c r="J36" s="41"/>
    </row>
    <row r="37" spans="1:10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10">
      <c r="A38" s="42"/>
      <c r="B38" s="42"/>
      <c r="C38" s="43"/>
      <c r="D38" s="43"/>
      <c r="E38" s="43"/>
      <c r="F38" s="43"/>
      <c r="G38" s="43"/>
      <c r="H38" s="43"/>
      <c r="I38" s="43"/>
      <c r="J38" s="43"/>
    </row>
    <row r="39" spans="1:10">
      <c r="A39" s="43"/>
      <c r="B39" s="43"/>
      <c r="C39" s="43"/>
      <c r="D39" s="43"/>
      <c r="E39" s="43"/>
      <c r="F39" s="43"/>
      <c r="G39" s="43"/>
      <c r="H39" s="43"/>
      <c r="I39" s="43"/>
      <c r="J39" s="43"/>
    </row>
    <row r="40" spans="1:10">
      <c r="A40" s="43"/>
      <c r="B40" s="43"/>
      <c r="C40" s="43"/>
      <c r="D40" s="43"/>
      <c r="E40" s="43"/>
      <c r="F40" s="43"/>
      <c r="G40" s="43"/>
      <c r="H40" s="43"/>
      <c r="I40" s="43"/>
      <c r="J40" s="43"/>
    </row>
    <row r="41" spans="1:10">
      <c r="A41" s="43"/>
      <c r="B41" s="43"/>
      <c r="C41" s="43"/>
      <c r="D41" s="43"/>
      <c r="E41" s="43"/>
      <c r="F41" s="43"/>
      <c r="G41" s="43"/>
      <c r="H41" s="43"/>
      <c r="I41" s="43"/>
      <c r="J41" s="43"/>
    </row>
    <row r="42" spans="1:10">
      <c r="A42" s="43"/>
      <c r="B42" s="43"/>
      <c r="C42" s="43"/>
      <c r="D42" s="43"/>
      <c r="E42" s="43"/>
      <c r="F42" s="43"/>
      <c r="G42" s="43"/>
      <c r="H42" s="43"/>
      <c r="I42" s="43"/>
      <c r="J42" s="43"/>
    </row>
    <row r="43" spans="1:10">
      <c r="A43" s="43"/>
      <c r="B43" s="43"/>
      <c r="C43" s="43"/>
      <c r="D43" s="43"/>
      <c r="E43" s="43"/>
      <c r="F43" s="43"/>
      <c r="G43" s="43"/>
      <c r="H43" s="43"/>
      <c r="I43" s="43"/>
      <c r="J43" s="43"/>
    </row>
    <row r="44" spans="1:10">
      <c r="A44" s="43"/>
      <c r="B44" s="43"/>
      <c r="C44" s="43"/>
      <c r="D44" s="43"/>
      <c r="E44" s="43"/>
      <c r="F44" s="43"/>
      <c r="G44" s="43"/>
      <c r="H44" s="43"/>
      <c r="I44" s="43"/>
      <c r="J44" s="43"/>
    </row>
    <row r="45" spans="1:10">
      <c r="A45" s="43"/>
      <c r="B45" s="43"/>
      <c r="C45" s="43"/>
      <c r="D45" s="43"/>
      <c r="E45" s="43"/>
      <c r="F45" s="43"/>
      <c r="G45" s="43"/>
      <c r="H45" s="43"/>
      <c r="I45" s="43"/>
      <c r="J45" s="43"/>
    </row>
    <row r="46" spans="1:10">
      <c r="A46" s="43"/>
      <c r="B46" s="43"/>
      <c r="C46" s="43"/>
      <c r="D46" s="43"/>
      <c r="E46" s="43"/>
      <c r="F46" s="43"/>
      <c r="G46" s="43"/>
      <c r="H46" s="43"/>
      <c r="I46" s="43"/>
      <c r="J46" s="43"/>
    </row>
    <row r="47" spans="1:10">
      <c r="A47" s="43"/>
      <c r="B47" s="43"/>
      <c r="C47" s="43"/>
      <c r="D47" s="43"/>
      <c r="E47" s="43"/>
      <c r="F47" s="43"/>
      <c r="G47" s="43"/>
      <c r="H47" s="43"/>
      <c r="I47" s="43"/>
      <c r="J47" s="43"/>
    </row>
    <row r="48" spans="1:10">
      <c r="A48" s="43"/>
      <c r="B48" s="43"/>
      <c r="C48" s="43"/>
      <c r="D48" s="43"/>
      <c r="E48" s="43"/>
      <c r="F48" s="43"/>
      <c r="G48" s="43"/>
      <c r="H48" s="43"/>
      <c r="I48" s="43"/>
      <c r="J48" s="43"/>
    </row>
    <row r="49" spans="1:10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0">
      <c r="A50" s="43"/>
      <c r="B50" s="43"/>
      <c r="C50" s="43"/>
      <c r="D50" s="43"/>
      <c r="E50" s="43"/>
      <c r="F50" s="43"/>
      <c r="G50" s="43"/>
      <c r="H50" s="43"/>
      <c r="I50" s="43"/>
      <c r="J50" s="43"/>
    </row>
    <row r="51" spans="1:10">
      <c r="A51" s="43"/>
      <c r="B51" s="43"/>
      <c r="C51" s="43"/>
      <c r="D51" s="43"/>
      <c r="E51" s="43"/>
      <c r="F51" s="43"/>
      <c r="G51" s="43"/>
      <c r="H51" s="43"/>
      <c r="I51" s="43"/>
      <c r="J51" s="43"/>
    </row>
    <row r="52" spans="1:10">
      <c r="A52" s="43"/>
      <c r="B52" s="43"/>
      <c r="C52" s="43"/>
      <c r="D52" s="43"/>
      <c r="E52" s="43"/>
      <c r="F52" s="43"/>
      <c r="G52" s="43"/>
      <c r="H52" s="43"/>
      <c r="I52" s="43"/>
      <c r="J52" s="43"/>
    </row>
  </sheetData>
  <mergeCells count="2">
    <mergeCell ref="A8:J9"/>
    <mergeCell ref="A19:J19"/>
  </mergeCells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2049" r:id="rId4" name="Элемент управления 1">
          <controlPr defaultSize="0" r:id="rId5">
            <anchor moveWithCells="1">
              <from>
                <xdr:col>0</xdr:col>
                <xdr:colOff>0</xdr:colOff>
                <xdr:row>16</xdr:row>
                <xdr:rowOff>114300</xdr:rowOff>
              </from>
              <to>
                <xdr:col>0</xdr:col>
                <xdr:colOff>219075</xdr:colOff>
                <xdr:row>17</xdr:row>
                <xdr:rowOff>142875</xdr:rowOff>
              </to>
            </anchor>
          </controlPr>
        </control>
      </mc:Choice>
      <mc:Fallback>
        <control shapeId="2049" r:id="rId4" name="Элемент управления 1"/>
      </mc:Fallback>
    </mc:AlternateContent>
    <mc:AlternateContent xmlns:mc="http://schemas.openxmlformats.org/markup-compatibility/2006">
      <mc:Choice Requires="x14">
        <control shapeId="2050" r:id="rId6" name="Элемент управления 2">
          <controlPr defaultSize="0" r:id="rId7">
            <anchor moveWithCells="1">
              <from>
                <xdr:col>0</xdr:col>
                <xdr:colOff>0</xdr:colOff>
                <xdr:row>16</xdr:row>
                <xdr:rowOff>114300</xdr:rowOff>
              </from>
              <to>
                <xdr:col>0</xdr:col>
                <xdr:colOff>219075</xdr:colOff>
                <xdr:row>17</xdr:row>
                <xdr:rowOff>142875</xdr:rowOff>
              </to>
            </anchor>
          </controlPr>
        </control>
      </mc:Choice>
      <mc:Fallback>
        <control shapeId="2050" r:id="rId6" name="Элемент управления 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A7" zoomScaleNormal="100" workbookViewId="0">
      <selection activeCell="D27" sqref="D27"/>
    </sheetView>
  </sheetViews>
  <sheetFormatPr defaultRowHeight="15"/>
  <cols>
    <col min="1" max="1" width="17.28515625" customWidth="1"/>
    <col min="2" max="2" width="11" customWidth="1"/>
    <col min="3" max="4" width="9.5703125" bestFit="1" customWidth="1"/>
    <col min="5" max="6" width="9.28515625" bestFit="1" customWidth="1"/>
    <col min="7" max="7" width="13" customWidth="1"/>
    <col min="8" max="8" width="12.28515625" customWidth="1"/>
  </cols>
  <sheetData>
    <row r="1" spans="1:32" ht="23.25" customHeight="1">
      <c r="A1" s="169" t="s">
        <v>145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</row>
    <row r="2" spans="1:32">
      <c r="A2" s="54" t="s">
        <v>90</v>
      </c>
      <c r="B2" s="54"/>
      <c r="C2" s="54">
        <v>10</v>
      </c>
      <c r="D2" s="54">
        <v>20</v>
      </c>
      <c r="E2" s="54">
        <v>30</v>
      </c>
      <c r="F2" s="54">
        <v>40</v>
      </c>
      <c r="G2" s="54">
        <v>50</v>
      </c>
      <c r="H2" s="54">
        <v>100</v>
      </c>
      <c r="I2" s="54">
        <v>200</v>
      </c>
      <c r="J2" s="54">
        <v>300</v>
      </c>
      <c r="K2" s="54">
        <v>500</v>
      </c>
      <c r="L2" s="54">
        <v>700</v>
      </c>
      <c r="M2" s="54">
        <v>1000</v>
      </c>
      <c r="N2" s="54">
        <v>3000</v>
      </c>
      <c r="O2" s="54">
        <v>5000</v>
      </c>
    </row>
    <row r="3" spans="1:32">
      <c r="A3" s="55" t="s">
        <v>91</v>
      </c>
      <c r="B3" s="139">
        <v>169</v>
      </c>
      <c r="C3" s="104">
        <v>97.5</v>
      </c>
      <c r="D3" s="104">
        <v>49.5</v>
      </c>
      <c r="E3" s="104">
        <v>42</v>
      </c>
      <c r="F3" s="104">
        <v>30</v>
      </c>
      <c r="G3" s="104">
        <v>27</v>
      </c>
      <c r="H3" s="104">
        <v>19.5</v>
      </c>
      <c r="I3" s="104">
        <v>18</v>
      </c>
      <c r="J3" s="104">
        <v>16.5</v>
      </c>
      <c r="K3" s="104">
        <v>15</v>
      </c>
      <c r="L3" s="104">
        <v>13.5</v>
      </c>
      <c r="M3" s="104">
        <v>12</v>
      </c>
      <c r="N3" s="104">
        <v>11.25</v>
      </c>
      <c r="O3" s="104">
        <v>11.25</v>
      </c>
      <c r="Q3" s="139" t="str">
        <f>"insert into price (catId,tiraz,cena) values ("&amp;$B3&amp;","&amp;C$2&amp;","&amp;C3&amp;");"</f>
        <v>insert into price (catId,tiraz,cena) values (169,10,97,5);</v>
      </c>
      <c r="R3" s="139" t="str">
        <f t="shared" ref="R3:AB3" si="0">"insert into price (catId,tiraz,cena) values ("&amp;$B3&amp;","&amp;D$2&amp;","&amp;D3&amp;");"</f>
        <v>insert into price (catId,tiraz,cena) values (169,20,49,5);</v>
      </c>
      <c r="S3" s="139" t="str">
        <f t="shared" si="0"/>
        <v>insert into price (catId,tiraz,cena) values (169,30,42);</v>
      </c>
      <c r="T3" s="139" t="str">
        <f t="shared" si="0"/>
        <v>insert into price (catId,tiraz,cena) values (169,40,30);</v>
      </c>
      <c r="U3" s="139" t="str">
        <f t="shared" si="0"/>
        <v>insert into price (catId,tiraz,cena) values (169,50,27);</v>
      </c>
      <c r="V3" s="139" t="str">
        <f t="shared" si="0"/>
        <v>insert into price (catId,tiraz,cena) values (169,100,19,5);</v>
      </c>
      <c r="W3" s="139" t="str">
        <f t="shared" si="0"/>
        <v>insert into price (catId,tiraz,cena) values (169,200,18);</v>
      </c>
      <c r="X3" s="139" t="str">
        <f t="shared" si="0"/>
        <v>insert into price (catId,tiraz,cena) values (169,300,16,5);</v>
      </c>
      <c r="Y3" s="139" t="str">
        <f t="shared" si="0"/>
        <v>insert into price (catId,tiraz,cena) values (169,500,15);</v>
      </c>
      <c r="Z3" s="139" t="str">
        <f t="shared" si="0"/>
        <v>insert into price (catId,tiraz,cena) values (169,700,13,5);</v>
      </c>
      <c r="AA3" s="139" t="str">
        <f t="shared" si="0"/>
        <v>insert into price (catId,tiraz,cena) values (169,1000,12);</v>
      </c>
      <c r="AB3" s="139" t="str">
        <f t="shared" si="0"/>
        <v>insert into price (catId,tiraz,cena) values (169,3000,11,25);</v>
      </c>
      <c r="AC3" s="139" t="str">
        <f>"insert into price (catId,tiraz,cena) values ("&amp;$B3&amp;","&amp;O$2&amp;","&amp;O3&amp;");"</f>
        <v>insert into price (catId,tiraz,cena) values (169,5000,11,25);</v>
      </c>
      <c r="AD3" s="139"/>
      <c r="AE3" s="139"/>
      <c r="AF3" s="139"/>
    </row>
    <row r="4" spans="1:32" ht="18" customHeight="1">
      <c r="A4" s="56"/>
      <c r="B4" s="56"/>
      <c r="C4" s="57"/>
      <c r="D4" s="57"/>
      <c r="E4" s="57"/>
      <c r="F4" s="57"/>
      <c r="G4" s="57"/>
      <c r="H4" s="57"/>
      <c r="I4" s="57"/>
      <c r="J4" s="58"/>
      <c r="K4" s="58"/>
      <c r="L4" s="58"/>
      <c r="M4" s="58"/>
      <c r="N4" s="58"/>
      <c r="O4" s="58"/>
    </row>
    <row r="5" spans="1:32" ht="18" customHeight="1" thickBot="1">
      <c r="A5" s="49" t="s">
        <v>144</v>
      </c>
      <c r="B5" s="50"/>
      <c r="C5" s="50"/>
      <c r="D5" s="50"/>
      <c r="E5" s="50"/>
      <c r="F5" s="50"/>
      <c r="G5" s="50"/>
      <c r="H5" s="50"/>
      <c r="I5" s="50"/>
      <c r="J5" s="59"/>
      <c r="K5" s="59"/>
      <c r="L5" s="59"/>
      <c r="M5" s="59"/>
      <c r="N5" s="59"/>
      <c r="O5" s="59"/>
    </row>
    <row r="6" spans="1:32" ht="18" customHeight="1" thickBot="1">
      <c r="A6" s="60" t="s">
        <v>7</v>
      </c>
      <c r="B6" s="137"/>
      <c r="C6" s="61">
        <v>50</v>
      </c>
      <c r="D6" s="62">
        <v>100</v>
      </c>
      <c r="E6" s="61">
        <v>200</v>
      </c>
      <c r="F6" s="62">
        <v>400</v>
      </c>
      <c r="G6" s="63">
        <v>600</v>
      </c>
      <c r="H6" s="63">
        <v>800</v>
      </c>
      <c r="I6" s="64">
        <v>1000</v>
      </c>
      <c r="J6" s="65"/>
      <c r="K6" s="58"/>
      <c r="L6" s="58"/>
      <c r="M6" s="58"/>
      <c r="N6" s="58"/>
      <c r="O6" s="58"/>
    </row>
    <row r="7" spans="1:32" ht="18" customHeight="1">
      <c r="A7" s="66" t="s">
        <v>92</v>
      </c>
      <c r="B7" s="139">
        <v>170</v>
      </c>
      <c r="C7" s="104">
        <v>45</v>
      </c>
      <c r="D7" s="104">
        <v>37.5</v>
      </c>
      <c r="E7" s="104">
        <v>34.5</v>
      </c>
      <c r="F7" s="104">
        <v>31.5</v>
      </c>
      <c r="G7" s="104">
        <v>30</v>
      </c>
      <c r="H7" s="104">
        <v>28.5</v>
      </c>
      <c r="I7" s="104">
        <v>27</v>
      </c>
      <c r="J7" s="65"/>
      <c r="K7" s="58"/>
      <c r="L7" s="58"/>
      <c r="M7" s="58"/>
      <c r="N7" s="58"/>
      <c r="O7" s="58"/>
      <c r="Q7" s="139" t="str">
        <f>"insert into price (catId,tiraz,cena) values ("&amp;$B7&amp;","&amp;C$6&amp;","&amp;C7&amp;");"</f>
        <v>insert into price (catId,tiraz,cena) values (170,50,45);</v>
      </c>
      <c r="R7" s="139" t="str">
        <f t="shared" ref="R7:V7" si="1">"insert into price (catId,tiraz,cena) values ("&amp;$B7&amp;","&amp;D$6&amp;","&amp;D7&amp;");"</f>
        <v>insert into price (catId,tiraz,cena) values (170,100,37,5);</v>
      </c>
      <c r="S7" s="139" t="str">
        <f t="shared" si="1"/>
        <v>insert into price (catId,tiraz,cena) values (170,200,34,5);</v>
      </c>
      <c r="T7" s="139" t="str">
        <f t="shared" si="1"/>
        <v>insert into price (catId,tiraz,cena) values (170,400,31,5);</v>
      </c>
      <c r="U7" s="139" t="str">
        <f t="shared" si="1"/>
        <v>insert into price (catId,tiraz,cena) values (170,600,30);</v>
      </c>
      <c r="V7" s="139" t="str">
        <f t="shared" si="1"/>
        <v>insert into price (catId,tiraz,cena) values (170,800,28,5);</v>
      </c>
      <c r="W7" s="139" t="str">
        <f>"insert into price (catId,tiraz,cena) values ("&amp;$B7&amp;","&amp;I$6&amp;","&amp;I7&amp;");"</f>
        <v>insert into price (catId,tiraz,cena) values (170,1000,27);</v>
      </c>
    </row>
    <row r="8" spans="1:32" ht="18" customHeight="1">
      <c r="A8" s="56"/>
      <c r="B8" s="56"/>
      <c r="C8" s="57"/>
      <c r="D8" s="57"/>
      <c r="E8" s="57"/>
      <c r="F8" s="57"/>
      <c r="G8" s="57"/>
      <c r="H8" s="57"/>
      <c r="I8" s="57"/>
      <c r="J8" s="58"/>
      <c r="K8" s="58"/>
      <c r="L8" s="58"/>
      <c r="M8" s="58"/>
      <c r="N8" s="58"/>
      <c r="O8" s="58"/>
    </row>
    <row r="9" spans="1:32" ht="22.5">
      <c r="A9" s="171" t="s">
        <v>143</v>
      </c>
      <c r="B9" s="172"/>
      <c r="C9" s="172"/>
      <c r="D9" s="172"/>
      <c r="E9" s="172"/>
      <c r="F9" s="172"/>
      <c r="G9" s="172"/>
      <c r="H9" s="172"/>
      <c r="I9" s="172"/>
      <c r="J9" s="67"/>
      <c r="K9" s="47"/>
      <c r="L9" s="47"/>
      <c r="M9" s="47"/>
      <c r="N9" s="47"/>
      <c r="O9" s="47"/>
    </row>
    <row r="10" spans="1:32" ht="35.25" customHeight="1">
      <c r="A10" s="68" t="s">
        <v>93</v>
      </c>
      <c r="B10" s="68"/>
      <c r="C10" s="68">
        <v>10</v>
      </c>
      <c r="D10" s="68">
        <v>20</v>
      </c>
      <c r="E10" s="68">
        <v>30</v>
      </c>
      <c r="F10" s="68">
        <v>40</v>
      </c>
      <c r="G10" s="68">
        <v>50</v>
      </c>
      <c r="H10" s="68">
        <v>100</v>
      </c>
      <c r="I10" s="68">
        <v>200</v>
      </c>
      <c r="J10" s="65"/>
      <c r="K10" s="69"/>
      <c r="L10" s="47"/>
      <c r="M10" s="47"/>
      <c r="N10" s="47"/>
      <c r="O10" s="47"/>
    </row>
    <row r="11" spans="1:32" ht="40.5">
      <c r="A11" s="70" t="s">
        <v>92</v>
      </c>
      <c r="B11" s="139">
        <v>171</v>
      </c>
      <c r="C11" s="105">
        <v>97.5</v>
      </c>
      <c r="D11" s="105">
        <v>49.5</v>
      </c>
      <c r="E11" s="105">
        <v>45</v>
      </c>
      <c r="F11" s="105">
        <v>42</v>
      </c>
      <c r="G11" s="105">
        <v>37.5</v>
      </c>
      <c r="H11" s="105">
        <v>25.5</v>
      </c>
      <c r="I11" s="105">
        <v>22.5</v>
      </c>
      <c r="J11" s="65"/>
      <c r="K11" s="69"/>
      <c r="L11" s="47"/>
      <c r="M11" s="47"/>
      <c r="N11" s="47"/>
      <c r="O11" s="47"/>
      <c r="Q11" s="139" t="str">
        <f>"insert into price (catId,tiraz,cena) values ("&amp;$B11&amp;","&amp;C$10&amp;","&amp;C11&amp;");"</f>
        <v>insert into price (catId,tiraz,cena) values (171,10,97,5);</v>
      </c>
      <c r="R11" s="139" t="str">
        <f t="shared" ref="R11:U11" si="2">"insert into price (catId,tiraz,cena) values ("&amp;$B11&amp;","&amp;D$10&amp;","&amp;D11&amp;");"</f>
        <v>insert into price (catId,tiraz,cena) values (171,20,49,5);</v>
      </c>
      <c r="S11" s="139" t="str">
        <f t="shared" si="2"/>
        <v>insert into price (catId,tiraz,cena) values (171,30,45);</v>
      </c>
      <c r="T11" s="139" t="str">
        <f t="shared" si="2"/>
        <v>insert into price (catId,tiraz,cena) values (171,40,42);</v>
      </c>
      <c r="U11" s="139" t="str">
        <f t="shared" si="2"/>
        <v>insert into price (catId,tiraz,cena) values (171,50,37,5);</v>
      </c>
      <c r="V11" s="139" t="str">
        <f>"insert into price (catId,tiraz,cena) values ("&amp;$B11&amp;","&amp;H$10&amp;","&amp;H11&amp;");"</f>
        <v>insert into price (catId,tiraz,cena) values (171,100,25,5);</v>
      </c>
      <c r="W11" s="139" t="str">
        <f>"insert into price (catId,tiraz,cena) values ("&amp;$B11&amp;","&amp;I$10&amp;","&amp;I11&amp;");"</f>
        <v>insert into price (catId,tiraz,cena) values (171,200,22,5);</v>
      </c>
    </row>
    <row r="12" spans="1:32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2"/>
      <c r="M12" s="72"/>
      <c r="N12" s="72"/>
      <c r="O12" s="72"/>
    </row>
    <row r="13" spans="1:32" ht="22.5">
      <c r="A13" s="168" t="s">
        <v>142</v>
      </c>
      <c r="B13" s="168"/>
      <c r="C13" s="168"/>
      <c r="D13" s="168"/>
      <c r="E13" s="59"/>
      <c r="F13" s="59"/>
      <c r="G13" s="59"/>
      <c r="H13" s="59"/>
      <c r="I13" s="59"/>
      <c r="J13" s="59"/>
      <c r="K13" s="71"/>
      <c r="L13" s="73"/>
      <c r="M13" s="73"/>
      <c r="N13" s="73"/>
      <c r="O13" s="73"/>
    </row>
    <row r="14" spans="1:32">
      <c r="A14" s="54" t="s">
        <v>94</v>
      </c>
      <c r="B14" s="54"/>
      <c r="C14" s="54">
        <v>10</v>
      </c>
      <c r="D14" s="54">
        <v>200</v>
      </c>
      <c r="E14" s="74"/>
      <c r="F14" s="75"/>
      <c r="G14" s="74"/>
      <c r="H14" s="74"/>
      <c r="I14" s="74"/>
      <c r="J14" s="74"/>
      <c r="K14" s="71"/>
      <c r="L14" s="73"/>
      <c r="M14" s="73"/>
      <c r="N14" s="73"/>
      <c r="O14" s="73"/>
    </row>
    <row r="15" spans="1:32">
      <c r="A15" s="141" t="s">
        <v>146</v>
      </c>
      <c r="B15" s="139">
        <v>173</v>
      </c>
      <c r="C15" s="105">
        <v>225</v>
      </c>
      <c r="D15" s="105">
        <v>210</v>
      </c>
      <c r="E15" s="74"/>
      <c r="F15" s="75"/>
      <c r="G15" s="74"/>
      <c r="H15" s="74"/>
      <c r="I15" s="74"/>
      <c r="J15" s="74"/>
      <c r="K15" s="71"/>
      <c r="L15" s="73"/>
      <c r="M15" s="73"/>
      <c r="N15" s="73"/>
      <c r="O15" s="73"/>
      <c r="Q15" s="139" t="str">
        <f>"insert into price (catId,tiraz,cena) values ("&amp;$B15&amp;","&amp;C$14&amp;","&amp;C15&amp;");"</f>
        <v>insert into price (catId,tiraz,cena) values (173,10,225);</v>
      </c>
      <c r="R15" s="139" t="str">
        <f>"insert into price (catId,tiraz,cena) values ("&amp;$B15&amp;","&amp;D$14&amp;","&amp;D15&amp;");"</f>
        <v>insert into price (catId,tiraz,cena) values (173,200,210);</v>
      </c>
    </row>
    <row r="16" spans="1:32">
      <c r="A16" s="141" t="s">
        <v>95</v>
      </c>
      <c r="B16" s="139">
        <v>174</v>
      </c>
      <c r="C16" s="105">
        <v>142.5</v>
      </c>
      <c r="D16" s="105">
        <v>127.5</v>
      </c>
      <c r="E16" s="76"/>
      <c r="G16" s="74"/>
      <c r="H16" s="74"/>
      <c r="I16" s="74"/>
      <c r="J16" s="74"/>
      <c r="K16" s="74"/>
      <c r="L16" s="74"/>
      <c r="M16" s="74"/>
      <c r="N16" s="74"/>
      <c r="O16" s="74"/>
      <c r="Q16" s="139" t="str">
        <f t="shared" ref="Q16:R16" si="3">"insert into price (catId,tiraz,cena) values ("&amp;$B16&amp;","&amp;C$14&amp;","&amp;C16&amp;");"</f>
        <v>insert into price (catId,tiraz,cena) values (174,10,142,5);</v>
      </c>
      <c r="R16" s="139" t="str">
        <f t="shared" si="3"/>
        <v>insert into price (catId,tiraz,cena) values (174,200,127,5);</v>
      </c>
    </row>
    <row r="17" spans="1:18">
      <c r="A17" s="141" t="s">
        <v>96</v>
      </c>
      <c r="B17" s="139">
        <v>175</v>
      </c>
      <c r="C17" s="105">
        <v>97.5</v>
      </c>
      <c r="D17" s="105">
        <v>90</v>
      </c>
      <c r="E17" s="76"/>
      <c r="G17" s="74"/>
      <c r="H17" s="74"/>
      <c r="I17" s="74"/>
      <c r="J17" s="74"/>
      <c r="K17" s="74"/>
      <c r="L17" s="74"/>
      <c r="M17" s="74"/>
      <c r="N17" s="74"/>
      <c r="O17" s="74"/>
      <c r="Q17" s="139" t="str">
        <f>"insert into price (catId,tiraz,cena) values ("&amp;$B17&amp;","&amp;C$14&amp;","&amp;C17&amp;");"</f>
        <v>insert into price (catId,tiraz,cena) values (175,10,97,5);</v>
      </c>
      <c r="R17" s="139" t="str">
        <f>"insert into price (catId,tiraz,cena) values ("&amp;$B17&amp;","&amp;D$14&amp;","&amp;D17&amp;");"</f>
        <v>insert into price (catId,tiraz,cena) values (175,200,90);</v>
      </c>
    </row>
    <row r="18" spans="1:18">
      <c r="A18" s="53"/>
      <c r="B18" s="53"/>
      <c r="C18" s="53"/>
      <c r="D18" s="53"/>
      <c r="E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1:18">
      <c r="C19" s="139">
        <v>169</v>
      </c>
      <c r="D19" s="139" t="str">
        <f>"insert into Category (parentId,tip) values(408,'"&amp;A1&amp;"');"</f>
        <v>insert into Category (parentId,tip) values(408,'пластиковые ручки, зажигалки, брелоки');</v>
      </c>
    </row>
    <row r="20" spans="1:18">
      <c r="C20" s="139">
        <v>170</v>
      </c>
      <c r="D20" s="139" t="str">
        <f>"insert into Category (parentId,tip) values(408,'"&amp;A5&amp;"');"</f>
        <v>insert into Category (parentId,tip) values(408,'флешки-кредитки');</v>
      </c>
    </row>
    <row r="21" spans="1:18">
      <c r="C21" s="139">
        <v>171</v>
      </c>
      <c r="D21" s="139" t="str">
        <f>"insert into Category (parentId,tip) values(408,'"&amp;A9&amp;"');"</f>
        <v>insert into Category (parentId,tip) values(408,'бейджи, номерки...');</v>
      </c>
    </row>
    <row r="22" spans="1:18">
      <c r="C22" s="139">
        <v>172</v>
      </c>
      <c r="D22" s="139" t="str">
        <f>"insert into Category (parentId,tip) values(408,'"&amp;A13&amp;"');"</f>
        <v>insert into Category (parentId,tip) values(408,'ежедневники');</v>
      </c>
    </row>
    <row r="24" spans="1:18">
      <c r="D24" s="138"/>
    </row>
    <row r="25" spans="1:18">
      <c r="D25" s="139" t="str">
        <f>"insert into Category (parentId,tip) values(172,'"&amp;A15&amp;"');"</f>
        <v>insert into Category (parentId,tip) values(172,'100%');</v>
      </c>
    </row>
    <row r="26" spans="1:18">
      <c r="D26" s="139" t="str">
        <f t="shared" ref="D26:D27" si="4">"insert into Category (parentId,tip) values(172,'"&amp;A16&amp;"');"</f>
        <v>insert into Category (parentId,tip) values(172,'&gt;50 %');</v>
      </c>
    </row>
    <row r="27" spans="1:18">
      <c r="D27" s="139" t="str">
        <f t="shared" si="4"/>
        <v>insert into Category (parentId,tip) values(172,'&lt; 50 %');</v>
      </c>
    </row>
    <row r="29" spans="1:18" ht="15" customHeight="1"/>
    <row r="30" spans="1:18" ht="15" customHeight="1"/>
    <row r="31" spans="1:18" ht="15" customHeight="1"/>
    <row r="32" spans="1:18" ht="15" customHeight="1"/>
  </sheetData>
  <mergeCells count="3">
    <mergeCell ref="A13:D13"/>
    <mergeCell ref="A1:O1"/>
    <mergeCell ref="A9:I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0" zoomScaleNormal="70" workbookViewId="0">
      <selection activeCell="C25" sqref="C25"/>
    </sheetView>
  </sheetViews>
  <sheetFormatPr defaultColWidth="9.140625" defaultRowHeight="15"/>
  <cols>
    <col min="1" max="1" width="19.42578125" style="52" customWidth="1"/>
    <col min="2" max="2" width="19.42578125" style="140" customWidth="1"/>
    <col min="3" max="3" width="11.85546875" style="52" customWidth="1"/>
    <col min="4" max="4" width="12" style="52" bestFit="1" customWidth="1"/>
    <col min="5" max="5" width="10.140625" style="52" bestFit="1" customWidth="1"/>
    <col min="6" max="6" width="15.28515625" style="52" customWidth="1"/>
    <col min="7" max="10" width="9.42578125" style="52" bestFit="1" customWidth="1"/>
    <col min="11" max="11" width="12.42578125" style="52" customWidth="1"/>
    <col min="12" max="12" width="18.140625" style="52" customWidth="1"/>
    <col min="13" max="16384" width="9.140625" style="52"/>
  </cols>
  <sheetData>
    <row r="1" spans="1:22" ht="54" customHeight="1">
      <c r="A1" s="173" t="s">
        <v>124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22" ht="15.75" thickBot="1">
      <c r="D2" s="84"/>
    </row>
    <row r="3" spans="1:22" ht="31.5" customHeight="1">
      <c r="A3" s="174" t="s">
        <v>97</v>
      </c>
      <c r="B3" s="147"/>
      <c r="C3" s="176" t="s">
        <v>98</v>
      </c>
      <c r="D3" s="176" t="s">
        <v>99</v>
      </c>
      <c r="E3" s="176"/>
      <c r="F3" s="176"/>
      <c r="G3" s="176"/>
      <c r="H3" s="176"/>
      <c r="I3" s="176"/>
      <c r="J3" s="176"/>
      <c r="K3" s="176"/>
      <c r="L3" s="78"/>
    </row>
    <row r="4" spans="1:22" ht="15.75" thickBot="1">
      <c r="A4" s="175"/>
      <c r="B4" s="147"/>
      <c r="C4" s="176"/>
      <c r="D4" s="86">
        <v>10</v>
      </c>
      <c r="E4" s="86">
        <v>20</v>
      </c>
      <c r="F4" s="86">
        <v>50</v>
      </c>
      <c r="G4" s="86">
        <v>100</v>
      </c>
      <c r="H4" s="86">
        <v>200</v>
      </c>
      <c r="I4" s="86">
        <v>300</v>
      </c>
      <c r="J4" s="86">
        <v>500</v>
      </c>
      <c r="K4" s="86">
        <v>1000</v>
      </c>
    </row>
    <row r="5" spans="1:22">
      <c r="A5" s="93"/>
      <c r="B5" s="147">
        <v>179</v>
      </c>
      <c r="C5" s="89" t="s">
        <v>102</v>
      </c>
      <c r="D5" s="106">
        <v>99</v>
      </c>
      <c r="E5" s="106">
        <v>54</v>
      </c>
      <c r="F5" s="106">
        <v>27</v>
      </c>
      <c r="G5" s="106">
        <v>18</v>
      </c>
      <c r="H5" s="106">
        <v>13</v>
      </c>
      <c r="I5" s="106">
        <v>12</v>
      </c>
      <c r="J5" s="106">
        <v>10</v>
      </c>
      <c r="K5" s="106">
        <v>9</v>
      </c>
      <c r="M5" s="139"/>
      <c r="N5" s="139" t="str">
        <f>"insert into price (catId,tiraz,cena) values ("&amp;$B5&amp;","&amp;D$4&amp;","&amp;D5&amp;");"</f>
        <v>insert into price (catId,tiraz,cena) values (179,10,99);</v>
      </c>
      <c r="O5" s="139" t="str">
        <f t="shared" ref="O5:T5" si="0">"insert into price (catId,tiraz,cena) values ("&amp;$B5&amp;","&amp;E$4&amp;","&amp;E5&amp;");"</f>
        <v>insert into price (catId,tiraz,cena) values (179,20,54);</v>
      </c>
      <c r="P5" s="139" t="str">
        <f t="shared" si="0"/>
        <v>insert into price (catId,tiraz,cena) values (179,50,27);</v>
      </c>
      <c r="Q5" s="139" t="str">
        <f t="shared" si="0"/>
        <v>insert into price (catId,tiraz,cena) values (179,100,18);</v>
      </c>
      <c r="R5" s="139" t="str">
        <f t="shared" si="0"/>
        <v>insert into price (catId,tiraz,cena) values (179,200,13);</v>
      </c>
      <c r="S5" s="139" t="str">
        <f t="shared" si="0"/>
        <v>insert into price (catId,tiraz,cena) values (179,300,12);</v>
      </c>
      <c r="T5" s="139" t="str">
        <f t="shared" si="0"/>
        <v>insert into price (catId,tiraz,cena) values (179,500,10);</v>
      </c>
      <c r="U5" s="139" t="str">
        <f>"insert into price (catId,tiraz,cena) values ("&amp;$B5&amp;","&amp;K$4&amp;","&amp;K5&amp;");"</f>
        <v>insert into price (catId,tiraz,cena) values (179,1000,9);</v>
      </c>
    </row>
    <row r="6" spans="1:22" ht="15.75" customHeight="1">
      <c r="A6" s="87" t="s">
        <v>100</v>
      </c>
      <c r="B6" s="147">
        <v>180</v>
      </c>
      <c r="C6" s="89" t="s">
        <v>103</v>
      </c>
      <c r="D6" s="106">
        <v>169</v>
      </c>
      <c r="E6" s="106">
        <v>92</v>
      </c>
      <c r="F6" s="106">
        <v>45</v>
      </c>
      <c r="G6" s="106">
        <v>30</v>
      </c>
      <c r="H6" s="106">
        <v>22</v>
      </c>
      <c r="I6" s="106">
        <v>20</v>
      </c>
      <c r="J6" s="106">
        <v>18</v>
      </c>
      <c r="K6" s="106">
        <v>16</v>
      </c>
      <c r="N6" s="139" t="str">
        <f t="shared" ref="N6:N16" si="1">"insert into price (catId,tiraz,cena) values ("&amp;$B6&amp;","&amp;D$4&amp;","&amp;D6&amp;");"</f>
        <v>insert into price (catId,tiraz,cena) values (180,10,169);</v>
      </c>
      <c r="O6" s="139" t="str">
        <f t="shared" ref="O6:O16" si="2">"insert into price (catId,tiraz,cena) values ("&amp;$B6&amp;","&amp;E$4&amp;","&amp;E6&amp;");"</f>
        <v>insert into price (catId,tiraz,cena) values (180,20,92);</v>
      </c>
      <c r="P6" s="139" t="str">
        <f t="shared" ref="P6:P16" si="3">"insert into price (catId,tiraz,cena) values ("&amp;$B6&amp;","&amp;F$4&amp;","&amp;F6&amp;");"</f>
        <v>insert into price (catId,tiraz,cena) values (180,50,45);</v>
      </c>
      <c r="Q6" s="139" t="str">
        <f t="shared" ref="Q6:Q16" si="4">"insert into price (catId,tiraz,cena) values ("&amp;$B6&amp;","&amp;G$4&amp;","&amp;G6&amp;");"</f>
        <v>insert into price (catId,tiraz,cena) values (180,100,30);</v>
      </c>
      <c r="R6" s="139" t="str">
        <f t="shared" ref="R6:R16" si="5">"insert into price (catId,tiraz,cena) values ("&amp;$B6&amp;","&amp;H$4&amp;","&amp;H6&amp;");"</f>
        <v>insert into price (catId,tiraz,cena) values (180,200,22);</v>
      </c>
      <c r="S6" s="139" t="str">
        <f t="shared" ref="S6:S16" si="6">"insert into price (catId,tiraz,cena) values ("&amp;$B6&amp;","&amp;I$4&amp;","&amp;I6&amp;");"</f>
        <v>insert into price (catId,tiraz,cena) values (180,300,20);</v>
      </c>
      <c r="T6" s="139" t="str">
        <f t="shared" ref="T6:T16" si="7">"insert into price (catId,tiraz,cena) values ("&amp;$B6&amp;","&amp;J$4&amp;","&amp;J6&amp;");"</f>
        <v>insert into price (catId,tiraz,cena) values (180,500,18);</v>
      </c>
      <c r="U6" s="139" t="str">
        <f t="shared" ref="U6:U16" si="8">"insert into price (catId,tiraz,cena) values ("&amp;$B6&amp;","&amp;K$4&amp;","&amp;K6&amp;");"</f>
        <v>insert into price (catId,tiraz,cena) values (180,1000,16);</v>
      </c>
      <c r="V6" s="140"/>
    </row>
    <row r="7" spans="1:22" ht="16.5" customHeight="1">
      <c r="A7" s="181" t="s">
        <v>101</v>
      </c>
      <c r="B7" s="147">
        <v>181</v>
      </c>
      <c r="C7" s="89" t="s">
        <v>104</v>
      </c>
      <c r="D7" s="106">
        <v>561</v>
      </c>
      <c r="E7" s="106">
        <v>304</v>
      </c>
      <c r="F7" s="106">
        <v>150</v>
      </c>
      <c r="G7" s="106">
        <v>98</v>
      </c>
      <c r="H7" s="106">
        <v>72</v>
      </c>
      <c r="I7" s="106">
        <v>64</v>
      </c>
      <c r="J7" s="106">
        <v>57</v>
      </c>
      <c r="K7" s="106">
        <v>52</v>
      </c>
      <c r="L7" s="5"/>
      <c r="M7" s="82"/>
      <c r="N7" s="139" t="str">
        <f t="shared" si="1"/>
        <v>insert into price (catId,tiraz,cena) values (181,10,561);</v>
      </c>
      <c r="O7" s="139" t="str">
        <f t="shared" si="2"/>
        <v>insert into price (catId,tiraz,cena) values (181,20,304);</v>
      </c>
      <c r="P7" s="139" t="str">
        <f t="shared" si="3"/>
        <v>insert into price (catId,tiraz,cena) values (181,50,150);</v>
      </c>
      <c r="Q7" s="139" t="str">
        <f t="shared" si="4"/>
        <v>insert into price (catId,tiraz,cena) values (181,100,98);</v>
      </c>
      <c r="R7" s="139" t="str">
        <f t="shared" si="5"/>
        <v>insert into price (catId,tiraz,cena) values (181,200,72);</v>
      </c>
      <c r="S7" s="139" t="str">
        <f t="shared" si="6"/>
        <v>insert into price (catId,tiraz,cena) values (181,300,64);</v>
      </c>
      <c r="T7" s="139" t="str">
        <f t="shared" si="7"/>
        <v>insert into price (catId,tiraz,cena) values (181,500,57);</v>
      </c>
      <c r="U7" s="139" t="str">
        <f t="shared" si="8"/>
        <v>insert into price (catId,tiraz,cena) values (181,1000,52);</v>
      </c>
      <c r="V7" s="140"/>
    </row>
    <row r="8" spans="1:22">
      <c r="A8" s="181"/>
      <c r="B8" s="147">
        <v>182</v>
      </c>
      <c r="C8" s="92" t="s">
        <v>105</v>
      </c>
      <c r="D8" s="107">
        <v>1682</v>
      </c>
      <c r="E8" s="107">
        <v>911</v>
      </c>
      <c r="F8" s="107">
        <v>448</v>
      </c>
      <c r="G8" s="107">
        <v>294</v>
      </c>
      <c r="H8" s="107">
        <v>216</v>
      </c>
      <c r="I8" s="107">
        <v>191</v>
      </c>
      <c r="J8" s="107">
        <v>170</v>
      </c>
      <c r="K8" s="107">
        <v>155</v>
      </c>
      <c r="N8" s="139" t="str">
        <f t="shared" si="1"/>
        <v>insert into price (catId,tiraz,cena) values (182,10,1682);</v>
      </c>
      <c r="O8" s="139" t="str">
        <f t="shared" si="2"/>
        <v>insert into price (catId,tiraz,cena) values (182,20,911);</v>
      </c>
      <c r="P8" s="139" t="str">
        <f t="shared" si="3"/>
        <v>insert into price (catId,tiraz,cena) values (182,50,448);</v>
      </c>
      <c r="Q8" s="139" t="str">
        <f t="shared" si="4"/>
        <v>insert into price (catId,tiraz,cena) values (182,100,294);</v>
      </c>
      <c r="R8" s="139" t="str">
        <f t="shared" si="5"/>
        <v>insert into price (catId,tiraz,cena) values (182,200,216);</v>
      </c>
      <c r="S8" s="139" t="str">
        <f t="shared" si="6"/>
        <v>insert into price (catId,tiraz,cena) values (182,300,191);</v>
      </c>
      <c r="T8" s="139" t="str">
        <f t="shared" si="7"/>
        <v>insert into price (catId,tiraz,cena) values (182,500,170);</v>
      </c>
      <c r="U8" s="139" t="str">
        <f t="shared" si="8"/>
        <v>insert into price (catId,tiraz,cena) values (182,1000,155);</v>
      </c>
      <c r="V8" s="140"/>
    </row>
    <row r="9" spans="1:22">
      <c r="A9" s="142"/>
      <c r="B9" s="147">
        <v>183</v>
      </c>
      <c r="C9" s="143" t="s">
        <v>102</v>
      </c>
      <c r="D9" s="144">
        <v>147.14999999999998</v>
      </c>
      <c r="E9" s="144">
        <v>79.650000000000006</v>
      </c>
      <c r="F9" s="144">
        <v>39.150000000000006</v>
      </c>
      <c r="G9" s="144">
        <v>25.650000000000002</v>
      </c>
      <c r="H9" s="144">
        <v>18.899999999999999</v>
      </c>
      <c r="I9" s="144">
        <v>16.649999999999999</v>
      </c>
      <c r="J9" s="144">
        <v>14.850000000000001</v>
      </c>
      <c r="K9" s="144">
        <v>13.5</v>
      </c>
      <c r="N9" s="139" t="str">
        <f t="shared" si="1"/>
        <v>insert into price (catId,tiraz,cena) values (183,10,147,15);</v>
      </c>
      <c r="O9" s="139" t="str">
        <f t="shared" si="2"/>
        <v>insert into price (catId,tiraz,cena) values (183,20,79,65);</v>
      </c>
      <c r="P9" s="139" t="str">
        <f t="shared" si="3"/>
        <v>insert into price (catId,tiraz,cena) values (183,50,39,15);</v>
      </c>
      <c r="Q9" s="139" t="str">
        <f t="shared" si="4"/>
        <v>insert into price (catId,tiraz,cena) values (183,100,25,65);</v>
      </c>
      <c r="R9" s="139" t="str">
        <f t="shared" si="5"/>
        <v>insert into price (catId,tiraz,cena) values (183,200,18,9);</v>
      </c>
      <c r="S9" s="139" t="str">
        <f t="shared" si="6"/>
        <v>insert into price (catId,tiraz,cena) values (183,300,16,65);</v>
      </c>
      <c r="T9" s="139" t="str">
        <f t="shared" si="7"/>
        <v>insert into price (catId,tiraz,cena) values (183,500,14,85);</v>
      </c>
      <c r="U9" s="139" t="str">
        <f t="shared" si="8"/>
        <v>insert into price (catId,tiraz,cena) values (183,1000,13,5);</v>
      </c>
      <c r="V9" s="140"/>
    </row>
    <row r="10" spans="1:22" ht="16.5" customHeight="1">
      <c r="A10" s="145" t="s">
        <v>106</v>
      </c>
      <c r="B10" s="147">
        <v>184</v>
      </c>
      <c r="C10" s="145" t="s">
        <v>103</v>
      </c>
      <c r="D10" s="146">
        <v>253</v>
      </c>
      <c r="E10" s="146">
        <v>137</v>
      </c>
      <c r="F10" s="146">
        <v>68</v>
      </c>
      <c r="G10" s="146">
        <v>45</v>
      </c>
      <c r="H10" s="146">
        <v>33</v>
      </c>
      <c r="I10" s="146">
        <v>29</v>
      </c>
      <c r="J10" s="146">
        <v>26</v>
      </c>
      <c r="K10" s="146">
        <v>24</v>
      </c>
      <c r="L10" s="80"/>
      <c r="N10" s="139" t="str">
        <f t="shared" si="1"/>
        <v>insert into price (catId,tiraz,cena) values (184,10,253);</v>
      </c>
      <c r="O10" s="139" t="str">
        <f t="shared" si="2"/>
        <v>insert into price (catId,tiraz,cena) values (184,20,137);</v>
      </c>
      <c r="P10" s="139" t="str">
        <f t="shared" si="3"/>
        <v>insert into price (catId,tiraz,cena) values (184,50,68);</v>
      </c>
      <c r="Q10" s="139" t="str">
        <f t="shared" si="4"/>
        <v>insert into price (catId,tiraz,cena) values (184,100,45);</v>
      </c>
      <c r="R10" s="139" t="str">
        <f t="shared" si="5"/>
        <v>insert into price (catId,tiraz,cena) values (184,200,33);</v>
      </c>
      <c r="S10" s="139" t="str">
        <f t="shared" si="6"/>
        <v>insert into price (catId,tiraz,cena) values (184,300,29);</v>
      </c>
      <c r="T10" s="139" t="str">
        <f t="shared" si="7"/>
        <v>insert into price (catId,tiraz,cena) values (184,500,26);</v>
      </c>
      <c r="U10" s="139" t="str">
        <f t="shared" si="8"/>
        <v>insert into price (catId,tiraz,cena) values (184,1000,24);</v>
      </c>
      <c r="V10" s="140"/>
    </row>
    <row r="11" spans="1:22">
      <c r="A11" s="180" t="s">
        <v>107</v>
      </c>
      <c r="B11" s="147">
        <v>185</v>
      </c>
      <c r="C11" s="145" t="s">
        <v>104</v>
      </c>
      <c r="D11" s="146">
        <v>1010</v>
      </c>
      <c r="E11" s="146">
        <v>547</v>
      </c>
      <c r="F11" s="146">
        <v>269</v>
      </c>
      <c r="G11" s="146">
        <v>176</v>
      </c>
      <c r="H11" s="146">
        <v>130</v>
      </c>
      <c r="I11" s="146">
        <v>115</v>
      </c>
      <c r="J11" s="146">
        <v>102</v>
      </c>
      <c r="K11" s="146">
        <v>93</v>
      </c>
      <c r="N11" s="139" t="str">
        <f t="shared" si="1"/>
        <v>insert into price (catId,tiraz,cena) values (185,10,1010);</v>
      </c>
      <c r="O11" s="139" t="str">
        <f t="shared" si="2"/>
        <v>insert into price (catId,tiraz,cena) values (185,20,547);</v>
      </c>
      <c r="P11" s="139" t="str">
        <f t="shared" si="3"/>
        <v>insert into price (catId,tiraz,cena) values (185,50,269);</v>
      </c>
      <c r="Q11" s="139" t="str">
        <f t="shared" si="4"/>
        <v>insert into price (catId,tiraz,cena) values (185,100,176);</v>
      </c>
      <c r="R11" s="139" t="str">
        <f t="shared" si="5"/>
        <v>insert into price (catId,tiraz,cena) values (185,200,130);</v>
      </c>
      <c r="S11" s="139" t="str">
        <f t="shared" si="6"/>
        <v>insert into price (catId,tiraz,cena) values (185,300,115);</v>
      </c>
      <c r="T11" s="139" t="str">
        <f t="shared" si="7"/>
        <v>insert into price (catId,tiraz,cena) values (185,500,102);</v>
      </c>
      <c r="U11" s="139" t="str">
        <f t="shared" si="8"/>
        <v>insert into price (catId,tiraz,cena) values (185,1000,93);</v>
      </c>
      <c r="V11" s="140"/>
    </row>
    <row r="12" spans="1:22">
      <c r="A12" s="180"/>
      <c r="B12" s="147">
        <v>186</v>
      </c>
      <c r="C12" s="145" t="s">
        <v>105</v>
      </c>
      <c r="D12" s="146">
        <v>2523</v>
      </c>
      <c r="E12" s="146">
        <v>1366</v>
      </c>
      <c r="F12" s="146">
        <v>672</v>
      </c>
      <c r="G12" s="146">
        <v>440</v>
      </c>
      <c r="H12" s="146">
        <v>324</v>
      </c>
      <c r="I12" s="146">
        <v>286</v>
      </c>
      <c r="J12" s="146">
        <v>255</v>
      </c>
      <c r="K12" s="146">
        <v>232</v>
      </c>
      <c r="N12" s="139" t="str">
        <f t="shared" si="1"/>
        <v>insert into price (catId,tiraz,cena) values (186,10,2523);</v>
      </c>
      <c r="O12" s="139" t="str">
        <f t="shared" si="2"/>
        <v>insert into price (catId,tiraz,cena) values (186,20,1366);</v>
      </c>
      <c r="P12" s="139" t="str">
        <f t="shared" si="3"/>
        <v>insert into price (catId,tiraz,cena) values (186,50,672);</v>
      </c>
      <c r="Q12" s="139" t="str">
        <f t="shared" si="4"/>
        <v>insert into price (catId,tiraz,cena) values (186,100,440);</v>
      </c>
      <c r="R12" s="139" t="str">
        <f t="shared" si="5"/>
        <v>insert into price (catId,tiraz,cena) values (186,200,324);</v>
      </c>
      <c r="S12" s="139" t="str">
        <f t="shared" si="6"/>
        <v>insert into price (catId,tiraz,cena) values (186,300,286);</v>
      </c>
      <c r="T12" s="139" t="str">
        <f t="shared" si="7"/>
        <v>insert into price (catId,tiraz,cena) values (186,500,255);</v>
      </c>
      <c r="U12" s="139" t="str">
        <f t="shared" si="8"/>
        <v>insert into price (catId,tiraz,cena) values (186,1000,232);</v>
      </c>
      <c r="V12" s="140"/>
    </row>
    <row r="13" spans="1:22">
      <c r="A13" s="95"/>
      <c r="B13" s="147">
        <v>187</v>
      </c>
      <c r="C13" s="85" t="s">
        <v>102</v>
      </c>
      <c r="D13" s="108">
        <v>196.20000000000002</v>
      </c>
      <c r="E13" s="108">
        <v>106.19999999999999</v>
      </c>
      <c r="F13" s="108">
        <v>52.199999999999996</v>
      </c>
      <c r="G13" s="108">
        <v>34.200000000000003</v>
      </c>
      <c r="H13" s="108">
        <v>25.200000000000003</v>
      </c>
      <c r="I13" s="108">
        <v>22.200000000000003</v>
      </c>
      <c r="J13" s="108">
        <v>19.799999999999997</v>
      </c>
      <c r="K13" s="108">
        <v>18</v>
      </c>
      <c r="N13" s="139" t="str">
        <f t="shared" si="1"/>
        <v>insert into price (catId,tiraz,cena) values (187,10,196,2);</v>
      </c>
      <c r="O13" s="139" t="str">
        <f t="shared" si="2"/>
        <v>insert into price (catId,tiraz,cena) values (187,20,106,2);</v>
      </c>
      <c r="P13" s="139" t="str">
        <f t="shared" si="3"/>
        <v>insert into price (catId,tiraz,cena) values (187,50,52,2);</v>
      </c>
      <c r="Q13" s="139" t="str">
        <f t="shared" si="4"/>
        <v>insert into price (catId,tiraz,cena) values (187,100,34,2);</v>
      </c>
      <c r="R13" s="139" t="str">
        <f t="shared" si="5"/>
        <v>insert into price (catId,tiraz,cena) values (187,200,25,2);</v>
      </c>
      <c r="S13" s="139" t="str">
        <f t="shared" si="6"/>
        <v>insert into price (catId,tiraz,cena) values (187,300,22,2);</v>
      </c>
      <c r="T13" s="139" t="str">
        <f t="shared" si="7"/>
        <v>insert into price (catId,tiraz,cena) values (187,500,19,8);</v>
      </c>
      <c r="U13" s="139" t="str">
        <f t="shared" si="8"/>
        <v>insert into price (catId,tiraz,cena) values (187,1000,18);</v>
      </c>
      <c r="V13" s="140"/>
    </row>
    <row r="14" spans="1:22" ht="15" customHeight="1">
      <c r="A14" s="87" t="s">
        <v>108</v>
      </c>
      <c r="B14" s="147">
        <v>188</v>
      </c>
      <c r="C14" s="94" t="s">
        <v>103</v>
      </c>
      <c r="D14" s="108">
        <v>337</v>
      </c>
      <c r="E14" s="108">
        <v>183</v>
      </c>
      <c r="F14" s="108">
        <v>90</v>
      </c>
      <c r="G14" s="108">
        <v>59</v>
      </c>
      <c r="H14" s="108">
        <v>44</v>
      </c>
      <c r="I14" s="108">
        <v>39</v>
      </c>
      <c r="J14" s="108">
        <v>35</v>
      </c>
      <c r="K14" s="108">
        <v>31</v>
      </c>
      <c r="N14" s="139" t="str">
        <f t="shared" si="1"/>
        <v>insert into price (catId,tiraz,cena) values (188,10,337);</v>
      </c>
      <c r="O14" s="139" t="str">
        <f t="shared" si="2"/>
        <v>insert into price (catId,tiraz,cena) values (188,20,183);</v>
      </c>
      <c r="P14" s="139" t="str">
        <f t="shared" si="3"/>
        <v>insert into price (catId,tiraz,cena) values (188,50,90);</v>
      </c>
      <c r="Q14" s="139" t="str">
        <f t="shared" si="4"/>
        <v>insert into price (catId,tiraz,cena) values (188,100,59);</v>
      </c>
      <c r="R14" s="139" t="str">
        <f t="shared" si="5"/>
        <v>insert into price (catId,tiraz,cena) values (188,200,44);</v>
      </c>
      <c r="S14" s="139" t="str">
        <f t="shared" si="6"/>
        <v>insert into price (catId,tiraz,cena) values (188,300,39);</v>
      </c>
      <c r="T14" s="139" t="str">
        <f t="shared" si="7"/>
        <v>insert into price (catId,tiraz,cena) values (188,500,35);</v>
      </c>
      <c r="U14" s="139" t="str">
        <f t="shared" si="8"/>
        <v>insert into price (catId,tiraz,cena) values (188,1000,31);</v>
      </c>
      <c r="V14" s="140"/>
    </row>
    <row r="15" spans="1:22">
      <c r="A15" s="181" t="s">
        <v>109</v>
      </c>
      <c r="B15" s="147">
        <v>189</v>
      </c>
      <c r="C15" s="89" t="s">
        <v>104</v>
      </c>
      <c r="D15" s="106">
        <v>1345</v>
      </c>
      <c r="E15" s="106">
        <v>729</v>
      </c>
      <c r="F15" s="106">
        <v>359</v>
      </c>
      <c r="G15" s="106">
        <v>235</v>
      </c>
      <c r="H15" s="106">
        <v>173</v>
      </c>
      <c r="I15" s="106">
        <v>153</v>
      </c>
      <c r="J15" s="106">
        <v>136</v>
      </c>
      <c r="K15" s="106">
        <v>124</v>
      </c>
      <c r="N15" s="139" t="str">
        <f t="shared" si="1"/>
        <v>insert into price (catId,tiraz,cena) values (189,10,1345);</v>
      </c>
      <c r="O15" s="139" t="str">
        <f t="shared" si="2"/>
        <v>insert into price (catId,tiraz,cena) values (189,20,729);</v>
      </c>
      <c r="P15" s="139" t="str">
        <f t="shared" si="3"/>
        <v>insert into price (catId,tiraz,cena) values (189,50,359);</v>
      </c>
      <c r="Q15" s="139" t="str">
        <f t="shared" si="4"/>
        <v>insert into price (catId,tiraz,cena) values (189,100,235);</v>
      </c>
      <c r="R15" s="139" t="str">
        <f t="shared" si="5"/>
        <v>insert into price (catId,tiraz,cena) values (189,200,173);</v>
      </c>
      <c r="S15" s="139" t="str">
        <f t="shared" si="6"/>
        <v>insert into price (catId,tiraz,cena) values (189,300,153);</v>
      </c>
      <c r="T15" s="139" t="str">
        <f t="shared" si="7"/>
        <v>insert into price (catId,tiraz,cena) values (189,500,136);</v>
      </c>
      <c r="U15" s="139" t="str">
        <f t="shared" si="8"/>
        <v>insert into price (catId,tiraz,cena) values (189,1000,124);</v>
      </c>
      <c r="V15" s="140"/>
    </row>
    <row r="16" spans="1:22">
      <c r="A16" s="181"/>
      <c r="B16" s="147">
        <v>190</v>
      </c>
      <c r="C16" s="89" t="s">
        <v>105</v>
      </c>
      <c r="D16" s="106">
        <v>3364</v>
      </c>
      <c r="E16" s="106">
        <v>1821</v>
      </c>
      <c r="F16" s="106">
        <v>895</v>
      </c>
      <c r="G16" s="106">
        <v>587</v>
      </c>
      <c r="H16" s="106">
        <v>432</v>
      </c>
      <c r="I16" s="106">
        <v>381</v>
      </c>
      <c r="J16" s="106">
        <v>340</v>
      </c>
      <c r="K16" s="106">
        <v>309</v>
      </c>
      <c r="N16" s="139" t="str">
        <f t="shared" si="1"/>
        <v>insert into price (catId,tiraz,cena) values (190,10,3364);</v>
      </c>
      <c r="O16" s="139" t="str">
        <f t="shared" si="2"/>
        <v>insert into price (catId,tiraz,cena) values (190,20,1821);</v>
      </c>
      <c r="P16" s="139" t="str">
        <f t="shared" si="3"/>
        <v>insert into price (catId,tiraz,cena) values (190,50,895);</v>
      </c>
      <c r="Q16" s="139" t="str">
        <f t="shared" si="4"/>
        <v>insert into price (catId,tiraz,cena) values (190,100,587);</v>
      </c>
      <c r="R16" s="139" t="str">
        <f t="shared" si="5"/>
        <v>insert into price (catId,tiraz,cena) values (190,200,432);</v>
      </c>
      <c r="S16" s="139" t="str">
        <f t="shared" si="6"/>
        <v>insert into price (catId,tiraz,cena) values (190,300,381);</v>
      </c>
      <c r="T16" s="139" t="str">
        <f t="shared" si="7"/>
        <v>insert into price (catId,tiraz,cena) values (190,500,340);</v>
      </c>
      <c r="U16" s="139" t="str">
        <f t="shared" si="8"/>
        <v>insert into price (catId,tiraz,cena) values (190,1000,309);</v>
      </c>
      <c r="V16" s="140"/>
    </row>
    <row r="17" spans="1:10">
      <c r="A17" s="84"/>
      <c r="B17" s="84"/>
      <c r="C17" s="84"/>
      <c r="D17" s="84"/>
      <c r="E17" s="84"/>
      <c r="F17" s="84"/>
      <c r="G17" s="84"/>
      <c r="H17" s="84"/>
      <c r="I17" s="84"/>
      <c r="J17" s="84"/>
    </row>
    <row r="18" spans="1:10">
      <c r="A18" s="84" t="s">
        <v>114</v>
      </c>
      <c r="B18" s="84"/>
      <c r="C18" s="96" t="s">
        <v>115</v>
      </c>
      <c r="D18" s="84"/>
      <c r="E18" s="84"/>
      <c r="F18" s="84"/>
      <c r="G18" s="84"/>
      <c r="H18" s="84"/>
      <c r="I18" s="84"/>
      <c r="J18" s="84"/>
    </row>
    <row r="19" spans="1:10">
      <c r="A19" s="177" t="s">
        <v>110</v>
      </c>
      <c r="B19" s="119"/>
      <c r="C19" s="91" t="s">
        <v>112</v>
      </c>
      <c r="D19" s="51" t="s">
        <v>111</v>
      </c>
      <c r="E19" s="90"/>
      <c r="G19" s="84"/>
      <c r="H19" s="84"/>
      <c r="I19" s="84"/>
      <c r="J19" s="84"/>
    </row>
    <row r="20" spans="1:10">
      <c r="A20" s="178"/>
      <c r="B20" s="120"/>
      <c r="C20" s="89" t="s">
        <v>102</v>
      </c>
      <c r="D20" s="109">
        <v>1500</v>
      </c>
      <c r="E20" s="90"/>
      <c r="G20" s="84"/>
      <c r="H20" s="84"/>
      <c r="I20" s="84"/>
      <c r="J20" s="84"/>
    </row>
    <row r="21" spans="1:10">
      <c r="A21" s="178"/>
      <c r="B21" s="120"/>
      <c r="C21" s="89" t="s">
        <v>103</v>
      </c>
      <c r="D21" s="109">
        <v>3000</v>
      </c>
      <c r="E21" s="90"/>
      <c r="G21" s="84"/>
      <c r="H21" s="84"/>
      <c r="I21" s="84"/>
      <c r="J21" s="84"/>
    </row>
    <row r="22" spans="1:10">
      <c r="A22" s="178"/>
      <c r="B22" s="120"/>
      <c r="C22" s="89" t="s">
        <v>104</v>
      </c>
      <c r="D22" s="109">
        <v>12000</v>
      </c>
      <c r="E22" s="90"/>
      <c r="G22" s="84"/>
      <c r="H22" s="84"/>
      <c r="I22" s="84"/>
      <c r="J22" s="84"/>
    </row>
    <row r="23" spans="1:10">
      <c r="A23" s="179"/>
      <c r="B23" s="121"/>
      <c r="C23" s="89" t="s">
        <v>105</v>
      </c>
      <c r="D23" s="109">
        <v>24000</v>
      </c>
      <c r="E23" s="90"/>
      <c r="G23" s="84"/>
      <c r="H23" s="84"/>
      <c r="I23" s="84"/>
      <c r="J23" s="84"/>
    </row>
    <row r="24" spans="1:10">
      <c r="A24" s="84"/>
      <c r="B24" s="84"/>
      <c r="C24" s="84"/>
      <c r="D24" s="84"/>
      <c r="E24" s="84"/>
      <c r="F24" s="84"/>
      <c r="G24" s="84"/>
      <c r="H24" s="84"/>
      <c r="I24" s="84"/>
      <c r="J24" s="84"/>
    </row>
    <row r="25" spans="1:10">
      <c r="A25" s="88" t="s">
        <v>113</v>
      </c>
      <c r="B25" s="88"/>
      <c r="C25" s="84"/>
      <c r="D25" s="84"/>
      <c r="E25" s="84"/>
      <c r="F25" s="84"/>
      <c r="G25" s="84"/>
      <c r="H25" s="84"/>
      <c r="I25" s="84"/>
      <c r="J25" s="84"/>
    </row>
    <row r="26" spans="1:10">
      <c r="A26" s="84"/>
      <c r="B26" s="84"/>
      <c r="C26" s="84"/>
      <c r="D26" s="84"/>
      <c r="E26" s="84"/>
      <c r="F26" s="84"/>
      <c r="G26" s="84"/>
      <c r="H26" s="84"/>
      <c r="I26" s="84"/>
      <c r="J26" s="84"/>
    </row>
    <row r="27" spans="1:10">
      <c r="A27" s="84" t="s">
        <v>147</v>
      </c>
      <c r="B27" s="84"/>
      <c r="C27" s="84"/>
      <c r="D27" s="84"/>
      <c r="E27" s="84">
        <v>176</v>
      </c>
      <c r="F27" s="139" t="str">
        <f>"insert into Category (parentId,tip) values(401,'"&amp;A27&amp;"');"</f>
        <v>insert into Category (parentId,tip) values(401,'БУМВИНИЛ (папки, удостов-я, пропуска, свидет-ва и т.п.)');</v>
      </c>
      <c r="G27" s="84"/>
      <c r="H27" s="84"/>
      <c r="I27" s="84"/>
      <c r="J27" s="84"/>
    </row>
    <row r="28" spans="1:10">
      <c r="A28" s="84" t="s">
        <v>148</v>
      </c>
      <c r="B28" s="84"/>
      <c r="C28" s="84"/>
      <c r="D28" s="84"/>
      <c r="E28" s="84">
        <v>177</v>
      </c>
      <c r="F28" s="139" t="str">
        <f t="shared" ref="F28:F29" si="9">"insert into Category (parentId,tip) values(401,'"&amp;A28&amp;"');"</f>
        <v>insert into Category (parentId,tip) values(401,'КОЖЗАМ (ежедн-ки, планинги, зап. книжки, визитницы и т.п.)');</v>
      </c>
      <c r="G28" s="84"/>
      <c r="H28" s="84"/>
      <c r="I28" s="84"/>
      <c r="J28" s="84"/>
    </row>
    <row r="29" spans="1:10">
      <c r="A29" s="84" t="s">
        <v>149</v>
      </c>
      <c r="B29" s="84"/>
      <c r="C29" s="84"/>
      <c r="D29" s="84"/>
      <c r="E29" s="84">
        <v>178</v>
      </c>
      <c r="F29" s="139" t="str">
        <f t="shared" si="9"/>
        <v>insert into Category (parentId,tip) values(401,'КОЖА (ремни, папки-меню, ежедн-ки, номерки, блелоки, портмоне, чехлы и т.п.)');</v>
      </c>
      <c r="G29" s="84"/>
      <c r="H29" s="84"/>
      <c r="I29" s="84"/>
      <c r="J29" s="84"/>
    </row>
    <row r="30" spans="1:10">
      <c r="A30" s="84"/>
      <c r="B30" s="84"/>
      <c r="C30" s="84"/>
      <c r="D30" s="84"/>
      <c r="E30" s="84"/>
      <c r="G30" s="84"/>
      <c r="H30" s="84"/>
      <c r="I30" s="84"/>
      <c r="J30" s="84"/>
    </row>
    <row r="31" spans="1:10">
      <c r="A31" s="84"/>
      <c r="B31" s="84"/>
      <c r="C31" s="84"/>
      <c r="D31" s="84"/>
      <c r="E31" s="84"/>
      <c r="F31" s="89" t="s">
        <v>102</v>
      </c>
      <c r="G31" s="89" t="s">
        <v>103</v>
      </c>
      <c r="H31" s="89" t="s">
        <v>104</v>
      </c>
      <c r="I31" s="92" t="s">
        <v>105</v>
      </c>
      <c r="J31" s="84"/>
    </row>
    <row r="32" spans="1:10">
      <c r="F32" s="139" t="str">
        <f>"insert into Category (parentId,tip) values("&amp;$E27&amp;",'"&amp;F$31&amp;"');"</f>
        <v>insert into Category (parentId,tip) values(176,'до 7х10');</v>
      </c>
      <c r="G32" s="139" t="str">
        <f t="shared" ref="G32:I32" si="10">"insert into Category (parentId,tip) values("&amp;$E27&amp;",'"&amp;G$31&amp;"');"</f>
        <v>insert into Category (parentId,tip) values(176,'до 10х15');</v>
      </c>
      <c r="H32" s="139" t="str">
        <f t="shared" si="10"/>
        <v>insert into Category (parentId,tip) values(176,'до 20х30');</v>
      </c>
      <c r="I32" s="139" t="str">
        <f t="shared" si="10"/>
        <v>insert into Category (parentId,tip) values(176,'до 30х40');</v>
      </c>
    </row>
    <row r="33" spans="6:9">
      <c r="F33" s="139" t="str">
        <f t="shared" ref="F33:I33" si="11">"insert into Category (parentId,tip) values("&amp;$E28&amp;",'"&amp;F$31&amp;"');"</f>
        <v>insert into Category (parentId,tip) values(177,'до 7х10');</v>
      </c>
      <c r="G33" s="139" t="str">
        <f t="shared" si="11"/>
        <v>insert into Category (parentId,tip) values(177,'до 10х15');</v>
      </c>
      <c r="H33" s="139" t="str">
        <f t="shared" si="11"/>
        <v>insert into Category (parentId,tip) values(177,'до 20х30');</v>
      </c>
      <c r="I33" s="139" t="str">
        <f t="shared" si="11"/>
        <v>insert into Category (parentId,tip) values(177,'до 30х40');</v>
      </c>
    </row>
    <row r="34" spans="6:9">
      <c r="F34" s="139" t="str">
        <f t="shared" ref="F34:I34" si="12">"insert into Category (parentId,tip) values("&amp;$E29&amp;",'"&amp;F$31&amp;"');"</f>
        <v>insert into Category (parentId,tip) values(178,'до 7х10');</v>
      </c>
      <c r="G34" s="139" t="str">
        <f t="shared" si="12"/>
        <v>insert into Category (parentId,tip) values(178,'до 10х15');</v>
      </c>
      <c r="H34" s="139" t="str">
        <f t="shared" si="12"/>
        <v>insert into Category (parentId,tip) values(178,'до 20х30');</v>
      </c>
      <c r="I34" s="139" t="str">
        <f t="shared" si="12"/>
        <v>insert into Category (parentId,tip) values(178,'до 30х40');</v>
      </c>
    </row>
  </sheetData>
  <mergeCells count="8">
    <mergeCell ref="A1:K1"/>
    <mergeCell ref="A3:A4"/>
    <mergeCell ref="C3:C4"/>
    <mergeCell ref="D3:K3"/>
    <mergeCell ref="A19:A23"/>
    <mergeCell ref="A11:A12"/>
    <mergeCell ref="A7:A8"/>
    <mergeCell ref="A15:A1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98" zoomScaleNormal="98" workbookViewId="0">
      <selection activeCell="B38" sqref="B38"/>
    </sheetView>
  </sheetViews>
  <sheetFormatPr defaultColWidth="9.140625" defaultRowHeight="15"/>
  <cols>
    <col min="1" max="1" width="27.7109375" style="52" customWidth="1"/>
    <col min="2" max="2" width="44.7109375" style="52" customWidth="1"/>
    <col min="3" max="3" width="9.28515625" style="52" bestFit="1" customWidth="1"/>
    <col min="4" max="9" width="9.140625" style="52"/>
    <col min="10" max="10" width="12.85546875" style="52" customWidth="1"/>
    <col min="11" max="18" width="9.140625" style="52"/>
    <col min="19" max="19" width="12.28515625" style="52" customWidth="1"/>
    <col min="20" max="16384" width="9.140625" style="52"/>
  </cols>
  <sheetData>
    <row r="1" spans="1:32" ht="45" customHeight="1">
      <c r="A1" s="173" t="s">
        <v>124</v>
      </c>
      <c r="B1" s="173"/>
      <c r="C1" s="17"/>
      <c r="D1" s="17"/>
      <c r="E1" s="17"/>
      <c r="F1" s="17"/>
      <c r="G1" s="17"/>
      <c r="H1" s="17"/>
    </row>
    <row r="2" spans="1:32" ht="31.5">
      <c r="A2" s="183"/>
      <c r="B2" s="183"/>
      <c r="C2" s="79"/>
      <c r="D2" s="79"/>
      <c r="E2" s="79"/>
      <c r="F2" s="79"/>
      <c r="G2" s="79"/>
      <c r="H2" s="79"/>
      <c r="I2" s="79"/>
      <c r="J2" s="79"/>
      <c r="N2" s="79"/>
      <c r="O2" s="79"/>
      <c r="P2" s="79"/>
      <c r="Q2" s="79"/>
      <c r="R2" s="79"/>
      <c r="S2" s="79"/>
      <c r="T2" s="79"/>
      <c r="U2" s="79"/>
      <c r="Z2" s="79"/>
      <c r="AA2" s="79"/>
      <c r="AB2" s="79"/>
      <c r="AC2" s="79"/>
      <c r="AD2" s="79"/>
      <c r="AE2" s="79"/>
      <c r="AF2" s="79"/>
    </row>
    <row r="3" spans="1:32" ht="18.75" customHeight="1">
      <c r="A3" s="184" t="s">
        <v>116</v>
      </c>
      <c r="B3" s="184"/>
    </row>
    <row r="4" spans="1:32" ht="18.75" customHeight="1">
      <c r="A4" s="182" t="s">
        <v>117</v>
      </c>
      <c r="B4" s="182"/>
      <c r="C4" s="100"/>
    </row>
    <row r="5" spans="1:32">
      <c r="A5" s="48" t="s">
        <v>118</v>
      </c>
      <c r="B5" s="48" t="s">
        <v>119</v>
      </c>
      <c r="C5" s="98"/>
      <c r="D5" s="83"/>
      <c r="E5" s="83"/>
      <c r="F5" s="83"/>
      <c r="G5" s="83"/>
      <c r="J5" s="81"/>
      <c r="K5" s="83"/>
      <c r="L5" s="83"/>
      <c r="M5" s="83"/>
      <c r="N5" s="83"/>
      <c r="O5" s="83"/>
      <c r="P5" s="83"/>
      <c r="S5" s="81"/>
      <c r="T5" s="83"/>
      <c r="U5" s="83"/>
      <c r="V5" s="83"/>
      <c r="W5" s="83"/>
      <c r="X5" s="83"/>
      <c r="Y5" s="83"/>
    </row>
    <row r="6" spans="1:32">
      <c r="A6" s="48">
        <v>12.75</v>
      </c>
      <c r="B6" s="48">
        <v>450</v>
      </c>
      <c r="C6" s="98"/>
      <c r="D6" s="99"/>
      <c r="E6" s="99"/>
      <c r="F6" s="99"/>
      <c r="G6" s="83"/>
      <c r="J6" s="99"/>
      <c r="K6" s="99"/>
      <c r="L6" s="99"/>
      <c r="M6" s="99"/>
      <c r="N6" s="99"/>
      <c r="O6" s="99"/>
      <c r="P6" s="83"/>
      <c r="S6" s="99"/>
      <c r="T6" s="99"/>
      <c r="U6" s="99"/>
      <c r="V6" s="99"/>
      <c r="W6" s="99"/>
      <c r="X6" s="99"/>
      <c r="Y6" s="83"/>
    </row>
    <row r="7" spans="1:32" ht="15" customHeight="1">
      <c r="A7" s="182" t="s">
        <v>120</v>
      </c>
      <c r="B7" s="182"/>
      <c r="C7" s="97"/>
    </row>
    <row r="8" spans="1:32" ht="15" customHeight="1">
      <c r="A8" s="182" t="s">
        <v>121</v>
      </c>
      <c r="B8" s="182"/>
      <c r="C8" s="98"/>
      <c r="D8" s="83"/>
      <c r="E8" s="83"/>
      <c r="F8" s="83"/>
      <c r="G8" s="83"/>
      <c r="H8" s="83"/>
      <c r="I8" s="83"/>
      <c r="J8" s="81"/>
      <c r="K8" s="83"/>
      <c r="L8" s="83"/>
      <c r="M8" s="83"/>
      <c r="N8" s="83"/>
      <c r="O8" s="83"/>
      <c r="P8" s="83"/>
      <c r="Q8" s="83"/>
      <c r="R8" s="83"/>
      <c r="S8" s="81"/>
      <c r="T8" s="83"/>
      <c r="U8" s="83"/>
      <c r="V8" s="83"/>
      <c r="W8" s="83"/>
      <c r="X8" s="83"/>
      <c r="Y8" s="83"/>
      <c r="Z8" s="83"/>
    </row>
    <row r="9" spans="1:32" ht="15" customHeight="1">
      <c r="A9" s="99"/>
      <c r="B9" s="99"/>
      <c r="C9" s="98"/>
      <c r="D9" s="99"/>
      <c r="E9" s="99"/>
      <c r="F9" s="99"/>
      <c r="G9" s="99"/>
      <c r="H9" s="83"/>
      <c r="I9" s="83"/>
      <c r="J9" s="99"/>
      <c r="K9" s="83"/>
      <c r="L9" s="83"/>
      <c r="M9" s="83"/>
      <c r="N9" s="83"/>
      <c r="O9" s="83"/>
      <c r="P9" s="83"/>
      <c r="Q9" s="83"/>
      <c r="R9" s="83"/>
      <c r="S9" s="99"/>
      <c r="T9" s="83"/>
      <c r="U9" s="83"/>
      <c r="V9" s="83"/>
      <c r="W9" s="83"/>
      <c r="X9" s="83"/>
      <c r="Y9" s="83"/>
      <c r="Z9" s="83"/>
    </row>
    <row r="11" spans="1:32">
      <c r="C11" s="101"/>
    </row>
    <row r="12" spans="1:32">
      <c r="C12" s="101"/>
    </row>
    <row r="13" spans="1:32">
      <c r="C13" s="101"/>
    </row>
    <row r="14" spans="1:32">
      <c r="C14" s="101"/>
    </row>
    <row r="15" spans="1:32">
      <c r="C15" s="101"/>
    </row>
    <row r="16" spans="1:32">
      <c r="C16" s="101"/>
    </row>
    <row r="17" spans="3:3">
      <c r="C17" s="101"/>
    </row>
    <row r="18" spans="3:3">
      <c r="C18" s="101"/>
    </row>
    <row r="19" spans="3:3">
      <c r="C19" s="101"/>
    </row>
    <row r="20" spans="3:3">
      <c r="C20" s="101"/>
    </row>
    <row r="21" spans="3:3">
      <c r="C21" s="101"/>
    </row>
    <row r="22" spans="3:3">
      <c r="C22" s="101"/>
    </row>
    <row r="23" spans="3:3">
      <c r="C23" s="101"/>
    </row>
    <row r="24" spans="3:3">
      <c r="C24" s="101"/>
    </row>
    <row r="25" spans="3:3">
      <c r="C25" s="101"/>
    </row>
    <row r="26" spans="3:3">
      <c r="C26" s="101"/>
    </row>
    <row r="27" spans="3:3">
      <c r="C27" s="101"/>
    </row>
    <row r="28" spans="3:3">
      <c r="C28" s="101"/>
    </row>
    <row r="29" spans="3:3">
      <c r="C29" s="101"/>
    </row>
    <row r="30" spans="3:3">
      <c r="C30" s="101"/>
    </row>
    <row r="31" spans="3:3">
      <c r="C31" s="101"/>
    </row>
    <row r="32" spans="3:3">
      <c r="C32" s="101"/>
    </row>
    <row r="33" spans="3:3">
      <c r="C33" s="101"/>
    </row>
    <row r="34" spans="3:3">
      <c r="C34" s="101"/>
    </row>
    <row r="35" spans="3:3">
      <c r="C35" s="101"/>
    </row>
    <row r="36" spans="3:3">
      <c r="C36" s="101"/>
    </row>
    <row r="37" spans="3:3">
      <c r="C37" s="101"/>
    </row>
    <row r="38" spans="3:3">
      <c r="C38" s="101"/>
    </row>
    <row r="39" spans="3:3">
      <c r="C39" s="101"/>
    </row>
    <row r="40" spans="3:3">
      <c r="C40" s="101"/>
    </row>
    <row r="41" spans="3:3">
      <c r="C41" s="101"/>
    </row>
    <row r="42" spans="3:3">
      <c r="C42" s="101"/>
    </row>
    <row r="43" spans="3:3">
      <c r="C43" s="101"/>
    </row>
    <row r="44" spans="3:3">
      <c r="C44" s="101"/>
    </row>
    <row r="45" spans="3:3">
      <c r="C45" s="101"/>
    </row>
    <row r="46" spans="3:3">
      <c r="C46" s="101"/>
    </row>
    <row r="47" spans="3:3">
      <c r="C47" s="101"/>
    </row>
    <row r="48" spans="3:3">
      <c r="C48" s="101"/>
    </row>
    <row r="49" spans="3:3">
      <c r="C49" s="101"/>
    </row>
  </sheetData>
  <mergeCells count="6">
    <mergeCell ref="A1:B1"/>
    <mergeCell ref="A4:B4"/>
    <mergeCell ref="A8:B8"/>
    <mergeCell ref="A2:B2"/>
    <mergeCell ref="A3:B3"/>
    <mergeCell ref="A7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B1" zoomScale="70" zoomScaleNormal="70" workbookViewId="0">
      <selection activeCell="L5" sqref="L5:S5"/>
    </sheetView>
  </sheetViews>
  <sheetFormatPr defaultRowHeight="15"/>
  <cols>
    <col min="1" max="1" width="21.140625" bestFit="1" customWidth="1"/>
    <col min="2" max="2" width="21.140625" style="139" customWidth="1"/>
    <col min="3" max="3" width="10.140625" customWidth="1"/>
    <col min="11" max="11" width="8.85546875" customWidth="1"/>
  </cols>
  <sheetData>
    <row r="1" spans="1:18" ht="43.5" customHeight="1">
      <c r="A1" s="173" t="s">
        <v>124</v>
      </c>
      <c r="B1" s="173"/>
      <c r="C1" s="173"/>
      <c r="D1" s="173"/>
      <c r="E1" s="173"/>
      <c r="F1" s="173"/>
      <c r="G1" s="173"/>
      <c r="H1" s="173"/>
      <c r="I1" s="173"/>
    </row>
    <row r="2" spans="1:18">
      <c r="C2" s="38"/>
      <c r="D2" s="38"/>
      <c r="E2" s="38"/>
      <c r="F2" s="38"/>
    </row>
    <row r="3" spans="1:18" ht="15.75" thickBot="1">
      <c r="C3" s="77"/>
      <c r="D3" s="77"/>
      <c r="E3" s="77"/>
      <c r="F3" s="77"/>
      <c r="H3">
        <v>1.5</v>
      </c>
    </row>
    <row r="4" spans="1:18" ht="31.5">
      <c r="A4" s="21" t="s">
        <v>13</v>
      </c>
      <c r="B4" s="122"/>
      <c r="C4" s="186" t="s">
        <v>14</v>
      </c>
      <c r="D4" s="187"/>
      <c r="E4" s="187"/>
      <c r="F4" s="187"/>
      <c r="G4" s="187"/>
      <c r="H4" s="188"/>
      <c r="I4" s="11" t="s">
        <v>15</v>
      </c>
    </row>
    <row r="5" spans="1:18">
      <c r="A5" s="189" t="s">
        <v>16</v>
      </c>
      <c r="B5" s="148">
        <v>191</v>
      </c>
      <c r="C5" s="191" t="s">
        <v>17</v>
      </c>
      <c r="D5" s="192"/>
      <c r="E5" s="192"/>
      <c r="F5" s="192"/>
      <c r="G5" s="192"/>
      <c r="H5" s="193"/>
      <c r="I5" s="110">
        <v>4.8000000000000007</v>
      </c>
      <c r="J5" t="s">
        <v>16</v>
      </c>
      <c r="K5" t="str">
        <f>J5&amp;", "&amp;C5</f>
        <v>20х30, 50 мкм, молочный</v>
      </c>
      <c r="L5" s="139" t="str">
        <f>"insert into Category (parentId,tip) values(412,'"&amp;K5&amp;"');"</f>
        <v>insert into Category (parentId,tip) values(412,'20х30, 50 мкм, молочный');</v>
      </c>
      <c r="R5" s="152" t="str">
        <f>"insert into price (catId,tiraz,cena) values ("&amp;B5&amp;","&amp;0&amp;","&amp;I5&amp;");"</f>
        <v>insert into price (catId,tiraz,cena) values (191,0,4,8);</v>
      </c>
    </row>
    <row r="6" spans="1:18">
      <c r="A6" s="190"/>
      <c r="B6" s="148">
        <v>192</v>
      </c>
      <c r="C6" s="191" t="s">
        <v>18</v>
      </c>
      <c r="D6" s="192"/>
      <c r="E6" s="192"/>
      <c r="F6" s="192"/>
      <c r="G6" s="192"/>
      <c r="H6" s="193"/>
      <c r="I6" s="110">
        <v>5.0999999999999996</v>
      </c>
      <c r="J6" s="139" t="s">
        <v>16</v>
      </c>
      <c r="K6" s="139" t="str">
        <f t="shared" ref="K6:K14" si="0">J6&amp;", "&amp;C6</f>
        <v>20х30, 50 мкм, зеленый, красный, синий, черный</v>
      </c>
      <c r="L6" s="139" t="str">
        <f t="shared" ref="L6:L14" si="1">"insert into Category (parentId,tip) values(412,'"&amp;K6&amp;"');"</f>
        <v>insert into Category (parentId,tip) values(412,'20х30, 50 мкм, зеленый, красный, синий, черный');</v>
      </c>
      <c r="R6" s="152" t="str">
        <f t="shared" ref="R6:R14" si="2">"insert into price (catId,tiraz,cena) values ("&amp;B6&amp;","&amp;0&amp;","&amp;I6&amp;");"</f>
        <v>insert into price (catId,tiraz,cena) values (192,0,5,1);</v>
      </c>
    </row>
    <row r="7" spans="1:18">
      <c r="A7" s="189" t="s">
        <v>19</v>
      </c>
      <c r="B7" s="148">
        <v>193</v>
      </c>
      <c r="C7" s="191" t="s">
        <v>17</v>
      </c>
      <c r="D7" s="192"/>
      <c r="E7" s="192"/>
      <c r="F7" s="192"/>
      <c r="G7" s="192"/>
      <c r="H7" s="193"/>
      <c r="I7" s="110">
        <v>9</v>
      </c>
      <c r="J7" t="s">
        <v>19</v>
      </c>
      <c r="K7" s="139" t="str">
        <f t="shared" si="0"/>
        <v>30х40, 60 мкм, молочный</v>
      </c>
      <c r="L7" s="139" t="str">
        <f t="shared" si="1"/>
        <v>insert into Category (parentId,tip) values(412,'30х40, 60 мкм, молочный');</v>
      </c>
      <c r="R7" s="152" t="str">
        <f t="shared" si="2"/>
        <v>insert into price (catId,tiraz,cena) values (193,0,9);</v>
      </c>
    </row>
    <row r="8" spans="1:18" ht="14.45" customHeight="1">
      <c r="A8" s="194"/>
      <c r="B8" s="148">
        <v>194</v>
      </c>
      <c r="C8" s="195" t="s">
        <v>24</v>
      </c>
      <c r="D8" s="196"/>
      <c r="E8" s="196"/>
      <c r="F8" s="196"/>
      <c r="G8" s="196"/>
      <c r="H8" s="197"/>
      <c r="I8" s="110">
        <v>10.5</v>
      </c>
      <c r="J8" s="139" t="s">
        <v>19</v>
      </c>
      <c r="K8" s="139" t="str">
        <f t="shared" si="0"/>
        <v>30х40, 60 мкм, зеленый, синий, красный, желтый, черный, оранжевый, бордовый</v>
      </c>
      <c r="L8" s="139" t="str">
        <f t="shared" si="1"/>
        <v>insert into Category (parentId,tip) values(412,'30х40, 60 мкм, зеленый, синий, красный, желтый, черный, оранжевый, бордовый');</v>
      </c>
      <c r="R8" s="152" t="str">
        <f t="shared" si="2"/>
        <v>insert into price (catId,tiraz,cena) values (194,0,10,5);</v>
      </c>
    </row>
    <row r="9" spans="1:18">
      <c r="A9" s="190"/>
      <c r="B9" s="148">
        <v>195</v>
      </c>
      <c r="C9" s="191" t="s">
        <v>20</v>
      </c>
      <c r="D9" s="192"/>
      <c r="E9" s="192"/>
      <c r="F9" s="192"/>
      <c r="G9" s="192"/>
      <c r="H9" s="193"/>
      <c r="I9" s="110">
        <v>12.149999999999999</v>
      </c>
      <c r="J9" s="139" t="s">
        <v>19</v>
      </c>
      <c r="K9" s="139" t="str">
        <f t="shared" si="0"/>
        <v>30х40, 60 мкм, серебро</v>
      </c>
      <c r="L9" s="139" t="str">
        <f t="shared" si="1"/>
        <v>insert into Category (parentId,tip) values(412,'30х40, 60 мкм, серебро');</v>
      </c>
      <c r="R9" s="152" t="str">
        <f t="shared" si="2"/>
        <v>insert into price (catId,tiraz,cena) values (195,0,12,15);</v>
      </c>
    </row>
    <row r="10" spans="1:18">
      <c r="A10" s="189" t="s">
        <v>21</v>
      </c>
      <c r="B10" s="148">
        <v>196</v>
      </c>
      <c r="C10" s="191" t="s">
        <v>17</v>
      </c>
      <c r="D10" s="192"/>
      <c r="E10" s="192"/>
      <c r="F10" s="192"/>
      <c r="G10" s="192"/>
      <c r="H10" s="193"/>
      <c r="I10" s="110">
        <v>12</v>
      </c>
      <c r="J10" t="s">
        <v>21</v>
      </c>
      <c r="K10" s="139" t="str">
        <f t="shared" si="0"/>
        <v>40х50, 60 мкм, молочный</v>
      </c>
      <c r="L10" s="139" t="str">
        <f t="shared" si="1"/>
        <v>insert into Category (parentId,tip) values(412,'40х50, 60 мкм, молочный');</v>
      </c>
      <c r="R10" s="152" t="str">
        <f t="shared" si="2"/>
        <v>insert into price (catId,tiraz,cena) values (196,0,12);</v>
      </c>
    </row>
    <row r="11" spans="1:18" ht="14.45" customHeight="1">
      <c r="A11" s="194"/>
      <c r="B11" s="148">
        <v>197</v>
      </c>
      <c r="C11" s="195" t="s">
        <v>24</v>
      </c>
      <c r="D11" s="196"/>
      <c r="E11" s="196"/>
      <c r="F11" s="196"/>
      <c r="G11" s="196"/>
      <c r="H11" s="197"/>
      <c r="I11" s="110">
        <v>12.75</v>
      </c>
      <c r="J11" s="139" t="s">
        <v>21</v>
      </c>
      <c r="K11" s="139" t="str">
        <f t="shared" si="0"/>
        <v>40х50, 60 мкм, зеленый, синий, красный, желтый, черный, оранжевый, бордовый</v>
      </c>
      <c r="L11" s="139" t="str">
        <f t="shared" si="1"/>
        <v>insert into Category (parentId,tip) values(412,'40х50, 60 мкм, зеленый, синий, красный, желтый, черный, оранжевый, бордовый');</v>
      </c>
      <c r="R11" s="152" t="str">
        <f t="shared" si="2"/>
        <v>insert into price (catId,tiraz,cena) values (197,0,12,75);</v>
      </c>
    </row>
    <row r="12" spans="1:18">
      <c r="A12" s="194"/>
      <c r="B12" s="148">
        <v>198</v>
      </c>
      <c r="C12" s="191" t="s">
        <v>20</v>
      </c>
      <c r="D12" s="192"/>
      <c r="E12" s="192"/>
      <c r="F12" s="192"/>
      <c r="G12" s="192"/>
      <c r="H12" s="193"/>
      <c r="I12" s="110">
        <v>15</v>
      </c>
      <c r="J12" s="139" t="s">
        <v>21</v>
      </c>
      <c r="K12" s="139" t="str">
        <f t="shared" si="0"/>
        <v>40х50, 60 мкм, серебро</v>
      </c>
      <c r="L12" s="139" t="str">
        <f t="shared" si="1"/>
        <v>insert into Category (parentId,tip) values(412,'40х50, 60 мкм, серебро');</v>
      </c>
      <c r="R12" s="152" t="str">
        <f t="shared" si="2"/>
        <v>insert into price (catId,tiraz,cena) values (198,0,15);</v>
      </c>
    </row>
    <row r="13" spans="1:18">
      <c r="A13" s="190"/>
      <c r="B13" s="148">
        <v>199</v>
      </c>
      <c r="C13" s="191" t="s">
        <v>22</v>
      </c>
      <c r="D13" s="192"/>
      <c r="E13" s="192"/>
      <c r="F13" s="192"/>
      <c r="G13" s="192"/>
      <c r="H13" s="193"/>
      <c r="I13" s="110">
        <v>18</v>
      </c>
      <c r="J13" s="139" t="s">
        <v>21</v>
      </c>
      <c r="K13" s="139" t="str">
        <f t="shared" si="0"/>
        <v>40х50, 60 мкм, золото</v>
      </c>
      <c r="L13" s="139" t="str">
        <f t="shared" si="1"/>
        <v>insert into Category (parentId,tip) values(412,'40х50, 60 мкм, золото');</v>
      </c>
      <c r="R13" s="152" t="str">
        <f t="shared" si="2"/>
        <v>insert into price (catId,tiraz,cena) values (199,0,18);</v>
      </c>
    </row>
    <row r="14" spans="1:18" ht="15.75" thickBot="1">
      <c r="A14" s="16" t="s">
        <v>23</v>
      </c>
      <c r="B14" s="148">
        <v>200</v>
      </c>
      <c r="C14" s="191" t="s">
        <v>17</v>
      </c>
      <c r="D14" s="192"/>
      <c r="E14" s="192"/>
      <c r="F14" s="192"/>
      <c r="G14" s="192"/>
      <c r="H14" s="193"/>
      <c r="I14" s="110">
        <v>15</v>
      </c>
      <c r="J14" t="s">
        <v>23</v>
      </c>
      <c r="K14" s="139" t="str">
        <f t="shared" si="0"/>
        <v>40х50, 80 мкм, молочный</v>
      </c>
      <c r="L14" s="139" t="str">
        <f t="shared" si="1"/>
        <v>insert into Category (parentId,tip) values(412,'40х50, 80 мкм, молочный');</v>
      </c>
      <c r="R14" s="152" t="str">
        <f t="shared" si="2"/>
        <v>insert into price (catId,tiraz,cena) values (200,0,15);</v>
      </c>
    </row>
    <row r="17" spans="1:21" ht="20.25">
      <c r="A17" s="185" t="s">
        <v>12</v>
      </c>
      <c r="B17" s="185"/>
      <c r="C17" s="185"/>
      <c r="D17" s="185"/>
      <c r="E17" s="185"/>
      <c r="F17" s="185"/>
      <c r="G17" s="185"/>
      <c r="H17" s="185"/>
      <c r="I17" s="185"/>
    </row>
    <row r="18" spans="1:21" ht="15.75" thickBot="1"/>
    <row r="19" spans="1:21" ht="15.75">
      <c r="A19" s="10" t="s">
        <v>9</v>
      </c>
      <c r="B19" s="149"/>
      <c r="C19" s="111">
        <v>100</v>
      </c>
      <c r="D19" s="111">
        <v>300</v>
      </c>
      <c r="E19" s="111">
        <v>500</v>
      </c>
      <c r="F19" s="111">
        <v>1000</v>
      </c>
      <c r="G19" s="111">
        <v>2000</v>
      </c>
      <c r="H19" s="112">
        <v>5000</v>
      </c>
      <c r="K19" s="153"/>
    </row>
    <row r="20" spans="1:21" ht="15.75">
      <c r="A20" s="15" t="s">
        <v>2</v>
      </c>
      <c r="B20" s="153">
        <v>83</v>
      </c>
      <c r="C20" s="110">
        <v>20</v>
      </c>
      <c r="D20" s="110">
        <v>15</v>
      </c>
      <c r="E20" s="110">
        <v>14.25</v>
      </c>
      <c r="F20" s="110">
        <v>12</v>
      </c>
      <c r="G20" s="110">
        <v>11.25</v>
      </c>
      <c r="H20" s="110">
        <v>10.5</v>
      </c>
      <c r="I20" s="18"/>
      <c r="K20" s="153" t="str">
        <f>"delete price where catId="&amp;$B20&amp;";"</f>
        <v>delete price where catId=83;</v>
      </c>
      <c r="L20" s="153" t="str">
        <f>"insert into price (catId,tiraz,cena) values ("&amp;$B20&amp;","&amp;C$19&amp;","&amp;C20&amp;");"</f>
        <v>insert into price (catId,tiraz,cena) values (83,100,20);</v>
      </c>
      <c r="M20" s="153" t="str">
        <f t="shared" ref="M20:Q23" si="3">"insert into price (catId,tiraz,cena) values ("&amp;$B20&amp;","&amp;D$19&amp;","&amp;D20&amp;");"</f>
        <v>insert into price (catId,tiraz,cena) values (83,300,15);</v>
      </c>
      <c r="N20" s="153" t="str">
        <f t="shared" si="3"/>
        <v>insert into price (catId,tiraz,cena) values (83,500,14,25);</v>
      </c>
      <c r="O20" s="153" t="str">
        <f t="shared" si="3"/>
        <v>insert into price (catId,tiraz,cena) values (83,1000,12);</v>
      </c>
      <c r="P20" s="153" t="str">
        <f t="shared" si="3"/>
        <v>insert into price (catId,tiraz,cena) values (83,2000,11,25);</v>
      </c>
      <c r="Q20" s="153" t="str">
        <f>"insert into price (catId,tiraz,cena) values ("&amp;$B20&amp;","&amp;H$19&amp;","&amp;H20&amp;");"</f>
        <v>insert into price (catId,tiraz,cena) values (83,5000,10,5);</v>
      </c>
      <c r="R20" s="153"/>
      <c r="S20" s="153"/>
      <c r="T20" s="153"/>
      <c r="U20" s="153"/>
    </row>
    <row r="21" spans="1:21" ht="15.75">
      <c r="A21" s="15" t="s">
        <v>3</v>
      </c>
      <c r="B21" s="153">
        <v>84</v>
      </c>
      <c r="C21" s="110">
        <v>31</v>
      </c>
      <c r="D21" s="110">
        <v>21</v>
      </c>
      <c r="E21" s="110">
        <v>19.5</v>
      </c>
      <c r="F21" s="110">
        <v>18</v>
      </c>
      <c r="G21" s="110">
        <v>15</v>
      </c>
      <c r="H21" s="110">
        <v>13</v>
      </c>
      <c r="I21" s="18"/>
      <c r="K21" s="153" t="str">
        <f t="shared" ref="K21:K23" si="4">"delete price where catId="&amp;$B21&amp;";"</f>
        <v>delete price where catId=84;</v>
      </c>
      <c r="L21" s="153" t="str">
        <f t="shared" ref="L21:L22" si="5">"insert into price (catId,tiraz,cena) values ("&amp;$B21&amp;","&amp;C$19&amp;","&amp;C21&amp;");"</f>
        <v>insert into price (catId,tiraz,cena) values (84,100,31);</v>
      </c>
      <c r="M21" s="153" t="str">
        <f t="shared" si="3"/>
        <v>insert into price (catId,tiraz,cena) values (84,300,21);</v>
      </c>
      <c r="N21" s="153" t="str">
        <f t="shared" si="3"/>
        <v>insert into price (catId,tiraz,cena) values (84,500,19,5);</v>
      </c>
      <c r="O21" s="153" t="str">
        <f t="shared" si="3"/>
        <v>insert into price (catId,tiraz,cena) values (84,1000,18);</v>
      </c>
      <c r="P21" s="153" t="str">
        <f t="shared" si="3"/>
        <v>insert into price (catId,tiraz,cena) values (84,2000,15);</v>
      </c>
      <c r="Q21" s="153" t="str">
        <f t="shared" si="3"/>
        <v>insert into price (catId,tiraz,cena) values (84,5000,13);</v>
      </c>
      <c r="R21" s="153"/>
      <c r="S21" s="153"/>
      <c r="T21" s="153"/>
      <c r="U21" s="153"/>
    </row>
    <row r="22" spans="1:21" ht="15.75">
      <c r="A22" s="15" t="s">
        <v>4</v>
      </c>
      <c r="B22" s="153">
        <v>85</v>
      </c>
      <c r="C22" s="110">
        <v>41</v>
      </c>
      <c r="D22" s="110">
        <v>30</v>
      </c>
      <c r="E22" s="110">
        <v>27</v>
      </c>
      <c r="F22" s="110">
        <v>24</v>
      </c>
      <c r="G22" s="110">
        <v>18.75</v>
      </c>
      <c r="H22" s="110">
        <v>17</v>
      </c>
      <c r="I22" s="18"/>
      <c r="K22" s="153" t="str">
        <f t="shared" si="4"/>
        <v>delete price where catId=85;</v>
      </c>
      <c r="L22" s="153" t="str">
        <f t="shared" si="5"/>
        <v>insert into price (catId,tiraz,cena) values (85,100,41);</v>
      </c>
      <c r="M22" s="153" t="str">
        <f t="shared" si="3"/>
        <v>insert into price (catId,tiraz,cena) values (85,300,30);</v>
      </c>
      <c r="N22" s="153" t="str">
        <f t="shared" si="3"/>
        <v>insert into price (catId,tiraz,cena) values (85,500,27);</v>
      </c>
      <c r="O22" s="153" t="str">
        <f t="shared" si="3"/>
        <v>insert into price (catId,tiraz,cena) values (85,1000,24);</v>
      </c>
      <c r="P22" s="153" t="str">
        <f t="shared" si="3"/>
        <v>insert into price (catId,tiraz,cena) values (85,2000,18,75);</v>
      </c>
      <c r="Q22" s="153" t="str">
        <f t="shared" si="3"/>
        <v>insert into price (catId,tiraz,cena) values (85,5000,17);</v>
      </c>
      <c r="R22" s="153"/>
      <c r="S22" s="153"/>
      <c r="T22" s="153"/>
      <c r="U22" s="153"/>
    </row>
    <row r="23" spans="1:21" ht="15.75">
      <c r="A23" s="15" t="s">
        <v>5</v>
      </c>
      <c r="B23" s="153">
        <v>86</v>
      </c>
      <c r="C23" s="110">
        <v>48</v>
      </c>
      <c r="D23" s="110">
        <v>33</v>
      </c>
      <c r="E23" s="110">
        <v>30</v>
      </c>
      <c r="F23" s="110">
        <v>27</v>
      </c>
      <c r="G23" s="110">
        <v>22.5</v>
      </c>
      <c r="H23" s="110">
        <v>20</v>
      </c>
      <c r="I23" s="18"/>
      <c r="K23" s="153" t="str">
        <f t="shared" si="4"/>
        <v>delete price where catId=86;</v>
      </c>
      <c r="L23" s="153" t="str">
        <f>"insert into price (catId,tiraz,cena) values ("&amp;$B23&amp;","&amp;C$19&amp;","&amp;C23&amp;");"</f>
        <v>insert into price (catId,tiraz,cena) values (86,100,48);</v>
      </c>
      <c r="M23" s="153" t="str">
        <f t="shared" si="3"/>
        <v>insert into price (catId,tiraz,cena) values (86,300,33);</v>
      </c>
      <c r="N23" s="153" t="str">
        <f t="shared" si="3"/>
        <v>insert into price (catId,tiraz,cena) values (86,500,30);</v>
      </c>
      <c r="O23" s="153" t="str">
        <f t="shared" si="3"/>
        <v>insert into price (catId,tiraz,cena) values (86,1000,27);</v>
      </c>
      <c r="P23" s="153" t="str">
        <f t="shared" si="3"/>
        <v>insert into price (catId,tiraz,cena) values (86,2000,22,5);</v>
      </c>
      <c r="Q23" s="153" t="str">
        <f t="shared" si="3"/>
        <v>insert into price (catId,tiraz,cena) values (86,5000,20);</v>
      </c>
      <c r="R23" s="153"/>
      <c r="S23" s="153"/>
      <c r="T23" s="153"/>
      <c r="U23" s="153"/>
    </row>
  </sheetData>
  <mergeCells count="16">
    <mergeCell ref="A1:I1"/>
    <mergeCell ref="A17:I17"/>
    <mergeCell ref="C4:H4"/>
    <mergeCell ref="A5:A6"/>
    <mergeCell ref="C5:H5"/>
    <mergeCell ref="C6:H6"/>
    <mergeCell ref="A10:A13"/>
    <mergeCell ref="C10:H10"/>
    <mergeCell ref="C11:H11"/>
    <mergeCell ref="C12:H12"/>
    <mergeCell ref="C13:H13"/>
    <mergeCell ref="A7:A9"/>
    <mergeCell ref="C7:H7"/>
    <mergeCell ref="C8:H8"/>
    <mergeCell ref="C9:H9"/>
    <mergeCell ref="C14:H1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85" zoomScaleNormal="85" workbookViewId="0">
      <selection activeCell="B5" sqref="B5:B6"/>
    </sheetView>
  </sheetViews>
  <sheetFormatPr defaultRowHeight="15"/>
  <cols>
    <col min="1" max="1" width="16.28515625" customWidth="1"/>
    <col min="2" max="2" width="16.28515625" style="153" customWidth="1"/>
    <col min="3" max="3" width="11.7109375" customWidth="1"/>
    <col min="4" max="4" width="9.5703125" bestFit="1" customWidth="1"/>
    <col min="5" max="5" width="11.28515625" bestFit="1" customWidth="1"/>
    <col min="6" max="6" width="9.28515625" bestFit="1" customWidth="1"/>
    <col min="9" max="9" width="8.85546875" customWidth="1"/>
  </cols>
  <sheetData>
    <row r="1" spans="1:15" s="4" customFormat="1" ht="36" customHeight="1">
      <c r="A1" s="198" t="s">
        <v>124</v>
      </c>
      <c r="B1" s="198"/>
      <c r="C1" s="198"/>
      <c r="D1" s="198"/>
      <c r="E1" s="198"/>
      <c r="F1" s="198"/>
      <c r="G1" s="198"/>
      <c r="H1" s="198"/>
    </row>
    <row r="2" spans="1:15" s="4" customFormat="1" ht="36">
      <c r="A2" s="37"/>
      <c r="B2" s="118"/>
      <c r="C2" s="37"/>
      <c r="D2" s="37"/>
      <c r="E2" s="114"/>
      <c r="F2" s="37"/>
    </row>
    <row r="3" spans="1:15" ht="18.75">
      <c r="A3" s="162" t="s">
        <v>128</v>
      </c>
      <c r="B3" s="163"/>
      <c r="C3" s="163"/>
      <c r="D3" s="163"/>
      <c r="E3" s="163"/>
      <c r="F3" s="163"/>
    </row>
    <row r="4" spans="1:15" ht="15.75">
      <c r="A4" s="1" t="s">
        <v>152</v>
      </c>
      <c r="B4" s="1"/>
      <c r="C4" s="117">
        <v>20</v>
      </c>
      <c r="D4" s="116">
        <v>100</v>
      </c>
      <c r="E4" s="116">
        <v>250</v>
      </c>
      <c r="F4" s="116">
        <v>500</v>
      </c>
      <c r="G4" s="116">
        <v>1000</v>
      </c>
      <c r="H4" s="116">
        <v>1500</v>
      </c>
      <c r="I4" s="2"/>
    </row>
    <row r="5" spans="1:15" ht="15.75">
      <c r="A5" s="12" t="s">
        <v>123</v>
      </c>
      <c r="B5" s="12">
        <v>203</v>
      </c>
      <c r="C5" s="102">
        <v>70</v>
      </c>
      <c r="D5" s="102">
        <v>40</v>
      </c>
      <c r="E5" s="102">
        <v>36</v>
      </c>
      <c r="F5" s="102">
        <v>32</v>
      </c>
      <c r="G5" s="102">
        <v>28</v>
      </c>
      <c r="H5" s="102">
        <v>24</v>
      </c>
      <c r="I5" s="3"/>
      <c r="J5" s="153" t="str">
        <f>"insert into price (catId,tiraz,cena) values ("&amp;$B5&amp;","&amp;C$4&amp;","&amp;C5&amp;");"</f>
        <v>insert into price (catId,tiraz,cena) values (203,20,70);</v>
      </c>
      <c r="K5" s="153" t="str">
        <f t="shared" ref="K5:O6" si="0">"insert into price (catId,tiraz,cena) values ("&amp;$B5&amp;","&amp;D$4&amp;","&amp;D5&amp;");"</f>
        <v>insert into price (catId,tiraz,cena) values (203,100,40);</v>
      </c>
      <c r="L5" s="153" t="str">
        <f t="shared" si="0"/>
        <v>insert into price (catId,tiraz,cena) values (203,250,36);</v>
      </c>
      <c r="M5" s="153" t="str">
        <f t="shared" si="0"/>
        <v>insert into price (catId,tiraz,cena) values (203,500,32);</v>
      </c>
      <c r="N5" s="153" t="str">
        <f t="shared" si="0"/>
        <v>insert into price (catId,tiraz,cena) values (203,1000,28);</v>
      </c>
      <c r="O5" s="153" t="str">
        <f>"insert into price (catId,tiraz,cena) values ("&amp;$B5&amp;","&amp;H$4&amp;","&amp;H5&amp;");"</f>
        <v>insert into price (catId,tiraz,cena) values (203,1500,24);</v>
      </c>
    </row>
    <row r="6" spans="1:15" ht="15.75">
      <c r="A6" s="12" t="s">
        <v>122</v>
      </c>
      <c r="B6" s="12">
        <v>204</v>
      </c>
      <c r="C6" s="102">
        <v>80</v>
      </c>
      <c r="D6" s="102">
        <v>50</v>
      </c>
      <c r="E6" s="102">
        <v>44</v>
      </c>
      <c r="F6" s="102">
        <v>40</v>
      </c>
      <c r="G6" s="102">
        <v>38</v>
      </c>
      <c r="H6" s="102">
        <v>30</v>
      </c>
      <c r="J6" s="153" t="str">
        <f>"insert into price (catId,tiraz,cena) values ("&amp;$B6&amp;","&amp;C$4&amp;","&amp;C6&amp;");"</f>
        <v>insert into price (catId,tiraz,cena) values (204,20,80);</v>
      </c>
      <c r="K6" s="153" t="str">
        <f t="shared" si="0"/>
        <v>insert into price (catId,tiraz,cena) values (204,100,50);</v>
      </c>
      <c r="L6" s="153" t="str">
        <f t="shared" si="0"/>
        <v>insert into price (catId,tiraz,cena) values (204,250,44);</v>
      </c>
      <c r="M6" s="153" t="str">
        <f t="shared" si="0"/>
        <v>insert into price (catId,tiraz,cena) values (204,500,40);</v>
      </c>
      <c r="N6" s="153" t="str">
        <f t="shared" si="0"/>
        <v>insert into price (catId,tiraz,cena) values (204,1000,38);</v>
      </c>
      <c r="O6" s="153" t="str">
        <f t="shared" si="0"/>
        <v>insert into price (catId,tiraz,cena) values (204,1500,30);</v>
      </c>
    </row>
    <row r="7" spans="1:15">
      <c r="A7" s="19"/>
      <c r="B7" s="19"/>
      <c r="C7" s="19"/>
      <c r="D7" s="19"/>
      <c r="E7" s="19"/>
      <c r="F7" s="19"/>
    </row>
    <row r="8" spans="1:15">
      <c r="A8" s="19"/>
      <c r="B8" s="19"/>
      <c r="C8" s="19"/>
      <c r="D8" s="19"/>
      <c r="E8" s="19"/>
      <c r="F8" s="19"/>
    </row>
    <row r="9" spans="1:15" ht="15" customHeight="1">
      <c r="A9" s="42"/>
      <c r="B9" s="42"/>
      <c r="C9" s="42"/>
      <c r="D9" s="42"/>
      <c r="E9" s="42"/>
      <c r="F9" s="42"/>
    </row>
    <row r="10" spans="1:15">
      <c r="A10" s="42"/>
      <c r="B10" s="42"/>
      <c r="C10" s="42"/>
      <c r="D10" s="42"/>
      <c r="E10" s="42"/>
      <c r="F10" s="42"/>
      <c r="H10">
        <v>201</v>
      </c>
      <c r="I10" s="153" t="str">
        <f>"insert into Category (parentId,tip) values(301,'"&amp;A3&amp;"');"</f>
        <v>insert into Category (parentId,tip) values(301,'Закатной значок');</v>
      </c>
    </row>
    <row r="11" spans="1:15">
      <c r="A11" s="42"/>
      <c r="B11" s="42"/>
      <c r="C11" s="42"/>
      <c r="D11" s="42"/>
      <c r="E11" s="42"/>
      <c r="F11" s="42"/>
      <c r="H11">
        <v>202</v>
      </c>
      <c r="I11" s="153" t="str">
        <f>"insert into Category (parentId,tip) values(414,'"&amp;A4&amp;"');"</f>
        <v>insert into Category (parentId,tip) values(414,'размер');</v>
      </c>
    </row>
    <row r="12" spans="1:15">
      <c r="A12" s="42"/>
      <c r="B12" s="42"/>
      <c r="C12" s="42"/>
      <c r="D12" s="42"/>
      <c r="E12" s="42"/>
      <c r="F12" s="42"/>
      <c r="I12" s="153"/>
    </row>
    <row r="13" spans="1:15">
      <c r="A13" s="42"/>
      <c r="B13" s="42"/>
      <c r="C13" s="42"/>
      <c r="D13" s="42"/>
      <c r="E13" s="42"/>
      <c r="F13" s="42"/>
      <c r="I13" s="154"/>
    </row>
    <row r="14" spans="1:15">
      <c r="A14" s="42"/>
      <c r="B14" s="42"/>
      <c r="C14" s="42"/>
      <c r="D14" s="42"/>
      <c r="E14" s="42"/>
      <c r="F14" s="42"/>
      <c r="I14" s="89"/>
    </row>
    <row r="15" spans="1:15">
      <c r="A15" s="42"/>
      <c r="B15" s="42"/>
      <c r="C15" s="42"/>
      <c r="D15" s="42"/>
      <c r="E15" s="42"/>
      <c r="F15" s="42"/>
      <c r="H15">
        <v>203</v>
      </c>
      <c r="I15" s="153" t="str">
        <f>"insert into Category (parentId,tip) values("&amp;H11&amp;",'"&amp;A5&amp;"');"</f>
        <v>insert into Category (parentId,tip) values(202,'37 мм');</v>
      </c>
    </row>
    <row r="16" spans="1:15">
      <c r="A16" s="42"/>
      <c r="B16" s="42"/>
      <c r="C16" s="42"/>
      <c r="D16" s="42"/>
      <c r="E16" s="42"/>
      <c r="F16" s="42"/>
      <c r="H16">
        <v>204</v>
      </c>
      <c r="I16" s="153" t="str">
        <f>"insert into Category (parentId,tip) values("&amp;H11&amp;",'"&amp;A6&amp;"');"</f>
        <v>insert into Category (parentId,tip) values(202,'56 мм');</v>
      </c>
    </row>
    <row r="17" spans="1:9">
      <c r="A17" s="42"/>
      <c r="B17" s="42"/>
      <c r="C17" s="42"/>
      <c r="D17" s="42"/>
      <c r="E17" s="42"/>
      <c r="F17" s="42"/>
      <c r="I17" s="153"/>
    </row>
    <row r="18" spans="1:9">
      <c r="A18" s="42"/>
      <c r="B18" s="42"/>
      <c r="C18" s="42"/>
      <c r="D18" s="42"/>
      <c r="E18" s="42"/>
      <c r="F18" s="42"/>
    </row>
    <row r="19" spans="1:9">
      <c r="A19" s="42"/>
      <c r="B19" s="42"/>
      <c r="C19" s="42"/>
      <c r="D19" s="42"/>
      <c r="E19" s="42"/>
      <c r="F19" s="42"/>
    </row>
    <row r="20" spans="1:9">
      <c r="A20" s="42"/>
      <c r="B20" s="42"/>
      <c r="C20" s="42"/>
      <c r="D20" s="42"/>
      <c r="E20" s="42"/>
      <c r="F20" s="42"/>
    </row>
  </sheetData>
  <mergeCells count="2">
    <mergeCell ref="A3:F3"/>
    <mergeCell ref="A1:H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9" zoomScale="85" zoomScaleNormal="85" workbookViewId="0">
      <selection activeCell="H29" sqref="H29:O30"/>
    </sheetView>
  </sheetViews>
  <sheetFormatPr defaultRowHeight="15"/>
  <cols>
    <col min="1" max="1" width="12.42578125" customWidth="1"/>
    <col min="2" max="2" width="12.42578125" style="153" customWidth="1"/>
    <col min="9" max="9" width="9.85546875" bestFit="1" customWidth="1"/>
  </cols>
  <sheetData>
    <row r="1" spans="1:13" ht="59.25" customHeight="1" thickBot="1">
      <c r="A1" s="202" t="s">
        <v>124</v>
      </c>
      <c r="B1" s="202"/>
      <c r="C1" s="202"/>
      <c r="D1" s="202"/>
      <c r="E1" s="202"/>
      <c r="F1" s="202"/>
    </row>
    <row r="2" spans="1:13" ht="27.75" customHeight="1" thickTop="1">
      <c r="A2" s="24" t="s">
        <v>26</v>
      </c>
      <c r="B2" s="150"/>
      <c r="C2" s="199" t="s">
        <v>28</v>
      </c>
      <c r="D2" s="200"/>
      <c r="E2" s="200"/>
      <c r="F2" s="201"/>
    </row>
    <row r="3" spans="1:13" ht="27">
      <c r="A3" s="25" t="s">
        <v>27</v>
      </c>
      <c r="B3" s="151"/>
      <c r="C3" s="22" t="s">
        <v>29</v>
      </c>
      <c r="D3" s="23" t="s">
        <v>30</v>
      </c>
      <c r="E3" s="23" t="s">
        <v>31</v>
      </c>
      <c r="F3" s="26" t="s">
        <v>32</v>
      </c>
    </row>
    <row r="4" spans="1:13">
      <c r="A4" s="27" t="s">
        <v>33</v>
      </c>
      <c r="B4" s="155"/>
      <c r="C4" s="113">
        <v>233</v>
      </c>
      <c r="D4" s="113">
        <v>302</v>
      </c>
      <c r="E4" s="113">
        <v>439</v>
      </c>
      <c r="F4" s="113">
        <v>576</v>
      </c>
    </row>
    <row r="5" spans="1:13">
      <c r="A5" s="27" t="s">
        <v>34</v>
      </c>
      <c r="B5" s="155"/>
      <c r="C5" s="113">
        <v>179</v>
      </c>
      <c r="D5" s="113">
        <v>233</v>
      </c>
      <c r="E5" s="113">
        <v>370</v>
      </c>
      <c r="F5" s="113">
        <v>507</v>
      </c>
    </row>
    <row r="6" spans="1:13">
      <c r="A6" s="27" t="s">
        <v>35</v>
      </c>
      <c r="B6" s="155"/>
      <c r="C6" s="113">
        <v>137</v>
      </c>
      <c r="D6" s="113">
        <v>179</v>
      </c>
      <c r="E6" s="113">
        <v>316</v>
      </c>
      <c r="F6" s="113">
        <v>466</v>
      </c>
    </row>
    <row r="7" spans="1:13">
      <c r="A7" s="27" t="s">
        <v>36</v>
      </c>
      <c r="B7" s="155"/>
      <c r="C7" s="113">
        <v>124</v>
      </c>
      <c r="D7" s="113">
        <v>151</v>
      </c>
      <c r="E7" s="113">
        <v>288</v>
      </c>
      <c r="F7" s="113">
        <v>425</v>
      </c>
    </row>
    <row r="8" spans="1:13" ht="15.75" thickBot="1">
      <c r="A8" s="28" t="s">
        <v>37</v>
      </c>
      <c r="B8" s="156"/>
      <c r="C8" s="113">
        <v>110</v>
      </c>
      <c r="D8" s="113">
        <v>137</v>
      </c>
      <c r="E8" s="113">
        <v>274</v>
      </c>
      <c r="F8" s="113">
        <v>398</v>
      </c>
    </row>
    <row r="9" spans="1:13" ht="15.75" thickTop="1"/>
    <row r="11" spans="1:13" ht="15.75" thickBot="1">
      <c r="A11" s="25" t="s">
        <v>27</v>
      </c>
      <c r="B11" s="25"/>
      <c r="C11" s="27">
        <v>1</v>
      </c>
      <c r="D11" s="27">
        <v>6</v>
      </c>
      <c r="E11" s="27">
        <v>21</v>
      </c>
      <c r="F11" s="27">
        <v>50</v>
      </c>
      <c r="G11" s="28">
        <v>100</v>
      </c>
    </row>
    <row r="12" spans="1:13" ht="15.75" thickTop="1">
      <c r="A12" s="22" t="s">
        <v>29</v>
      </c>
      <c r="B12" s="153">
        <v>207</v>
      </c>
      <c r="C12" s="113">
        <v>233</v>
      </c>
      <c r="D12" s="113">
        <v>179</v>
      </c>
      <c r="E12" s="113">
        <v>137</v>
      </c>
      <c r="F12" s="113">
        <v>124</v>
      </c>
      <c r="G12" s="113">
        <v>110</v>
      </c>
      <c r="I12" s="153" t="str">
        <f>"insert into price (catId,tiraz,cena) values ("&amp;$B12&amp;","&amp;C$11&amp;","&amp;C12&amp;");"</f>
        <v>insert into price (catId,tiraz,cena) values (207,1,233);</v>
      </c>
      <c r="J12" s="153" t="str">
        <f t="shared" ref="J12:M15" si="0">"insert into price (catId,tiraz,cena) values ("&amp;$B12&amp;","&amp;D$11&amp;","&amp;D12&amp;");"</f>
        <v>insert into price (catId,tiraz,cena) values (207,6,179);</v>
      </c>
      <c r="K12" s="153" t="str">
        <f t="shared" si="0"/>
        <v>insert into price (catId,tiraz,cena) values (207,21,137);</v>
      </c>
      <c r="L12" s="153" t="str">
        <f t="shared" si="0"/>
        <v>insert into price (catId,tiraz,cena) values (207,50,124);</v>
      </c>
      <c r="M12" s="153" t="str">
        <f>"insert into price (catId,tiraz,cena) values ("&amp;$B12&amp;","&amp;G$11&amp;","&amp;G12&amp;");"</f>
        <v>insert into price (catId,tiraz,cena) values (207,100,110);</v>
      </c>
    </row>
    <row r="13" spans="1:13">
      <c r="A13" s="23" t="s">
        <v>30</v>
      </c>
      <c r="B13" s="153">
        <v>208</v>
      </c>
      <c r="C13" s="113">
        <v>302</v>
      </c>
      <c r="D13" s="113">
        <v>233</v>
      </c>
      <c r="E13" s="113">
        <v>179</v>
      </c>
      <c r="F13" s="113">
        <v>151</v>
      </c>
      <c r="G13" s="113">
        <v>137</v>
      </c>
      <c r="I13" s="153" t="str">
        <f t="shared" ref="I13:I15" si="1">"insert into price (catId,tiraz,cena) values ("&amp;$B13&amp;","&amp;C$11&amp;","&amp;C13&amp;");"</f>
        <v>insert into price (catId,tiraz,cena) values (208,1,302);</v>
      </c>
      <c r="J13" s="153" t="str">
        <f t="shared" si="0"/>
        <v>insert into price (catId,tiraz,cena) values (208,6,233);</v>
      </c>
      <c r="K13" s="153" t="str">
        <f t="shared" si="0"/>
        <v>insert into price (catId,tiraz,cena) values (208,21,179);</v>
      </c>
      <c r="L13" s="153" t="str">
        <f t="shared" si="0"/>
        <v>insert into price (catId,tiraz,cena) values (208,50,151);</v>
      </c>
      <c r="M13" s="153" t="str">
        <f t="shared" si="0"/>
        <v>insert into price (catId,tiraz,cena) values (208,100,137);</v>
      </c>
    </row>
    <row r="14" spans="1:13">
      <c r="A14" s="23" t="s">
        <v>31</v>
      </c>
      <c r="B14" s="153">
        <v>209</v>
      </c>
      <c r="C14" s="113">
        <v>439</v>
      </c>
      <c r="D14" s="113">
        <v>370</v>
      </c>
      <c r="E14" s="113">
        <v>316</v>
      </c>
      <c r="F14" s="113">
        <v>288</v>
      </c>
      <c r="G14" s="113">
        <v>274</v>
      </c>
      <c r="I14" s="153" t="str">
        <f t="shared" si="1"/>
        <v>insert into price (catId,tiraz,cena) values (209,1,439);</v>
      </c>
      <c r="J14" s="153" t="str">
        <f t="shared" si="0"/>
        <v>insert into price (catId,tiraz,cena) values (209,6,370);</v>
      </c>
      <c r="K14" s="153" t="str">
        <f t="shared" si="0"/>
        <v>insert into price (catId,tiraz,cena) values (209,21,316);</v>
      </c>
      <c r="L14" s="153" t="str">
        <f t="shared" si="0"/>
        <v>insert into price (catId,tiraz,cena) values (209,50,288);</v>
      </c>
      <c r="M14" s="153" t="str">
        <f t="shared" si="0"/>
        <v>insert into price (catId,tiraz,cena) values (209,100,274);</v>
      </c>
    </row>
    <row r="15" spans="1:13">
      <c r="A15" s="26" t="s">
        <v>32</v>
      </c>
      <c r="B15" s="153">
        <v>210</v>
      </c>
      <c r="C15" s="113">
        <v>576</v>
      </c>
      <c r="D15" s="113">
        <v>507</v>
      </c>
      <c r="E15" s="113">
        <v>466</v>
      </c>
      <c r="F15" s="113">
        <v>425</v>
      </c>
      <c r="G15" s="113">
        <v>398</v>
      </c>
      <c r="I15" s="153" t="str">
        <f t="shared" si="1"/>
        <v>insert into price (catId,tiraz,cena) values (210,1,576);</v>
      </c>
      <c r="J15" s="153" t="str">
        <f t="shared" si="0"/>
        <v>insert into price (catId,tiraz,cena) values (210,6,507);</v>
      </c>
      <c r="K15" s="153" t="str">
        <f t="shared" si="0"/>
        <v>insert into price (catId,tiraz,cena) values (210,21,466);</v>
      </c>
      <c r="L15" s="153" t="str">
        <f t="shared" si="0"/>
        <v>insert into price (catId,tiraz,cena) values (210,50,425);</v>
      </c>
      <c r="M15" s="153" t="str">
        <f t="shared" si="0"/>
        <v>insert into price (catId,tiraz,cena) values (210,100,398);</v>
      </c>
    </row>
    <row r="20" spans="1:11">
      <c r="H20" s="153">
        <v>205</v>
      </c>
      <c r="I20" s="153" t="str">
        <f>"insert into Category (parentId,tip) values(301,'dtg');"</f>
        <v>insert into Category (parentId,tip) values(301,'dtg');</v>
      </c>
    </row>
    <row r="21" spans="1:11">
      <c r="H21" s="153">
        <v>206</v>
      </c>
      <c r="I21" s="153" t="str">
        <f>"insert into Category (parentId,tip) values(415,'размер');"</f>
        <v>insert into Category (parentId,tip) values(415,'размер');</v>
      </c>
    </row>
    <row r="22" spans="1:11">
      <c r="H22" s="153"/>
      <c r="I22" s="153"/>
    </row>
    <row r="23" spans="1:11">
      <c r="H23" s="153"/>
      <c r="I23" s="154"/>
    </row>
    <row r="24" spans="1:11">
      <c r="H24" s="153"/>
      <c r="I24" s="89"/>
    </row>
    <row r="25" spans="1:11">
      <c r="H25" s="153">
        <v>207</v>
      </c>
    </row>
    <row r="26" spans="1:11">
      <c r="H26" s="153">
        <v>208</v>
      </c>
      <c r="I26" s="153" t="str">
        <f t="shared" ref="I26:I28" si="2">"insert into Category (parentId,tip) values("&amp;$H$21&amp;",'"&amp;A13&amp;"');"</f>
        <v>insert into Category (parentId,tip) values(206,'А4 (20х30)');</v>
      </c>
    </row>
    <row r="27" spans="1:11">
      <c r="H27" s="153">
        <v>209</v>
      </c>
      <c r="I27" s="153" t="str">
        <f t="shared" si="2"/>
        <v>insert into Category (parentId,tip) values(206,'А3 (30х40)');</v>
      </c>
    </row>
    <row r="28" spans="1:11">
      <c r="H28" s="153">
        <v>210</v>
      </c>
      <c r="I28" s="153" t="str">
        <f t="shared" si="2"/>
        <v>insert into Category (parentId,tip) values(206,'А2 (40х60)');</v>
      </c>
    </row>
    <row r="30" spans="1:11" ht="15.75" thickBot="1"/>
    <row r="31" spans="1:11" ht="36.75" thickBot="1">
      <c r="A31" s="157" t="s">
        <v>153</v>
      </c>
      <c r="C31" s="158">
        <v>1</v>
      </c>
      <c r="D31" s="158">
        <v>11</v>
      </c>
      <c r="E31" s="158">
        <v>21</v>
      </c>
    </row>
    <row r="32" spans="1:11" ht="54.75" thickBot="1">
      <c r="A32" s="159" t="s">
        <v>154</v>
      </c>
      <c r="B32" s="153">
        <v>264</v>
      </c>
      <c r="C32" s="160">
        <v>303</v>
      </c>
      <c r="D32" s="160">
        <v>252</v>
      </c>
      <c r="E32" s="160">
        <v>210</v>
      </c>
      <c r="I32" s="153" t="str">
        <f>"insert into price (catId,tiraz,cena) values ("&amp;$B32&amp;","&amp;C$31&amp;","&amp;C32&amp;");"</f>
        <v>insert into price (catId,tiraz,cena) values (264,1,303);</v>
      </c>
      <c r="J32" s="153" t="str">
        <f t="shared" ref="J32:K32" si="3">"insert into price (catId,tiraz,cena) values ("&amp;$B32&amp;","&amp;D$31&amp;","&amp;D32&amp;");"</f>
        <v>insert into price (catId,tiraz,cena) values (264,11,252);</v>
      </c>
      <c r="K32" s="153" t="str">
        <f t="shared" si="3"/>
        <v>insert into price (catId,tiraz,cena) values (264,21,210);</v>
      </c>
    </row>
    <row r="33" spans="1:11" ht="54.75" thickBot="1">
      <c r="A33" s="159" t="s">
        <v>155</v>
      </c>
      <c r="B33" s="153">
        <v>265</v>
      </c>
      <c r="C33" s="160">
        <v>368</v>
      </c>
      <c r="D33" s="160">
        <v>306</v>
      </c>
      <c r="E33" s="160">
        <v>255</v>
      </c>
      <c r="I33" s="153" t="str">
        <f t="shared" ref="I33:I36" si="4">"insert into price (catId,tiraz,cena) values ("&amp;$B33&amp;","&amp;C$31&amp;","&amp;C33&amp;");"</f>
        <v>insert into price (catId,tiraz,cena) values (265,1,368);</v>
      </c>
      <c r="J33" s="153" t="str">
        <f t="shared" ref="J33:J36" si="5">"insert into price (catId,tiraz,cena) values ("&amp;$B33&amp;","&amp;D$31&amp;","&amp;D33&amp;");"</f>
        <v>insert into price (catId,tiraz,cena) values (265,11,306);</v>
      </c>
      <c r="K33" s="153" t="str">
        <f t="shared" ref="K33:K36" si="6">"insert into price (catId,tiraz,cena) values ("&amp;$B33&amp;","&amp;E$31&amp;","&amp;E33&amp;");"</f>
        <v>insert into price (catId,tiraz,cena) values (265,21,255);</v>
      </c>
    </row>
    <row r="34" spans="1:11" ht="54.75" thickBot="1">
      <c r="A34" s="159" t="s">
        <v>156</v>
      </c>
      <c r="B34" s="153">
        <v>266</v>
      </c>
      <c r="C34" s="160">
        <v>432</v>
      </c>
      <c r="D34" s="160">
        <v>360</v>
      </c>
      <c r="E34" s="160">
        <v>300</v>
      </c>
      <c r="I34" s="153" t="str">
        <f t="shared" si="4"/>
        <v>insert into price (catId,tiraz,cena) values (266,1,432);</v>
      </c>
      <c r="J34" s="153" t="str">
        <f t="shared" si="5"/>
        <v>insert into price (catId,tiraz,cena) values (266,11,360);</v>
      </c>
      <c r="K34" s="153" t="str">
        <f t="shared" si="6"/>
        <v>insert into price (catId,tiraz,cena) values (266,21,300);</v>
      </c>
    </row>
    <row r="35" spans="1:11" ht="54.75" thickBot="1">
      <c r="A35" s="159" t="s">
        <v>157</v>
      </c>
      <c r="B35" s="153">
        <v>267</v>
      </c>
      <c r="C35" s="160">
        <v>540</v>
      </c>
      <c r="D35" s="160">
        <v>450</v>
      </c>
      <c r="E35" s="160">
        <v>375</v>
      </c>
      <c r="I35" s="153" t="str">
        <f t="shared" si="4"/>
        <v>insert into price (catId,tiraz,cena) values (267,1,540);</v>
      </c>
      <c r="J35" s="153" t="str">
        <f t="shared" si="5"/>
        <v>insert into price (catId,tiraz,cena) values (267,11,450);</v>
      </c>
      <c r="K35" s="153" t="str">
        <f t="shared" si="6"/>
        <v>insert into price (catId,tiraz,cena) values (267,21,375);</v>
      </c>
    </row>
    <row r="36" spans="1:11" ht="54.75" thickBot="1">
      <c r="A36" s="161" t="s">
        <v>158</v>
      </c>
      <c r="B36" s="153">
        <v>268</v>
      </c>
      <c r="C36" s="160">
        <v>864</v>
      </c>
      <c r="D36" s="160">
        <v>720</v>
      </c>
      <c r="E36" s="160">
        <v>600</v>
      </c>
      <c r="I36" s="153" t="str">
        <f t="shared" si="4"/>
        <v>insert into price (catId,tiraz,cena) values (268,1,864);</v>
      </c>
      <c r="J36" s="153" t="str">
        <f t="shared" si="5"/>
        <v>insert into price (catId,tiraz,cena) values (268,11,720);</v>
      </c>
      <c r="K36" s="153" t="str">
        <f t="shared" si="6"/>
        <v>insert into price (catId,tiraz,cena) values (268,21,600);</v>
      </c>
    </row>
    <row r="39" spans="1:11">
      <c r="E39" s="153" t="str">
        <f>"insert into Category (parentId,tip) values(415,'"&amp;A32&amp;"');"</f>
        <v>insert into Category (parentId,tip) values(415,'A6 (10х15см)');</v>
      </c>
    </row>
    <row r="40" spans="1:11">
      <c r="E40" s="153" t="str">
        <f>"insert into Category (parentId,tip) values(415,'"&amp;A33&amp;"');"</f>
        <v>insert into Category (parentId,tip) values(415,'A5 (15х21см)');</v>
      </c>
    </row>
    <row r="41" spans="1:11">
      <c r="E41" s="153" t="str">
        <f>"insert into Category (parentId,tip) values(415,'"&amp;A34&amp;"');"</f>
        <v>insert into Category (parentId,tip) values(415,'A4 (21х30см)');</v>
      </c>
    </row>
    <row r="42" spans="1:11">
      <c r="E42" s="153" t="str">
        <f>"insert into Category (parentId,tip) values(415,'"&amp;A35&amp;"');"</f>
        <v>insert into Category (parentId,tip) values(415,'A3 (30х40см)');</v>
      </c>
    </row>
    <row r="43" spans="1:11">
      <c r="E43" s="153" t="str">
        <f>"insert into Category (parentId,tip) values(415,'"&amp;A36&amp;"');"</f>
        <v>insert into Category (parentId,tip) values(415,'A2 (40х50см)');</v>
      </c>
    </row>
  </sheetData>
  <mergeCells count="2">
    <mergeCell ref="C2:F2"/>
    <mergeCell ref="A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тампопечать</vt:lpstr>
      <vt:lpstr>Сублимация</vt:lpstr>
      <vt:lpstr>шелкография</vt:lpstr>
      <vt:lpstr>УФ печать</vt:lpstr>
      <vt:lpstr>Тиснение (2)</vt:lpstr>
      <vt:lpstr>Гравировка (2)</vt:lpstr>
      <vt:lpstr>печать пакетов</vt:lpstr>
      <vt:lpstr>Закатные значки</vt:lpstr>
      <vt:lpstr>dtg</vt:lpstr>
      <vt:lpstr>Баннеры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Larionov Maxim</cp:lastModifiedBy>
  <dcterms:created xsi:type="dcterms:W3CDTF">2017-05-17T05:14:17Z</dcterms:created>
  <dcterms:modified xsi:type="dcterms:W3CDTF">2019-04-05T10:02:02Z</dcterms:modified>
</cp:coreProperties>
</file>