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 activeTab="4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U48" i="15" l="1"/>
  <c r="T48" i="15"/>
  <c r="Q48" i="15"/>
  <c r="U47" i="15"/>
  <c r="T47" i="15"/>
  <c r="Q47" i="15"/>
  <c r="U46" i="15"/>
  <c r="T46" i="15"/>
  <c r="Q46" i="15"/>
  <c r="U45" i="15"/>
  <c r="T45" i="15"/>
  <c r="Q45" i="15"/>
  <c r="Q39" i="15"/>
  <c r="T39" i="15"/>
  <c r="U39" i="15"/>
  <c r="Q40" i="15"/>
  <c r="T40" i="15"/>
  <c r="U40" i="15"/>
  <c r="Q41" i="15"/>
  <c r="T41" i="15"/>
  <c r="U41" i="15"/>
  <c r="U38" i="15"/>
  <c r="T38" i="15"/>
  <c r="Q38" i="15"/>
  <c r="AA32" i="15"/>
  <c r="Z32" i="15"/>
  <c r="Y32" i="15"/>
  <c r="X32" i="15"/>
  <c r="W32" i="15"/>
  <c r="V32" i="15"/>
  <c r="U32" i="15"/>
  <c r="T32" i="15"/>
  <c r="S32" i="15"/>
  <c r="Q32" i="15"/>
  <c r="AA29" i="15"/>
  <c r="T29" i="15"/>
  <c r="U29" i="15"/>
  <c r="V29" i="15"/>
  <c r="W29" i="15"/>
  <c r="X29" i="15"/>
  <c r="Y29" i="15"/>
  <c r="Z29" i="15"/>
  <c r="S29" i="15"/>
  <c r="Q29" i="15"/>
  <c r="AA22" i="15"/>
  <c r="Z22" i="15"/>
  <c r="Y22" i="15"/>
  <c r="X22" i="15"/>
  <c r="W22" i="15"/>
  <c r="V22" i="15"/>
  <c r="U22" i="15"/>
  <c r="T22" i="15"/>
  <c r="S22" i="15"/>
  <c r="Q22" i="15"/>
  <c r="AA18" i="15"/>
  <c r="Y18" i="15"/>
  <c r="Z18" i="15"/>
  <c r="T18" i="15"/>
  <c r="U18" i="15"/>
  <c r="V18" i="15"/>
  <c r="W18" i="15"/>
  <c r="X18" i="15"/>
  <c r="S18" i="15"/>
  <c r="Q18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AD8" i="15"/>
  <c r="AC8" i="15"/>
  <c r="AB8" i="15"/>
  <c r="Y8" i="15"/>
  <c r="Z8" i="15"/>
  <c r="AA8" i="15"/>
  <c r="S8" i="15"/>
  <c r="T8" i="15"/>
  <c r="U8" i="15"/>
  <c r="V8" i="15"/>
  <c r="W8" i="15"/>
  <c r="X8" i="15"/>
  <c r="R8" i="15"/>
  <c r="Q8" i="15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35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S35" i="1"/>
  <c r="R35" i="1"/>
  <c r="Q35" i="1"/>
  <c r="P35" i="1"/>
  <c r="O35" i="1"/>
  <c r="W29" i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W27" i="1"/>
  <c r="V27" i="1"/>
  <c r="U27" i="1"/>
  <c r="T27" i="1"/>
  <c r="S27" i="1"/>
  <c r="R27" i="1"/>
  <c r="Q27" i="1"/>
  <c r="P27" i="1"/>
  <c r="O27" i="1"/>
  <c r="W26" i="1"/>
  <c r="V26" i="1"/>
  <c r="U26" i="1"/>
  <c r="T26" i="1"/>
  <c r="S26" i="1"/>
  <c r="R26" i="1"/>
  <c r="Q26" i="1"/>
  <c r="P26" i="1"/>
  <c r="O26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W19" i="1"/>
  <c r="V19" i="1"/>
  <c r="U19" i="1"/>
  <c r="T19" i="1"/>
  <c r="S19" i="1"/>
  <c r="R19" i="1"/>
  <c r="Q19" i="1"/>
  <c r="P19" i="1"/>
  <c r="O19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P5" i="1"/>
  <c r="Q5" i="1"/>
  <c r="R5" i="1"/>
  <c r="S5" i="1"/>
  <c r="T5" i="1"/>
  <c r="U5" i="1"/>
  <c r="V5" i="1"/>
  <c r="W5" i="1"/>
  <c r="O5" i="1"/>
  <c r="O5" i="14"/>
  <c r="W8" i="14"/>
  <c r="V8" i="14"/>
  <c r="U8" i="14"/>
  <c r="T8" i="14"/>
  <c r="S8" i="14"/>
  <c r="R8" i="14"/>
  <c r="Q8" i="14"/>
  <c r="P8" i="14"/>
  <c r="O8" i="14"/>
  <c r="W7" i="14"/>
  <c r="V7" i="14"/>
  <c r="U7" i="14"/>
  <c r="T7" i="14"/>
  <c r="S7" i="14"/>
  <c r="R7" i="14"/>
  <c r="Q7" i="14"/>
  <c r="P7" i="14"/>
  <c r="O7" i="14"/>
  <c r="W6" i="14"/>
  <c r="V6" i="14"/>
  <c r="U6" i="14"/>
  <c r="T6" i="14"/>
  <c r="S6" i="14"/>
  <c r="R6" i="14"/>
  <c r="Q6" i="14"/>
  <c r="P6" i="14"/>
  <c r="O6" i="14"/>
  <c r="W5" i="14"/>
  <c r="V5" i="14"/>
  <c r="U5" i="14"/>
  <c r="T5" i="14"/>
  <c r="S5" i="14"/>
  <c r="R5" i="14"/>
  <c r="Q5" i="14"/>
  <c r="P5" i="14"/>
  <c r="W18" i="14"/>
  <c r="V18" i="14"/>
  <c r="U18" i="14"/>
  <c r="T18" i="14"/>
  <c r="S18" i="14"/>
  <c r="R18" i="14"/>
  <c r="Q18" i="14"/>
  <c r="P18" i="14"/>
  <c r="O18" i="14"/>
  <c r="W17" i="14"/>
  <c r="V17" i="14"/>
  <c r="U17" i="14"/>
  <c r="T17" i="14"/>
  <c r="S17" i="14"/>
  <c r="R17" i="14"/>
  <c r="Q17" i="14"/>
  <c r="P17" i="14"/>
  <c r="O17" i="14"/>
  <c r="W16" i="14"/>
  <c r="V16" i="14"/>
  <c r="U16" i="14"/>
  <c r="T16" i="14"/>
  <c r="S16" i="14"/>
  <c r="R16" i="14"/>
  <c r="Q16" i="14"/>
  <c r="P16" i="14"/>
  <c r="O16" i="14"/>
  <c r="W15" i="14"/>
  <c r="V15" i="14"/>
  <c r="U15" i="14"/>
  <c r="T15" i="14"/>
  <c r="S15" i="14"/>
  <c r="R15" i="14"/>
  <c r="Q15" i="14"/>
  <c r="P15" i="14"/>
  <c r="O15" i="14"/>
  <c r="W27" i="14"/>
  <c r="O25" i="14"/>
  <c r="P25" i="14"/>
  <c r="Q25" i="14"/>
  <c r="R25" i="14"/>
  <c r="S25" i="14"/>
  <c r="T25" i="14"/>
  <c r="U25" i="14"/>
  <c r="V25" i="14"/>
  <c r="W25" i="14"/>
  <c r="O26" i="14"/>
  <c r="P26" i="14"/>
  <c r="Q26" i="14"/>
  <c r="R26" i="14"/>
  <c r="S26" i="14"/>
  <c r="T26" i="14"/>
  <c r="U26" i="14"/>
  <c r="V26" i="14"/>
  <c r="W26" i="14"/>
  <c r="O27" i="14"/>
  <c r="P27" i="14"/>
  <c r="Q27" i="14"/>
  <c r="R27" i="14"/>
  <c r="S27" i="14"/>
  <c r="T27" i="14"/>
  <c r="U27" i="14"/>
  <c r="V27" i="14"/>
  <c r="P24" i="14"/>
  <c r="Q24" i="14"/>
  <c r="R24" i="14"/>
  <c r="S24" i="14"/>
  <c r="T24" i="14"/>
  <c r="U24" i="14"/>
  <c r="V24" i="14"/>
  <c r="W24" i="14"/>
  <c r="O24" i="14"/>
  <c r="U38" i="14"/>
  <c r="T38" i="14"/>
  <c r="S38" i="14"/>
  <c r="R38" i="14"/>
  <c r="Q38" i="14"/>
  <c r="P38" i="14"/>
  <c r="O38" i="14"/>
  <c r="U37" i="14"/>
  <c r="T37" i="14"/>
  <c r="S37" i="14"/>
  <c r="R37" i="14"/>
  <c r="Q37" i="14"/>
  <c r="P37" i="14"/>
  <c r="O37" i="14"/>
  <c r="U36" i="14"/>
  <c r="T36" i="14"/>
  <c r="S36" i="14"/>
  <c r="R36" i="14"/>
  <c r="Q36" i="14"/>
  <c r="P36" i="14"/>
  <c r="O36" i="14"/>
  <c r="U35" i="14"/>
  <c r="T35" i="14"/>
  <c r="S35" i="14"/>
  <c r="R35" i="14"/>
  <c r="Q35" i="14"/>
  <c r="P35" i="14"/>
  <c r="O35" i="14"/>
  <c r="U47" i="14"/>
  <c r="T47" i="14"/>
  <c r="S47" i="14"/>
  <c r="R47" i="14"/>
  <c r="Q47" i="14"/>
  <c r="P47" i="14"/>
  <c r="O47" i="14"/>
  <c r="U46" i="14"/>
  <c r="T46" i="14"/>
  <c r="S46" i="14"/>
  <c r="R46" i="14"/>
  <c r="Q46" i="14"/>
  <c r="P46" i="14"/>
  <c r="O46" i="14"/>
  <c r="U45" i="14"/>
  <c r="T45" i="14"/>
  <c r="S45" i="14"/>
  <c r="R45" i="14"/>
  <c r="Q45" i="14"/>
  <c r="P45" i="14"/>
  <c r="O45" i="14"/>
  <c r="U44" i="14"/>
  <c r="T44" i="14"/>
  <c r="S44" i="14"/>
  <c r="R44" i="14"/>
  <c r="Q44" i="14"/>
  <c r="P44" i="14"/>
  <c r="O44" i="14"/>
  <c r="O54" i="14"/>
  <c r="P54" i="14"/>
  <c r="Q54" i="14"/>
  <c r="R54" i="14"/>
  <c r="S54" i="14"/>
  <c r="T54" i="14"/>
  <c r="U54" i="14"/>
  <c r="O55" i="14"/>
  <c r="P55" i="14"/>
  <c r="Q55" i="14"/>
  <c r="R55" i="14"/>
  <c r="S55" i="14"/>
  <c r="T55" i="14"/>
  <c r="U55" i="14"/>
  <c r="O56" i="14"/>
  <c r="P56" i="14"/>
  <c r="Q56" i="14"/>
  <c r="R56" i="14"/>
  <c r="S56" i="14"/>
  <c r="T56" i="14"/>
  <c r="U56" i="14"/>
  <c r="U53" i="14"/>
  <c r="P53" i="14"/>
  <c r="Q53" i="14"/>
  <c r="R53" i="14"/>
  <c r="S53" i="14"/>
  <c r="T53" i="14"/>
  <c r="O53" i="14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O77" i="14"/>
  <c r="P77" i="14"/>
  <c r="Q77" i="14"/>
  <c r="R77" i="14"/>
  <c r="S77" i="14"/>
  <c r="T77" i="14"/>
  <c r="U77" i="14"/>
  <c r="O78" i="14"/>
  <c r="P78" i="14"/>
  <c r="Q78" i="14"/>
  <c r="R78" i="14"/>
  <c r="S78" i="14"/>
  <c r="T78" i="14"/>
  <c r="U78" i="14"/>
  <c r="O79" i="14"/>
  <c r="P79" i="14"/>
  <c r="Q79" i="14"/>
  <c r="R79" i="14"/>
  <c r="S79" i="14"/>
  <c r="T79" i="14"/>
  <c r="U79" i="14"/>
  <c r="O80" i="14"/>
  <c r="P80" i="14"/>
  <c r="Q80" i="14"/>
  <c r="R80" i="14"/>
  <c r="S80" i="14"/>
  <c r="T80" i="14"/>
  <c r="U80" i="14"/>
  <c r="V77" i="14"/>
  <c r="V78" i="14"/>
  <c r="V79" i="14"/>
  <c r="V80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E5" i="1"/>
  <c r="N6" i="1"/>
  <c r="N7" i="1"/>
  <c r="N8" i="1"/>
  <c r="N5" i="1"/>
  <c r="E86" i="1"/>
  <c r="AC11" i="1"/>
  <c r="AD11" i="1" s="1"/>
  <c r="AD12" i="1"/>
  <c r="AE11" i="1" l="1"/>
  <c r="AC12" i="1" l="1"/>
  <c r="AC10" i="1"/>
  <c r="AC9" i="1"/>
  <c r="AE9" i="1" l="1"/>
  <c r="AD9" i="1"/>
  <c r="AE10" i="1"/>
  <c r="AD10" i="1"/>
  <c r="D4" i="19"/>
  <c r="E4" i="19"/>
  <c r="F4" i="19"/>
  <c r="G4" i="19"/>
  <c r="C4" i="19"/>
  <c r="D26" i="19"/>
  <c r="E26" i="19"/>
  <c r="C26" i="19"/>
  <c r="C10" i="8" l="1"/>
  <c r="C11" i="8"/>
  <c r="C12" i="8"/>
  <c r="C13" i="8"/>
  <c r="C14" i="8"/>
  <c r="C15" i="8"/>
  <c r="C16" i="8"/>
  <c r="C17" i="8"/>
  <c r="C18" i="8"/>
  <c r="C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C4" i="13"/>
  <c r="D4" i="13"/>
  <c r="E4" i="13"/>
  <c r="F4" i="13"/>
  <c r="C5" i="13"/>
  <c r="D5" i="13"/>
  <c r="E5" i="13"/>
  <c r="F5" i="13"/>
  <c r="B5" i="13"/>
  <c r="B4" i="13"/>
  <c r="C88" i="18"/>
  <c r="C34" i="18" s="1"/>
  <c r="D88" i="18"/>
  <c r="D34" i="18" s="1"/>
  <c r="E88" i="18"/>
  <c r="E34" i="18" s="1"/>
  <c r="F88" i="18"/>
  <c r="F34" i="18" s="1"/>
  <c r="G88" i="18"/>
  <c r="G34" i="18" s="1"/>
  <c r="C89" i="18"/>
  <c r="C35" i="18" s="1"/>
  <c r="D89" i="18"/>
  <c r="D35" i="18" s="1"/>
  <c r="E89" i="18"/>
  <c r="E35" i="18" s="1"/>
  <c r="F89" i="18"/>
  <c r="F35" i="18" s="1"/>
  <c r="G89" i="18"/>
  <c r="G35" i="18" s="1"/>
  <c r="C90" i="18"/>
  <c r="C36" i="18" s="1"/>
  <c r="D90" i="18"/>
  <c r="D36" i="18" s="1"/>
  <c r="E90" i="18"/>
  <c r="E36" i="18" s="1"/>
  <c r="F90" i="18"/>
  <c r="F36" i="18" s="1"/>
  <c r="G90" i="18"/>
  <c r="G36" i="18" s="1"/>
  <c r="C91" i="18"/>
  <c r="C37" i="18" s="1"/>
  <c r="D91" i="18"/>
  <c r="D37" i="18" s="1"/>
  <c r="E91" i="18"/>
  <c r="E37" i="18" s="1"/>
  <c r="F91" i="18"/>
  <c r="F37" i="18" s="1"/>
  <c r="G91" i="18"/>
  <c r="G37" i="18" s="1"/>
  <c r="B89" i="18"/>
  <c r="B35" i="18" s="1"/>
  <c r="B90" i="18"/>
  <c r="B36" i="18" s="1"/>
  <c r="B91" i="18"/>
  <c r="B37" i="18" s="1"/>
  <c r="B88" i="18"/>
  <c r="B34" i="18" s="1"/>
  <c r="C69" i="18"/>
  <c r="C15" i="18" s="1"/>
  <c r="D69" i="18"/>
  <c r="D15" i="18" s="1"/>
  <c r="E69" i="18"/>
  <c r="E15" i="18" s="1"/>
  <c r="F69" i="18"/>
  <c r="F15" i="18" s="1"/>
  <c r="G69" i="18"/>
  <c r="G15" i="18" s="1"/>
  <c r="H69" i="18"/>
  <c r="H15" i="18" s="1"/>
  <c r="I69" i="18"/>
  <c r="I15" i="18" s="1"/>
  <c r="J69" i="18"/>
  <c r="J15" i="18" s="1"/>
  <c r="K69" i="18"/>
  <c r="K15" i="18" s="1"/>
  <c r="C70" i="18"/>
  <c r="C16" i="18" s="1"/>
  <c r="D70" i="18"/>
  <c r="D16" i="18" s="1"/>
  <c r="E70" i="18"/>
  <c r="E16" i="18" s="1"/>
  <c r="F70" i="18"/>
  <c r="F16" i="18" s="1"/>
  <c r="G70" i="18"/>
  <c r="G16" i="18" s="1"/>
  <c r="H70" i="18"/>
  <c r="H16" i="18" s="1"/>
  <c r="I70" i="18"/>
  <c r="I16" i="18" s="1"/>
  <c r="J70" i="18"/>
  <c r="J16" i="18" s="1"/>
  <c r="K70" i="18"/>
  <c r="K16" i="18" s="1"/>
  <c r="C71" i="18"/>
  <c r="C17" i="18" s="1"/>
  <c r="D71" i="18"/>
  <c r="D17" i="18" s="1"/>
  <c r="E71" i="18"/>
  <c r="E17" i="18" s="1"/>
  <c r="F71" i="18"/>
  <c r="F17" i="18" s="1"/>
  <c r="G71" i="18"/>
  <c r="G17" i="18" s="1"/>
  <c r="H71" i="18"/>
  <c r="H17" i="18" s="1"/>
  <c r="I71" i="18"/>
  <c r="I17" i="18" s="1"/>
  <c r="J71" i="18"/>
  <c r="J17" i="18" s="1"/>
  <c r="K71" i="18"/>
  <c r="K17" i="18" s="1"/>
  <c r="C72" i="18"/>
  <c r="C18" i="18" s="1"/>
  <c r="D72" i="18"/>
  <c r="D18" i="18" s="1"/>
  <c r="E72" i="18"/>
  <c r="E18" i="18" s="1"/>
  <c r="F72" i="18"/>
  <c r="F18" i="18" s="1"/>
  <c r="G72" i="18"/>
  <c r="G18" i="18" s="1"/>
  <c r="H72" i="18"/>
  <c r="H18" i="18" s="1"/>
  <c r="I72" i="18"/>
  <c r="I18" i="18" s="1"/>
  <c r="J72" i="18"/>
  <c r="J18" i="18" s="1"/>
  <c r="K72" i="18"/>
  <c r="K18" i="18" s="1"/>
  <c r="B70" i="18"/>
  <c r="B16" i="18" s="1"/>
  <c r="B71" i="18"/>
  <c r="B17" i="18" s="1"/>
  <c r="B72" i="18"/>
  <c r="B18" i="18" s="1"/>
  <c r="B69" i="18"/>
  <c r="B15" i="18" s="1"/>
  <c r="S3" i="18"/>
  <c r="S2" i="18"/>
  <c r="J16" i="17" l="1"/>
  <c r="F16" i="17"/>
  <c r="C16" i="17"/>
  <c r="K15" i="17"/>
  <c r="G15" i="17"/>
  <c r="C15" i="17"/>
  <c r="I11" i="17"/>
  <c r="F11" i="17"/>
  <c r="L9" i="17"/>
  <c r="H10" i="17"/>
  <c r="G10" i="17"/>
  <c r="C10" i="17"/>
  <c r="G5" i="17"/>
  <c r="J5" i="17"/>
  <c r="K5" i="17"/>
  <c r="E6" i="17"/>
  <c r="F6" i="17"/>
  <c r="I6" i="17"/>
  <c r="J6" i="17"/>
  <c r="C61" i="17"/>
  <c r="C5" i="17"/>
  <c r="J41" i="1"/>
  <c r="I41" i="1"/>
  <c r="H41" i="1"/>
  <c r="G41" i="1"/>
  <c r="F41" i="1"/>
  <c r="E41" i="1"/>
  <c r="I53" i="17"/>
  <c r="I15" i="17" s="1"/>
  <c r="I54" i="17"/>
  <c r="I16" i="17" s="1"/>
  <c r="F53" i="17"/>
  <c r="F15" i="17" s="1"/>
  <c r="F54" i="17"/>
  <c r="D53" i="17"/>
  <c r="D15" i="17" s="1"/>
  <c r="D54" i="17"/>
  <c r="D16" i="17" s="1"/>
  <c r="F48" i="17"/>
  <c r="F10" i="17" s="1"/>
  <c r="F49" i="17"/>
  <c r="E43" i="17"/>
  <c r="E5" i="17" s="1"/>
  <c r="F43" i="17"/>
  <c r="F5" i="17" s="1"/>
  <c r="E44" i="17"/>
  <c r="F44" i="17"/>
  <c r="C60" i="17"/>
  <c r="C43" i="17" s="1"/>
  <c r="K54" i="17"/>
  <c r="K16" i="17" s="1"/>
  <c r="J54" i="17"/>
  <c r="H54" i="17"/>
  <c r="H16" i="17" s="1"/>
  <c r="G54" i="17"/>
  <c r="G16" i="17" s="1"/>
  <c r="E54" i="17"/>
  <c r="E16" i="17" s="1"/>
  <c r="C54" i="17"/>
  <c r="K53" i="17"/>
  <c r="J53" i="17"/>
  <c r="J15" i="17" s="1"/>
  <c r="H53" i="17"/>
  <c r="H15" i="17" s="1"/>
  <c r="G53" i="17"/>
  <c r="E53" i="17"/>
  <c r="E15" i="17" s="1"/>
  <c r="C53" i="17"/>
  <c r="K48" i="17"/>
  <c r="K10" i="17" s="1"/>
  <c r="L47" i="17"/>
  <c r="K49" i="17"/>
  <c r="K11" i="17" s="1"/>
  <c r="L48" i="17"/>
  <c r="L10" i="17" s="1"/>
  <c r="J49" i="17"/>
  <c r="J11" i="17" s="1"/>
  <c r="I49" i="17"/>
  <c r="H49" i="17"/>
  <c r="H11" i="17" s="1"/>
  <c r="G49" i="17"/>
  <c r="G11" i="17" s="1"/>
  <c r="E49" i="17"/>
  <c r="E11" i="17" s="1"/>
  <c r="D49" i="17"/>
  <c r="D11" i="17" s="1"/>
  <c r="C49" i="17"/>
  <c r="C11" i="17" s="1"/>
  <c r="J48" i="17"/>
  <c r="J10" i="17" s="1"/>
  <c r="I48" i="17"/>
  <c r="I10" i="17" s="1"/>
  <c r="H48" i="17"/>
  <c r="G48" i="17"/>
  <c r="E48" i="17"/>
  <c r="E10" i="17" s="1"/>
  <c r="D48" i="17"/>
  <c r="D10" i="17" s="1"/>
  <c r="C48" i="17"/>
  <c r="G43" i="17"/>
  <c r="H43" i="17"/>
  <c r="H5" i="17" s="1"/>
  <c r="I43" i="17"/>
  <c r="I5" i="17" s="1"/>
  <c r="J43" i="17"/>
  <c r="K43" i="17"/>
  <c r="L42" i="17"/>
  <c r="L4" i="17" s="1"/>
  <c r="G44" i="17"/>
  <c r="G6" i="17" s="1"/>
  <c r="H44" i="17"/>
  <c r="H6" i="17" s="1"/>
  <c r="I44" i="17"/>
  <c r="J44" i="17"/>
  <c r="K44" i="17"/>
  <c r="K6" i="17" s="1"/>
  <c r="L43" i="17"/>
  <c r="L5" i="17" s="1"/>
  <c r="D44" i="17"/>
  <c r="D6" i="17" s="1"/>
  <c r="D43" i="17"/>
  <c r="D5" i="17" s="1"/>
  <c r="C38" i="16"/>
  <c r="C8" i="16" s="1"/>
  <c r="D38" i="16"/>
  <c r="E38" i="16"/>
  <c r="F38" i="16"/>
  <c r="G38" i="16"/>
  <c r="H38" i="16"/>
  <c r="I38" i="16"/>
  <c r="J38" i="16"/>
  <c r="D39" i="16"/>
  <c r="E39" i="16"/>
  <c r="F39" i="16"/>
  <c r="G39" i="16"/>
  <c r="H39" i="16"/>
  <c r="I39" i="16"/>
  <c r="J39" i="16"/>
  <c r="C39" i="16"/>
  <c r="F8" i="16"/>
  <c r="J8" i="16"/>
  <c r="F9" i="16"/>
  <c r="J9" i="16"/>
  <c r="E9" i="16"/>
  <c r="G9" i="16"/>
  <c r="I8" i="16"/>
  <c r="I9" i="16"/>
  <c r="H14" i="7"/>
  <c r="H15" i="7"/>
  <c r="H16" i="7"/>
  <c r="H17" i="7"/>
  <c r="H18" i="7"/>
  <c r="H13" i="7"/>
  <c r="C43" i="7"/>
  <c r="C4" i="7" s="1"/>
  <c r="D43" i="7"/>
  <c r="D4" i="7" s="1"/>
  <c r="E43" i="7"/>
  <c r="E4" i="7" s="1"/>
  <c r="F43" i="7"/>
  <c r="F4" i="7" s="1"/>
  <c r="G43" i="7"/>
  <c r="G4" i="7" s="1"/>
  <c r="H43" i="7"/>
  <c r="H4" i="7" s="1"/>
  <c r="I43" i="7"/>
  <c r="I4" i="7" s="1"/>
  <c r="J43" i="7"/>
  <c r="J4" i="7" s="1"/>
  <c r="K43" i="7"/>
  <c r="K4" i="7" s="1"/>
  <c r="L43" i="7"/>
  <c r="L4" i="7" s="1"/>
  <c r="M43" i="7"/>
  <c r="M4" i="7" s="1"/>
  <c r="N43" i="7"/>
  <c r="N4" i="7" s="1"/>
  <c r="C44" i="7"/>
  <c r="C5" i="7" s="1"/>
  <c r="D44" i="7"/>
  <c r="D5" i="7" s="1"/>
  <c r="E44" i="7"/>
  <c r="E5" i="7" s="1"/>
  <c r="F44" i="7"/>
  <c r="F5" i="7" s="1"/>
  <c r="G44" i="7"/>
  <c r="G5" i="7" s="1"/>
  <c r="H44" i="7"/>
  <c r="H5" i="7" s="1"/>
  <c r="I44" i="7"/>
  <c r="I5" i="7" s="1"/>
  <c r="J44" i="7"/>
  <c r="J5" i="7" s="1"/>
  <c r="K44" i="7"/>
  <c r="K5" i="7" s="1"/>
  <c r="L44" i="7"/>
  <c r="L5" i="7" s="1"/>
  <c r="M44" i="7"/>
  <c r="M5" i="7" s="1"/>
  <c r="N44" i="7"/>
  <c r="N5" i="7" s="1"/>
  <c r="C45" i="7"/>
  <c r="C6" i="7" s="1"/>
  <c r="D45" i="7"/>
  <c r="D6" i="7" s="1"/>
  <c r="E45" i="7"/>
  <c r="E6" i="7" s="1"/>
  <c r="F45" i="7"/>
  <c r="F6" i="7" s="1"/>
  <c r="G45" i="7"/>
  <c r="G6" i="7" s="1"/>
  <c r="H45" i="7"/>
  <c r="H6" i="7" s="1"/>
  <c r="I45" i="7"/>
  <c r="I6" i="7" s="1"/>
  <c r="J45" i="7"/>
  <c r="J6" i="7" s="1"/>
  <c r="K45" i="7"/>
  <c r="K6" i="7" s="1"/>
  <c r="L45" i="7"/>
  <c r="L6" i="7" s="1"/>
  <c r="M45" i="7"/>
  <c r="M6" i="7" s="1"/>
  <c r="N45" i="7"/>
  <c r="N6" i="7" s="1"/>
  <c r="C46" i="7"/>
  <c r="C7" i="7" s="1"/>
  <c r="D46" i="7"/>
  <c r="D7" i="7" s="1"/>
  <c r="E46" i="7"/>
  <c r="E7" i="7" s="1"/>
  <c r="F46" i="7"/>
  <c r="F7" i="7" s="1"/>
  <c r="G46" i="7"/>
  <c r="G7" i="7" s="1"/>
  <c r="H46" i="7"/>
  <c r="H7" i="7" s="1"/>
  <c r="I46" i="7"/>
  <c r="I7" i="7" s="1"/>
  <c r="J46" i="7"/>
  <c r="J7" i="7" s="1"/>
  <c r="K46" i="7"/>
  <c r="K7" i="7" s="1"/>
  <c r="L46" i="7"/>
  <c r="L7" i="7" s="1"/>
  <c r="M46" i="7"/>
  <c r="M7" i="7" s="1"/>
  <c r="N46" i="7"/>
  <c r="N7" i="7" s="1"/>
  <c r="B44" i="7"/>
  <c r="B5" i="7" s="1"/>
  <c r="B45" i="7"/>
  <c r="B6" i="7" s="1"/>
  <c r="B46" i="7"/>
  <c r="B7" i="7" s="1"/>
  <c r="B43" i="7"/>
  <c r="B4" i="7" s="1"/>
  <c r="C44" i="17" l="1"/>
  <c r="C6" i="17" s="1"/>
  <c r="E8" i="16"/>
  <c r="C9" i="16"/>
  <c r="D9" i="16"/>
  <c r="D8" i="16"/>
  <c r="H8" i="16"/>
  <c r="G39" i="15"/>
  <c r="G40" i="15"/>
  <c r="G41" i="15"/>
  <c r="G38" i="15"/>
  <c r="F39" i="15"/>
  <c r="F40" i="15"/>
  <c r="F41" i="15"/>
  <c r="F38" i="15"/>
  <c r="F29" i="15"/>
  <c r="G29" i="15"/>
  <c r="H29" i="15"/>
  <c r="I29" i="15"/>
  <c r="J29" i="15"/>
  <c r="K29" i="15"/>
  <c r="L29" i="15"/>
  <c r="M29" i="15"/>
  <c r="E29" i="15"/>
  <c r="F18" i="15"/>
  <c r="G18" i="15"/>
  <c r="H18" i="15"/>
  <c r="I18" i="15"/>
  <c r="J18" i="15"/>
  <c r="K18" i="15"/>
  <c r="L18" i="15"/>
  <c r="M18" i="15"/>
  <c r="E18" i="15"/>
  <c r="E8" i="15"/>
  <c r="F8" i="15"/>
  <c r="G8" i="15"/>
  <c r="H8" i="15"/>
  <c r="I8" i="15"/>
  <c r="J8" i="15"/>
  <c r="K8" i="15"/>
  <c r="L8" i="15"/>
  <c r="M8" i="15"/>
  <c r="N8" i="15"/>
  <c r="O8" i="15"/>
  <c r="P8" i="15"/>
  <c r="D8" i="15"/>
  <c r="F77" i="14"/>
  <c r="G77" i="14"/>
  <c r="H77" i="14"/>
  <c r="I77" i="14"/>
  <c r="J77" i="14"/>
  <c r="K77" i="14"/>
  <c r="L77" i="14"/>
  <c r="F78" i="14"/>
  <c r="G78" i="14"/>
  <c r="H78" i="14"/>
  <c r="I78" i="14"/>
  <c r="J78" i="14"/>
  <c r="K78" i="14"/>
  <c r="L78" i="14"/>
  <c r="F79" i="14"/>
  <c r="G79" i="14"/>
  <c r="H79" i="14"/>
  <c r="I79" i="14"/>
  <c r="J79" i="14"/>
  <c r="K79" i="14"/>
  <c r="L79" i="14"/>
  <c r="F80" i="14"/>
  <c r="G80" i="14"/>
  <c r="H80" i="14"/>
  <c r="I80" i="14"/>
  <c r="J80" i="14"/>
  <c r="K80" i="14"/>
  <c r="L80" i="14"/>
  <c r="E78" i="14"/>
  <c r="E79" i="14"/>
  <c r="E80" i="14"/>
  <c r="E77" i="14"/>
  <c r="F44" i="14"/>
  <c r="G44" i="14"/>
  <c r="H44" i="14"/>
  <c r="I44" i="14"/>
  <c r="J44" i="14"/>
  <c r="K44" i="14"/>
  <c r="F45" i="14"/>
  <c r="G45" i="14"/>
  <c r="H45" i="14"/>
  <c r="I45" i="14"/>
  <c r="J45" i="14"/>
  <c r="K45" i="14"/>
  <c r="F46" i="14"/>
  <c r="G46" i="14"/>
  <c r="H46" i="14"/>
  <c r="I46" i="14"/>
  <c r="J46" i="14"/>
  <c r="K46" i="14"/>
  <c r="F47" i="14"/>
  <c r="G47" i="14"/>
  <c r="H47" i="14"/>
  <c r="I47" i="14"/>
  <c r="J47" i="14"/>
  <c r="K47" i="14"/>
  <c r="E46" i="14"/>
  <c r="E169" i="14"/>
  <c r="E47" i="14" s="1"/>
  <c r="E168" i="14"/>
  <c r="E167" i="14"/>
  <c r="E45" i="14" s="1"/>
  <c r="E166" i="14"/>
  <c r="E44" i="14" s="1"/>
  <c r="F180" i="14"/>
  <c r="F154" i="14" s="1"/>
  <c r="G180" i="14"/>
  <c r="G53" i="14" s="1"/>
  <c r="H180" i="14"/>
  <c r="H154" i="14" s="1"/>
  <c r="I180" i="14"/>
  <c r="I173" i="14" s="1"/>
  <c r="I35" i="14" s="1"/>
  <c r="J180" i="14"/>
  <c r="J154" i="14" s="1"/>
  <c r="K180" i="14"/>
  <c r="K53" i="14" s="1"/>
  <c r="F181" i="14"/>
  <c r="F54" i="14" s="1"/>
  <c r="G181" i="14"/>
  <c r="G155" i="14" s="1"/>
  <c r="H181" i="14"/>
  <c r="H155" i="14" s="1"/>
  <c r="I181" i="14"/>
  <c r="I54" i="14" s="1"/>
  <c r="J181" i="14"/>
  <c r="J155" i="14" s="1"/>
  <c r="K181" i="14"/>
  <c r="K174" i="14" s="1"/>
  <c r="K36" i="14" s="1"/>
  <c r="F182" i="14"/>
  <c r="F156" i="14" s="1"/>
  <c r="G182" i="14"/>
  <c r="G55" i="14" s="1"/>
  <c r="H182" i="14"/>
  <c r="H175" i="14" s="1"/>
  <c r="H37" i="14" s="1"/>
  <c r="I182" i="14"/>
  <c r="I175" i="14" s="1"/>
  <c r="I37" i="14" s="1"/>
  <c r="J182" i="14"/>
  <c r="J156" i="14" s="1"/>
  <c r="K182" i="14"/>
  <c r="K55" i="14" s="1"/>
  <c r="E181" i="14"/>
  <c r="E54" i="14" s="1"/>
  <c r="E182" i="14"/>
  <c r="E175" i="14" s="1"/>
  <c r="F190" i="14"/>
  <c r="F183" i="14" s="1"/>
  <c r="F56" i="14" s="1"/>
  <c r="G190" i="14"/>
  <c r="G183" i="14" s="1"/>
  <c r="G157" i="14" s="1"/>
  <c r="H190" i="14"/>
  <c r="H183" i="14" s="1"/>
  <c r="H56" i="14" s="1"/>
  <c r="I190" i="14"/>
  <c r="I183" i="14" s="1"/>
  <c r="I56" i="14" s="1"/>
  <c r="J190" i="14"/>
  <c r="J183" i="14" s="1"/>
  <c r="J176" i="14" s="1"/>
  <c r="J38" i="14" s="1"/>
  <c r="K190" i="14"/>
  <c r="K183" i="14" s="1"/>
  <c r="K176" i="14" s="1"/>
  <c r="K163" i="14" s="1"/>
  <c r="E190" i="14"/>
  <c r="E183" i="14" s="1"/>
  <c r="E176" i="14" s="1"/>
  <c r="E38" i="14" s="1"/>
  <c r="L25" i="14"/>
  <c r="H26" i="14"/>
  <c r="F15" i="14"/>
  <c r="G15" i="14"/>
  <c r="H15" i="14"/>
  <c r="I15" i="14"/>
  <c r="J15" i="14"/>
  <c r="K15" i="14"/>
  <c r="L15" i="14"/>
  <c r="M15" i="14"/>
  <c r="F16" i="14"/>
  <c r="G16" i="14"/>
  <c r="H16" i="14"/>
  <c r="I16" i="14"/>
  <c r="J16" i="14"/>
  <c r="K16" i="14"/>
  <c r="L16" i="14"/>
  <c r="M16" i="14"/>
  <c r="F17" i="14"/>
  <c r="G17" i="14"/>
  <c r="H17" i="14"/>
  <c r="I17" i="14"/>
  <c r="J17" i="14"/>
  <c r="K17" i="14"/>
  <c r="L17" i="14"/>
  <c r="M17" i="14"/>
  <c r="F18" i="14"/>
  <c r="G18" i="14"/>
  <c r="H18" i="14"/>
  <c r="I18" i="14"/>
  <c r="J18" i="14"/>
  <c r="K18" i="14"/>
  <c r="L18" i="14"/>
  <c r="M18" i="14"/>
  <c r="J88" i="14"/>
  <c r="J89" i="14"/>
  <c r="J90" i="14"/>
  <c r="J91" i="14"/>
  <c r="L103" i="14"/>
  <c r="H104" i="14"/>
  <c r="I101" i="14"/>
  <c r="L101" i="14"/>
  <c r="H122" i="14"/>
  <c r="H109" i="14" s="1"/>
  <c r="J122" i="14"/>
  <c r="J7" i="14" s="1"/>
  <c r="E116" i="14"/>
  <c r="E104" i="14" s="1"/>
  <c r="E115" i="14"/>
  <c r="E17" i="14" s="1"/>
  <c r="E114" i="14"/>
  <c r="E113" i="14"/>
  <c r="E88" i="14" s="1"/>
  <c r="F127" i="14"/>
  <c r="F101" i="14" s="1"/>
  <c r="G127" i="14"/>
  <c r="G24" i="14" s="1"/>
  <c r="H127" i="14"/>
  <c r="H120" i="14" s="1"/>
  <c r="I127" i="14"/>
  <c r="I24" i="14" s="1"/>
  <c r="J127" i="14"/>
  <c r="J101" i="14" s="1"/>
  <c r="K127" i="14"/>
  <c r="K24" i="14" s="1"/>
  <c r="L127" i="14"/>
  <c r="L120" i="14" s="1"/>
  <c r="M127" i="14"/>
  <c r="M24" i="14" s="1"/>
  <c r="F128" i="14"/>
  <c r="G128" i="14"/>
  <c r="G25" i="14" s="1"/>
  <c r="H128" i="14"/>
  <c r="H102" i="14" s="1"/>
  <c r="I128" i="14"/>
  <c r="I25" i="14" s="1"/>
  <c r="J128" i="14"/>
  <c r="J102" i="14" s="1"/>
  <c r="K128" i="14"/>
  <c r="K25" i="14" s="1"/>
  <c r="L128" i="14"/>
  <c r="L102" i="14" s="1"/>
  <c r="M128" i="14"/>
  <c r="M25" i="14" s="1"/>
  <c r="F129" i="14"/>
  <c r="F26" i="14" s="1"/>
  <c r="G129" i="14"/>
  <c r="G122" i="14" s="1"/>
  <c r="G7" i="14" s="1"/>
  <c r="H129" i="14"/>
  <c r="H103" i="14" s="1"/>
  <c r="I129" i="14"/>
  <c r="I122" i="14" s="1"/>
  <c r="I109" i="14" s="1"/>
  <c r="J129" i="14"/>
  <c r="J26" i="14" s="1"/>
  <c r="K129" i="14"/>
  <c r="K122" i="14" s="1"/>
  <c r="K7" i="14" s="1"/>
  <c r="L129" i="14"/>
  <c r="L26" i="14" s="1"/>
  <c r="M129" i="14"/>
  <c r="M122" i="14" s="1"/>
  <c r="M109" i="14" s="1"/>
  <c r="F130" i="14"/>
  <c r="F123" i="14" s="1"/>
  <c r="F8" i="14" s="1"/>
  <c r="G130" i="14"/>
  <c r="G27" i="14" s="1"/>
  <c r="H130" i="14"/>
  <c r="H123" i="14" s="1"/>
  <c r="H8" i="14" s="1"/>
  <c r="I130" i="14"/>
  <c r="I104" i="14" s="1"/>
  <c r="J130" i="14"/>
  <c r="J123" i="14" s="1"/>
  <c r="K130" i="14"/>
  <c r="K27" i="14" s="1"/>
  <c r="L130" i="14"/>
  <c r="L123" i="14" s="1"/>
  <c r="L8" i="14" s="1"/>
  <c r="M130" i="14"/>
  <c r="M27" i="14" s="1"/>
  <c r="E128" i="14"/>
  <c r="E121" i="14" s="1"/>
  <c r="E129" i="14"/>
  <c r="E130" i="14"/>
  <c r="E123" i="14" s="1"/>
  <c r="E110" i="14" s="1"/>
  <c r="E127" i="14"/>
  <c r="E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E173" i="14"/>
  <c r="E142" i="14" s="1"/>
  <c r="E101" i="14"/>
  <c r="E27" i="14"/>
  <c r="E18" i="14"/>
  <c r="E16" i="14"/>
  <c r="M97" i="1"/>
  <c r="M98" i="1"/>
  <c r="M99" i="1"/>
  <c r="M100" i="1"/>
  <c r="I138" i="1"/>
  <c r="I35" i="1" s="1"/>
  <c r="I141" i="1"/>
  <c r="I128" i="1" s="1"/>
  <c r="I56" i="1"/>
  <c r="I59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E50" i="1"/>
  <c r="E51" i="1"/>
  <c r="E52" i="1"/>
  <c r="E49" i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I38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F145" i="1"/>
  <c r="F119" i="1" s="1"/>
  <c r="E145" i="1"/>
  <c r="E138" i="1" s="1"/>
  <c r="E35" i="1" s="1"/>
  <c r="F104" i="1"/>
  <c r="F78" i="1" s="1"/>
  <c r="G104" i="1"/>
  <c r="G26" i="1" s="1"/>
  <c r="H104" i="1"/>
  <c r="H97" i="1" s="1"/>
  <c r="I104" i="1"/>
  <c r="I97" i="1" s="1"/>
  <c r="J104" i="1"/>
  <c r="K104" i="1"/>
  <c r="K97" i="1" s="1"/>
  <c r="L104" i="1"/>
  <c r="L97" i="1" s="1"/>
  <c r="M104" i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F106" i="1"/>
  <c r="G106" i="1"/>
  <c r="G28" i="1" s="1"/>
  <c r="H106" i="1"/>
  <c r="H99" i="1" s="1"/>
  <c r="I106" i="1"/>
  <c r="I99" i="1" s="1"/>
  <c r="J106" i="1"/>
  <c r="J80" i="1" s="1"/>
  <c r="K106" i="1"/>
  <c r="K28" i="1" s="1"/>
  <c r="L106" i="1"/>
  <c r="L99" i="1" s="1"/>
  <c r="M106" i="1"/>
  <c r="F107" i="1"/>
  <c r="G107" i="1"/>
  <c r="G29" i="1" s="1"/>
  <c r="H107" i="1"/>
  <c r="H81" i="1" s="1"/>
  <c r="I107" i="1"/>
  <c r="I100" i="1" s="1"/>
  <c r="J107" i="1"/>
  <c r="K107" i="1"/>
  <c r="K29" i="1" s="1"/>
  <c r="L107" i="1"/>
  <c r="L81" i="1" s="1"/>
  <c r="M107" i="1"/>
  <c r="E106" i="1"/>
  <c r="E80" i="1" s="1"/>
  <c r="E107" i="1"/>
  <c r="E29" i="1" s="1"/>
  <c r="E105" i="1"/>
  <c r="E79" i="1" s="1"/>
  <c r="E104" i="1"/>
  <c r="E26" i="1" s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20" i="1"/>
  <c r="E21" i="1"/>
  <c r="E22" i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35" i="14" l="1"/>
  <c r="E25" i="14"/>
  <c r="E91" i="14"/>
  <c r="L121" i="14"/>
  <c r="L6" i="14" s="1"/>
  <c r="H101" i="14"/>
  <c r="E15" i="14"/>
  <c r="L24" i="14"/>
  <c r="E102" i="14"/>
  <c r="M101" i="14"/>
  <c r="L104" i="14"/>
  <c r="L27" i="14"/>
  <c r="H24" i="14"/>
  <c r="E162" i="14"/>
  <c r="E56" i="1"/>
  <c r="G58" i="1"/>
  <c r="G140" i="1"/>
  <c r="G37" i="1" s="1"/>
  <c r="E97" i="1"/>
  <c r="H57" i="1"/>
  <c r="H139" i="1"/>
  <c r="H36" i="1" s="1"/>
  <c r="J58" i="1"/>
  <c r="J140" i="1"/>
  <c r="L100" i="1"/>
  <c r="L98" i="1"/>
  <c r="E59" i="1"/>
  <c r="F58" i="1"/>
  <c r="E141" i="1"/>
  <c r="F140" i="1"/>
  <c r="E100" i="1"/>
  <c r="E87" i="1" s="1"/>
  <c r="H100" i="1"/>
  <c r="H98" i="1"/>
  <c r="J141" i="1"/>
  <c r="J38" i="1" s="1"/>
  <c r="G57" i="1"/>
  <c r="H56" i="1"/>
  <c r="L86" i="1"/>
  <c r="H86" i="1"/>
  <c r="E58" i="1"/>
  <c r="H59" i="1"/>
  <c r="I58" i="1"/>
  <c r="J57" i="1"/>
  <c r="F57" i="1"/>
  <c r="G56" i="1"/>
  <c r="E140" i="1"/>
  <c r="H141" i="1"/>
  <c r="I140" i="1"/>
  <c r="F139" i="1"/>
  <c r="F36" i="1" s="1"/>
  <c r="E99" i="1"/>
  <c r="K100" i="1"/>
  <c r="G100" i="1"/>
  <c r="G87" i="1" s="1"/>
  <c r="K99" i="1"/>
  <c r="G99" i="1"/>
  <c r="G98" i="1"/>
  <c r="G6" i="1" s="1"/>
  <c r="G97" i="1"/>
  <c r="G84" i="1" s="1"/>
  <c r="J7" i="1"/>
  <c r="J126" i="1"/>
  <c r="J59" i="1"/>
  <c r="F59" i="1"/>
  <c r="F141" i="1"/>
  <c r="F38" i="1" s="1"/>
  <c r="G139" i="1"/>
  <c r="G36" i="1" s="1"/>
  <c r="H138" i="1"/>
  <c r="H35" i="1" s="1"/>
  <c r="J78" i="1"/>
  <c r="K85" i="1"/>
  <c r="K5" i="1"/>
  <c r="G125" i="1"/>
  <c r="E57" i="1"/>
  <c r="G59" i="1"/>
  <c r="H58" i="1"/>
  <c r="I57" i="1"/>
  <c r="J56" i="1"/>
  <c r="F56" i="1"/>
  <c r="E139" i="1"/>
  <c r="E36" i="1" s="1"/>
  <c r="G141" i="1"/>
  <c r="H140" i="1"/>
  <c r="I139" i="1"/>
  <c r="I36" i="1" s="1"/>
  <c r="J138" i="1"/>
  <c r="J35" i="1" s="1"/>
  <c r="F138" i="1"/>
  <c r="F35" i="1" s="1"/>
  <c r="E98" i="1"/>
  <c r="J100" i="1"/>
  <c r="J87" i="1" s="1"/>
  <c r="F100" i="1"/>
  <c r="F87" i="1" s="1"/>
  <c r="J99" i="1"/>
  <c r="F99" i="1"/>
  <c r="F7" i="1" s="1"/>
  <c r="J98" i="1"/>
  <c r="J85" i="1" s="1"/>
  <c r="F98" i="1"/>
  <c r="J97" i="1"/>
  <c r="J5" i="1" s="1"/>
  <c r="F97" i="1"/>
  <c r="F5" i="1" s="1"/>
  <c r="H9" i="16"/>
  <c r="G8" i="16"/>
  <c r="J174" i="14"/>
  <c r="J36" i="14" s="1"/>
  <c r="K38" i="14"/>
  <c r="K56" i="14"/>
  <c r="J56" i="14"/>
  <c r="G56" i="14"/>
  <c r="E156" i="14"/>
  <c r="I55" i="14"/>
  <c r="K54" i="14"/>
  <c r="I53" i="14"/>
  <c r="H173" i="14"/>
  <c r="H55" i="14"/>
  <c r="J54" i="14"/>
  <c r="H53" i="14"/>
  <c r="E37" i="14"/>
  <c r="E55" i="14"/>
  <c r="G54" i="14"/>
  <c r="E56" i="14"/>
  <c r="J55" i="14"/>
  <c r="F55" i="14"/>
  <c r="H54" i="14"/>
  <c r="J53" i="14"/>
  <c r="F53" i="14"/>
  <c r="H5" i="14"/>
  <c r="H107" i="14"/>
  <c r="I144" i="14"/>
  <c r="I162" i="14"/>
  <c r="K161" i="14"/>
  <c r="K143" i="14"/>
  <c r="I160" i="14"/>
  <c r="I142" i="14"/>
  <c r="H162" i="14"/>
  <c r="H144" i="14"/>
  <c r="L5" i="14"/>
  <c r="L107" i="14"/>
  <c r="E145" i="14"/>
  <c r="E163" i="14"/>
  <c r="E103" i="14"/>
  <c r="I156" i="14"/>
  <c r="G174" i="14"/>
  <c r="G36" i="14" s="1"/>
  <c r="H156" i="14"/>
  <c r="E154" i="14"/>
  <c r="M120" i="14"/>
  <c r="I120" i="14"/>
  <c r="K123" i="14"/>
  <c r="L122" i="14"/>
  <c r="L109" i="14" s="1"/>
  <c r="H121" i="14"/>
  <c r="H6" i="14" s="1"/>
  <c r="K101" i="14"/>
  <c r="G101" i="14"/>
  <c r="G104" i="14"/>
  <c r="H7" i="14"/>
  <c r="H27" i="14"/>
  <c r="H25" i="14"/>
  <c r="J24" i="14"/>
  <c r="F24" i="14"/>
  <c r="F174" i="14"/>
  <c r="F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F155" i="14"/>
  <c r="J145" i="14"/>
  <c r="J143" i="14"/>
  <c r="G123" i="14"/>
  <c r="G110" i="14" s="1"/>
  <c r="F122" i="14"/>
  <c r="F7" i="14" s="1"/>
  <c r="H110" i="14"/>
  <c r="F103" i="14"/>
  <c r="E108" i="14"/>
  <c r="E6" i="14"/>
  <c r="J8" i="14"/>
  <c r="J110" i="14"/>
  <c r="H157" i="14"/>
  <c r="H176" i="14"/>
  <c r="H38" i="14" s="1"/>
  <c r="M123" i="14"/>
  <c r="I121" i="14"/>
  <c r="M104" i="14"/>
  <c r="I7" i="14"/>
  <c r="H174" i="14"/>
  <c r="K157" i="14"/>
  <c r="M121" i="14"/>
  <c r="L110" i="14"/>
  <c r="J109" i="14"/>
  <c r="M7" i="14"/>
  <c r="I176" i="14"/>
  <c r="I38" i="14" s="1"/>
  <c r="I157" i="14"/>
  <c r="G176" i="14"/>
  <c r="G38" i="14" s="1"/>
  <c r="F175" i="14"/>
  <c r="J163" i="14"/>
  <c r="J157" i="14"/>
  <c r="E122" i="14"/>
  <c r="E26" i="14"/>
  <c r="K103" i="14"/>
  <c r="K26" i="14"/>
  <c r="G103" i="14"/>
  <c r="G26" i="14"/>
  <c r="G121" i="14"/>
  <c r="L108" i="14"/>
  <c r="K104" i="14"/>
  <c r="I103" i="14"/>
  <c r="M102" i="14"/>
  <c r="G102" i="14"/>
  <c r="L7" i="14"/>
  <c r="E174" i="14"/>
  <c r="J175" i="14"/>
  <c r="F173" i="14"/>
  <c r="K109" i="14"/>
  <c r="F110" i="14"/>
  <c r="I102" i="14"/>
  <c r="I27" i="14"/>
  <c r="I26" i="14"/>
  <c r="F176" i="14"/>
  <c r="J27" i="14"/>
  <c r="J104" i="14"/>
  <c r="F27" i="14"/>
  <c r="F104" i="14"/>
  <c r="J25" i="14"/>
  <c r="J121" i="14"/>
  <c r="F25" i="14"/>
  <c r="F121" i="14"/>
  <c r="I123" i="14"/>
  <c r="G109" i="14"/>
  <c r="M103" i="14"/>
  <c r="K102" i="14"/>
  <c r="F102" i="14"/>
  <c r="G8" i="14"/>
  <c r="M26" i="14"/>
  <c r="K175" i="14"/>
  <c r="K37" i="14" s="1"/>
  <c r="K156" i="14"/>
  <c r="G175" i="14"/>
  <c r="G156" i="14"/>
  <c r="I174" i="14"/>
  <c r="I36" i="14" s="1"/>
  <c r="I155" i="14"/>
  <c r="K173" i="14"/>
  <c r="K35" i="14" s="1"/>
  <c r="K154" i="14"/>
  <c r="G173" i="14"/>
  <c r="G154" i="14"/>
  <c r="J173" i="14"/>
  <c r="F157" i="14"/>
  <c r="E160" i="14"/>
  <c r="E157" i="14"/>
  <c r="E155" i="14"/>
  <c r="E120" i="14"/>
  <c r="E5" i="14" s="1"/>
  <c r="J128" i="1"/>
  <c r="E125" i="1"/>
  <c r="H29" i="1"/>
  <c r="E28" i="1"/>
  <c r="J81" i="1"/>
  <c r="I29" i="1"/>
  <c r="K78" i="1"/>
  <c r="I27" i="1"/>
  <c r="H27" i="1"/>
  <c r="E119" i="1"/>
  <c r="I28" i="1"/>
  <c r="I26" i="1"/>
  <c r="J120" i="1"/>
  <c r="G119" i="1"/>
  <c r="H28" i="1"/>
  <c r="H26" i="1"/>
  <c r="H6" i="1"/>
  <c r="M28" i="1"/>
  <c r="M27" i="1"/>
  <c r="M26" i="1"/>
  <c r="H126" i="1"/>
  <c r="I125" i="1"/>
  <c r="G80" i="1"/>
  <c r="M29" i="1"/>
  <c r="L28" i="1"/>
  <c r="L27" i="1"/>
  <c r="L26" i="1"/>
  <c r="G126" i="1"/>
  <c r="H125" i="1"/>
  <c r="E8" i="1"/>
  <c r="K7" i="1"/>
  <c r="G81" i="1"/>
  <c r="L87" i="1"/>
  <c r="G86" i="1"/>
  <c r="F6" i="1"/>
  <c r="E81" i="1"/>
  <c r="K80" i="1"/>
  <c r="J79" i="1"/>
  <c r="G78" i="1"/>
  <c r="L29" i="1"/>
  <c r="K27" i="1"/>
  <c r="G27" i="1"/>
  <c r="K26" i="1"/>
  <c r="E126" i="1"/>
  <c r="J125" i="1"/>
  <c r="F125" i="1"/>
  <c r="K79" i="1"/>
  <c r="K87" i="1"/>
  <c r="K81" i="1"/>
  <c r="F29" i="1"/>
  <c r="J28" i="1"/>
  <c r="F28" i="1"/>
  <c r="J27" i="1"/>
  <c r="F27" i="1"/>
  <c r="J26" i="1"/>
  <c r="F26" i="1"/>
  <c r="J29" i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H84" i="1"/>
  <c r="L5" i="1"/>
  <c r="L84" i="1"/>
  <c r="E84" i="1"/>
  <c r="E78" i="1"/>
  <c r="I87" i="1"/>
  <c r="I8" i="1"/>
  <c r="M85" i="1"/>
  <c r="M6" i="1"/>
  <c r="I85" i="1"/>
  <c r="I6" i="1"/>
  <c r="M86" i="1"/>
  <c r="M7" i="1"/>
  <c r="M5" i="1"/>
  <c r="M84" i="1"/>
  <c r="M87" i="1"/>
  <c r="M8" i="1"/>
  <c r="I86" i="1"/>
  <c r="I7" i="1"/>
  <c r="I5" i="1"/>
  <c r="I84" i="1"/>
  <c r="F8" i="1"/>
  <c r="F86" i="1"/>
  <c r="L7" i="1"/>
  <c r="H7" i="1"/>
  <c r="K8" i="1"/>
  <c r="K6" i="1"/>
  <c r="E27" i="1"/>
  <c r="F109" i="14" l="1"/>
  <c r="J37" i="1"/>
  <c r="J127" i="1"/>
  <c r="F126" i="1"/>
  <c r="F37" i="1"/>
  <c r="F127" i="1"/>
  <c r="G127" i="1"/>
  <c r="E38" i="1"/>
  <c r="E128" i="1"/>
  <c r="I127" i="1"/>
  <c r="I37" i="1"/>
  <c r="G5" i="1"/>
  <c r="H127" i="1"/>
  <c r="H37" i="1"/>
  <c r="H128" i="1"/>
  <c r="H38" i="1"/>
  <c r="J8" i="1"/>
  <c r="J6" i="1"/>
  <c r="I126" i="1"/>
  <c r="F128" i="1"/>
  <c r="G38" i="1"/>
  <c r="G128" i="1"/>
  <c r="E127" i="1"/>
  <c r="E37" i="1"/>
  <c r="F84" i="1"/>
  <c r="J144" i="14"/>
  <c r="J37" i="14"/>
  <c r="H160" i="14"/>
  <c r="H35" i="14"/>
  <c r="G142" i="14"/>
  <c r="G35" i="14"/>
  <c r="F145" i="14"/>
  <c r="F38" i="14"/>
  <c r="E143" i="14"/>
  <c r="E36" i="14"/>
  <c r="F144" i="14"/>
  <c r="F37" i="14"/>
  <c r="H143" i="14"/>
  <c r="H36" i="14"/>
  <c r="H142" i="14"/>
  <c r="J142" i="14"/>
  <c r="J35" i="14"/>
  <c r="G144" i="14"/>
  <c r="G37" i="14"/>
  <c r="F142" i="14"/>
  <c r="F35" i="14"/>
  <c r="I163" i="14"/>
  <c r="I145" i="14"/>
  <c r="F161" i="14"/>
  <c r="F143" i="14"/>
  <c r="I107" i="14"/>
  <c r="I5" i="14"/>
  <c r="K162" i="14"/>
  <c r="K144" i="14"/>
  <c r="K108" i="14"/>
  <c r="K6" i="14"/>
  <c r="M107" i="14"/>
  <c r="M5" i="14"/>
  <c r="G163" i="14"/>
  <c r="G145" i="14"/>
  <c r="F5" i="14"/>
  <c r="F107" i="14"/>
  <c r="G161" i="14"/>
  <c r="G143" i="14"/>
  <c r="K107" i="14"/>
  <c r="K5" i="14"/>
  <c r="I161" i="14"/>
  <c r="I143" i="14"/>
  <c r="K160" i="14"/>
  <c r="K142" i="14"/>
  <c r="H108" i="14"/>
  <c r="H163" i="14"/>
  <c r="H145" i="14"/>
  <c r="J5" i="14"/>
  <c r="J107" i="14"/>
  <c r="G107" i="14"/>
  <c r="G5" i="14"/>
  <c r="K110" i="14"/>
  <c r="K8" i="14"/>
  <c r="J162" i="14"/>
  <c r="M110" i="14"/>
  <c r="M8" i="14"/>
  <c r="J160" i="14"/>
  <c r="G162" i="14"/>
  <c r="E161" i="14"/>
  <c r="I110" i="14"/>
  <c r="I8" i="14"/>
  <c r="E7" i="14"/>
  <c r="E109" i="14"/>
  <c r="F163" i="14"/>
  <c r="G6" i="14"/>
  <c r="G108" i="14"/>
  <c r="M108" i="14"/>
  <c r="M6" i="14"/>
  <c r="J108" i="14"/>
  <c r="J6" i="14"/>
  <c r="G160" i="14"/>
  <c r="F108" i="14"/>
  <c r="F6" i="14"/>
  <c r="F160" i="14"/>
  <c r="F162" i="14"/>
  <c r="H161" i="14"/>
  <c r="I108" i="14"/>
  <c r="I6" i="14"/>
  <c r="E107" i="14"/>
  <c r="G8" i="1"/>
  <c r="G7" i="1"/>
  <c r="L6" i="1"/>
  <c r="K86" i="1"/>
  <c r="H8" i="1"/>
  <c r="H85" i="1"/>
  <c r="G85" i="1"/>
  <c r="F85" i="1"/>
  <c r="L8" i="1"/>
  <c r="E7" i="1"/>
  <c r="E6" i="1"/>
</calcChain>
</file>

<file path=xl/sharedStrings.xml><?xml version="1.0" encoding="utf-8"?>
<sst xmlns="http://schemas.openxmlformats.org/spreadsheetml/2006/main" count="1481" uniqueCount="452">
  <si>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</si>
  <si>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</si>
  <si>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</si>
  <si>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</si>
  <si>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</si>
  <si>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</si>
  <si>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</si>
  <si>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</si>
  <si>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</si>
  <si>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</si>
  <si>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</si>
  <si>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</si>
  <si>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</si>
  <si>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</si>
  <si>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</si>
  <si>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</si>
  <si>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</si>
  <si>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</si>
  <si>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</si>
  <si>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</si>
  <si>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</si>
  <si>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</si>
  <si>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</si>
  <si>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</si>
  <si>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</si>
  <si>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</si>
  <si>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</si>
  <si>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</si>
  <si>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</si>
  <si>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</si>
  <si>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</si>
  <si>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</si>
  <si>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</si>
  <si>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</si>
  <si>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</si>
  <si>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</si>
  <si>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</si>
  <si>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</si>
  <si>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</si>
  <si>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</si>
  <si>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</si>
  <si>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</si>
  <si>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</si>
  <si>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</si>
  <si>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</si>
  <si>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</si>
  <si>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</si>
  <si>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</si>
  <si>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</si>
  <si>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</si>
  <si>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</si>
  <si>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</si>
  <si>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</si>
  <si>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</si>
  <si>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</si>
  <si>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</si>
  <si>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</si>
  <si>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</si>
  <si>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</si>
  <si>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</si>
  <si>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</si>
  <si>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</si>
  <si>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</si>
  <si>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</si>
  <si>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</si>
  <si>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</si>
  <si>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</si>
  <si>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</si>
  <si>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</si>
  <si>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</si>
  <si>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</si>
  <si>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</si>
  <si>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</si>
  <si>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</si>
  <si>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</si>
  <si>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</si>
  <si>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</si>
  <si>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</si>
  <si>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</si>
  <si>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</si>
  <si>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</si>
  <si>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</si>
  <si>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</si>
  <si>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</si>
  <si>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</si>
  <si>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</si>
  <si>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</si>
  <si>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</si>
  <si>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</si>
  <si>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</si>
  <si>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</si>
  <si>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</si>
  <si>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</si>
  <si>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</si>
  <si>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</si>
  <si>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</si>
  <si>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</si>
  <si>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</si>
  <si>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</si>
  <si>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</si>
  <si>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</si>
  <si>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</si>
  <si>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</si>
  <si>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</si>
  <si>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</si>
  <si>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</si>
  <si>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</si>
  <si>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</si>
  <si>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</si>
  <si>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</si>
  <si>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</si>
  <si>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</si>
  <si>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</si>
  <si>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</si>
  <si>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</si>
  <si>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</si>
  <si>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</si>
  <si>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</si>
  <si>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</si>
  <si>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</si>
  <si>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</si>
  <si>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</si>
  <si>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</si>
  <si>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</si>
  <si>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</si>
  <si>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</si>
  <si>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</si>
  <si>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</si>
  <si>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</si>
  <si>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</si>
  <si>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</si>
  <si>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</si>
  <si>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</si>
  <si>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</si>
  <si>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</si>
  <si>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</si>
  <si>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</si>
  <si>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</si>
  <si>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</si>
  <si>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</si>
  <si>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</si>
  <si>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</si>
  <si>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</si>
  <si>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</si>
  <si>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</si>
  <si>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</si>
  <si>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</si>
  <si>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</si>
  <si>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</si>
  <si>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</si>
  <si>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</si>
  <si>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</si>
  <si>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</si>
  <si>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</si>
  <si>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</si>
  <si>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</si>
  <si>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</si>
  <si>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</si>
  <si>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</si>
  <si>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</si>
  <si>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</si>
  <si>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</si>
  <si>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</si>
  <si>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</si>
  <si>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</si>
  <si>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</si>
  <si>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</si>
  <si>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</si>
  <si>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</si>
  <si>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</si>
  <si>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</si>
  <si>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</si>
  <si>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</si>
  <si>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</si>
  <si>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</si>
  <si>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</si>
  <si>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</si>
  <si>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</si>
  <si>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</si>
  <si>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</si>
  <si>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</si>
  <si>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</si>
  <si>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</si>
  <si>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</si>
  <si>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</si>
  <si>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</si>
  <si>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</si>
  <si>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</si>
  <si>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</si>
  <si>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</si>
  <si>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</si>
  <si>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</si>
  <si>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</si>
  <si>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</si>
  <si>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</si>
  <si>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</si>
  <si>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</si>
  <si>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</si>
  <si>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</si>
  <si>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</si>
  <si>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</si>
  <si>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</si>
  <si>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</si>
  <si>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</si>
  <si>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</si>
  <si>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</si>
  <si>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</si>
  <si>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Пластиковые ручки, зажигалки, брелоки,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</si>
  <si>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</t>
    </r>
  </si>
  <si>
    <t>1-10 шт.</t>
  </si>
  <si>
    <t>500 за все</t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</si>
  <si>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</t>
    </r>
  </si>
  <si>
    <t>Ежедневники</t>
  </si>
  <si>
    <t>1500 за все</t>
  </si>
  <si>
    <t>индивидуально по макету</t>
  </si>
  <si>
    <t>1100 за все</t>
  </si>
  <si>
    <t>800 за все</t>
  </si>
  <si>
    <t>40*100мм</t>
  </si>
  <si>
    <t>600 за все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</si>
  <si>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</si>
  <si>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</si>
  <si>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</si>
  <si>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</si>
  <si>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t>1000 за все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</si>
  <si>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</si>
  <si>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1600 за все</t>
  </si>
  <si>
    <t>1800 за все</t>
  </si>
  <si>
    <t>2300 за все</t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</si>
  <si>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</si>
  <si>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</si>
  <si>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</si>
  <si>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</si>
  <si>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</si>
  <si>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</si>
  <si>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</si>
  <si>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</si>
  <si>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</si>
  <si>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</si>
  <si>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</si>
  <si>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</si>
  <si>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</si>
  <si>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</si>
  <si>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</si>
  <si>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</si>
  <si>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</si>
  <si>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</si>
  <si>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</si>
  <si>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</si>
  <si>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</si>
  <si>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</si>
  <si>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</si>
  <si>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</si>
  <si>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</si>
  <si>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</si>
  <si>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</si>
  <si>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</si>
  <si>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</si>
  <si>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</si>
  <si>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</si>
  <si>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</si>
  <si>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</si>
  <si>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</si>
  <si>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</si>
  <si>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</si>
  <si>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</si>
  <si>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</si>
  <si>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</si>
  <si>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</si>
  <si>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</si>
  <si>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</si>
  <si>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</si>
  <si>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</si>
  <si>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</si>
  <si>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</si>
  <si>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</si>
  <si>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</si>
  <si>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</si>
  <si>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</si>
  <si>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</si>
  <si>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</si>
  <si>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</si>
  <si>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</si>
  <si>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</si>
  <si>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</si>
  <si>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</si>
  <si>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</si>
  <si>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</si>
  <si>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</si>
  <si>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</si>
  <si>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</si>
  <si>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</si>
  <si>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</si>
  <si>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</si>
  <si>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</si>
  <si>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</si>
  <si>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</si>
  <si>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</si>
  <si>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</si>
  <si>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</si>
  <si>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</si>
  <si>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</si>
  <si>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</si>
  <si>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</si>
  <si>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</si>
  <si>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</si>
  <si>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</si>
  <si>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</si>
  <si>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</si>
  <si>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</si>
  <si>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</si>
  <si>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</si>
  <si>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</si>
  <si>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</si>
  <si>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</si>
  <si>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</si>
  <si>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</si>
  <si>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</si>
  <si>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</si>
  <si>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</si>
  <si>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</si>
  <si>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</si>
  <si>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</si>
  <si>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</si>
  <si>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</si>
  <si>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</si>
  <si>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</si>
  <si>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</si>
  <si>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</si>
  <si>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</si>
  <si>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</si>
  <si>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</si>
  <si>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</si>
  <si>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</si>
  <si>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</si>
  <si>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</si>
  <si>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</si>
  <si>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</si>
  <si>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</si>
  <si>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</si>
  <si>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</si>
  <si>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</si>
  <si>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</si>
  <si>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</si>
  <si>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Белый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</si>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</sst>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/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5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8" xfId="3" applyFont="1" applyBorder="1" applyAlignment="1">
      <alignment horizontal="center"/>
    </xf>
    <xf numFmtId="0" fontId="27" fillId="14" borderId="0" xfId="3" applyFont="1" applyFill="1"/>
    <xf numFmtId="0" fontId="28" fillId="0" borderId="60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28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4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7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6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9" xfId="0" applyBorder="1"/>
    <xf numFmtId="0" fontId="0" fillId="0" borderId="70" xfId="0" applyBorder="1"/>
    <xf numFmtId="0" fontId="9" fillId="16" borderId="71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72" xfId="0" applyBorder="1"/>
    <xf numFmtId="0" fontId="60" fillId="0" borderId="67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3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6" xfId="0" applyFont="1" applyFill="1" applyBorder="1" applyAlignment="1">
      <alignment vertical="center" wrapText="1"/>
    </xf>
    <xf numFmtId="0" fontId="12" fillId="3" borderId="77" xfId="0" applyFont="1" applyFill="1" applyBorder="1" applyAlignment="1">
      <alignment vertical="center" wrapText="1"/>
    </xf>
    <xf numFmtId="0" fontId="5" fillId="0" borderId="68" xfId="0" applyFont="1" applyBorder="1" applyAlignment="1">
      <alignment vertical="center" wrapText="1"/>
    </xf>
    <xf numFmtId="0" fontId="5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vertical="center" wrapText="1"/>
    </xf>
    <xf numFmtId="0" fontId="0" fillId="0" borderId="72" xfId="0" applyBorder="1" applyAlignment="1">
      <alignment horizontal="center" vertical="center" wrapText="1"/>
    </xf>
    <xf numFmtId="0" fontId="1" fillId="4" borderId="6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8" xfId="0" applyFont="1" applyFill="1" applyBorder="1" applyAlignment="1">
      <alignment vertical="center"/>
    </xf>
    <xf numFmtId="0" fontId="7" fillId="4" borderId="7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3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2"/>
    </xf>
    <xf numFmtId="0" fontId="65" fillId="17" borderId="73" xfId="0" applyFont="1" applyFill="1" applyBorder="1" applyAlignment="1">
      <alignment horizontal="right" vertical="center" wrapText="1"/>
    </xf>
    <xf numFmtId="0" fontId="66" fillId="0" borderId="74" xfId="0" applyFont="1" applyBorder="1" applyAlignment="1">
      <alignment horizontal="left" vertical="center" wrapText="1"/>
    </xf>
    <xf numFmtId="0" fontId="66" fillId="0" borderId="75" xfId="0" applyFont="1" applyBorder="1" applyAlignment="1">
      <alignment horizontal="center" vertical="center" wrapText="1"/>
    </xf>
    <xf numFmtId="0" fontId="66" fillId="0" borderId="75" xfId="0" applyFont="1" applyBorder="1" applyAlignment="1">
      <alignment horizontal="left" vertical="center" wrapText="1" indent="2"/>
    </xf>
    <xf numFmtId="0" fontId="66" fillId="0" borderId="75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3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4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5" xfId="0" applyFont="1" applyFill="1" applyBorder="1" applyAlignment="1">
      <alignment horizontal="left" vertical="center" wrapText="1"/>
    </xf>
    <xf numFmtId="0" fontId="84" fillId="6" borderId="85" xfId="0" applyFont="1" applyFill="1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0" fillId="0" borderId="8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5" xfId="0" applyFont="1" applyBorder="1" applyAlignment="1">
      <alignment horizontal="left" vertical="center" wrapText="1"/>
    </xf>
    <xf numFmtId="0" fontId="0" fillId="6" borderId="84" xfId="0" applyFill="1" applyBorder="1" applyAlignment="1">
      <alignment horizontal="left" vertical="center" wrapText="1"/>
    </xf>
    <xf numFmtId="0" fontId="0" fillId="6" borderId="85" xfId="0" applyFill="1" applyBorder="1" applyAlignment="1">
      <alignment horizontal="left" vertical="center" wrapText="1"/>
    </xf>
    <xf numFmtId="0" fontId="89" fillId="6" borderId="85" xfId="0" applyFont="1" applyFill="1" applyBorder="1" applyAlignment="1">
      <alignment horizontal="left" vertical="center" wrapText="1"/>
    </xf>
    <xf numFmtId="0" fontId="57" fillId="9" borderId="87" xfId="0" applyFont="1" applyFill="1" applyBorder="1" applyAlignment="1">
      <alignment horizontal="center" vertical="center" wrapText="1"/>
    </xf>
    <xf numFmtId="0" fontId="57" fillId="9" borderId="88" xfId="0" applyFont="1" applyFill="1" applyBorder="1" applyAlignment="1">
      <alignment horizontal="center" vertical="center" wrapText="1"/>
    </xf>
    <xf numFmtId="3" fontId="0" fillId="0" borderId="89" xfId="0" applyNumberFormat="1" applyBorder="1" applyAlignment="1">
      <alignment horizontal="center" vertical="center" wrapText="1"/>
    </xf>
    <xf numFmtId="3" fontId="0" fillId="0" borderId="68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9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92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6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horizontal="left" vertical="center"/>
    </xf>
    <xf numFmtId="0" fontId="83" fillId="6" borderId="85" xfId="0" applyFont="1" applyFill="1" applyBorder="1" applyAlignment="1">
      <alignment horizontal="left" vertical="center"/>
    </xf>
    <xf numFmtId="0" fontId="84" fillId="6" borderId="85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81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40" fillId="0" borderId="34" xfId="3" applyFont="1" applyBorder="1" applyAlignment="1">
      <alignment horizontal="center" vertic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71" fillId="8" borderId="0" xfId="0" applyFont="1" applyFill="1" applyAlignment="1">
      <alignment horizontal="center" textRotation="255"/>
    </xf>
    <xf numFmtId="0" fontId="1" fillId="4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3" borderId="68" xfId="0" applyFont="1" applyFill="1" applyBorder="1" applyAlignment="1">
      <alignment horizontal="center" vertical="center" wrapText="1"/>
    </xf>
    <xf numFmtId="0" fontId="0" fillId="3" borderId="68" xfId="0" applyFill="1" applyBorder="1" applyAlignment="1">
      <alignment wrapText="1"/>
    </xf>
    <xf numFmtId="0" fontId="1" fillId="4" borderId="80" xfId="0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82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6" xfId="0" applyBorder="1" applyAlignment="1">
      <alignment horizontal="left" vertical="center" wrapText="1"/>
    </xf>
    <xf numFmtId="0" fontId="83" fillId="6" borderId="86" xfId="0" applyFont="1" applyFill="1" applyBorder="1" applyAlignment="1">
      <alignment horizontal="left" vertical="center" wrapText="1"/>
    </xf>
    <xf numFmtId="0" fontId="83" fillId="6" borderId="84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6" fillId="15" borderId="0" xfId="3" applyFont="1" applyFill="1" applyBorder="1" applyAlignment="1">
      <alignment horizontal="left"/>
    </xf>
    <xf numFmtId="0" fontId="28" fillId="0" borderId="94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5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6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7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6" xfId="3" applyNumberFormat="1" applyFont="1" applyBorder="1" applyAlignment="1">
      <alignment horizontal="center"/>
    </xf>
    <xf numFmtId="49" fontId="32" fillId="0" borderId="81" xfId="0" applyNumberFormat="1" applyFont="1" applyBorder="1" applyAlignment="1">
      <alignment vertical="center"/>
    </xf>
    <xf numFmtId="0" fontId="0" fillId="0" borderId="0" xfId="0"/>
    <xf numFmtId="0" fontId="0" fillId="8" borderId="0" xfId="0" applyFill="1"/>
    <xf numFmtId="0" fontId="0" fillId="0" borderId="0" xfId="0" applyAlignment="1">
      <alignment vertical="center" wrapText="1"/>
    </xf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4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0" fontId="28" fillId="20" borderId="29" xfId="3" applyFont="1" applyFill="1" applyBorder="1" applyAlignment="1">
      <alignment horizontal="center" vertical="center"/>
    </xf>
    <xf numFmtId="0" fontId="28" fillId="20" borderId="53" xfId="3" applyFont="1" applyFill="1" applyBorder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56" xfId="3" applyNumberFormat="1" applyFont="1" applyFill="1" applyBorder="1" applyAlignment="1">
      <alignment horizontal="center" vertical="center"/>
    </xf>
    <xf numFmtId="2" fontId="28" fillId="20" borderId="46" xfId="3" applyNumberFormat="1" applyFont="1" applyFill="1" applyBorder="1" applyAlignment="1">
      <alignment horizontal="center" vertical="center"/>
    </xf>
    <xf numFmtId="2" fontId="28" fillId="20" borderId="59" xfId="3" applyNumberFormat="1" applyFont="1" applyFill="1" applyBorder="1" applyAlignment="1">
      <alignment horizontal="center" vertical="center"/>
    </xf>
    <xf numFmtId="2" fontId="28" fillId="20" borderId="61" xfId="3" applyNumberFormat="1" applyFont="1" applyFill="1" applyBorder="1" applyAlignment="1">
      <alignment horizontal="center" vertical="center"/>
    </xf>
    <xf numFmtId="2" fontId="28" fillId="20" borderId="62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28" fillId="20" borderId="28" xfId="3" applyFont="1" applyFill="1" applyBorder="1" applyAlignment="1">
      <alignment horizontal="center"/>
    </xf>
    <xf numFmtId="2" fontId="28" fillId="20" borderId="5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3" xfId="3" applyNumberFormat="1" applyFont="1" applyFill="1" applyBorder="1" applyAlignment="1">
      <alignment horizontal="center" vertical="center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444954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7" sqref="B7"/>
    </sheetView>
  </sheetViews>
  <sheetFormatPr defaultRowHeight="15"/>
  <cols>
    <col min="2" max="2" width="32.5703125" style="365" customWidth="1"/>
  </cols>
  <sheetData>
    <row r="1" spans="1:4" ht="21">
      <c r="A1" s="378" t="s">
        <v>412</v>
      </c>
      <c r="B1" s="378"/>
      <c r="C1" s="378"/>
      <c r="D1" s="378"/>
    </row>
    <row r="2" spans="1:4">
      <c r="A2" s="364" t="s">
        <v>413</v>
      </c>
    </row>
    <row r="3" spans="1:4">
      <c r="B3" s="365" t="s">
        <v>414</v>
      </c>
    </row>
    <row r="4" spans="1:4">
      <c r="B4" s="365" t="s">
        <v>415</v>
      </c>
    </row>
    <row r="5" spans="1:4">
      <c r="B5" s="366" t="s">
        <v>416</v>
      </c>
    </row>
    <row r="6" spans="1:4">
      <c r="B6" s="366" t="s">
        <v>417</v>
      </c>
    </row>
    <row r="7" spans="1:4">
      <c r="B7" s="365" t="s">
        <v>418</v>
      </c>
    </row>
    <row r="8" spans="1:4">
      <c r="B8" s="365" t="s">
        <v>419</v>
      </c>
    </row>
    <row r="9" spans="1:4">
      <c r="B9" s="365" t="s">
        <v>420</v>
      </c>
    </row>
    <row r="10" spans="1:4">
      <c r="B10" s="365" t="s">
        <v>421</v>
      </c>
    </row>
    <row r="11" spans="1:4">
      <c r="A11" s="364" t="s">
        <v>422</v>
      </c>
    </row>
    <row r="12" spans="1:4">
      <c r="A12" s="364" t="s">
        <v>423</v>
      </c>
    </row>
    <row r="13" spans="1:4">
      <c r="B13" s="365" t="s">
        <v>424</v>
      </c>
    </row>
    <row r="14" spans="1:4">
      <c r="B14" s="365" t="s">
        <v>425</v>
      </c>
    </row>
    <row r="15" spans="1:4">
      <c r="B15" s="366" t="s">
        <v>426</v>
      </c>
    </row>
    <row r="16" spans="1:4">
      <c r="B16" s="365" t="s">
        <v>427</v>
      </c>
    </row>
    <row r="17" spans="1:2">
      <c r="B17" s="365" t="s">
        <v>428</v>
      </c>
    </row>
    <row r="18" spans="1:2">
      <c r="B18" s="365" t="s">
        <v>429</v>
      </c>
    </row>
    <row r="19" spans="1:2">
      <c r="B19" s="365" t="s">
        <v>430</v>
      </c>
    </row>
    <row r="20" spans="1:2">
      <c r="A20" s="364" t="s">
        <v>431</v>
      </c>
    </row>
    <row r="21" spans="1:2">
      <c r="B21" s="365" t="s">
        <v>432</v>
      </c>
    </row>
    <row r="22" spans="1:2">
      <c r="B22" s="365" t="s">
        <v>433</v>
      </c>
    </row>
    <row r="23" spans="1:2">
      <c r="A23" s="364" t="s">
        <v>434</v>
      </c>
    </row>
    <row r="24" spans="1:2">
      <c r="B24" s="367" t="s">
        <v>435</v>
      </c>
    </row>
    <row r="25" spans="1:2">
      <c r="B25" s="367" t="s">
        <v>436</v>
      </c>
    </row>
    <row r="26" spans="1:2">
      <c r="B26" s="367" t="s">
        <v>437</v>
      </c>
    </row>
    <row r="27" spans="1:2">
      <c r="B27" s="367" t="s">
        <v>438</v>
      </c>
    </row>
    <row r="28" spans="1:2">
      <c r="B28" s="367" t="s">
        <v>439</v>
      </c>
    </row>
    <row r="29" spans="1:2">
      <c r="B29" s="367" t="s">
        <v>440</v>
      </c>
    </row>
    <row r="30" spans="1:2">
      <c r="B30" s="367" t="s">
        <v>441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"/>
  <sheetViews>
    <sheetView topLeftCell="A4" zoomScale="115" zoomScaleNormal="115" workbookViewId="0">
      <selection activeCell="Q21" sqref="Q21"/>
    </sheetView>
  </sheetViews>
  <sheetFormatPr defaultRowHeight="15"/>
  <sheetData>
    <row r="1" spans="1:11" ht="33.75">
      <c r="A1" s="379" t="s">
        <v>351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>
      <c r="A2" s="332" t="s">
        <v>352</v>
      </c>
    </row>
    <row r="3" spans="1:11">
      <c r="A3" s="332" t="s">
        <v>353</v>
      </c>
    </row>
    <row r="4" spans="1:11">
      <c r="A4" s="332" t="s">
        <v>354</v>
      </c>
    </row>
    <row r="5" spans="1:11">
      <c r="A5" s="332" t="s">
        <v>355</v>
      </c>
    </row>
    <row r="6" spans="1:11">
      <c r="A6" s="332"/>
    </row>
    <row r="7" spans="1:11" ht="18.75">
      <c r="A7" s="319" t="s">
        <v>221</v>
      </c>
    </row>
    <row r="8" spans="1:11">
      <c r="A8" t="s">
        <v>349</v>
      </c>
      <c r="B8" t="s">
        <v>344</v>
      </c>
      <c r="C8" t="s">
        <v>350</v>
      </c>
    </row>
    <row r="9" spans="1:11">
      <c r="A9" s="436" t="s">
        <v>342</v>
      </c>
      <c r="B9" s="243" t="s">
        <v>343</v>
      </c>
      <c r="C9" s="329">
        <f>C23*1.5</f>
        <v>210</v>
      </c>
    </row>
    <row r="10" spans="1:11">
      <c r="A10" s="436"/>
      <c r="B10" s="330" t="s">
        <v>344</v>
      </c>
      <c r="C10" s="329">
        <f t="shared" ref="C10:C18" si="0">C24*1.5</f>
        <v>300</v>
      </c>
    </row>
    <row r="11" spans="1:11">
      <c r="A11" s="437" t="s">
        <v>345</v>
      </c>
      <c r="B11" s="243" t="s">
        <v>343</v>
      </c>
      <c r="C11" s="329">
        <f t="shared" si="0"/>
        <v>255</v>
      </c>
    </row>
    <row r="12" spans="1:11">
      <c r="A12" s="437"/>
      <c r="B12" s="330" t="s">
        <v>344</v>
      </c>
      <c r="C12" s="329">
        <f t="shared" si="0"/>
        <v>375</v>
      </c>
    </row>
    <row r="13" spans="1:11">
      <c r="A13" s="436" t="s">
        <v>346</v>
      </c>
      <c r="B13" s="243" t="s">
        <v>343</v>
      </c>
      <c r="C13" s="329">
        <f t="shared" si="0"/>
        <v>300</v>
      </c>
    </row>
    <row r="14" spans="1:11">
      <c r="A14" s="436"/>
      <c r="B14" s="330" t="s">
        <v>344</v>
      </c>
      <c r="C14" s="329">
        <f t="shared" si="0"/>
        <v>525</v>
      </c>
    </row>
    <row r="15" spans="1:11">
      <c r="A15" s="437" t="s">
        <v>347</v>
      </c>
      <c r="B15" s="243" t="s">
        <v>343</v>
      </c>
      <c r="C15" s="329">
        <f t="shared" si="0"/>
        <v>375</v>
      </c>
    </row>
    <row r="16" spans="1:11">
      <c r="A16" s="437"/>
      <c r="B16" s="330" t="s">
        <v>344</v>
      </c>
      <c r="C16" s="329">
        <f t="shared" si="0"/>
        <v>600</v>
      </c>
    </row>
    <row r="17" spans="1:3">
      <c r="A17" s="436" t="s">
        <v>348</v>
      </c>
      <c r="B17" s="243" t="s">
        <v>343</v>
      </c>
      <c r="C17" s="329">
        <f t="shared" si="0"/>
        <v>600</v>
      </c>
    </row>
    <row r="18" spans="1:3">
      <c r="A18" s="436"/>
      <c r="B18" s="330" t="s">
        <v>344</v>
      </c>
      <c r="C18" s="329">
        <f t="shared" si="0"/>
        <v>825</v>
      </c>
    </row>
    <row r="20" spans="1:3" ht="15.75" thickBot="1"/>
    <row r="21" spans="1:3" ht="20.25">
      <c r="A21" s="215" t="s">
        <v>126</v>
      </c>
    </row>
    <row r="22" spans="1:3">
      <c r="A22" t="s">
        <v>349</v>
      </c>
      <c r="B22" t="s">
        <v>344</v>
      </c>
      <c r="C22" t="s">
        <v>350</v>
      </c>
    </row>
    <row r="23" spans="1:3">
      <c r="A23" s="436" t="s">
        <v>342</v>
      </c>
      <c r="B23" s="243" t="s">
        <v>343</v>
      </c>
      <c r="C23" s="329">
        <v>140</v>
      </c>
    </row>
    <row r="24" spans="1:3">
      <c r="A24" s="436"/>
      <c r="B24" s="330" t="s">
        <v>344</v>
      </c>
      <c r="C24" s="331">
        <v>200</v>
      </c>
    </row>
    <row r="25" spans="1:3">
      <c r="A25" s="437" t="s">
        <v>345</v>
      </c>
      <c r="B25" s="243" t="s">
        <v>343</v>
      </c>
      <c r="C25" s="329">
        <v>170</v>
      </c>
    </row>
    <row r="26" spans="1:3">
      <c r="A26" s="437"/>
      <c r="B26" s="330" t="s">
        <v>344</v>
      </c>
      <c r="C26" s="331">
        <v>250</v>
      </c>
    </row>
    <row r="27" spans="1:3">
      <c r="A27" s="436" t="s">
        <v>346</v>
      </c>
      <c r="B27" s="243" t="s">
        <v>343</v>
      </c>
      <c r="C27" s="329">
        <v>200</v>
      </c>
    </row>
    <row r="28" spans="1:3">
      <c r="A28" s="436"/>
      <c r="B28" s="330" t="s">
        <v>344</v>
      </c>
      <c r="C28" s="331">
        <v>350</v>
      </c>
    </row>
    <row r="29" spans="1:3">
      <c r="A29" s="437" t="s">
        <v>347</v>
      </c>
      <c r="B29" s="243" t="s">
        <v>343</v>
      </c>
      <c r="C29" s="329">
        <v>250</v>
      </c>
    </row>
    <row r="30" spans="1:3">
      <c r="A30" s="437"/>
      <c r="B30" s="330" t="s">
        <v>344</v>
      </c>
      <c r="C30" s="331">
        <v>400</v>
      </c>
    </row>
    <row r="31" spans="1:3">
      <c r="A31" s="436" t="s">
        <v>348</v>
      </c>
      <c r="B31" s="243" t="s">
        <v>343</v>
      </c>
      <c r="C31" s="329">
        <v>400</v>
      </c>
    </row>
    <row r="32" spans="1:3">
      <c r="A32" s="436"/>
      <c r="B32" s="330" t="s">
        <v>344</v>
      </c>
      <c r="C32" s="331">
        <v>550</v>
      </c>
    </row>
  </sheetData>
  <mergeCells count="11">
    <mergeCell ref="A1:K1"/>
    <mergeCell ref="A9:A10"/>
    <mergeCell ref="A11:A12"/>
    <mergeCell ref="A13:A14"/>
    <mergeCell ref="A15:A16"/>
    <mergeCell ref="A31:A32"/>
    <mergeCell ref="A17:A18"/>
    <mergeCell ref="A23:A24"/>
    <mergeCell ref="A25:A26"/>
    <mergeCell ref="A27:A28"/>
    <mergeCell ref="A29:A3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7"/>
  <sheetViews>
    <sheetView zoomScale="85" zoomScaleNormal="85" workbookViewId="0">
      <selection activeCell="A2" sqref="A2"/>
    </sheetView>
  </sheetViews>
  <sheetFormatPr defaultRowHeight="15"/>
  <cols>
    <col min="1" max="2" width="16.28515625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</cols>
  <sheetData>
    <row r="1" spans="1:11" ht="33.75">
      <c r="A1" s="379" t="s">
        <v>318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8.75">
      <c r="A2" s="319" t="s">
        <v>221</v>
      </c>
      <c r="B2" s="320"/>
      <c r="C2" s="320"/>
      <c r="D2" s="320"/>
      <c r="E2" s="320"/>
      <c r="F2" s="320"/>
    </row>
    <row r="3" spans="1:11" ht="15.75">
      <c r="A3" s="1" t="s">
        <v>84</v>
      </c>
      <c r="B3" s="34">
        <v>20</v>
      </c>
      <c r="C3" s="33">
        <v>100</v>
      </c>
      <c r="D3" s="33">
        <v>250</v>
      </c>
      <c r="E3" s="33">
        <v>500</v>
      </c>
      <c r="F3" s="33">
        <v>1000</v>
      </c>
    </row>
    <row r="4" spans="1:11" ht="15.75">
      <c r="A4" s="9" t="s">
        <v>75</v>
      </c>
      <c r="B4" s="30">
        <f>B14*1.5</f>
        <v>52.5</v>
      </c>
      <c r="C4" s="30">
        <f t="shared" ref="C4:F4" si="0">C14*1.5</f>
        <v>30</v>
      </c>
      <c r="D4" s="30">
        <f t="shared" si="0"/>
        <v>27</v>
      </c>
      <c r="E4" s="30">
        <f t="shared" si="0"/>
        <v>24</v>
      </c>
      <c r="F4" s="30">
        <f t="shared" si="0"/>
        <v>21</v>
      </c>
    </row>
    <row r="5" spans="1:11" ht="15.75">
      <c r="A5" s="9" t="s">
        <v>74</v>
      </c>
      <c r="B5" s="30">
        <f>B15*1.5</f>
        <v>60</v>
      </c>
      <c r="C5" s="30">
        <f t="shared" ref="C5:F5" si="1">C15*1.5</f>
        <v>37.5</v>
      </c>
      <c r="D5" s="30">
        <f t="shared" si="1"/>
        <v>33</v>
      </c>
      <c r="E5" s="30">
        <f t="shared" si="1"/>
        <v>30</v>
      </c>
      <c r="F5" s="30">
        <f t="shared" si="1"/>
        <v>28.5</v>
      </c>
    </row>
    <row r="6" spans="1:11" ht="15.75" thickBot="1">
      <c r="A6" s="13"/>
      <c r="B6" s="13"/>
      <c r="C6" s="13"/>
      <c r="D6" s="13"/>
      <c r="E6" s="13"/>
      <c r="F6" s="13"/>
    </row>
    <row r="7" spans="1:11" ht="21" thickBot="1">
      <c r="A7" s="215" t="s">
        <v>315</v>
      </c>
      <c r="B7" s="13"/>
      <c r="C7" s="13"/>
      <c r="D7" s="13"/>
      <c r="E7" s="13"/>
      <c r="F7" s="13"/>
    </row>
    <row r="8" spans="1:11" ht="15" customHeight="1" thickBot="1">
      <c r="A8" s="265" t="s">
        <v>7</v>
      </c>
      <c r="B8" s="257">
        <v>20</v>
      </c>
      <c r="C8" s="257">
        <v>100</v>
      </c>
      <c r="D8" s="257">
        <v>250</v>
      </c>
      <c r="E8" s="257">
        <v>500</v>
      </c>
      <c r="F8" s="266">
        <v>1000</v>
      </c>
    </row>
    <row r="9" spans="1:11" ht="15.75" thickBot="1">
      <c r="A9" s="260" t="s">
        <v>313</v>
      </c>
      <c r="B9" s="261">
        <v>50</v>
      </c>
      <c r="C9" s="261">
        <v>19</v>
      </c>
      <c r="D9" s="261">
        <v>17</v>
      </c>
      <c r="E9" s="261">
        <v>15</v>
      </c>
      <c r="F9" s="267">
        <v>11</v>
      </c>
    </row>
    <row r="10" spans="1:11" ht="15.75" thickBot="1">
      <c r="A10" s="260" t="s">
        <v>74</v>
      </c>
      <c r="B10" s="261">
        <v>55</v>
      </c>
      <c r="C10" s="261">
        <v>21</v>
      </c>
      <c r="D10" s="261">
        <v>19</v>
      </c>
      <c r="E10" s="261">
        <v>17</v>
      </c>
      <c r="F10" s="267">
        <v>13</v>
      </c>
    </row>
    <row r="11" spans="1:11" ht="15.75" thickBot="1">
      <c r="A11" s="24"/>
      <c r="B11" s="24"/>
      <c r="C11" s="24"/>
      <c r="D11" s="24"/>
      <c r="E11" s="24"/>
      <c r="F11" s="24"/>
    </row>
    <row r="12" spans="1:11" ht="20.25">
      <c r="A12" s="215" t="s">
        <v>126</v>
      </c>
      <c r="B12" s="24"/>
      <c r="C12" s="24"/>
      <c r="D12" s="24"/>
      <c r="E12" s="24"/>
      <c r="F12" s="24"/>
    </row>
    <row r="13" spans="1:11" ht="15.75">
      <c r="A13" s="1" t="s">
        <v>84</v>
      </c>
      <c r="B13" s="34">
        <v>20</v>
      </c>
      <c r="C13" s="33">
        <v>100</v>
      </c>
      <c r="D13" s="33">
        <v>250</v>
      </c>
      <c r="E13" s="33">
        <v>500</v>
      </c>
      <c r="F13" s="33">
        <v>1000</v>
      </c>
      <c r="G13" s="438" t="s">
        <v>314</v>
      </c>
    </row>
    <row r="14" spans="1:11" ht="15.75">
      <c r="A14" s="9" t="s">
        <v>75</v>
      </c>
      <c r="B14" s="30">
        <v>35</v>
      </c>
      <c r="C14" s="30">
        <v>20</v>
      </c>
      <c r="D14" s="30">
        <v>18</v>
      </c>
      <c r="E14" s="30">
        <v>16</v>
      </c>
      <c r="F14" s="30">
        <v>14</v>
      </c>
      <c r="G14" s="438"/>
    </row>
    <row r="15" spans="1:11" ht="15.75">
      <c r="A15" s="9" t="s">
        <v>74</v>
      </c>
      <c r="B15" s="30">
        <v>40</v>
      </c>
      <c r="C15" s="30">
        <v>25</v>
      </c>
      <c r="D15" s="30">
        <v>22</v>
      </c>
      <c r="E15" s="30">
        <v>20</v>
      </c>
      <c r="F15" s="30">
        <v>19</v>
      </c>
      <c r="G15" s="438"/>
    </row>
    <row r="16" spans="1:11">
      <c r="A16" s="24"/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</sheetData>
  <mergeCells count="2">
    <mergeCell ref="G13:G15"/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zoomScaleNormal="100" workbookViewId="0">
      <selection activeCell="O45" sqref="O45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439" t="s">
        <v>17</v>
      </c>
      <c r="B1" s="439"/>
      <c r="C1" s="439"/>
      <c r="D1" s="439"/>
      <c r="E1" s="439"/>
      <c r="F1" s="439"/>
      <c r="G1" s="439"/>
      <c r="H1" s="439"/>
      <c r="I1" s="439"/>
      <c r="J1" s="439"/>
    </row>
    <row r="2" spans="1:10" ht="31.5" customHeight="1">
      <c r="A2" s="439"/>
      <c r="B2" s="439"/>
      <c r="C2" s="439"/>
      <c r="D2" s="439"/>
      <c r="E2" s="439"/>
      <c r="F2" s="439"/>
      <c r="G2" s="439"/>
      <c r="H2" s="439"/>
      <c r="I2" s="439"/>
      <c r="J2" s="439"/>
    </row>
    <row r="3" spans="1:10" ht="2.25" customHeight="1">
      <c r="A3" s="447"/>
      <c r="B3" s="447"/>
      <c r="C3" s="447"/>
      <c r="D3" s="447"/>
      <c r="E3" s="447"/>
      <c r="F3" s="447"/>
      <c r="G3" s="447"/>
      <c r="H3" s="15"/>
      <c r="I3" s="15"/>
      <c r="J3" s="15"/>
    </row>
    <row r="4" spans="1:10" ht="15.75">
      <c r="A4" s="448" t="s">
        <v>18</v>
      </c>
      <c r="B4" s="448"/>
      <c r="C4" s="448"/>
      <c r="D4" s="448"/>
      <c r="E4" s="448"/>
      <c r="F4" s="448"/>
      <c r="G4" s="448"/>
      <c r="H4" s="448"/>
      <c r="I4" s="448"/>
      <c r="J4" s="448"/>
    </row>
    <row r="5" spans="1:10" ht="15" customHeight="1">
      <c r="A5" s="449" t="s">
        <v>19</v>
      </c>
      <c r="B5" s="35"/>
      <c r="C5" s="444" t="s">
        <v>20</v>
      </c>
      <c r="D5" s="444" t="s">
        <v>67</v>
      </c>
      <c r="E5" s="450" t="s">
        <v>21</v>
      </c>
      <c r="F5" s="456"/>
      <c r="G5" s="457"/>
      <c r="H5" s="450" t="s">
        <v>22</v>
      </c>
      <c r="I5" s="456"/>
      <c r="J5" s="457"/>
    </row>
    <row r="6" spans="1:10" ht="30" customHeight="1">
      <c r="A6" s="449"/>
      <c r="B6" s="35"/>
      <c r="C6" s="444"/>
      <c r="D6" s="444"/>
      <c r="E6" s="458"/>
      <c r="F6" s="459"/>
      <c r="G6" s="460"/>
      <c r="H6" s="458"/>
      <c r="I6" s="459"/>
      <c r="J6" s="460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440">
        <v>165</v>
      </c>
      <c r="F8" s="441"/>
      <c r="G8" s="442"/>
      <c r="H8" s="440">
        <v>192</v>
      </c>
      <c r="I8" s="441"/>
      <c r="J8" s="442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440">
        <v>192</v>
      </c>
      <c r="F9" s="441"/>
      <c r="G9" s="442"/>
      <c r="H9" s="440">
        <v>220</v>
      </c>
      <c r="I9" s="441"/>
      <c r="J9" s="442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440">
        <v>302</v>
      </c>
      <c r="F10" s="441"/>
      <c r="G10" s="442"/>
      <c r="H10" s="440">
        <v>329</v>
      </c>
      <c r="I10" s="441"/>
      <c r="J10" s="442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440">
        <v>439</v>
      </c>
      <c r="F11" s="441"/>
      <c r="G11" s="442"/>
      <c r="H11" s="440">
        <v>466</v>
      </c>
      <c r="I11" s="441"/>
      <c r="J11" s="442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440">
        <v>295</v>
      </c>
      <c r="F12" s="441"/>
      <c r="G12" s="442"/>
      <c r="H12" s="440">
        <v>322</v>
      </c>
      <c r="I12" s="441"/>
      <c r="J12" s="442"/>
    </row>
    <row r="13" spans="1:10">
      <c r="A13" s="461" t="s">
        <v>32</v>
      </c>
      <c r="B13" s="461"/>
      <c r="C13" s="462"/>
      <c r="D13" s="462"/>
      <c r="E13" s="462"/>
      <c r="F13" s="462"/>
      <c r="G13" s="462"/>
      <c r="H13" s="19"/>
      <c r="I13" s="19"/>
      <c r="J13" s="19"/>
    </row>
    <row r="14" spans="1:10" ht="15" customHeight="1">
      <c r="A14" s="443" t="s">
        <v>33</v>
      </c>
      <c r="B14" s="443"/>
      <c r="C14" s="443"/>
      <c r="D14" s="443"/>
      <c r="E14" s="443"/>
      <c r="F14" s="443"/>
      <c r="G14" s="443"/>
      <c r="H14" s="443"/>
      <c r="I14" s="443"/>
      <c r="J14" s="443"/>
    </row>
    <row r="15" spans="1:10">
      <c r="A15" s="446" t="s">
        <v>34</v>
      </c>
      <c r="B15" s="446"/>
      <c r="C15" s="446"/>
      <c r="D15" s="446"/>
      <c r="E15" s="446"/>
      <c r="F15" s="446"/>
      <c r="G15" s="446"/>
      <c r="H15" s="20"/>
      <c r="I15" s="20"/>
      <c r="J15" s="20"/>
    </row>
    <row r="16" spans="1:10">
      <c r="A16" s="463"/>
      <c r="B16" s="463"/>
      <c r="C16" s="463"/>
      <c r="D16" s="463"/>
      <c r="E16" s="463"/>
      <c r="F16" s="463"/>
      <c r="G16" s="463"/>
      <c r="H16" s="21"/>
      <c r="I16" s="21"/>
      <c r="J16" s="21"/>
    </row>
    <row r="17" spans="1:10" ht="2.25" customHeight="1">
      <c r="A17" s="447"/>
      <c r="B17" s="447"/>
      <c r="C17" s="447"/>
      <c r="D17" s="447"/>
      <c r="E17" s="447"/>
      <c r="F17" s="447"/>
      <c r="G17" s="447"/>
      <c r="H17" s="15"/>
      <c r="I17" s="15"/>
      <c r="J17" s="15"/>
    </row>
    <row r="18" spans="1:10" ht="15.75">
      <c r="A18" s="448" t="s">
        <v>35</v>
      </c>
      <c r="B18" s="448"/>
      <c r="C18" s="448"/>
      <c r="D18" s="448"/>
      <c r="E18" s="448"/>
      <c r="F18" s="448"/>
      <c r="G18" s="448"/>
      <c r="H18" s="448"/>
      <c r="I18" s="448"/>
      <c r="J18" s="448"/>
    </row>
    <row r="19" spans="1:10" ht="15" customHeight="1">
      <c r="A19" s="449" t="s">
        <v>19</v>
      </c>
      <c r="B19" s="35"/>
      <c r="C19" s="444" t="s">
        <v>20</v>
      </c>
      <c r="D19" s="444" t="s">
        <v>67</v>
      </c>
      <c r="E19" s="450" t="s">
        <v>36</v>
      </c>
      <c r="F19" s="451"/>
      <c r="G19" s="452"/>
      <c r="H19" s="450" t="s">
        <v>37</v>
      </c>
      <c r="I19" s="451"/>
      <c r="J19" s="452"/>
    </row>
    <row r="20" spans="1:10" ht="30.75" customHeight="1">
      <c r="A20" s="449"/>
      <c r="B20" s="35"/>
      <c r="C20" s="444"/>
      <c r="D20" s="444"/>
      <c r="E20" s="453"/>
      <c r="F20" s="454"/>
      <c r="G20" s="455"/>
      <c r="H20" s="453"/>
      <c r="I20" s="454"/>
      <c r="J20" s="455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440">
        <v>329</v>
      </c>
      <c r="F22" s="441"/>
      <c r="G22" s="442"/>
      <c r="H22" s="440">
        <v>370</v>
      </c>
      <c r="I22" s="441"/>
      <c r="J22" s="442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440">
        <v>357</v>
      </c>
      <c r="F23" s="441"/>
      <c r="G23" s="442"/>
      <c r="H23" s="440">
        <v>398</v>
      </c>
      <c r="I23" s="441"/>
      <c r="J23" s="442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440">
        <v>432</v>
      </c>
      <c r="F24" s="441"/>
      <c r="G24" s="442"/>
      <c r="H24" s="440">
        <v>473</v>
      </c>
      <c r="I24" s="441"/>
      <c r="J24" s="442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440">
        <v>343</v>
      </c>
      <c r="F25" s="441"/>
      <c r="G25" s="442"/>
      <c r="H25" s="440">
        <v>370</v>
      </c>
      <c r="I25" s="441"/>
      <c r="J25" s="442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440">
        <v>569</v>
      </c>
      <c r="F26" s="441"/>
      <c r="G26" s="442"/>
      <c r="H26" s="440">
        <v>603</v>
      </c>
      <c r="I26" s="441"/>
      <c r="J26" s="442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440">
        <v>781</v>
      </c>
      <c r="F27" s="441"/>
      <c r="G27" s="442"/>
      <c r="H27" s="440">
        <v>822</v>
      </c>
      <c r="I27" s="441"/>
      <c r="J27" s="442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440">
        <v>295</v>
      </c>
      <c r="F28" s="441"/>
      <c r="G28" s="442"/>
      <c r="H28" s="440">
        <v>343</v>
      </c>
      <c r="I28" s="441"/>
      <c r="J28" s="442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440">
        <v>822</v>
      </c>
      <c r="F29" s="441"/>
      <c r="G29" s="442"/>
      <c r="H29" s="440">
        <v>891</v>
      </c>
      <c r="I29" s="441"/>
      <c r="J29" s="442"/>
    </row>
    <row r="30" spans="1:10">
      <c r="A30" s="461" t="s">
        <v>32</v>
      </c>
      <c r="B30" s="461"/>
      <c r="C30" s="462"/>
      <c r="D30" s="462"/>
      <c r="E30" s="462"/>
      <c r="F30" s="462"/>
      <c r="G30" s="462"/>
      <c r="H30" s="19"/>
      <c r="I30" s="19"/>
      <c r="J30" s="19"/>
    </row>
    <row r="31" spans="1:10" ht="15" customHeight="1">
      <c r="A31" s="443" t="s">
        <v>33</v>
      </c>
      <c r="B31" s="443"/>
      <c r="C31" s="443"/>
      <c r="D31" s="443"/>
      <c r="E31" s="443"/>
      <c r="F31" s="443"/>
      <c r="G31" s="443"/>
      <c r="H31" s="443"/>
      <c r="I31" s="443"/>
      <c r="J31" s="443"/>
    </row>
    <row r="32" spans="1:10">
      <c r="A32" s="446" t="s">
        <v>34</v>
      </c>
      <c r="B32" s="446"/>
      <c r="C32" s="446"/>
      <c r="D32" s="446"/>
      <c r="E32" s="446"/>
      <c r="F32" s="446"/>
      <c r="G32" s="446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447"/>
      <c r="B34" s="447"/>
      <c r="C34" s="447"/>
      <c r="D34" s="447"/>
      <c r="E34" s="447"/>
      <c r="F34" s="447"/>
      <c r="G34" s="447"/>
      <c r="H34" s="15"/>
      <c r="I34" s="15"/>
      <c r="J34" s="15"/>
    </row>
    <row r="35" spans="1:11" ht="15.75">
      <c r="A35" s="448" t="s">
        <v>51</v>
      </c>
      <c r="B35" s="448"/>
      <c r="C35" s="448"/>
      <c r="D35" s="448"/>
      <c r="E35" s="448"/>
      <c r="F35" s="448"/>
      <c r="G35" s="448"/>
      <c r="H35" s="448"/>
      <c r="I35" s="448"/>
      <c r="J35" s="448"/>
    </row>
    <row r="36" spans="1:11" ht="15" customHeight="1">
      <c r="A36" s="449" t="s">
        <v>19</v>
      </c>
      <c r="B36" s="35"/>
      <c r="C36" s="444" t="s">
        <v>20</v>
      </c>
      <c r="D36" s="444" t="s">
        <v>52</v>
      </c>
      <c r="E36" s="450" t="s">
        <v>53</v>
      </c>
      <c r="F36" s="451"/>
      <c r="G36" s="451"/>
      <c r="H36" s="451"/>
      <c r="I36" s="451"/>
      <c r="J36" s="452"/>
    </row>
    <row r="37" spans="1:11">
      <c r="A37" s="449"/>
      <c r="B37" s="35"/>
      <c r="C37" s="444"/>
      <c r="D37" s="444"/>
      <c r="E37" s="453"/>
      <c r="F37" s="454"/>
      <c r="G37" s="454"/>
      <c r="H37" s="454"/>
      <c r="I37" s="454"/>
      <c r="J37" s="455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440">
        <v>0</v>
      </c>
      <c r="F38" s="441"/>
      <c r="G38" s="441"/>
      <c r="H38" s="441"/>
      <c r="I38" s="441"/>
      <c r="J38" s="442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440">
        <v>7</v>
      </c>
      <c r="F39" s="441"/>
      <c r="G39" s="441"/>
      <c r="H39" s="441"/>
      <c r="I39" s="441"/>
      <c r="J39" s="442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440">
        <v>21</v>
      </c>
      <c r="F40" s="441"/>
      <c r="G40" s="441"/>
      <c r="H40" s="441"/>
      <c r="I40" s="441"/>
      <c r="J40" s="442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440">
        <v>42</v>
      </c>
      <c r="F41" s="441"/>
      <c r="G41" s="441"/>
      <c r="H41" s="441"/>
      <c r="I41" s="441"/>
      <c r="J41" s="442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440">
        <v>62</v>
      </c>
      <c r="F42" s="441"/>
      <c r="G42" s="441"/>
      <c r="H42" s="441"/>
      <c r="I42" s="441"/>
      <c r="J42" s="442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440">
        <v>76</v>
      </c>
      <c r="F43" s="441"/>
      <c r="G43" s="441"/>
      <c r="H43" s="441"/>
      <c r="I43" s="441"/>
      <c r="J43" s="442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440">
        <v>21</v>
      </c>
      <c r="F44" s="441"/>
      <c r="G44" s="441"/>
      <c r="H44" s="441"/>
      <c r="I44" s="441"/>
      <c r="J44" s="442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440">
        <v>10</v>
      </c>
      <c r="F45" s="441"/>
      <c r="G45" s="441"/>
      <c r="H45" s="441"/>
      <c r="I45" s="441"/>
      <c r="J45" s="442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440">
        <v>192</v>
      </c>
      <c r="F46" s="441"/>
      <c r="G46" s="441"/>
      <c r="H46" s="441"/>
      <c r="I46" s="441"/>
      <c r="J46" s="442"/>
    </row>
    <row r="48" spans="1:11" ht="18.75">
      <c r="A48" s="445"/>
      <c r="B48" s="445"/>
      <c r="C48" s="445"/>
      <c r="D48" s="445"/>
      <c r="E48" s="445"/>
      <c r="F48" s="445"/>
      <c r="G48" s="445"/>
      <c r="H48" s="445"/>
      <c r="I48" s="445"/>
      <c r="J48" s="445"/>
      <c r="K48" s="445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9" t="s">
        <v>221</v>
      </c>
    </row>
    <row r="2" spans="2:7" ht="16.5" thickBot="1">
      <c r="B2" s="264" t="s">
        <v>319</v>
      </c>
    </row>
    <row r="3" spans="2:7" ht="15.75" thickBot="1">
      <c r="B3" s="265" t="s">
        <v>7</v>
      </c>
      <c r="C3" s="257">
        <v>5</v>
      </c>
      <c r="D3" s="257">
        <v>10</v>
      </c>
      <c r="E3" s="257">
        <v>50</v>
      </c>
      <c r="F3" s="257">
        <v>100</v>
      </c>
      <c r="G3" s="259">
        <v>300</v>
      </c>
    </row>
    <row r="4" spans="2:7" ht="15.75" thickBot="1">
      <c r="B4" s="309" t="s">
        <v>320</v>
      </c>
      <c r="C4" s="261">
        <f>C26*1.8</f>
        <v>135</v>
      </c>
      <c r="D4" s="261">
        <f t="shared" ref="D4:G4" si="0">D26*1.8</f>
        <v>108</v>
      </c>
      <c r="E4" s="261">
        <f t="shared" si="0"/>
        <v>63</v>
      </c>
      <c r="F4" s="261">
        <f t="shared" si="0"/>
        <v>54</v>
      </c>
      <c r="G4" s="261">
        <f t="shared" si="0"/>
        <v>45</v>
      </c>
    </row>
    <row r="5" spans="2:7">
      <c r="B5" s="310" t="s">
        <v>321</v>
      </c>
    </row>
    <row r="6" spans="2:7">
      <c r="B6" s="311"/>
    </row>
    <row r="7" spans="2:7" ht="16.5" thickBot="1">
      <c r="B7" s="264" t="s">
        <v>322</v>
      </c>
    </row>
    <row r="8" spans="2:7" ht="15.75" thickBot="1">
      <c r="B8" s="265" t="s">
        <v>7</v>
      </c>
      <c r="C8" s="257">
        <v>5</v>
      </c>
      <c r="D8" s="257">
        <v>10</v>
      </c>
      <c r="E8" s="257">
        <v>50</v>
      </c>
      <c r="F8" s="257">
        <v>100</v>
      </c>
      <c r="G8" s="259">
        <v>300</v>
      </c>
    </row>
    <row r="9" spans="2:7" ht="15.75" thickBot="1">
      <c r="B9" s="260" t="s">
        <v>323</v>
      </c>
      <c r="C9" s="261"/>
      <c r="D9" s="261"/>
      <c r="E9" s="263"/>
      <c r="F9" s="261"/>
      <c r="G9" s="263"/>
    </row>
    <row r="10" spans="2:7" ht="15.75" thickBot="1">
      <c r="B10" s="260" t="s">
        <v>324</v>
      </c>
      <c r="C10" s="261"/>
      <c r="D10" s="261"/>
      <c r="E10" s="263"/>
      <c r="F10" s="261"/>
      <c r="G10" s="263"/>
    </row>
    <row r="11" spans="2:7" ht="15.75" thickBot="1"/>
    <row r="12" spans="2:7" ht="20.25">
      <c r="B12" s="215" t="s">
        <v>315</v>
      </c>
    </row>
    <row r="13" spans="2:7" ht="16.5" thickBot="1">
      <c r="B13" s="264" t="s">
        <v>319</v>
      </c>
    </row>
    <row r="14" spans="2:7" ht="15.75" thickBot="1">
      <c r="B14" s="265" t="s">
        <v>7</v>
      </c>
      <c r="C14" s="257">
        <v>5</v>
      </c>
      <c r="D14" s="257">
        <v>10</v>
      </c>
      <c r="E14" s="257">
        <v>50</v>
      </c>
      <c r="F14" s="257">
        <v>100</v>
      </c>
      <c r="G14" s="259">
        <v>300</v>
      </c>
    </row>
    <row r="15" spans="2:7" ht="15.75" thickBot="1">
      <c r="B15" s="309" t="s">
        <v>320</v>
      </c>
      <c r="C15" s="261">
        <v>150</v>
      </c>
      <c r="D15" s="261">
        <v>120</v>
      </c>
      <c r="E15" s="261">
        <v>70</v>
      </c>
      <c r="F15" s="261">
        <v>60</v>
      </c>
      <c r="G15" s="263">
        <v>50</v>
      </c>
    </row>
    <row r="16" spans="2:7">
      <c r="B16" s="310" t="s">
        <v>321</v>
      </c>
    </row>
    <row r="17" spans="2:8">
      <c r="B17" s="311"/>
    </row>
    <row r="18" spans="2:8" ht="16.5" thickBot="1">
      <c r="B18" s="264" t="s">
        <v>322</v>
      </c>
    </row>
    <row r="19" spans="2:8" ht="15.75" thickBot="1">
      <c r="B19" s="265" t="s">
        <v>7</v>
      </c>
      <c r="C19" s="257">
        <v>5</v>
      </c>
      <c r="D19" s="257">
        <v>10</v>
      </c>
      <c r="E19" s="257">
        <v>50</v>
      </c>
      <c r="F19" s="257">
        <v>100</v>
      </c>
      <c r="G19" s="259">
        <v>300</v>
      </c>
    </row>
    <row r="20" spans="2:8" ht="15.75" thickBot="1">
      <c r="B20" s="260" t="s">
        <v>323</v>
      </c>
      <c r="C20" s="261">
        <v>100</v>
      </c>
      <c r="D20" s="261">
        <v>80</v>
      </c>
      <c r="E20" s="263">
        <v>60</v>
      </c>
      <c r="F20" s="261">
        <v>50</v>
      </c>
      <c r="G20" s="263">
        <v>40</v>
      </c>
    </row>
    <row r="21" spans="2:8" ht="15.75" thickBot="1">
      <c r="B21" s="260" t="s">
        <v>324</v>
      </c>
      <c r="C21" s="261">
        <v>200</v>
      </c>
      <c r="D21" s="261">
        <v>160</v>
      </c>
      <c r="E21" s="263">
        <v>120</v>
      </c>
      <c r="F21" s="261">
        <v>100</v>
      </c>
      <c r="G21" s="263">
        <v>80</v>
      </c>
    </row>
    <row r="22" spans="2:8" ht="15.75" thickBot="1"/>
    <row r="23" spans="2:8" ht="20.25">
      <c r="B23" s="215" t="s">
        <v>411</v>
      </c>
    </row>
    <row r="24" spans="2:8" ht="16.5" thickBot="1">
      <c r="B24" s="264" t="s">
        <v>319</v>
      </c>
    </row>
    <row r="25" spans="2:8" ht="16.5" thickBot="1">
      <c r="B25" s="312" t="s">
        <v>7</v>
      </c>
      <c r="C25" s="257">
        <v>5</v>
      </c>
      <c r="D25" s="257">
        <v>10</v>
      </c>
      <c r="E25" s="257">
        <v>50</v>
      </c>
      <c r="F25" s="257">
        <v>100</v>
      </c>
      <c r="G25" s="259">
        <v>300</v>
      </c>
    </row>
    <row r="26" spans="2:8" ht="32.25" thickBot="1">
      <c r="B26" s="313" t="s">
        <v>325</v>
      </c>
      <c r="C26" s="314">
        <f>C15/2</f>
        <v>75</v>
      </c>
      <c r="D26" s="314">
        <f t="shared" ref="D26:E26" si="1">D15/2</f>
        <v>60</v>
      </c>
      <c r="E26" s="314">
        <f t="shared" si="1"/>
        <v>35</v>
      </c>
      <c r="F26" s="314">
        <v>30</v>
      </c>
      <c r="G26" s="315">
        <v>25</v>
      </c>
      <c r="H26" t="s">
        <v>409</v>
      </c>
    </row>
    <row r="28" spans="2:8" ht="15.75" thickBot="1">
      <c r="B28" s="464" t="s">
        <v>326</v>
      </c>
      <c r="C28" s="465"/>
      <c r="D28" s="465"/>
      <c r="E28" s="465"/>
      <c r="F28" s="465"/>
      <c r="G28" s="465"/>
    </row>
    <row r="29" spans="2:8" ht="16.5" thickBot="1">
      <c r="B29" s="312" t="s">
        <v>7</v>
      </c>
      <c r="C29" s="257">
        <v>5</v>
      </c>
      <c r="D29" s="257">
        <v>10</v>
      </c>
      <c r="E29" s="257">
        <v>50</v>
      </c>
      <c r="F29" s="257">
        <v>100</v>
      </c>
      <c r="G29" s="259">
        <v>300</v>
      </c>
    </row>
    <row r="30" spans="2:8" ht="47.25">
      <c r="B30" s="316" t="s">
        <v>410</v>
      </c>
      <c r="C30" s="317"/>
      <c r="D30" s="317"/>
      <c r="E30" s="317"/>
      <c r="F30" s="317"/>
      <c r="G30" s="318"/>
    </row>
    <row r="31" spans="2:8" ht="47.25">
      <c r="B31" s="316" t="s">
        <v>327</v>
      </c>
      <c r="C31" s="317"/>
      <c r="D31" s="317"/>
      <c r="E31" s="317"/>
      <c r="F31" s="317"/>
      <c r="G31" s="318"/>
    </row>
    <row r="32" spans="2:8" ht="48" thickBot="1">
      <c r="B32" s="313" t="s">
        <v>328</v>
      </c>
      <c r="C32" s="314"/>
      <c r="D32" s="314"/>
      <c r="E32" s="314"/>
      <c r="F32" s="314"/>
      <c r="G32" s="315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6" zoomScale="85" zoomScaleNormal="85" workbookViewId="0">
      <selection activeCell="O86" sqref="O86"/>
    </sheetView>
  </sheetViews>
  <sheetFormatPr defaultRowHeight="15"/>
  <cols>
    <col min="1" max="1" width="52.140625" customWidth="1"/>
  </cols>
  <sheetData>
    <row r="1" spans="1:13" ht="33.75">
      <c r="A1" s="379" t="s">
        <v>341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3" ht="18.75">
      <c r="A2" s="319" t="s">
        <v>221</v>
      </c>
    </row>
    <row r="3" spans="1:13" ht="26.25">
      <c r="A3" s="321" t="s">
        <v>329</v>
      </c>
    </row>
    <row r="4" spans="1:13" ht="15.75" thickBot="1">
      <c r="A4" s="322" t="s">
        <v>330</v>
      </c>
      <c r="B4" s="322" t="s">
        <v>331</v>
      </c>
      <c r="C4" s="322" t="s">
        <v>332</v>
      </c>
      <c r="D4" s="323" t="s">
        <v>333</v>
      </c>
      <c r="F4" s="323"/>
      <c r="G4" s="324"/>
      <c r="H4" s="324"/>
      <c r="I4" s="324"/>
      <c r="J4" s="324"/>
      <c r="K4" s="324"/>
      <c r="L4" s="324"/>
      <c r="M4" s="324"/>
    </row>
    <row r="5" spans="1:13" ht="16.5" thickTop="1" thickBot="1">
      <c r="A5" s="324">
        <v>100</v>
      </c>
      <c r="B5" s="325">
        <f>ROUNDUP(B36*1.5,0)</f>
        <v>132</v>
      </c>
      <c r="C5" s="325">
        <f t="shared" ref="C5:D5" si="0">ROUNDUP(C36*1.5,0)</f>
        <v>155</v>
      </c>
      <c r="D5" s="325">
        <f t="shared" si="0"/>
        <v>180</v>
      </c>
      <c r="F5" s="29"/>
      <c r="G5" s="325"/>
      <c r="H5" s="325"/>
      <c r="I5" s="325"/>
      <c r="J5" s="325"/>
      <c r="K5" s="325"/>
      <c r="L5" s="325"/>
      <c r="M5" s="325"/>
    </row>
    <row r="6" spans="1:13" ht="16.5" thickTop="1" thickBot="1">
      <c r="A6" s="324">
        <v>200</v>
      </c>
      <c r="B6" s="325">
        <f t="shared" ref="B6:D15" si="1">ROUNDUP(B37*1.5,0)</f>
        <v>119</v>
      </c>
      <c r="C6" s="325">
        <f t="shared" si="1"/>
        <v>131</v>
      </c>
      <c r="D6" s="325">
        <f t="shared" si="1"/>
        <v>150</v>
      </c>
      <c r="F6" s="29"/>
      <c r="G6" s="325"/>
      <c r="H6" s="325"/>
      <c r="I6" s="325"/>
      <c r="J6" s="325"/>
      <c r="K6" s="325"/>
      <c r="L6" s="324"/>
      <c r="M6" s="324"/>
    </row>
    <row r="7" spans="1:13" ht="16.5" thickTop="1" thickBot="1">
      <c r="A7" s="324">
        <v>350</v>
      </c>
      <c r="B7" s="325">
        <f t="shared" si="1"/>
        <v>102</v>
      </c>
      <c r="C7" s="325">
        <f t="shared" si="1"/>
        <v>119</v>
      </c>
      <c r="D7" s="325">
        <f t="shared" si="1"/>
        <v>131</v>
      </c>
      <c r="F7" s="29"/>
      <c r="G7" s="324"/>
      <c r="H7" s="324"/>
      <c r="I7" s="324"/>
      <c r="J7" s="324"/>
      <c r="K7" s="324"/>
      <c r="L7" s="324"/>
      <c r="M7" s="324"/>
    </row>
    <row r="8" spans="1:13" ht="16.5" thickTop="1" thickBot="1">
      <c r="A8" s="324">
        <v>500</v>
      </c>
      <c r="B8" s="325">
        <f t="shared" si="1"/>
        <v>95</v>
      </c>
      <c r="C8" s="325">
        <f t="shared" si="1"/>
        <v>111</v>
      </c>
      <c r="D8" s="325">
        <f t="shared" si="1"/>
        <v>122</v>
      </c>
    </row>
    <row r="9" spans="1:13" ht="16.5" thickTop="1" thickBot="1">
      <c r="A9" s="324">
        <v>1000</v>
      </c>
      <c r="B9" s="325">
        <f t="shared" si="1"/>
        <v>87</v>
      </c>
      <c r="C9" s="325">
        <f t="shared" si="1"/>
        <v>105</v>
      </c>
      <c r="D9" s="325">
        <f t="shared" si="1"/>
        <v>111</v>
      </c>
    </row>
    <row r="10" spans="1:13" ht="16.5" thickTop="1" thickBot="1">
      <c r="A10" s="324">
        <v>2000</v>
      </c>
      <c r="B10" s="325">
        <f t="shared" si="1"/>
        <v>86</v>
      </c>
      <c r="C10" s="325">
        <f t="shared" si="1"/>
        <v>102</v>
      </c>
      <c r="D10" s="325">
        <f t="shared" si="1"/>
        <v>104</v>
      </c>
    </row>
    <row r="11" spans="1:13" ht="16.5" thickTop="1" thickBot="1">
      <c r="A11" s="324">
        <v>3000</v>
      </c>
      <c r="B11" s="325">
        <f t="shared" si="1"/>
        <v>83</v>
      </c>
      <c r="C11" s="325">
        <f t="shared" si="1"/>
        <v>96</v>
      </c>
      <c r="D11" s="325">
        <f t="shared" si="1"/>
        <v>99</v>
      </c>
    </row>
    <row r="12" spans="1:13" ht="15.75" thickTop="1"/>
    <row r="13" spans="1:13" ht="15.75" thickBot="1">
      <c r="A13" s="324" t="s">
        <v>334</v>
      </c>
      <c r="B13" s="325">
        <f t="shared" si="1"/>
        <v>12</v>
      </c>
    </row>
    <row r="14" spans="1:13" ht="16.5" thickTop="1" thickBot="1">
      <c r="A14" s="324" t="s">
        <v>335</v>
      </c>
      <c r="B14" s="325">
        <f t="shared" si="1"/>
        <v>12</v>
      </c>
    </row>
    <row r="15" spans="1:13" ht="16.5" thickTop="1" thickBot="1">
      <c r="A15" s="324" t="s">
        <v>336</v>
      </c>
      <c r="B15" s="325">
        <f t="shared" si="1"/>
        <v>12</v>
      </c>
    </row>
    <row r="16" spans="1:13" ht="15.75" thickTop="1"/>
    <row r="17" spans="1:13" ht="26.25">
      <c r="A17" s="321" t="s">
        <v>337</v>
      </c>
    </row>
    <row r="18" spans="1:13" ht="15.75" thickBot="1">
      <c r="A18" s="322" t="s">
        <v>330</v>
      </c>
      <c r="B18" s="322" t="s">
        <v>338</v>
      </c>
      <c r="C18" s="326" t="s">
        <v>331</v>
      </c>
      <c r="D18" s="322" t="s">
        <v>332</v>
      </c>
      <c r="E18" s="322" t="s">
        <v>333</v>
      </c>
      <c r="F18" s="323"/>
      <c r="G18" s="324"/>
      <c r="H18" s="324"/>
      <c r="I18" s="324"/>
      <c r="J18" s="324"/>
      <c r="K18" s="324"/>
      <c r="L18" s="324"/>
      <c r="M18" s="324"/>
    </row>
    <row r="19" spans="1:13" ht="16.5" thickTop="1" thickBot="1">
      <c r="A19" s="324">
        <v>100</v>
      </c>
      <c r="B19" s="325">
        <f>ROUNDUP(B50*1.5,0)</f>
        <v>111</v>
      </c>
      <c r="C19" s="325">
        <f t="shared" ref="C19:E19" si="2">ROUNDUP(C50*1.5,0)</f>
        <v>116</v>
      </c>
      <c r="D19" s="325">
        <f t="shared" si="2"/>
        <v>122</v>
      </c>
      <c r="E19" s="325">
        <f t="shared" si="2"/>
        <v>126</v>
      </c>
      <c r="F19" s="29"/>
      <c r="G19" s="324"/>
      <c r="H19" s="324"/>
      <c r="I19" s="324"/>
      <c r="J19" s="324"/>
      <c r="K19" s="324"/>
      <c r="L19" s="324"/>
      <c r="M19" s="324"/>
    </row>
    <row r="20" spans="1:13" ht="16.5" thickTop="1" thickBot="1">
      <c r="A20" s="324">
        <v>200</v>
      </c>
      <c r="B20" s="325">
        <f t="shared" ref="B20:E25" si="3">ROUNDUP(B51*1.5,0)</f>
        <v>92</v>
      </c>
      <c r="C20" s="325">
        <f t="shared" si="3"/>
        <v>96</v>
      </c>
      <c r="D20" s="325">
        <f t="shared" si="3"/>
        <v>102</v>
      </c>
      <c r="E20" s="325">
        <f t="shared" si="3"/>
        <v>107</v>
      </c>
      <c r="F20" s="29"/>
      <c r="G20" s="327"/>
      <c r="H20" s="327"/>
      <c r="I20" s="327"/>
      <c r="J20" s="327"/>
      <c r="K20" s="327"/>
      <c r="L20" s="327"/>
      <c r="M20" s="327"/>
    </row>
    <row r="21" spans="1:13" ht="16.5" thickTop="1" thickBot="1">
      <c r="A21" s="324">
        <v>350</v>
      </c>
      <c r="B21" s="325">
        <f t="shared" si="3"/>
        <v>84</v>
      </c>
      <c r="C21" s="325">
        <f t="shared" si="3"/>
        <v>90</v>
      </c>
      <c r="D21" s="325">
        <f t="shared" si="3"/>
        <v>95</v>
      </c>
      <c r="E21" s="325">
        <f t="shared" si="3"/>
        <v>101</v>
      </c>
      <c r="F21" s="29"/>
      <c r="G21" s="324"/>
      <c r="H21" s="324"/>
      <c r="I21" s="324"/>
      <c r="J21" s="324"/>
      <c r="K21" s="324"/>
      <c r="L21" s="324"/>
      <c r="M21" s="324"/>
    </row>
    <row r="22" spans="1:13" ht="16.5" thickTop="1" thickBot="1">
      <c r="A22" s="324">
        <v>500</v>
      </c>
      <c r="B22" s="325">
        <f t="shared" si="3"/>
        <v>72</v>
      </c>
      <c r="C22" s="325">
        <f t="shared" si="3"/>
        <v>77</v>
      </c>
      <c r="D22" s="325">
        <f t="shared" si="3"/>
        <v>83</v>
      </c>
      <c r="E22" s="325">
        <f t="shared" si="3"/>
        <v>87</v>
      </c>
      <c r="F22" s="29"/>
      <c r="G22" s="324"/>
      <c r="H22" s="324"/>
      <c r="I22" s="324"/>
      <c r="J22" s="324"/>
      <c r="K22" s="324"/>
      <c r="L22" s="324"/>
      <c r="M22" s="324"/>
    </row>
    <row r="23" spans="1:13" ht="16.5" thickTop="1" thickBot="1">
      <c r="A23" s="324">
        <v>1000</v>
      </c>
      <c r="B23" s="325">
        <f t="shared" si="3"/>
        <v>62</v>
      </c>
      <c r="C23" s="325">
        <f t="shared" si="3"/>
        <v>68</v>
      </c>
      <c r="D23" s="325">
        <f t="shared" si="3"/>
        <v>72</v>
      </c>
      <c r="E23" s="325">
        <f t="shared" si="3"/>
        <v>78</v>
      </c>
    </row>
    <row r="24" spans="1:13" ht="16.5" thickTop="1" thickBot="1">
      <c r="A24" s="324">
        <v>2000</v>
      </c>
      <c r="B24" s="325">
        <f t="shared" si="3"/>
        <v>59</v>
      </c>
      <c r="C24" s="325">
        <f t="shared" si="3"/>
        <v>65</v>
      </c>
      <c r="D24" s="325">
        <f t="shared" si="3"/>
        <v>69</v>
      </c>
      <c r="E24" s="325">
        <f t="shared" si="3"/>
        <v>74</v>
      </c>
    </row>
    <row r="25" spans="1:13" ht="16.5" thickTop="1" thickBot="1">
      <c r="A25" s="324">
        <v>3000</v>
      </c>
      <c r="B25" s="325">
        <f t="shared" si="3"/>
        <v>54</v>
      </c>
      <c r="C25" s="325">
        <f t="shared" si="3"/>
        <v>59</v>
      </c>
      <c r="D25" s="325">
        <f t="shared" si="3"/>
        <v>65</v>
      </c>
      <c r="E25" s="325">
        <f t="shared" si="3"/>
        <v>71</v>
      </c>
    </row>
    <row r="26" spans="1:13" ht="16.5" thickTop="1" thickBot="1">
      <c r="A26" s="466" t="s">
        <v>339</v>
      </c>
      <c r="B26" s="466"/>
    </row>
    <row r="27" spans="1:13" ht="16.5" thickTop="1" thickBot="1">
      <c r="A27" s="327" t="s">
        <v>340</v>
      </c>
      <c r="B27" s="325">
        <f t="shared" ref="B27:B29" si="4">ROUNDUP(B58*1.5,0)</f>
        <v>12</v>
      </c>
    </row>
    <row r="28" spans="1:13" ht="16.5" thickTop="1" thickBot="1">
      <c r="A28" s="327" t="s">
        <v>335</v>
      </c>
      <c r="B28" s="325">
        <f t="shared" si="4"/>
        <v>12</v>
      </c>
    </row>
    <row r="29" spans="1:13" ht="16.5" thickTop="1" thickBot="1">
      <c r="A29" s="327" t="s">
        <v>336</v>
      </c>
      <c r="B29" s="325">
        <f t="shared" si="4"/>
        <v>12</v>
      </c>
    </row>
    <row r="30" spans="1:13" ht="15.75" thickTop="1">
      <c r="A30" s="328"/>
      <c r="B30" s="328"/>
    </row>
    <row r="31" spans="1:13">
      <c r="A31" s="328"/>
      <c r="B31" s="328"/>
    </row>
    <row r="32" spans="1:13" ht="15.75" thickBot="1">
      <c r="A32" s="328"/>
      <c r="C32" s="328"/>
    </row>
    <row r="33" spans="1:4" ht="20.25">
      <c r="A33" s="215" t="s">
        <v>126</v>
      </c>
    </row>
    <row r="34" spans="1:4" ht="26.25">
      <c r="A34" s="321" t="s">
        <v>329</v>
      </c>
    </row>
    <row r="35" spans="1:4" ht="15.75" thickBot="1">
      <c r="A35" s="322" t="s">
        <v>330</v>
      </c>
      <c r="B35" s="322" t="s">
        <v>331</v>
      </c>
      <c r="C35" s="322" t="s">
        <v>332</v>
      </c>
      <c r="D35" s="323" t="s">
        <v>333</v>
      </c>
    </row>
    <row r="36" spans="1:4" ht="16.5" thickTop="1" thickBot="1">
      <c r="A36" s="324">
        <v>100</v>
      </c>
      <c r="B36" s="325">
        <v>88</v>
      </c>
      <c r="C36" s="325">
        <v>103</v>
      </c>
      <c r="D36" s="324">
        <v>120</v>
      </c>
    </row>
    <row r="37" spans="1:4" ht="16.5" thickTop="1" thickBot="1">
      <c r="A37" s="324">
        <v>200</v>
      </c>
      <c r="B37" s="325">
        <v>79</v>
      </c>
      <c r="C37" s="325">
        <v>87</v>
      </c>
      <c r="D37" s="324">
        <v>100</v>
      </c>
    </row>
    <row r="38" spans="1:4" ht="16.5" thickTop="1" thickBot="1">
      <c r="A38" s="324">
        <v>350</v>
      </c>
      <c r="B38" s="325">
        <v>68</v>
      </c>
      <c r="C38" s="325">
        <v>79</v>
      </c>
      <c r="D38" s="324">
        <v>87</v>
      </c>
    </row>
    <row r="39" spans="1:4" ht="16.5" thickTop="1" thickBot="1">
      <c r="A39" s="324">
        <v>500</v>
      </c>
      <c r="B39" s="325">
        <v>63</v>
      </c>
      <c r="C39" s="325">
        <v>74</v>
      </c>
      <c r="D39" s="324">
        <v>81</v>
      </c>
    </row>
    <row r="40" spans="1:4" ht="16.5" thickTop="1" thickBot="1">
      <c r="A40" s="324">
        <v>1000</v>
      </c>
      <c r="B40" s="325">
        <v>58</v>
      </c>
      <c r="C40" s="325">
        <v>70</v>
      </c>
      <c r="D40" s="324">
        <v>74</v>
      </c>
    </row>
    <row r="41" spans="1:4" ht="16.5" thickTop="1" thickBot="1">
      <c r="A41" s="324">
        <v>2000</v>
      </c>
      <c r="B41" s="325">
        <v>57</v>
      </c>
      <c r="C41" s="324">
        <v>68</v>
      </c>
      <c r="D41" s="324">
        <v>69</v>
      </c>
    </row>
    <row r="42" spans="1:4" ht="16.5" thickTop="1" thickBot="1">
      <c r="A42" s="324">
        <v>3000</v>
      </c>
      <c r="B42" s="325">
        <v>55</v>
      </c>
      <c r="C42" s="324">
        <v>64</v>
      </c>
      <c r="D42" s="324">
        <v>66</v>
      </c>
    </row>
    <row r="43" spans="1:4" ht="15.75" thickTop="1"/>
    <row r="44" spans="1:4" ht="15.75" thickBot="1">
      <c r="A44" s="324" t="s">
        <v>334</v>
      </c>
      <c r="B44" s="324">
        <v>8</v>
      </c>
    </row>
    <row r="45" spans="1:4" ht="16.5" thickTop="1" thickBot="1">
      <c r="A45" s="324" t="s">
        <v>335</v>
      </c>
      <c r="B45" s="324">
        <v>8</v>
      </c>
    </row>
    <row r="46" spans="1:4" ht="16.5" thickTop="1" thickBot="1">
      <c r="A46" s="324" t="s">
        <v>336</v>
      </c>
      <c r="B46" s="324">
        <v>8</v>
      </c>
    </row>
    <row r="47" spans="1:4" ht="15.75" thickTop="1"/>
    <row r="48" spans="1:4" ht="26.25">
      <c r="A48" s="321" t="s">
        <v>337</v>
      </c>
    </row>
    <row r="49" spans="1:5" ht="15.75" thickBot="1">
      <c r="A49" s="322" t="s">
        <v>330</v>
      </c>
      <c r="B49" s="322" t="s">
        <v>338</v>
      </c>
      <c r="C49" s="326" t="s">
        <v>331</v>
      </c>
      <c r="D49" s="322" t="s">
        <v>332</v>
      </c>
      <c r="E49" s="322" t="s">
        <v>333</v>
      </c>
    </row>
    <row r="50" spans="1:5" ht="16.5" thickTop="1" thickBot="1">
      <c r="A50" s="324">
        <v>100</v>
      </c>
      <c r="B50" s="324">
        <v>74</v>
      </c>
      <c r="C50" s="327">
        <v>77</v>
      </c>
      <c r="D50" s="324">
        <v>81</v>
      </c>
      <c r="E50" s="324">
        <v>84</v>
      </c>
    </row>
    <row r="51" spans="1:5" ht="16.5" thickTop="1" thickBot="1">
      <c r="A51" s="324">
        <v>200</v>
      </c>
      <c r="B51" s="324">
        <v>61</v>
      </c>
      <c r="C51" s="327">
        <v>64</v>
      </c>
      <c r="D51" s="324">
        <v>68</v>
      </c>
      <c r="E51" s="324">
        <v>71</v>
      </c>
    </row>
    <row r="52" spans="1:5" ht="16.5" thickTop="1" thickBot="1">
      <c r="A52" s="324">
        <v>350</v>
      </c>
      <c r="B52" s="324">
        <v>56</v>
      </c>
      <c r="C52" s="327">
        <v>60</v>
      </c>
      <c r="D52" s="324">
        <v>63</v>
      </c>
      <c r="E52" s="324">
        <v>67</v>
      </c>
    </row>
    <row r="53" spans="1:5" ht="16.5" thickTop="1" thickBot="1">
      <c r="A53" s="324">
        <v>500</v>
      </c>
      <c r="B53" s="324">
        <v>48</v>
      </c>
      <c r="C53" s="327">
        <v>51</v>
      </c>
      <c r="D53" s="324">
        <v>55</v>
      </c>
      <c r="E53" s="324">
        <v>58</v>
      </c>
    </row>
    <row r="54" spans="1:5" ht="16.5" thickTop="1" thickBot="1">
      <c r="A54" s="324">
        <v>1000</v>
      </c>
      <c r="B54" s="324">
        <v>41</v>
      </c>
      <c r="C54" s="327">
        <v>45</v>
      </c>
      <c r="D54" s="324">
        <v>48</v>
      </c>
      <c r="E54" s="324">
        <v>52</v>
      </c>
    </row>
    <row r="55" spans="1:5" ht="16.5" thickTop="1" thickBot="1">
      <c r="A55" s="324">
        <v>2000</v>
      </c>
      <c r="B55" s="324">
        <v>39</v>
      </c>
      <c r="C55" s="327">
        <v>43</v>
      </c>
      <c r="D55" s="324">
        <v>46</v>
      </c>
      <c r="E55" s="324">
        <v>49</v>
      </c>
    </row>
    <row r="56" spans="1:5" ht="16.5" thickTop="1" thickBot="1">
      <c r="A56" s="324">
        <v>3000</v>
      </c>
      <c r="B56" s="324">
        <v>36</v>
      </c>
      <c r="C56" s="327">
        <v>39</v>
      </c>
      <c r="D56" s="324">
        <v>43</v>
      </c>
      <c r="E56" s="324">
        <v>47</v>
      </c>
    </row>
    <row r="57" spans="1:5" ht="16.5" thickTop="1" thickBot="1">
      <c r="A57" s="466" t="s">
        <v>339</v>
      </c>
      <c r="B57" s="466"/>
    </row>
    <row r="58" spans="1:5" ht="16.5" thickTop="1" thickBot="1">
      <c r="A58" s="327" t="s">
        <v>340</v>
      </c>
      <c r="B58" s="327">
        <v>8</v>
      </c>
    </row>
    <row r="59" spans="1:5" ht="16.5" thickTop="1" thickBot="1">
      <c r="A59" s="327" t="s">
        <v>335</v>
      </c>
      <c r="B59" s="327">
        <v>8</v>
      </c>
    </row>
    <row r="60" spans="1:5" ht="16.5" thickTop="1" thickBot="1">
      <c r="A60" s="327" t="s">
        <v>336</v>
      </c>
      <c r="B60" s="327">
        <v>8</v>
      </c>
    </row>
    <row r="61" spans="1:5" ht="15.75" thickTop="1">
      <c r="A61" s="328"/>
      <c r="B61" s="328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A5" sqref="A5:A13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1" t="s">
        <v>356</v>
      </c>
    </row>
    <row r="4" spans="1:12" ht="26.25">
      <c r="A4" s="321" t="s">
        <v>357</v>
      </c>
      <c r="B4" t="s">
        <v>400</v>
      </c>
      <c r="C4" t="s">
        <v>400</v>
      </c>
      <c r="D4" t="s">
        <v>401</v>
      </c>
      <c r="E4" t="s">
        <v>401</v>
      </c>
      <c r="I4" s="469" t="s">
        <v>395</v>
      </c>
      <c r="J4" s="469"/>
      <c r="K4" s="469"/>
      <c r="L4" s="469"/>
    </row>
    <row r="5" spans="1:12" ht="15.75" thickBot="1">
      <c r="A5" s="322" t="s">
        <v>330</v>
      </c>
      <c r="B5" s="354" t="s">
        <v>396</v>
      </c>
      <c r="C5" s="355" t="s">
        <v>397</v>
      </c>
      <c r="D5" s="355" t="s">
        <v>398</v>
      </c>
      <c r="E5" s="355" t="s">
        <v>399</v>
      </c>
      <c r="F5" s="324"/>
      <c r="G5" s="324"/>
      <c r="H5" s="324"/>
      <c r="I5" s="324"/>
    </row>
    <row r="6" spans="1:12" ht="16.5" thickTop="1" thickBot="1">
      <c r="A6" s="324">
        <v>100</v>
      </c>
      <c r="B6" s="325">
        <v>22</v>
      </c>
      <c r="C6" s="356">
        <v>42</v>
      </c>
      <c r="D6" s="356">
        <v>52</v>
      </c>
      <c r="E6" s="325"/>
      <c r="F6" s="325"/>
      <c r="G6" s="325"/>
      <c r="H6" s="325"/>
      <c r="I6" s="325"/>
    </row>
    <row r="7" spans="1:12" ht="16.5" thickTop="1" thickBot="1">
      <c r="A7" s="324">
        <v>300</v>
      </c>
      <c r="B7" s="325">
        <v>19</v>
      </c>
      <c r="C7">
        <v>38</v>
      </c>
      <c r="D7">
        <v>44</v>
      </c>
      <c r="E7">
        <v>25</v>
      </c>
    </row>
    <row r="8" spans="1:12" ht="16.5" thickTop="1" thickBot="1">
      <c r="A8" s="324">
        <v>500</v>
      </c>
      <c r="B8" s="325">
        <v>17</v>
      </c>
      <c r="C8">
        <v>30</v>
      </c>
      <c r="D8">
        <v>40</v>
      </c>
      <c r="E8">
        <v>21</v>
      </c>
    </row>
    <row r="9" spans="1:12" ht="16.5" thickTop="1" thickBot="1">
      <c r="A9" s="324">
        <v>1000</v>
      </c>
      <c r="B9" s="325">
        <v>14</v>
      </c>
      <c r="C9">
        <v>26</v>
      </c>
      <c r="D9">
        <v>36</v>
      </c>
      <c r="E9">
        <v>17</v>
      </c>
    </row>
    <row r="10" spans="1:12" ht="16.5" thickTop="1" thickBot="1">
      <c r="A10" s="324">
        <v>3000</v>
      </c>
      <c r="B10" s="325">
        <v>13</v>
      </c>
      <c r="C10">
        <v>24</v>
      </c>
      <c r="D10">
        <v>34</v>
      </c>
      <c r="E10">
        <v>15</v>
      </c>
    </row>
    <row r="11" spans="1:12" ht="16.5" thickTop="1" thickBot="1">
      <c r="A11" s="324">
        <v>5000</v>
      </c>
      <c r="B11" s="325">
        <v>11</v>
      </c>
      <c r="E11">
        <v>14</v>
      </c>
    </row>
    <row r="12" spans="1:12" ht="16.5" thickTop="1" thickBot="1">
      <c r="A12" s="324">
        <v>10000</v>
      </c>
      <c r="B12" s="325">
        <v>10</v>
      </c>
      <c r="E12">
        <v>13</v>
      </c>
    </row>
    <row r="13" spans="1:12" ht="16.5" thickTop="1" thickBot="1">
      <c r="A13" s="323"/>
      <c r="B13" s="333"/>
    </row>
    <row r="14" spans="1:12" ht="16.5" thickTop="1" thickBot="1">
      <c r="A14" s="467" t="s">
        <v>359</v>
      </c>
      <c r="B14" s="467"/>
    </row>
    <row r="15" spans="1:12" ht="16.5" thickTop="1" thickBot="1">
      <c r="A15" s="324" t="s">
        <v>360</v>
      </c>
      <c r="B15" s="324">
        <v>4</v>
      </c>
    </row>
    <row r="16" spans="1:12" ht="16.5" thickTop="1" thickBot="1">
      <c r="A16" s="324" t="s">
        <v>362</v>
      </c>
      <c r="B16" s="324">
        <v>2</v>
      </c>
    </row>
    <row r="17" spans="1:2" ht="31.5" thickTop="1" thickBot="1">
      <c r="A17" s="324" t="s">
        <v>363</v>
      </c>
      <c r="B17" s="324">
        <v>2</v>
      </c>
    </row>
    <row r="18" spans="1:2" ht="15.75" thickTop="1"/>
    <row r="57" spans="1:9" ht="26.25">
      <c r="A57" s="321" t="s">
        <v>364</v>
      </c>
    </row>
    <row r="58" spans="1:9" ht="15.75" thickBot="1">
      <c r="A58" s="322" t="s">
        <v>330</v>
      </c>
      <c r="B58" s="322" t="s">
        <v>358</v>
      </c>
      <c r="C58" s="324"/>
      <c r="D58" s="324"/>
      <c r="E58" s="324"/>
      <c r="F58" s="324"/>
      <c r="G58" s="324"/>
      <c r="H58" s="324"/>
      <c r="I58" s="324"/>
    </row>
    <row r="59" spans="1:9" ht="16.5" thickTop="1" thickBot="1">
      <c r="A59" s="324">
        <v>200</v>
      </c>
      <c r="B59" s="324">
        <v>63</v>
      </c>
      <c r="C59" s="324"/>
      <c r="D59" s="324"/>
      <c r="E59" s="324"/>
      <c r="F59" s="324"/>
      <c r="G59" s="324"/>
      <c r="H59" s="324"/>
      <c r="I59" s="324"/>
    </row>
    <row r="60" spans="1:9" ht="16.5" thickTop="1" thickBot="1">
      <c r="A60" s="324">
        <v>300</v>
      </c>
      <c r="B60" s="324">
        <v>53</v>
      </c>
    </row>
    <row r="61" spans="1:9" ht="16.5" thickTop="1" thickBot="1">
      <c r="A61" s="324">
        <v>500</v>
      </c>
      <c r="B61" s="324">
        <v>44</v>
      </c>
    </row>
    <row r="62" spans="1:9" ht="16.5" thickTop="1" thickBot="1">
      <c r="A62" s="324">
        <v>1000</v>
      </c>
      <c r="B62" s="324">
        <v>36</v>
      </c>
    </row>
    <row r="63" spans="1:9" ht="16.5" thickTop="1" thickBot="1">
      <c r="A63" s="324">
        <v>2000</v>
      </c>
      <c r="B63" s="324">
        <v>35</v>
      </c>
    </row>
    <row r="64" spans="1:9" ht="16.5" thickTop="1" thickBot="1">
      <c r="A64" s="324">
        <v>3000</v>
      </c>
      <c r="B64" s="324">
        <v>33</v>
      </c>
    </row>
    <row r="65" spans="1:2" ht="16.5" thickTop="1" thickBot="1">
      <c r="A65" s="324">
        <v>5000</v>
      </c>
      <c r="B65" s="324">
        <v>32</v>
      </c>
    </row>
    <row r="66" spans="1:2" ht="15.75" thickTop="1"/>
    <row r="67" spans="1:2" ht="15.75" thickBot="1">
      <c r="A67" s="468" t="s">
        <v>359</v>
      </c>
      <c r="B67" s="468"/>
    </row>
    <row r="68" spans="1:2" ht="16.5" thickTop="1" thickBot="1">
      <c r="A68" s="324" t="s">
        <v>360</v>
      </c>
      <c r="B68" s="324">
        <v>6</v>
      </c>
    </row>
    <row r="69" spans="1:2" ht="16.5" thickTop="1" thickBot="1">
      <c r="A69" s="324" t="s">
        <v>361</v>
      </c>
      <c r="B69" s="324">
        <v>6</v>
      </c>
    </row>
    <row r="70" spans="1:2" ht="16.5" thickTop="1" thickBot="1">
      <c r="A70" s="324" t="s">
        <v>362</v>
      </c>
      <c r="B70" s="324">
        <v>4</v>
      </c>
    </row>
    <row r="71" spans="1:2" ht="31.5" thickTop="1" thickBot="1">
      <c r="A71" s="324" t="s">
        <v>363</v>
      </c>
      <c r="B71" s="324">
        <v>4</v>
      </c>
    </row>
    <row r="72" spans="1:2" ht="16.5" thickTop="1" thickBot="1">
      <c r="A72" s="324" t="s">
        <v>365</v>
      </c>
      <c r="B72" s="324">
        <v>6</v>
      </c>
    </row>
    <row r="73" spans="1:2" ht="21" customHeight="1" thickTop="1"/>
    <row r="77" spans="1:2" ht="26.25">
      <c r="A77" s="321"/>
    </row>
    <row r="78" spans="1:2" ht="26.25">
      <c r="A78" s="321"/>
    </row>
    <row r="79" spans="1:2" ht="26.25">
      <c r="A79" s="321"/>
    </row>
    <row r="80" spans="1:2" ht="15.75" thickBot="1">
      <c r="A80" s="322"/>
      <c r="B80" s="322"/>
    </row>
    <row r="81" spans="1:2" ht="16.5" thickTop="1" thickBot="1">
      <c r="A81" s="324"/>
      <c r="B81" s="325"/>
    </row>
    <row r="82" spans="1:2" ht="16.5" thickTop="1" thickBot="1">
      <c r="A82" s="324"/>
      <c r="B82" s="325"/>
    </row>
    <row r="83" spans="1:2" ht="16.5" thickTop="1" thickBot="1">
      <c r="A83" s="324"/>
      <c r="B83" s="325"/>
    </row>
    <row r="84" spans="1:2" ht="16.5" thickTop="1" thickBot="1">
      <c r="A84" s="324"/>
      <c r="B84" s="325"/>
    </row>
    <row r="85" spans="1:2" ht="16.5" thickTop="1" thickBot="1">
      <c r="A85" s="324"/>
      <c r="B85" s="325"/>
    </row>
    <row r="86" spans="1:2" ht="16.5" thickTop="1" thickBot="1">
      <c r="A86" s="324"/>
      <c r="B86" s="325"/>
    </row>
    <row r="87" spans="1:2" ht="16.5" thickTop="1" thickBot="1">
      <c r="A87" s="324"/>
      <c r="B87" s="325"/>
    </row>
    <row r="88" spans="1:2" ht="16.5" thickTop="1" thickBot="1">
      <c r="A88" s="323"/>
      <c r="B88" s="333"/>
    </row>
    <row r="89" spans="1:2" ht="16.5" thickTop="1" thickBot="1">
      <c r="A89" s="352"/>
      <c r="B89" s="352"/>
    </row>
    <row r="90" spans="1:2" ht="16.5" thickTop="1" thickBot="1">
      <c r="A90" s="324"/>
      <c r="B90" s="324"/>
    </row>
    <row r="91" spans="1:2" ht="16.5" thickTop="1" thickBot="1">
      <c r="A91" s="324"/>
      <c r="B91" s="324"/>
    </row>
    <row r="92" spans="1:2" ht="16.5" thickTop="1" thickBot="1">
      <c r="A92" s="324"/>
      <c r="B92" s="324"/>
    </row>
    <row r="93" spans="1:2" ht="16.5" thickTop="1" thickBot="1">
      <c r="A93" s="324"/>
      <c r="B93" s="324"/>
    </row>
    <row r="94" spans="1:2" ht="15.75" thickTop="1"/>
    <row r="96" spans="1:2" ht="26.25">
      <c r="A96" s="321"/>
    </row>
    <row r="97" spans="1:2" ht="15.75" thickBot="1">
      <c r="A97" s="322"/>
      <c r="B97" s="322"/>
    </row>
    <row r="98" spans="1:2" ht="16.5" thickTop="1" thickBot="1">
      <c r="A98" s="324"/>
      <c r="B98" s="324"/>
    </row>
    <row r="99" spans="1:2" ht="16.5" thickTop="1" thickBot="1">
      <c r="A99" s="324"/>
      <c r="B99" s="324"/>
    </row>
    <row r="100" spans="1:2" ht="16.5" thickTop="1" thickBot="1">
      <c r="A100" s="324"/>
      <c r="B100" s="324"/>
    </row>
    <row r="101" spans="1:2" ht="16.5" thickTop="1" thickBot="1">
      <c r="A101" s="324"/>
      <c r="B101" s="324"/>
    </row>
    <row r="102" spans="1:2" ht="16.5" thickTop="1" thickBot="1">
      <c r="A102" s="324"/>
      <c r="B102" s="324"/>
    </row>
    <row r="103" spans="1:2" ht="16.5" thickTop="1" thickBot="1">
      <c r="A103" s="324"/>
      <c r="B103" s="324"/>
    </row>
    <row r="104" spans="1:2" ht="16.5" thickTop="1" thickBot="1">
      <c r="A104" s="324"/>
      <c r="B104" s="324"/>
    </row>
    <row r="105" spans="1:2" ht="15.75" thickTop="1"/>
    <row r="106" spans="1:2" ht="15.75" thickBot="1">
      <c r="A106" s="353"/>
      <c r="B106" s="353"/>
    </row>
    <row r="107" spans="1:2" ht="16.5" thickTop="1" thickBot="1">
      <c r="A107" s="324"/>
      <c r="B107" s="324"/>
    </row>
    <row r="108" spans="1:2" ht="16.5" thickTop="1" thickBot="1">
      <c r="A108" s="324"/>
      <c r="B108" s="324"/>
    </row>
    <row r="109" spans="1:2" ht="16.5" thickTop="1" thickBot="1">
      <c r="A109" s="324"/>
      <c r="B109" s="324"/>
    </row>
    <row r="110" spans="1:2" ht="16.5" thickTop="1" thickBot="1">
      <c r="A110" s="324"/>
      <c r="B110" s="324"/>
    </row>
    <row r="111" spans="1:2" ht="16.5" thickTop="1" thickBot="1">
      <c r="A111" s="324"/>
      <c r="B111" s="324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1" t="s">
        <v>366</v>
      </c>
    </row>
    <row r="2" spans="1:11" ht="26.25">
      <c r="A2" s="321" t="s">
        <v>367</v>
      </c>
    </row>
    <row r="3" spans="1:11" ht="15.75" thickBot="1">
      <c r="A3" s="326" t="s">
        <v>330</v>
      </c>
      <c r="B3" s="326" t="s">
        <v>358</v>
      </c>
      <c r="C3" s="326"/>
      <c r="E3" s="326"/>
      <c r="F3" s="327"/>
      <c r="G3" s="327"/>
      <c r="H3" s="327"/>
      <c r="I3" s="327"/>
      <c r="J3" s="327"/>
      <c r="K3" s="327"/>
    </row>
    <row r="4" spans="1:11" ht="16.5" thickTop="1" thickBot="1">
      <c r="A4" s="327">
        <v>50</v>
      </c>
      <c r="B4" s="334">
        <v>63</v>
      </c>
      <c r="C4" s="327"/>
      <c r="E4" s="29"/>
      <c r="F4" s="334"/>
      <c r="G4" s="334"/>
      <c r="H4" s="334"/>
      <c r="I4" s="334"/>
      <c r="J4" s="334"/>
      <c r="K4" s="334"/>
    </row>
    <row r="5" spans="1:11" ht="16.5" thickTop="1" thickBot="1">
      <c r="A5" s="327">
        <v>100</v>
      </c>
      <c r="B5" s="334">
        <v>60</v>
      </c>
      <c r="C5" s="327"/>
    </row>
    <row r="6" spans="1:11" ht="16.5" thickTop="1" thickBot="1">
      <c r="A6" s="327">
        <v>300</v>
      </c>
      <c r="B6" s="334">
        <v>57</v>
      </c>
      <c r="C6" s="327"/>
    </row>
    <row r="7" spans="1:11" ht="16.5" thickTop="1" thickBot="1">
      <c r="A7" s="327">
        <v>500</v>
      </c>
      <c r="B7" s="334">
        <v>54</v>
      </c>
      <c r="C7" s="327"/>
    </row>
    <row r="8" spans="1:11" ht="16.5" thickTop="1" thickBot="1">
      <c r="A8" s="327">
        <v>1000</v>
      </c>
      <c r="B8" s="334">
        <v>51</v>
      </c>
      <c r="C8" s="327"/>
    </row>
    <row r="9" spans="1:11" ht="16.5" thickTop="1" thickBot="1">
      <c r="A9" s="327">
        <v>3000</v>
      </c>
      <c r="B9" s="334">
        <v>48</v>
      </c>
      <c r="C9" s="327"/>
    </row>
    <row r="10" spans="1:11" ht="16.5" thickTop="1" thickBot="1">
      <c r="A10" s="468" t="s">
        <v>359</v>
      </c>
      <c r="B10" s="468"/>
    </row>
    <row r="11" spans="1:11" ht="16.5" thickTop="1" thickBot="1">
      <c r="A11" s="324" t="s">
        <v>360</v>
      </c>
      <c r="B11" s="324">
        <v>12</v>
      </c>
    </row>
    <row r="12" spans="1:11" ht="31.5" thickTop="1" thickBot="1">
      <c r="A12" s="324" t="s">
        <v>363</v>
      </c>
      <c r="B12" s="324">
        <v>4</v>
      </c>
    </row>
    <row r="13" spans="1:11" ht="16.5" thickTop="1" thickBot="1">
      <c r="A13" s="324" t="s">
        <v>368</v>
      </c>
      <c r="B13" s="324">
        <v>25</v>
      </c>
    </row>
    <row r="14" spans="1:11" ht="15.75" thickTop="1"/>
    <row r="15" spans="1:11" ht="26.25">
      <c r="A15" s="321" t="s">
        <v>369</v>
      </c>
    </row>
    <row r="16" spans="1:11" ht="15.75" thickBot="1">
      <c r="A16" s="335" t="s">
        <v>330</v>
      </c>
      <c r="B16" s="335" t="s">
        <v>358</v>
      </c>
      <c r="C16" s="335"/>
    </row>
    <row r="17" spans="1:11" ht="16.5" thickTop="1" thickBot="1">
      <c r="A17" s="336">
        <v>50</v>
      </c>
      <c r="B17" s="337">
        <v>72</v>
      </c>
      <c r="C17" s="336"/>
    </row>
    <row r="18" spans="1:11" ht="16.5" thickTop="1" thickBot="1">
      <c r="A18" s="336">
        <v>100</v>
      </c>
      <c r="B18" s="337">
        <v>69</v>
      </c>
      <c r="C18" s="336"/>
    </row>
    <row r="19" spans="1:11" ht="16.5" thickTop="1" thickBot="1">
      <c r="A19" s="336">
        <v>300</v>
      </c>
      <c r="B19" s="337">
        <v>66</v>
      </c>
      <c r="C19" s="336"/>
    </row>
    <row r="20" spans="1:11" ht="16.5" thickTop="1" thickBot="1">
      <c r="A20" s="336">
        <v>500</v>
      </c>
      <c r="B20" s="337">
        <v>63</v>
      </c>
      <c r="C20" s="336"/>
      <c r="E20" s="335"/>
      <c r="F20" s="336"/>
      <c r="G20" s="336"/>
      <c r="H20" s="336"/>
      <c r="I20" s="336"/>
      <c r="J20" s="336"/>
      <c r="K20" s="336"/>
    </row>
    <row r="21" spans="1:11" ht="16.5" thickTop="1" thickBot="1">
      <c r="A21" s="336">
        <v>1000</v>
      </c>
      <c r="B21" s="337">
        <v>60</v>
      </c>
      <c r="C21" s="336"/>
      <c r="E21" s="29"/>
      <c r="F21" s="337"/>
      <c r="G21" s="337"/>
      <c r="H21" s="337"/>
      <c r="I21" s="337"/>
      <c r="J21" s="337"/>
      <c r="K21" s="337"/>
    </row>
    <row r="22" spans="1:11" ht="16.5" thickTop="1" thickBot="1">
      <c r="A22" s="336">
        <v>3000</v>
      </c>
      <c r="B22" s="337">
        <v>57</v>
      </c>
      <c r="C22" s="336"/>
    </row>
    <row r="23" spans="1:11" ht="15.75" thickTop="1"/>
    <row r="24" spans="1:11" ht="15.75" thickBot="1">
      <c r="A24" s="468" t="s">
        <v>359</v>
      </c>
      <c r="B24" s="468"/>
    </row>
    <row r="25" spans="1:11" ht="16.5" thickTop="1" thickBot="1">
      <c r="A25" s="324" t="s">
        <v>360</v>
      </c>
      <c r="B25" s="324">
        <v>12</v>
      </c>
    </row>
    <row r="26" spans="1:11" ht="31.5" thickTop="1" thickBot="1">
      <c r="A26" s="324" t="s">
        <v>363</v>
      </c>
      <c r="B26" s="324">
        <v>4</v>
      </c>
    </row>
    <row r="27" spans="1:11" ht="15.75" thickTop="1"/>
    <row r="37" spans="1:4">
      <c r="D37" s="328"/>
    </row>
    <row r="38" spans="1:4">
      <c r="C38" s="29"/>
    </row>
    <row r="39" spans="1:4" ht="26.25">
      <c r="A39" s="321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1" customFormat="1" ht="27" thickBot="1">
      <c r="A1" s="321" t="s">
        <v>370</v>
      </c>
    </row>
    <row r="2" spans="1:11" ht="15.75" thickBot="1">
      <c r="A2" s="338"/>
      <c r="B2" s="339"/>
      <c r="C2" s="340">
        <v>100</v>
      </c>
      <c r="D2" s="341">
        <v>200</v>
      </c>
      <c r="E2" s="341">
        <v>500</v>
      </c>
      <c r="F2" s="341">
        <v>1000</v>
      </c>
      <c r="G2" s="341">
        <v>2000</v>
      </c>
      <c r="H2" s="341">
        <v>3000</v>
      </c>
      <c r="I2" s="341">
        <v>4000</v>
      </c>
      <c r="J2" s="341">
        <v>5000</v>
      </c>
      <c r="K2" s="341">
        <v>10000</v>
      </c>
    </row>
    <row r="3" spans="1:11">
      <c r="A3" s="342" t="s">
        <v>371</v>
      </c>
      <c r="B3" s="29"/>
      <c r="C3" s="343"/>
      <c r="D3" s="344"/>
      <c r="E3" s="344"/>
      <c r="F3" s="344"/>
      <c r="G3" s="344"/>
      <c r="H3" s="344"/>
      <c r="I3" s="344"/>
      <c r="J3" s="344"/>
      <c r="K3" s="344"/>
    </row>
    <row r="4" spans="1:11">
      <c r="A4" s="345" t="s">
        <v>372</v>
      </c>
      <c r="B4" s="29">
        <v>233</v>
      </c>
      <c r="C4" s="346" t="s">
        <v>373</v>
      </c>
      <c r="D4" s="347" t="s">
        <v>374</v>
      </c>
      <c r="E4" s="347" t="s">
        <v>375</v>
      </c>
      <c r="F4" s="347" t="s">
        <v>376</v>
      </c>
      <c r="G4" s="347" t="s">
        <v>377</v>
      </c>
      <c r="H4" s="347" t="s">
        <v>378</v>
      </c>
      <c r="I4" s="347" t="s">
        <v>379</v>
      </c>
      <c r="J4" s="347" t="s">
        <v>380</v>
      </c>
      <c r="K4" s="347" t="s">
        <v>381</v>
      </c>
    </row>
    <row r="5" spans="1:11" ht="15.75" thickBot="1">
      <c r="A5" s="348" t="s">
        <v>382</v>
      </c>
      <c r="B5" s="29">
        <v>234</v>
      </c>
      <c r="C5" s="349" t="s">
        <v>383</v>
      </c>
      <c r="D5" s="350" t="s">
        <v>384</v>
      </c>
      <c r="E5" s="350" t="s">
        <v>385</v>
      </c>
      <c r="F5" s="350" t="s">
        <v>386</v>
      </c>
      <c r="G5" s="350" t="s">
        <v>387</v>
      </c>
      <c r="H5" s="350" t="s">
        <v>388</v>
      </c>
      <c r="I5" s="350" t="s">
        <v>389</v>
      </c>
      <c r="J5" s="350" t="s">
        <v>390</v>
      </c>
      <c r="K5" s="350" t="s">
        <v>391</v>
      </c>
    </row>
    <row r="6" spans="1:11">
      <c r="A6" s="351" t="s">
        <v>392</v>
      </c>
      <c r="B6" s="351"/>
      <c r="D6" t="s">
        <v>393</v>
      </c>
    </row>
    <row r="7" spans="1:11">
      <c r="A7" s="27" t="s">
        <v>394</v>
      </c>
      <c r="B7" s="27"/>
    </row>
    <row r="12" spans="1:11" ht="15.75" thickBot="1">
      <c r="H12" s="324"/>
    </row>
    <row r="13" spans="1:11" ht="16.5" thickTop="1" thickBot="1">
      <c r="H13" s="324"/>
    </row>
    <row r="14" spans="1:11" ht="16.5" thickTop="1" thickBot="1">
      <c r="H14" s="324"/>
    </row>
    <row r="15" spans="1:11" ht="16.5" thickTop="1" thickBot="1">
      <c r="H15" s="324"/>
    </row>
    <row r="16" spans="1:11" ht="16.5" thickTop="1" thickBot="1">
      <c r="H16" s="324"/>
    </row>
    <row r="17" spans="8:9" ht="16.5" thickTop="1" thickBot="1">
      <c r="H17" s="324"/>
    </row>
    <row r="18" spans="8:9" ht="16.5" thickTop="1" thickBot="1">
      <c r="H18" s="324"/>
    </row>
    <row r="19" spans="8:9" ht="15.75" thickTop="1"/>
    <row r="25" spans="8:9" ht="15.75" thickBot="1">
      <c r="I25" s="322"/>
    </row>
    <row r="26" spans="8:9" ht="16.5" thickTop="1" thickBot="1">
      <c r="I26" s="327"/>
    </row>
    <row r="27" spans="8:9" ht="16.5" thickTop="1" thickBot="1">
      <c r="I27" s="327"/>
    </row>
    <row r="28" spans="8:9" ht="16.5" thickTop="1" thickBot="1">
      <c r="I28" s="327"/>
    </row>
    <row r="29" spans="8:9" ht="16.5" thickTop="1" thickBot="1">
      <c r="I29" s="327"/>
    </row>
    <row r="30" spans="8:9" ht="16.5" thickTop="1" thickBot="1">
      <c r="I30" s="327"/>
    </row>
    <row r="31" spans="8:9" ht="16.5" thickTop="1" thickBot="1">
      <c r="I31" s="327"/>
    </row>
    <row r="32" spans="8:9" ht="16.5" thickTop="1" thickBot="1">
      <c r="I32" s="327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7" t="s">
        <v>402</v>
      </c>
      <c r="B1" s="358"/>
      <c r="C1" s="358"/>
      <c r="D1" s="358"/>
      <c r="E1" s="358"/>
      <c r="F1" s="358"/>
      <c r="G1" s="358"/>
      <c r="H1" s="358"/>
      <c r="I1" s="47"/>
    </row>
    <row r="2" spans="1:9">
      <c r="A2" s="470" t="s">
        <v>403</v>
      </c>
      <c r="B2" s="471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404</v>
      </c>
    </row>
    <row r="3" spans="1:9">
      <c r="A3" s="472" t="s">
        <v>405</v>
      </c>
      <c r="B3" s="473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9" t="s">
        <v>406</v>
      </c>
      <c r="B4" s="360"/>
      <c r="C4" s="361"/>
      <c r="D4" s="361"/>
      <c r="E4" s="361"/>
      <c r="F4" s="361"/>
      <c r="G4" s="361"/>
      <c r="H4" s="361"/>
      <c r="I4" s="47"/>
    </row>
    <row r="5" spans="1:9">
      <c r="A5" s="359" t="s">
        <v>407</v>
      </c>
      <c r="B5" s="362"/>
      <c r="C5" s="361"/>
      <c r="D5" s="361"/>
      <c r="E5" s="361"/>
      <c r="F5" s="361"/>
      <c r="G5" s="361"/>
      <c r="H5" s="363"/>
      <c r="I5" s="47"/>
    </row>
    <row r="11" spans="1:9">
      <c r="I11" t="s">
        <v>408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activeCell="W34" sqref="W34:W88"/>
    </sheetView>
  </sheetViews>
  <sheetFormatPr defaultRowHeight="15"/>
  <cols>
    <col min="1" max="1" width="7.140625" customWidth="1"/>
    <col min="2" max="2" width="23.140625" customWidth="1"/>
    <col min="3" max="3" width="6.42578125" style="504" customWidth="1"/>
    <col min="4" max="4" width="23.140625" style="374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94"/>
    <col min="22" max="22" width="9.140625" style="504"/>
    <col min="23" max="23" width="9.140625" style="509"/>
    <col min="24" max="25" width="9.140625" style="504"/>
    <col min="28" max="28" width="16.28515625" bestFit="1" customWidth="1"/>
    <col min="30" max="30" width="14" customWidth="1"/>
  </cols>
  <sheetData>
    <row r="1" spans="1:32" ht="33.75">
      <c r="A1" s="379" t="s">
        <v>316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1"/>
      <c r="O1" s="371"/>
      <c r="P1" s="371"/>
      <c r="Q1" s="371"/>
      <c r="R1" s="371"/>
      <c r="S1" s="371"/>
      <c r="T1" s="371"/>
      <c r="AA1" s="377"/>
      <c r="AB1" s="203"/>
      <c r="AC1" s="203"/>
      <c r="AD1" s="203"/>
      <c r="AE1" s="203"/>
      <c r="AF1" s="216"/>
    </row>
    <row r="2" spans="1:32" ht="18.75">
      <c r="A2" s="380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1"/>
      <c r="AF2" s="217"/>
    </row>
    <row r="3" spans="1:32" ht="40.5">
      <c r="A3" s="380"/>
      <c r="B3" s="82" t="s">
        <v>132</v>
      </c>
      <c r="C3" s="82"/>
      <c r="D3" s="82"/>
      <c r="AA3" s="221"/>
      <c r="AF3" s="217"/>
    </row>
    <row r="4" spans="1:32">
      <c r="A4" s="380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485"/>
      <c r="O4" s="485"/>
      <c r="P4" s="485"/>
      <c r="Q4" s="485"/>
      <c r="R4" s="485"/>
      <c r="S4" s="485"/>
      <c r="T4" s="485"/>
      <c r="AA4" s="221"/>
      <c r="AF4" s="217"/>
    </row>
    <row r="5" spans="1:32">
      <c r="A5" s="380"/>
      <c r="B5" s="81" t="s">
        <v>2</v>
      </c>
      <c r="C5" s="375" t="s">
        <v>448</v>
      </c>
      <c r="D5" s="487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504" t="str">
        <f>"delete price where catId="&amp;D5&amp;" and firma="&amp;C5&amp;";"</f>
        <v>delete price where catId=45 and firma=1;</v>
      </c>
      <c r="O5" s="553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553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553" t="str">
        <f t="shared" si="1"/>
        <v>insert into price (firma,catId,tiraz,cena) values (1,45,300,8.60);</v>
      </c>
      <c r="R5" s="553" t="str">
        <f t="shared" si="1"/>
        <v>insert into price (firma,catId,tiraz,cena) values (1,45,400,7.20);</v>
      </c>
      <c r="S5" s="553" t="str">
        <f t="shared" si="1"/>
        <v>insert into price (firma,catId,tiraz,cena) values (1,45,500,6.00);</v>
      </c>
      <c r="T5" s="553" t="str">
        <f t="shared" si="1"/>
        <v>insert into price (firma,catId,tiraz,cena) values (1,45,600,4.80);</v>
      </c>
      <c r="U5" s="553" t="str">
        <f t="shared" si="1"/>
        <v>insert into price (firma,catId,tiraz,cena) values (1,45,700,4.70);</v>
      </c>
      <c r="V5" s="553" t="str">
        <f t="shared" si="1"/>
        <v>insert into price (firma,catId,tiraz,cena) values (1,45,800,4.50);</v>
      </c>
      <c r="W5" s="553" t="str">
        <f t="shared" si="1"/>
        <v>insert into price (firma,catId,tiraz,cena) values (1,45,900,4.60);</v>
      </c>
      <c r="AA5" s="221"/>
      <c r="AF5" s="217"/>
    </row>
    <row r="6" spans="1:32">
      <c r="A6" s="380"/>
      <c r="B6" s="81" t="s">
        <v>3</v>
      </c>
      <c r="C6" s="375" t="s">
        <v>448</v>
      </c>
      <c r="D6" s="487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504" t="str">
        <f t="shared" ref="N6:N8" si="3">"delete price where catId="&amp;D6&amp;" and firma="&amp;C6&amp;";"</f>
        <v>delete price where catId=46 and firma=1;</v>
      </c>
      <c r="O6" s="553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553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553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553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553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553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553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553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553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1"/>
      <c r="AF6" s="217"/>
    </row>
    <row r="7" spans="1:32">
      <c r="A7" s="380"/>
      <c r="B7" s="81" t="s">
        <v>4</v>
      </c>
      <c r="C7" s="375" t="s">
        <v>448</v>
      </c>
      <c r="D7" s="487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504" t="str">
        <f t="shared" si="3"/>
        <v>delete price where catId=47 and firma=1;</v>
      </c>
      <c r="O7" s="553" t="str">
        <f t="shared" si="4"/>
        <v>insert into price (firma,catId,tiraz,cena) values (1,47,100,22.50);</v>
      </c>
      <c r="P7" s="553" t="str">
        <f t="shared" si="5"/>
        <v>insert into price (firma,catId,tiraz,cena) values (1,47,200,15.60);</v>
      </c>
      <c r="Q7" s="553" t="str">
        <f t="shared" si="6"/>
        <v>insert into price (firma,catId,tiraz,cena) values (1,47,300,14.30);</v>
      </c>
      <c r="R7" s="553" t="str">
        <f t="shared" si="7"/>
        <v>insert into price (firma,catId,tiraz,cena) values (1,47,400,11.60);</v>
      </c>
      <c r="S7" s="553" t="str">
        <f t="shared" si="8"/>
        <v>insert into price (firma,catId,tiraz,cena) values (1,47,500,10.80);</v>
      </c>
      <c r="T7" s="553" t="str">
        <f t="shared" si="9"/>
        <v>insert into price (firma,catId,tiraz,cena) values (1,47,600,10.50);</v>
      </c>
      <c r="U7" s="553" t="str">
        <f t="shared" si="10"/>
        <v>insert into price (firma,catId,tiraz,cena) values (1,47,700,10.40);</v>
      </c>
      <c r="V7" s="553" t="str">
        <f t="shared" si="11"/>
        <v>insert into price (firma,catId,tiraz,cena) values (1,47,800,10.20);</v>
      </c>
      <c r="W7" s="553" t="str">
        <f t="shared" si="12"/>
        <v>insert into price (firma,catId,tiraz,cena) values (1,47,900,10.20);</v>
      </c>
      <c r="AA7" s="221"/>
      <c r="AB7" t="s">
        <v>442</v>
      </c>
      <c r="AF7" s="217"/>
    </row>
    <row r="8" spans="1:32">
      <c r="A8" s="380"/>
      <c r="B8" s="81" t="s">
        <v>5</v>
      </c>
      <c r="C8" s="375" t="s">
        <v>448</v>
      </c>
      <c r="D8" s="487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504" t="str">
        <f t="shared" si="3"/>
        <v>delete price where catId=48 and firma=1;</v>
      </c>
      <c r="O8" s="553" t="str">
        <f t="shared" si="4"/>
        <v>insert into price (firma,catId,tiraz,cena) values (1,48,100,25.80);</v>
      </c>
      <c r="P8" s="553" t="str">
        <f t="shared" si="5"/>
        <v>insert into price (firma,catId,tiraz,cena) values (1,48,200,18.90);</v>
      </c>
      <c r="Q8" s="553" t="str">
        <f t="shared" si="6"/>
        <v>insert into price (firma,catId,tiraz,cena) values (1,48,300,17.40);</v>
      </c>
      <c r="R8" s="553" t="str">
        <f t="shared" si="7"/>
        <v>insert into price (firma,catId,tiraz,cena) values (1,48,400,16.00);</v>
      </c>
      <c r="S8" s="553" t="str">
        <f t="shared" si="8"/>
        <v>insert into price (firma,catId,tiraz,cena) values (1,48,500,14.60);</v>
      </c>
      <c r="T8" s="553" t="str">
        <f t="shared" si="9"/>
        <v>insert into price (firma,catId,tiraz,cena) values (1,48,600,13.60);</v>
      </c>
      <c r="U8" s="553" t="str">
        <f t="shared" si="10"/>
        <v>insert into price (firma,catId,tiraz,cena) values (1,48,700,13.40);</v>
      </c>
      <c r="V8" s="553" t="str">
        <f t="shared" si="11"/>
        <v>insert into price (firma,catId,tiraz,cena) values (1,48,800,13.40);</v>
      </c>
      <c r="W8" s="553" t="str">
        <f t="shared" si="12"/>
        <v>insert into price (firma,catId,tiraz,cena) values (1,48,900,13.20);</v>
      </c>
      <c r="AA8" s="221"/>
      <c r="AB8" s="368"/>
      <c r="AC8" s="368" t="s">
        <v>446</v>
      </c>
      <c r="AD8" s="368" t="s">
        <v>447</v>
      </c>
      <c r="AE8" s="368" t="s">
        <v>445</v>
      </c>
      <c r="AF8" s="217"/>
    </row>
    <row r="9" spans="1:32">
      <c r="A9" s="380"/>
      <c r="AA9" s="221"/>
      <c r="AB9" s="368" t="s">
        <v>131</v>
      </c>
      <c r="AC9" s="369">
        <f>E5</f>
        <v>16.700000000000003</v>
      </c>
      <c r="AD9" s="376">
        <f>E4*AC9</f>
        <v>1670.0000000000002</v>
      </c>
      <c r="AE9" s="370">
        <f>(AC9-$AC$12)/AC9</f>
        <v>0.33413173652694617</v>
      </c>
      <c r="AF9" s="217"/>
    </row>
    <row r="10" spans="1:32" ht="21" thickBot="1">
      <c r="A10" s="380"/>
      <c r="B10" s="174" t="s">
        <v>269</v>
      </c>
      <c r="C10" s="174"/>
      <c r="D10" s="174"/>
      <c r="AA10" s="221"/>
      <c r="AB10" s="368" t="s">
        <v>443</v>
      </c>
      <c r="AC10" s="368">
        <f>E12</f>
        <v>12.05</v>
      </c>
      <c r="AD10" s="376">
        <f>E11*AC10</f>
        <v>1205</v>
      </c>
      <c r="AE10" s="370">
        <f>(AC10-$AC$12)/AC10</f>
        <v>7.7178423236514498E-2</v>
      </c>
      <c r="AF10" s="217"/>
    </row>
    <row r="11" spans="1:32" ht="15.75" thickBot="1">
      <c r="A11" s="380"/>
      <c r="B11" s="256" t="s">
        <v>7</v>
      </c>
      <c r="C11" s="474"/>
      <c r="D11" s="474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485"/>
      <c r="O11" s="485"/>
      <c r="P11" s="485"/>
      <c r="Q11" s="485"/>
      <c r="R11" s="485"/>
      <c r="S11" s="485"/>
      <c r="T11" s="485"/>
      <c r="AA11" s="221"/>
      <c r="AB11" s="368" t="s">
        <v>128</v>
      </c>
      <c r="AC11" s="368">
        <f>E19</f>
        <v>13</v>
      </c>
      <c r="AD11" s="376">
        <f>E18*AC11</f>
        <v>1300</v>
      </c>
      <c r="AE11" s="370">
        <f>(AC11-$AC$12)/AC11</f>
        <v>0.14461538461538453</v>
      </c>
      <c r="AF11" s="217"/>
    </row>
    <row r="12" spans="1:32" ht="15.75" thickBot="1">
      <c r="A12" s="380"/>
      <c r="B12" s="260" t="s">
        <v>2</v>
      </c>
      <c r="C12" s="515">
        <v>2</v>
      </c>
      <c r="D12" s="488">
        <v>45</v>
      </c>
      <c r="E12" s="262">
        <v>12.05</v>
      </c>
      <c r="F12" s="261">
        <v>7.1</v>
      </c>
      <c r="G12" s="261">
        <v>7.1</v>
      </c>
      <c r="H12" s="263">
        <v>5.3</v>
      </c>
      <c r="I12" s="261">
        <v>4.4000000000000004</v>
      </c>
      <c r="J12" s="261">
        <v>4.4000000000000004</v>
      </c>
      <c r="K12" s="261">
        <v>4.4000000000000004</v>
      </c>
      <c r="L12" s="261">
        <v>4.4000000000000004</v>
      </c>
      <c r="M12" s="261">
        <v>4.4000000000000004</v>
      </c>
      <c r="N12" s="504" t="str">
        <f>"delete price where catId="&amp;D12&amp;" and firma="&amp;C12&amp;";"</f>
        <v>delete price where catId=45 and firma=2;</v>
      </c>
      <c r="O12" s="553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553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553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553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553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553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553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553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553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1"/>
      <c r="AB12" s="368" t="s">
        <v>444</v>
      </c>
      <c r="AC12" s="369">
        <f>E26</f>
        <v>11.120000000000001</v>
      </c>
      <c r="AD12" s="376">
        <f>E25*AC12</f>
        <v>1112</v>
      </c>
      <c r="AE12" s="369"/>
      <c r="AF12" s="217"/>
    </row>
    <row r="13" spans="1:32" ht="15.75" thickBot="1">
      <c r="A13" s="380"/>
      <c r="B13" s="260" t="s">
        <v>3</v>
      </c>
      <c r="C13" s="515">
        <v>2</v>
      </c>
      <c r="D13" s="488">
        <v>46</v>
      </c>
      <c r="E13" s="262">
        <v>14.1</v>
      </c>
      <c r="F13" s="261">
        <v>9.1999999999999993</v>
      </c>
      <c r="G13" s="261">
        <v>9.1999999999999993</v>
      </c>
      <c r="H13" s="263">
        <v>7.5</v>
      </c>
      <c r="I13" s="261">
        <v>6.3</v>
      </c>
      <c r="J13" s="261">
        <v>6.3</v>
      </c>
      <c r="K13" s="261">
        <v>6.3</v>
      </c>
      <c r="L13" s="261">
        <v>6.3</v>
      </c>
      <c r="M13" s="261">
        <v>6.3</v>
      </c>
      <c r="N13" s="504" t="str">
        <f t="shared" ref="N13:N15" si="21">"delete price where catId="&amp;D13&amp;" and firma="&amp;C13&amp;";"</f>
        <v>delete price where catId=46 and firma=2;</v>
      </c>
      <c r="O13" s="553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553" t="str">
        <f t="shared" si="13"/>
        <v>insert into price (firma,catId,tiraz,cena) values (2,46,200,9.20);</v>
      </c>
      <c r="Q13" s="553" t="str">
        <f t="shared" si="14"/>
        <v>insert into price (firma,catId,tiraz,cena) values (2,46,300,9.20);</v>
      </c>
      <c r="R13" s="553" t="str">
        <f t="shared" si="15"/>
        <v>insert into price (firma,catId,tiraz,cena) values (2,46,400,7.50);</v>
      </c>
      <c r="S13" s="553" t="str">
        <f t="shared" si="16"/>
        <v>insert into price (firma,catId,tiraz,cena) values (2,46,500,6.30);</v>
      </c>
      <c r="T13" s="553" t="str">
        <f t="shared" si="17"/>
        <v>insert into price (firma,catId,tiraz,cena) values (2,46,600,6.30);</v>
      </c>
      <c r="U13" s="553" t="str">
        <f t="shared" si="18"/>
        <v>insert into price (firma,catId,tiraz,cena) values (2,46,700,6.30);</v>
      </c>
      <c r="V13" s="553" t="str">
        <f t="shared" si="19"/>
        <v>insert into price (firma,catId,tiraz,cena) values (2,46,800,6.30);</v>
      </c>
      <c r="W13" s="553" t="str">
        <f t="shared" si="20"/>
        <v>insert into price (firma,catId,tiraz,cena) values (2,46,900,6.30);</v>
      </c>
      <c r="AA13" s="227"/>
      <c r="AB13" s="26"/>
      <c r="AC13" s="26"/>
      <c r="AD13" s="26"/>
      <c r="AE13" s="26"/>
      <c r="AF13" s="222"/>
    </row>
    <row r="14" spans="1:32" ht="15.75" thickBot="1">
      <c r="A14" s="380"/>
      <c r="B14" s="260" t="s">
        <v>4</v>
      </c>
      <c r="C14" s="515">
        <v>2</v>
      </c>
      <c r="D14" s="488">
        <v>47</v>
      </c>
      <c r="E14" s="262">
        <v>16.3</v>
      </c>
      <c r="F14" s="261">
        <v>11.1</v>
      </c>
      <c r="G14" s="261">
        <v>11.1</v>
      </c>
      <c r="H14" s="263">
        <v>8.3000000000000007</v>
      </c>
      <c r="I14" s="261">
        <v>7.8</v>
      </c>
      <c r="J14" s="261">
        <v>7.8</v>
      </c>
      <c r="K14" s="261">
        <v>7.8</v>
      </c>
      <c r="L14" s="261">
        <v>7.8</v>
      </c>
      <c r="M14" s="261">
        <v>7.8</v>
      </c>
      <c r="N14" s="504" t="str">
        <f t="shared" si="21"/>
        <v>delete price where catId=47 and firma=2;</v>
      </c>
      <c r="O14" s="553" t="str">
        <f t="shared" si="22"/>
        <v>insert into price (firma,catId,tiraz,cena) values (2,47,100,16.30);</v>
      </c>
      <c r="P14" s="553" t="str">
        <f t="shared" si="13"/>
        <v>insert into price (firma,catId,tiraz,cena) values (2,47,200,11.10);</v>
      </c>
      <c r="Q14" s="553" t="str">
        <f t="shared" si="14"/>
        <v>insert into price (firma,catId,tiraz,cena) values (2,47,300,11.10);</v>
      </c>
      <c r="R14" s="553" t="str">
        <f t="shared" si="15"/>
        <v>insert into price (firma,catId,tiraz,cena) values (2,47,400,8.30);</v>
      </c>
      <c r="S14" s="553" t="str">
        <f t="shared" si="16"/>
        <v>insert into price (firma,catId,tiraz,cena) values (2,47,500,7.80);</v>
      </c>
      <c r="T14" s="553" t="str">
        <f t="shared" si="17"/>
        <v>insert into price (firma,catId,tiraz,cena) values (2,47,600,7.80);</v>
      </c>
      <c r="U14" s="553" t="str">
        <f t="shared" si="18"/>
        <v>insert into price (firma,catId,tiraz,cena) values (2,47,700,7.80);</v>
      </c>
      <c r="V14" s="553" t="str">
        <f t="shared" si="19"/>
        <v>insert into price (firma,catId,tiraz,cena) values (2,47,800,7.80);</v>
      </c>
      <c r="W14" s="553" t="str">
        <f t="shared" si="20"/>
        <v>insert into price (firma,catId,tiraz,cena) values (2,47,900,7.80);</v>
      </c>
    </row>
    <row r="15" spans="1:32" ht="15.75" thickBot="1">
      <c r="A15" s="380"/>
      <c r="B15" s="260" t="s">
        <v>5</v>
      </c>
      <c r="C15" s="515">
        <v>2</v>
      </c>
      <c r="D15" s="488">
        <v>48</v>
      </c>
      <c r="E15" s="262">
        <v>18.5</v>
      </c>
      <c r="F15" s="261">
        <v>13.5</v>
      </c>
      <c r="G15" s="261">
        <v>13.5</v>
      </c>
      <c r="H15" s="263">
        <v>11.5</v>
      </c>
      <c r="I15" s="261">
        <v>10.5</v>
      </c>
      <c r="J15" s="261">
        <v>10.5</v>
      </c>
      <c r="K15" s="261">
        <v>10.5</v>
      </c>
      <c r="L15" s="261">
        <v>10.5</v>
      </c>
      <c r="M15" s="261">
        <v>10.5</v>
      </c>
      <c r="N15" s="504" t="str">
        <f t="shared" si="21"/>
        <v>delete price where catId=48 and firma=2;</v>
      </c>
      <c r="O15" s="553" t="str">
        <f t="shared" si="22"/>
        <v>insert into price (firma,catId,tiraz,cena) values (2,48,100,18.50);</v>
      </c>
      <c r="P15" s="553" t="str">
        <f t="shared" si="13"/>
        <v>insert into price (firma,catId,tiraz,cena) values (2,48,200,13.50);</v>
      </c>
      <c r="Q15" s="553" t="str">
        <f t="shared" si="14"/>
        <v>insert into price (firma,catId,tiraz,cena) values (2,48,300,13.50);</v>
      </c>
      <c r="R15" s="553" t="str">
        <f t="shared" si="15"/>
        <v>insert into price (firma,catId,tiraz,cena) values (2,48,400,11.50);</v>
      </c>
      <c r="S15" s="553" t="str">
        <f t="shared" si="16"/>
        <v>insert into price (firma,catId,tiraz,cena) values (2,48,500,10.50);</v>
      </c>
      <c r="T15" s="553" t="str">
        <f t="shared" si="17"/>
        <v>insert into price (firma,catId,tiraz,cena) values (2,48,600,10.50);</v>
      </c>
      <c r="U15" s="553" t="str">
        <f t="shared" si="18"/>
        <v>insert into price (firma,catId,tiraz,cena) values (2,48,700,10.50);</v>
      </c>
      <c r="V15" s="553" t="str">
        <f t="shared" si="19"/>
        <v>insert into price (firma,catId,tiraz,cena) values (2,48,800,10.50);</v>
      </c>
      <c r="W15" s="553" t="str">
        <f t="shared" si="20"/>
        <v>insert into price (firma,catId,tiraz,cena) values (2,48,900,10.50);</v>
      </c>
    </row>
    <row r="16" spans="1:32">
      <c r="A16" s="380"/>
    </row>
    <row r="17" spans="1:23" ht="21" thickBot="1">
      <c r="A17" s="380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380"/>
      <c r="B18" s="69" t="s">
        <v>1</v>
      </c>
      <c r="C18" s="475"/>
      <c r="D18" s="475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485"/>
      <c r="O18" s="485"/>
      <c r="P18" s="485"/>
      <c r="Q18" s="485"/>
      <c r="R18" s="485"/>
      <c r="S18" s="485"/>
      <c r="T18" s="485"/>
    </row>
    <row r="19" spans="1:23">
      <c r="A19" s="380"/>
      <c r="B19" s="81" t="s">
        <v>2</v>
      </c>
      <c r="C19" s="375" t="s">
        <v>450</v>
      </c>
      <c r="D19" s="489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504" t="str">
        <f>"delete price where catId="&amp;D19&amp;" and firma="&amp;C19&amp;";"</f>
        <v>delete price where catId=45 and firma=3;</v>
      </c>
      <c r="O19" s="553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553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553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553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553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553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553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553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553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380"/>
      <c r="B20" s="81" t="s">
        <v>3</v>
      </c>
      <c r="C20" s="375" t="s">
        <v>450</v>
      </c>
      <c r="D20" s="489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504" t="str">
        <f t="shared" ref="N20:N22" si="33">"delete price where catId="&amp;D20&amp;" and firma="&amp;C20&amp;";"</f>
        <v>delete price where catId=46 and firma=3;</v>
      </c>
      <c r="O20" s="553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553" t="str">
        <f t="shared" si="24"/>
        <v>insert into price (firma,catId,tiraz,cena) values (3,46,200,11.00);</v>
      </c>
      <c r="Q20" s="553" t="str">
        <f t="shared" si="25"/>
        <v>insert into price (firma,catId,tiraz,cena) values (3,46,300,9.50);</v>
      </c>
      <c r="R20" s="553" t="str">
        <f t="shared" si="26"/>
        <v>insert into price (firma,catId,tiraz,cena) values (3,46,400,7.80);</v>
      </c>
      <c r="S20" s="553" t="str">
        <f t="shared" si="27"/>
        <v>insert into price (firma,catId,tiraz,cena) values (3,46,500,6.70);</v>
      </c>
      <c r="T20" s="553" t="str">
        <f t="shared" si="28"/>
        <v>insert into price (firma,catId,tiraz,cena) values (3,46,600,6.70);</v>
      </c>
      <c r="U20" s="553" t="str">
        <f t="shared" si="29"/>
        <v>insert into price (firma,catId,tiraz,cena) values (3,46,700,6.00);</v>
      </c>
      <c r="V20" s="553" t="str">
        <f t="shared" si="30"/>
        <v>insert into price (firma,catId,tiraz,cena) values (3,46,800,6.00);</v>
      </c>
      <c r="W20" s="553" t="str">
        <f t="shared" si="31"/>
        <v>insert into price (firma,catId,tiraz,cena) values (3,46,900,6.00);</v>
      </c>
    </row>
    <row r="21" spans="1:23">
      <c r="A21" s="380"/>
      <c r="B21" s="81" t="s">
        <v>4</v>
      </c>
      <c r="C21" s="375" t="s">
        <v>450</v>
      </c>
      <c r="D21" s="489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504" t="str">
        <f t="shared" si="33"/>
        <v>delete price where catId=47 and firma=3;</v>
      </c>
      <c r="O21" s="553" t="str">
        <f t="shared" si="34"/>
        <v>insert into price (firma,catId,tiraz,cena) values (3,47,100,25.50);</v>
      </c>
      <c r="P21" s="553" t="str">
        <f t="shared" si="24"/>
        <v>insert into price (firma,catId,tiraz,cena) values (3,47,200,15.70);</v>
      </c>
      <c r="Q21" s="553" t="str">
        <f t="shared" si="25"/>
        <v>insert into price (firma,catId,tiraz,cena) values (3,47,300,14.00);</v>
      </c>
      <c r="R21" s="553" t="str">
        <f t="shared" si="26"/>
        <v>insert into price (firma,catId,tiraz,cena) values (3,47,400,10.50);</v>
      </c>
      <c r="S21" s="553" t="str">
        <f t="shared" si="27"/>
        <v>insert into price (firma,catId,tiraz,cena) values (3,47,500,9.50);</v>
      </c>
      <c r="T21" s="553" t="str">
        <f t="shared" si="28"/>
        <v>insert into price (firma,catId,tiraz,cena) values (3,47,600,9.50);</v>
      </c>
      <c r="U21" s="553" t="str">
        <f t="shared" si="29"/>
        <v>insert into price (firma,catId,tiraz,cena) values (3,47,700,8.50);</v>
      </c>
      <c r="V21" s="553" t="str">
        <f t="shared" si="30"/>
        <v>insert into price (firma,catId,tiraz,cena) values (3,47,800,8.50);</v>
      </c>
      <c r="W21" s="553" t="str">
        <f t="shared" si="31"/>
        <v>insert into price (firma,catId,tiraz,cena) values (3,47,900,8.50);</v>
      </c>
    </row>
    <row r="22" spans="1:23">
      <c r="A22" s="380"/>
      <c r="B22" s="81" t="s">
        <v>5</v>
      </c>
      <c r="C22" s="375" t="s">
        <v>450</v>
      </c>
      <c r="D22" s="489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504" t="str">
        <f t="shared" si="33"/>
        <v>delete price where catId=48 and firma=3;</v>
      </c>
      <c r="O22" s="553" t="str">
        <f t="shared" si="34"/>
        <v>insert into price (firma,catId,tiraz,cena) values (3,48,100,33.50);</v>
      </c>
      <c r="P22" s="553" t="str">
        <f t="shared" si="24"/>
        <v>insert into price (firma,catId,tiraz,cena) values (3,48,200,20.50);</v>
      </c>
      <c r="Q22" s="553" t="str">
        <f t="shared" si="25"/>
        <v>insert into price (firma,catId,tiraz,cena) values (3,48,300,17.00);</v>
      </c>
      <c r="R22" s="553" t="str">
        <f t="shared" si="26"/>
        <v>insert into price (firma,catId,tiraz,cena) values (3,48,400,14.80);</v>
      </c>
      <c r="S22" s="553" t="str">
        <f t="shared" si="27"/>
        <v>insert into price (firma,catId,tiraz,cena) values (3,48,500,13.20);</v>
      </c>
      <c r="T22" s="553" t="str">
        <f t="shared" si="28"/>
        <v>insert into price (firma,catId,tiraz,cena) values (3,48,600,13.20);</v>
      </c>
      <c r="U22" s="553" t="str">
        <f t="shared" si="29"/>
        <v>insert into price (firma,catId,tiraz,cena) values (3,48,700,12.00);</v>
      </c>
      <c r="V22" s="553" t="str">
        <f t="shared" si="30"/>
        <v>insert into price (firma,catId,tiraz,cena) values (3,48,800,12.00);</v>
      </c>
      <c r="W22" s="553" t="str">
        <f t="shared" si="31"/>
        <v>insert into price (firma,catId,tiraz,cena) values (3,48,900,12.00);</v>
      </c>
    </row>
    <row r="23" spans="1:23">
      <c r="A23" s="380"/>
    </row>
    <row r="24" spans="1:23" ht="18.75">
      <c r="A24" s="380"/>
      <c r="B24" s="83" t="s">
        <v>126</v>
      </c>
      <c r="C24" s="476"/>
      <c r="D24" s="476"/>
      <c r="E24" s="46"/>
      <c r="F24" s="46"/>
      <c r="G24" s="46"/>
      <c r="H24" s="46"/>
      <c r="I24" s="46"/>
      <c r="J24" s="46"/>
      <c r="K24" s="47"/>
    </row>
    <row r="25" spans="1:23">
      <c r="A25" s="380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485"/>
      <c r="O25" s="485"/>
      <c r="P25" s="485"/>
      <c r="Q25" s="485"/>
      <c r="R25" s="485"/>
      <c r="S25" s="485"/>
      <c r="T25" s="485"/>
    </row>
    <row r="26" spans="1:23">
      <c r="A26" s="380"/>
      <c r="B26" s="81" t="s">
        <v>2</v>
      </c>
      <c r="C26" s="375" t="s">
        <v>449</v>
      </c>
      <c r="D26" s="490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504" t="str">
        <f>"delete price where catId="&amp;D26&amp;" and firma="&amp;C26&amp;";"</f>
        <v>delete price where catId=45 and firma=10;</v>
      </c>
      <c r="O26" s="553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553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553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553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553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553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553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553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553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380"/>
      <c r="B27" s="81" t="s">
        <v>3</v>
      </c>
      <c r="C27" s="375" t="s">
        <v>449</v>
      </c>
      <c r="D27" s="490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504" t="str">
        <f t="shared" ref="N27:N29" si="45">"delete price where catId="&amp;D27&amp;" and firma="&amp;C27&amp;";"</f>
        <v>delete price where catId=46 and firma=10;</v>
      </c>
      <c r="O27" s="553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553" t="str">
        <f t="shared" si="36"/>
        <v>insert into price (firma,catId,tiraz,cena) values (10,46,200,8.56);</v>
      </c>
      <c r="Q27" s="553" t="str">
        <f t="shared" si="37"/>
        <v>insert into price (firma,catId,tiraz,cena) values (10,46,300,7.68);</v>
      </c>
      <c r="R27" s="553" t="str">
        <f t="shared" si="38"/>
        <v>insert into price (firma,catId,tiraz,cena) values (10,46,400,6.80);</v>
      </c>
      <c r="S27" s="553" t="str">
        <f t="shared" si="39"/>
        <v>insert into price (firma,catId,tiraz,cena) values (10,46,500,5.76);</v>
      </c>
      <c r="T27" s="553" t="str">
        <f t="shared" si="40"/>
        <v>insert into price (firma,catId,tiraz,cena) values (10,46,600,5.12);</v>
      </c>
      <c r="U27" s="553" t="str">
        <f t="shared" si="41"/>
        <v>insert into price (firma,catId,tiraz,cena) values (10,46,700,4.88);</v>
      </c>
      <c r="V27" s="553" t="str">
        <f t="shared" si="42"/>
        <v>insert into price (firma,catId,tiraz,cena) values (10,46,800,4.88);</v>
      </c>
      <c r="W27" s="553" t="str">
        <f t="shared" si="43"/>
        <v>insert into price (firma,catId,tiraz,cena) values (10,46,900,4.80);</v>
      </c>
    </row>
    <row r="28" spans="1:23">
      <c r="A28" s="380"/>
      <c r="B28" s="81" t="s">
        <v>4</v>
      </c>
      <c r="C28" s="375" t="s">
        <v>449</v>
      </c>
      <c r="D28" s="490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504" t="str">
        <f t="shared" si="45"/>
        <v>delete price where catId=47 and firma=10;</v>
      </c>
      <c r="O28" s="553" t="str">
        <f t="shared" si="46"/>
        <v>insert into price (firma,catId,tiraz,cena) values (10,47,100,14.96);</v>
      </c>
      <c r="P28" s="553" t="str">
        <f t="shared" si="36"/>
        <v>insert into price (firma,catId,tiraz,cena) values (10,47,200,10.40);</v>
      </c>
      <c r="Q28" s="553" t="str">
        <f t="shared" si="37"/>
        <v>insert into price (firma,catId,tiraz,cena) values (10,47,300,9.52);</v>
      </c>
      <c r="R28" s="553" t="str">
        <f t="shared" si="38"/>
        <v>insert into price (firma,catId,tiraz,cena) values (10,47,400,7.68);</v>
      </c>
      <c r="S28" s="553" t="str">
        <f t="shared" si="39"/>
        <v>insert into price (firma,catId,tiraz,cena) values (10,47,500,7.20);</v>
      </c>
      <c r="T28" s="553" t="str">
        <f t="shared" si="40"/>
        <v>insert into price (firma,catId,tiraz,cena) values (10,47,600,6.96);</v>
      </c>
      <c r="U28" s="553" t="str">
        <f t="shared" si="41"/>
        <v>insert into price (firma,catId,tiraz,cena) values (10,47,700,6.88);</v>
      </c>
      <c r="V28" s="553" t="str">
        <f t="shared" si="42"/>
        <v>insert into price (firma,catId,tiraz,cena) values (10,47,800,6.80);</v>
      </c>
      <c r="W28" s="553" t="str">
        <f t="shared" si="43"/>
        <v>insert into price (firma,catId,tiraz,cena) values (10,47,900,6.80);</v>
      </c>
    </row>
    <row r="29" spans="1:23">
      <c r="A29" s="380"/>
      <c r="B29" s="81" t="s">
        <v>5</v>
      </c>
      <c r="C29" s="375" t="s">
        <v>449</v>
      </c>
      <c r="D29" s="490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504" t="str">
        <f t="shared" si="45"/>
        <v>delete price where catId=48 and firma=10;</v>
      </c>
      <c r="O29" s="553" t="str">
        <f t="shared" si="46"/>
        <v>insert into price (firma,catId,tiraz,cena) values (10,48,100,17.20);</v>
      </c>
      <c r="P29" s="553" t="str">
        <f t="shared" si="36"/>
        <v>insert into price (firma,catId,tiraz,cena) values (10,48,200,12.56);</v>
      </c>
      <c r="Q29" s="553" t="str">
        <f t="shared" si="37"/>
        <v>insert into price (firma,catId,tiraz,cena) values (10,48,300,11.60);</v>
      </c>
      <c r="R29" s="553" t="str">
        <f t="shared" si="38"/>
        <v>insert into price (firma,catId,tiraz,cena) values (10,48,400,10.64);</v>
      </c>
      <c r="S29" s="553" t="str">
        <f t="shared" si="39"/>
        <v>insert into price (firma,catId,tiraz,cena) values (10,48,500,9.68);</v>
      </c>
      <c r="T29" s="553" t="str">
        <f t="shared" si="40"/>
        <v>insert into price (firma,catId,tiraz,cena) values (10,48,600,9.04);</v>
      </c>
      <c r="U29" s="553" t="str">
        <f t="shared" si="41"/>
        <v>insert into price (firma,catId,tiraz,cena) values (10,48,700,8.88);</v>
      </c>
      <c r="V29" s="553" t="str">
        <f t="shared" si="42"/>
        <v>insert into price (firma,catId,tiraz,cena) values (10,48,800,8.88);</v>
      </c>
      <c r="W29" s="553" t="str">
        <f t="shared" si="43"/>
        <v>insert into price (firma,catId,tiraz,cena) values (10,48,900,8.80);</v>
      </c>
    </row>
    <row r="30" spans="1:23">
      <c r="A30" s="380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380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380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380"/>
      <c r="B33" s="82" t="s">
        <v>132</v>
      </c>
      <c r="C33" s="82"/>
      <c r="D33" s="82"/>
    </row>
    <row r="34" spans="1:25">
      <c r="A34" s="380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556"/>
    </row>
    <row r="35" spans="1:25">
      <c r="A35" s="380"/>
      <c r="B35" s="81" t="s">
        <v>2</v>
      </c>
      <c r="C35" s="375" t="s">
        <v>448</v>
      </c>
      <c r="D35" s="491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504" t="str">
        <f>"delete price where catId="&amp;D35&amp;" and firma="&amp;C35&amp;";"</f>
        <v>delete price where catId=96 and firma=1;</v>
      </c>
      <c r="O35" s="553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553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553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553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553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553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553"/>
      <c r="V35" s="553"/>
      <c r="W35" s="556"/>
    </row>
    <row r="36" spans="1:25">
      <c r="A36" s="380"/>
      <c r="B36" s="81" t="s">
        <v>3</v>
      </c>
      <c r="C36" s="375" t="s">
        <v>448</v>
      </c>
      <c r="D36" s="491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504" t="str">
        <f t="shared" ref="N36:N38" si="54">"delete price where catId="&amp;D36&amp;" and firma="&amp;C36&amp;";"</f>
        <v>delete price where catId=97 and firma=1;</v>
      </c>
      <c r="O36" s="553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553" t="str">
        <f t="shared" si="49"/>
        <v>insert into price (firma,catId,tiraz,cena) values (1,97,200,37.40);</v>
      </c>
      <c r="Q36" s="553" t="str">
        <f t="shared" si="50"/>
        <v>insert into price (firma,catId,tiraz,cena) values (1,97,300,22.40);</v>
      </c>
      <c r="R36" s="553" t="str">
        <f t="shared" si="51"/>
        <v>insert into price (firma,catId,tiraz,cena) values (1,97,400,18.50);</v>
      </c>
      <c r="S36" s="553" t="str">
        <f t="shared" si="52"/>
        <v>insert into price (firma,catId,tiraz,cena) values (1,97,500,17.70);</v>
      </c>
      <c r="T36" s="553" t="str">
        <f t="shared" ref="T35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553"/>
      <c r="V36" s="553"/>
      <c r="W36" s="556"/>
    </row>
    <row r="37" spans="1:25">
      <c r="A37" s="380"/>
      <c r="B37" s="81" t="s">
        <v>4</v>
      </c>
      <c r="C37" s="375" t="s">
        <v>448</v>
      </c>
      <c r="D37" s="491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504" t="str">
        <f t="shared" si="54"/>
        <v>delete price where catId=98 and firma=1;</v>
      </c>
      <c r="O37" s="553" t="str">
        <f t="shared" si="55"/>
        <v>insert into price (firma,catId,tiraz,cena) values (1,98,100,84.20);</v>
      </c>
      <c r="P37" s="553" t="str">
        <f t="shared" si="49"/>
        <v>insert into price (firma,catId,tiraz,cena) values (1,98,200,51.40);</v>
      </c>
      <c r="Q37" s="553" t="str">
        <f t="shared" si="50"/>
        <v>insert into price (firma,catId,tiraz,cena) values (1,98,300,30.80);</v>
      </c>
      <c r="R37" s="553" t="str">
        <f t="shared" si="51"/>
        <v>insert into price (firma,catId,tiraz,cena) values (1,98,400,25.70);</v>
      </c>
      <c r="S37" s="553" t="str">
        <f t="shared" si="52"/>
        <v>insert into price (firma,catId,tiraz,cena) values (1,98,500,24.50);</v>
      </c>
      <c r="T37" s="553" t="str">
        <f t="shared" si="56"/>
        <v>insert into price (firma,catId,tiraz,cena) values (1,98,600,24.60);</v>
      </c>
      <c r="U37" s="553"/>
      <c r="V37" s="553"/>
      <c r="W37" s="556"/>
    </row>
    <row r="38" spans="1:25">
      <c r="A38" s="380"/>
      <c r="B38" s="81" t="s">
        <v>5</v>
      </c>
      <c r="C38" s="375" t="s">
        <v>448</v>
      </c>
      <c r="D38" s="491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504" t="str">
        <f t="shared" si="54"/>
        <v>delete price where catId=99 and firma=1;</v>
      </c>
      <c r="O38" s="553" t="str">
        <f t="shared" si="55"/>
        <v>insert into price (firma,catId,tiraz,cena) values (1,99,100,112.10);</v>
      </c>
      <c r="P38" s="553" t="str">
        <f t="shared" si="49"/>
        <v>insert into price (firma,catId,tiraz,cena) values (1,99,200,65.30);</v>
      </c>
      <c r="Q38" s="553" t="str">
        <f t="shared" si="50"/>
        <v>insert into price (firma,catId,tiraz,cena) values (1,99,300,39.20);</v>
      </c>
      <c r="R38" s="553" t="str">
        <f t="shared" si="51"/>
        <v>insert into price (firma,catId,tiraz,cena) values (1,99,400,32.70);</v>
      </c>
      <c r="S38" s="553" t="str">
        <f t="shared" si="52"/>
        <v>insert into price (firma,catId,tiraz,cena) values (1,99,500,31.00);</v>
      </c>
      <c r="T38" s="553" t="str">
        <f t="shared" si="56"/>
        <v>insert into price (firma,catId,tiraz,cena) values (1,99,600,31.10);</v>
      </c>
      <c r="U38" s="553"/>
      <c r="V38" s="553"/>
      <c r="W38" s="556"/>
    </row>
    <row r="39" spans="1:25">
      <c r="A39" s="380"/>
      <c r="P39" s="504"/>
      <c r="Q39" s="504"/>
      <c r="R39" s="504"/>
      <c r="S39" s="504"/>
      <c r="T39" s="509"/>
      <c r="W39" s="556"/>
    </row>
    <row r="40" spans="1:25" ht="21" thickBot="1">
      <c r="A40" s="380"/>
      <c r="B40" s="174" t="s">
        <v>269</v>
      </c>
      <c r="C40" s="174"/>
      <c r="D40" s="174"/>
      <c r="T40" s="509"/>
      <c r="W40" s="556"/>
    </row>
    <row r="41" spans="1:25" ht="15.75" thickBot="1">
      <c r="A41" s="380"/>
      <c r="B41" s="265" t="s">
        <v>7</v>
      </c>
      <c r="C41" s="474"/>
      <c r="D41" s="477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1"/>
      <c r="L41" s="271"/>
      <c r="M41" s="271"/>
      <c r="N41" s="271"/>
      <c r="O41" s="271"/>
      <c r="P41" s="271"/>
      <c r="Q41" s="271"/>
      <c r="R41" s="271"/>
      <c r="S41" s="271"/>
      <c r="T41" s="516"/>
      <c r="U41" s="272"/>
      <c r="V41" s="272"/>
      <c r="W41" s="557"/>
      <c r="X41" s="272"/>
      <c r="Y41" s="272"/>
    </row>
    <row r="42" spans="1:25" ht="15.75" thickBot="1">
      <c r="A42" s="380"/>
      <c r="B42" s="260" t="s">
        <v>2</v>
      </c>
      <c r="C42" s="515">
        <v>2</v>
      </c>
      <c r="D42" s="492">
        <v>96</v>
      </c>
      <c r="E42" s="261">
        <v>23</v>
      </c>
      <c r="F42" s="261">
        <v>23</v>
      </c>
      <c r="G42" s="261">
        <v>11</v>
      </c>
      <c r="H42" s="261">
        <v>11</v>
      </c>
      <c r="I42" s="261">
        <v>9</v>
      </c>
      <c r="J42" s="268">
        <v>9</v>
      </c>
      <c r="K42" s="269"/>
      <c r="L42" s="269"/>
      <c r="M42" s="269"/>
      <c r="N42" s="504" t="str">
        <f>"delete price where catId="&amp;D42&amp;" and firma="&amp;C42&amp;";"</f>
        <v>delete price where catId=96 and firma=2;</v>
      </c>
      <c r="O42" s="553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553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553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553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553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553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70"/>
      <c r="V42" s="270"/>
      <c r="W42" s="558"/>
      <c r="X42" s="270"/>
      <c r="Y42" s="270"/>
    </row>
    <row r="43" spans="1:25" ht="15.75" thickBot="1">
      <c r="A43" s="380"/>
      <c r="B43" s="260" t="s">
        <v>3</v>
      </c>
      <c r="C43" s="515">
        <v>2</v>
      </c>
      <c r="D43" s="492">
        <v>97</v>
      </c>
      <c r="E43" s="261">
        <v>26</v>
      </c>
      <c r="F43" s="261">
        <v>26</v>
      </c>
      <c r="G43" s="261">
        <v>15</v>
      </c>
      <c r="H43" s="261">
        <v>15</v>
      </c>
      <c r="I43" s="261">
        <v>12</v>
      </c>
      <c r="J43" s="268">
        <v>12</v>
      </c>
      <c r="K43" s="269"/>
      <c r="L43" s="269"/>
      <c r="M43" s="269"/>
      <c r="N43" s="504" t="str">
        <f t="shared" ref="N43:N45" si="62">"delete price where catId="&amp;D43&amp;" and firma="&amp;C43&amp;";"</f>
        <v>delete price where catId=97 and firma=2;</v>
      </c>
      <c r="O43" s="553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553" t="str">
        <f t="shared" si="58"/>
        <v>insert into price (firma,catId,tiraz,cena) values (2,97,200,26.00);</v>
      </c>
      <c r="Q43" s="553" t="str">
        <f t="shared" si="59"/>
        <v>insert into price (firma,catId,tiraz,cena) values (2,97,300,15.00);</v>
      </c>
      <c r="R43" s="553" t="str">
        <f t="shared" si="60"/>
        <v>insert into price (firma,catId,tiraz,cena) values (2,97,400,15.00);</v>
      </c>
      <c r="S43" s="553" t="str">
        <f t="shared" si="61"/>
        <v>insert into price (firma,catId,tiraz,cena) values (2,97,500,12.00);</v>
      </c>
      <c r="T43" s="553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70"/>
      <c r="V43" s="270"/>
      <c r="W43" s="558"/>
      <c r="X43" s="270"/>
      <c r="Y43" s="270"/>
    </row>
    <row r="44" spans="1:25" ht="15.75" thickBot="1">
      <c r="A44" s="380"/>
      <c r="B44" s="260" t="s">
        <v>4</v>
      </c>
      <c r="C44" s="515">
        <v>2</v>
      </c>
      <c r="D44" s="492">
        <v>98</v>
      </c>
      <c r="E44" s="261">
        <v>31</v>
      </c>
      <c r="F44" s="261">
        <v>31</v>
      </c>
      <c r="G44" s="261">
        <v>19</v>
      </c>
      <c r="H44" s="261">
        <v>19</v>
      </c>
      <c r="I44" s="261">
        <v>15</v>
      </c>
      <c r="J44" s="268">
        <v>15</v>
      </c>
      <c r="K44" s="269"/>
      <c r="L44" s="269"/>
      <c r="M44" s="269"/>
      <c r="N44" s="504" t="str">
        <f t="shared" si="62"/>
        <v>delete price where catId=98 and firma=2;</v>
      </c>
      <c r="O44" s="553" t="str">
        <f t="shared" si="63"/>
        <v>insert into price (firma,catId,tiraz,cena) values (2,98,100,31.00);</v>
      </c>
      <c r="P44" s="553" t="str">
        <f t="shared" si="58"/>
        <v>insert into price (firma,catId,tiraz,cena) values (2,98,200,31.00);</v>
      </c>
      <c r="Q44" s="553" t="str">
        <f t="shared" si="59"/>
        <v>insert into price (firma,catId,tiraz,cena) values (2,98,300,19.00);</v>
      </c>
      <c r="R44" s="553" t="str">
        <f t="shared" si="60"/>
        <v>insert into price (firma,catId,tiraz,cena) values (2,98,400,19.00);</v>
      </c>
      <c r="S44" s="553" t="str">
        <f t="shared" si="61"/>
        <v>insert into price (firma,catId,tiraz,cena) values (2,98,500,15.00);</v>
      </c>
      <c r="T44" s="553" t="str">
        <f t="shared" si="64"/>
        <v>insert into price (firma,catId,tiraz,cena) values (2,98,600,15.00);</v>
      </c>
      <c r="U44" s="270"/>
      <c r="V44" s="270"/>
      <c r="W44" s="558"/>
      <c r="X44" s="270"/>
      <c r="Y44" s="270"/>
    </row>
    <row r="45" spans="1:25" ht="15.75" thickBot="1">
      <c r="A45" s="380"/>
      <c r="B45" s="260" t="s">
        <v>5</v>
      </c>
      <c r="C45" s="515">
        <v>2</v>
      </c>
      <c r="D45" s="492">
        <v>99</v>
      </c>
      <c r="E45" s="261">
        <v>35</v>
      </c>
      <c r="F45" s="261">
        <v>35</v>
      </c>
      <c r="G45" s="261">
        <v>24</v>
      </c>
      <c r="H45" s="261">
        <v>24</v>
      </c>
      <c r="I45" s="261">
        <v>20</v>
      </c>
      <c r="J45" s="268">
        <v>20</v>
      </c>
      <c r="K45" s="269"/>
      <c r="L45" s="269"/>
      <c r="M45" s="269"/>
      <c r="N45" s="504" t="str">
        <f t="shared" si="62"/>
        <v>delete price where catId=99 and firma=2;</v>
      </c>
      <c r="O45" s="553" t="str">
        <f t="shared" si="63"/>
        <v>insert into price (firma,catId,tiraz,cena) values (2,99,100,35.00);</v>
      </c>
      <c r="P45" s="553" t="str">
        <f t="shared" si="58"/>
        <v>insert into price (firma,catId,tiraz,cena) values (2,99,200,35.00);</v>
      </c>
      <c r="Q45" s="553" t="str">
        <f t="shared" si="59"/>
        <v>insert into price (firma,catId,tiraz,cena) values (2,99,300,24.00);</v>
      </c>
      <c r="R45" s="553" t="str">
        <f t="shared" si="60"/>
        <v>insert into price (firma,catId,tiraz,cena) values (2,99,400,24.00);</v>
      </c>
      <c r="S45" s="553" t="str">
        <f t="shared" si="61"/>
        <v>insert into price (firma,catId,tiraz,cena) values (2,99,500,20.00);</v>
      </c>
      <c r="T45" s="553" t="str">
        <f t="shared" si="64"/>
        <v>insert into price (firma,catId,tiraz,cena) values (2,99,600,20.00);</v>
      </c>
      <c r="U45" s="270"/>
      <c r="V45" s="270"/>
      <c r="W45" s="558"/>
      <c r="X45" s="270"/>
      <c r="Y45" s="270"/>
    </row>
    <row r="46" spans="1:25">
      <c r="A46" s="380"/>
      <c r="T46" s="509"/>
      <c r="W46" s="556"/>
    </row>
    <row r="47" spans="1:25" ht="21" thickBot="1">
      <c r="A47" s="380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517"/>
      <c r="W47" s="556"/>
    </row>
    <row r="48" spans="1:25" ht="15.75">
      <c r="A48" s="380"/>
      <c r="B48" s="69" t="s">
        <v>1</v>
      </c>
      <c r="C48" s="475"/>
      <c r="D48" s="478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518"/>
      <c r="W48" s="556"/>
    </row>
    <row r="49" spans="1:23">
      <c r="A49" s="380"/>
      <c r="B49" s="81" t="s">
        <v>2</v>
      </c>
      <c r="C49" s="375" t="s">
        <v>450</v>
      </c>
      <c r="D49" s="493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504" t="str">
        <f>"delete price where catId="&amp;D49&amp;" and firma="&amp;C49&amp;";"</f>
        <v>delete price where catId=96 and firma=3;</v>
      </c>
      <c r="O49" s="553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553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553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553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553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553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556"/>
    </row>
    <row r="50" spans="1:23">
      <c r="A50" s="380"/>
      <c r="B50" s="81" t="s">
        <v>3</v>
      </c>
      <c r="C50" s="375" t="s">
        <v>450</v>
      </c>
      <c r="D50" s="493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504" t="str">
        <f t="shared" ref="N50:N52" si="72">"delete price where catId="&amp;D50&amp;" and firma="&amp;C50&amp;";"</f>
        <v>delete price where catId=97 and firma=3;</v>
      </c>
      <c r="O50" s="553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553" t="str">
        <f t="shared" si="67"/>
        <v>insert into price (firma,catId,tiraz,cena) values (3,97,200,28.10);</v>
      </c>
      <c r="Q50" s="553" t="str">
        <f t="shared" si="68"/>
        <v>insert into price (firma,catId,tiraz,cena) values (3,97,300,16.90);</v>
      </c>
      <c r="R50" s="553" t="str">
        <f t="shared" si="69"/>
        <v>insert into price (firma,catId,tiraz,cena) values (3,97,400,16.00);</v>
      </c>
      <c r="S50" s="553" t="str">
        <f t="shared" si="70"/>
        <v>insert into price (firma,catId,tiraz,cena) values (3,97,500,14.10);</v>
      </c>
      <c r="T50" s="553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556"/>
    </row>
    <row r="51" spans="1:23">
      <c r="A51" s="380"/>
      <c r="B51" s="81" t="s">
        <v>4</v>
      </c>
      <c r="C51" s="375" t="s">
        <v>450</v>
      </c>
      <c r="D51" s="493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504" t="str">
        <f t="shared" si="72"/>
        <v>delete price where catId=98 and firma=3;</v>
      </c>
      <c r="O51" s="553" t="str">
        <f t="shared" si="73"/>
        <v>insert into price (firma,catId,tiraz,cena) values (3,98,100,67.50);</v>
      </c>
      <c r="P51" s="553" t="str">
        <f t="shared" si="67"/>
        <v>insert into price (firma,catId,tiraz,cena) values (3,98,200,40.70);</v>
      </c>
      <c r="Q51" s="553" t="str">
        <f t="shared" si="68"/>
        <v>insert into price (firma,catId,tiraz,cena) values (3,98,300,23.90);</v>
      </c>
      <c r="R51" s="553" t="str">
        <f t="shared" si="69"/>
        <v>insert into price (firma,catId,tiraz,cena) values (3,98,400,23.00);</v>
      </c>
      <c r="S51" s="553" t="str">
        <f t="shared" si="70"/>
        <v>insert into price (firma,catId,tiraz,cena) values (3,98,500,18.30);</v>
      </c>
      <c r="T51" s="553" t="str">
        <f t="shared" si="74"/>
        <v>insert into price (firma,catId,tiraz,cena) values (3,98,600,18.30);</v>
      </c>
      <c r="W51" s="556"/>
    </row>
    <row r="52" spans="1:23">
      <c r="A52" s="380"/>
      <c r="B52" s="81" t="s">
        <v>5</v>
      </c>
      <c r="C52" s="375" t="s">
        <v>450</v>
      </c>
      <c r="D52" s="493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504" t="str">
        <f t="shared" si="72"/>
        <v>delete price where catId=99 and firma=3;</v>
      </c>
      <c r="O52" s="553" t="str">
        <f t="shared" si="73"/>
        <v>insert into price (firma,catId,tiraz,cena) values (3,99,100,88.60);</v>
      </c>
      <c r="P52" s="553" t="str">
        <f t="shared" si="67"/>
        <v>insert into price (firma,catId,tiraz,cena) values (3,99,200,53.40);</v>
      </c>
      <c r="Q52" s="553" t="str">
        <f t="shared" si="68"/>
        <v>insert into price (firma,catId,tiraz,cena) values (3,99,300,31.00);</v>
      </c>
      <c r="R52" s="553" t="str">
        <f t="shared" si="69"/>
        <v>insert into price (firma,catId,tiraz,cena) values (3,99,400,30.00);</v>
      </c>
      <c r="S52" s="553" t="str">
        <f t="shared" si="70"/>
        <v>insert into price (firma,catId,tiraz,cena) values (3,99,500,25.00);</v>
      </c>
      <c r="T52" s="553" t="str">
        <f t="shared" si="74"/>
        <v>insert into price (firma,catId,tiraz,cena) values (3,99,600,25.00);</v>
      </c>
      <c r="W52" s="556"/>
    </row>
    <row r="53" spans="1:23">
      <c r="A53" s="380"/>
      <c r="T53" s="509"/>
      <c r="W53" s="556"/>
    </row>
    <row r="54" spans="1:23" ht="18.75">
      <c r="A54" s="380"/>
      <c r="B54" s="83" t="s">
        <v>126</v>
      </c>
      <c r="C54" s="476"/>
      <c r="D54" s="476"/>
      <c r="E54" s="46"/>
      <c r="F54" s="46"/>
      <c r="G54" s="46"/>
      <c r="H54" s="46"/>
      <c r="I54" s="46"/>
      <c r="J54" s="46"/>
      <c r="K54" s="85"/>
      <c r="T54" s="509"/>
      <c r="W54" s="556"/>
    </row>
    <row r="55" spans="1:23">
      <c r="A55" s="380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384" t="s">
        <v>257</v>
      </c>
      <c r="L55" s="84"/>
      <c r="M55" s="84"/>
      <c r="N55" s="84"/>
      <c r="O55" s="84"/>
      <c r="P55" s="84"/>
      <c r="Q55" s="84"/>
      <c r="R55" s="84"/>
      <c r="S55" s="84"/>
      <c r="T55" s="518"/>
      <c r="W55" s="556"/>
    </row>
    <row r="56" spans="1:23">
      <c r="A56" s="380"/>
      <c r="B56" s="81" t="s">
        <v>2</v>
      </c>
      <c r="C56" s="375" t="s">
        <v>449</v>
      </c>
      <c r="D56" s="496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384"/>
      <c r="L56" s="57"/>
      <c r="M56" s="57"/>
      <c r="N56" s="504" t="str">
        <f>"delete price where catId="&amp;D56&amp;" and firma="&amp;C56&amp;";"</f>
        <v>delete price where catId=96 and firma=10;</v>
      </c>
      <c r="O56" s="553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553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553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553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553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553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556"/>
    </row>
    <row r="57" spans="1:23">
      <c r="A57" s="380"/>
      <c r="B57" s="81" t="s">
        <v>3</v>
      </c>
      <c r="C57" s="375" t="s">
        <v>449</v>
      </c>
      <c r="D57" s="496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384"/>
      <c r="L57" s="57"/>
      <c r="M57" s="57"/>
      <c r="N57" s="504" t="str">
        <f t="shared" ref="N57:N59" si="82">"delete price where catId="&amp;D57&amp;" and firma="&amp;C57&amp;";"</f>
        <v>delete price where catId=97 and firma=10;</v>
      </c>
      <c r="O57" s="553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553" t="str">
        <f t="shared" si="77"/>
        <v>insert into price (firma,catId,tiraz,cena) values (10,97,200,24.88);</v>
      </c>
      <c r="Q57" s="553" t="str">
        <f t="shared" si="78"/>
        <v>insert into price (firma,catId,tiraz,cena) values (10,97,300,14.88);</v>
      </c>
      <c r="R57" s="553" t="str">
        <f t="shared" si="79"/>
        <v>insert into price (firma,catId,tiraz,cena) values (10,97,400,12.32);</v>
      </c>
      <c r="S57" s="553" t="str">
        <f t="shared" si="80"/>
        <v>insert into price (firma,catId,tiraz,cena) values (10,97,500,11.76);</v>
      </c>
      <c r="T57" s="553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556"/>
    </row>
    <row r="58" spans="1:23">
      <c r="A58" s="380"/>
      <c r="B58" s="81" t="s">
        <v>4</v>
      </c>
      <c r="C58" s="375" t="s">
        <v>449</v>
      </c>
      <c r="D58" s="496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384"/>
      <c r="L58" s="57"/>
      <c r="M58" s="57"/>
      <c r="N58" s="504" t="str">
        <f t="shared" si="82"/>
        <v>delete price where catId=98 and firma=10;</v>
      </c>
      <c r="O58" s="553" t="str">
        <f t="shared" si="83"/>
        <v>insert into price (firma,catId,tiraz,cena) values (10,98,100,56.08);</v>
      </c>
      <c r="P58" s="553" t="str">
        <f t="shared" si="77"/>
        <v>insert into price (firma,catId,tiraz,cena) values (10,98,200,34.24);</v>
      </c>
      <c r="Q58" s="553" t="str">
        <f t="shared" si="78"/>
        <v>insert into price (firma,catId,tiraz,cena) values (10,98,300,20.48);</v>
      </c>
      <c r="R58" s="553" t="str">
        <f t="shared" si="79"/>
        <v>insert into price (firma,catId,tiraz,cena) values (10,98,400,17.12);</v>
      </c>
      <c r="S58" s="553" t="str">
        <f t="shared" si="80"/>
        <v>insert into price (firma,catId,tiraz,cena) values (10,98,500,16.32);</v>
      </c>
      <c r="T58" s="553" t="str">
        <f t="shared" si="84"/>
        <v>insert into price (firma,catId,tiraz,cena) values (10,98,600,16.40);</v>
      </c>
      <c r="W58" s="556"/>
    </row>
    <row r="59" spans="1:23">
      <c r="A59" s="380"/>
      <c r="B59" s="81" t="s">
        <v>5</v>
      </c>
      <c r="C59" s="375" t="s">
        <v>449</v>
      </c>
      <c r="D59" s="496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384"/>
      <c r="L59" s="57"/>
      <c r="M59" s="57"/>
      <c r="N59" s="504" t="str">
        <f t="shared" si="82"/>
        <v>delete price where catId=99 and firma=10;</v>
      </c>
      <c r="O59" s="553" t="str">
        <f t="shared" si="83"/>
        <v>insert into price (firma,catId,tiraz,cena) values (10,99,100,74.72);</v>
      </c>
      <c r="P59" s="553" t="str">
        <f t="shared" si="77"/>
        <v>insert into price (firma,catId,tiraz,cena) values (10,99,200,43.52);</v>
      </c>
      <c r="Q59" s="553" t="str">
        <f t="shared" si="78"/>
        <v>insert into price (firma,catId,tiraz,cena) values (10,99,300,26.08);</v>
      </c>
      <c r="R59" s="553" t="str">
        <f t="shared" si="79"/>
        <v>insert into price (firma,catId,tiraz,cena) values (10,99,400,21.76);</v>
      </c>
      <c r="S59" s="553" t="str">
        <f t="shared" si="80"/>
        <v>insert into price (firma,catId,tiraz,cena) values (10,99,500,20.64);</v>
      </c>
      <c r="T59" s="553" t="str">
        <f t="shared" si="84"/>
        <v>insert into price (firma,catId,tiraz,cena) values (10,99,600,20.72);</v>
      </c>
      <c r="W59" s="556"/>
    </row>
    <row r="60" spans="1:23">
      <c r="W60" s="556"/>
    </row>
    <row r="61" spans="1:23">
      <c r="W61" s="556"/>
    </row>
    <row r="62" spans="1:23" ht="18.75">
      <c r="A62" s="381" t="s">
        <v>134</v>
      </c>
      <c r="B62" s="383" t="s">
        <v>0</v>
      </c>
      <c r="C62" s="383"/>
      <c r="D62" s="383"/>
      <c r="E62" s="383"/>
      <c r="F62" s="383"/>
      <c r="G62" s="383"/>
      <c r="H62" s="383"/>
      <c r="I62" s="383"/>
      <c r="J62" s="383"/>
      <c r="K62" s="383"/>
      <c r="W62" s="556"/>
    </row>
    <row r="63" spans="1:23" ht="18.75">
      <c r="A63" s="381"/>
      <c r="B63" s="43" t="s">
        <v>125</v>
      </c>
      <c r="C63" s="512"/>
      <c r="D63" s="43"/>
      <c r="E63" s="43"/>
      <c r="F63" s="43"/>
      <c r="G63" s="43"/>
      <c r="H63" s="43"/>
      <c r="I63" s="43"/>
      <c r="J63" s="43"/>
      <c r="K63" s="43"/>
      <c r="W63" s="556"/>
    </row>
    <row r="64" spans="1:23" ht="15.75">
      <c r="A64" s="381"/>
      <c r="B64" s="1" t="s">
        <v>1</v>
      </c>
      <c r="C64" s="505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485"/>
      <c r="O64" s="485"/>
      <c r="P64" s="485"/>
      <c r="Q64" s="485"/>
      <c r="R64" s="485"/>
      <c r="S64" s="485"/>
      <c r="T64" s="485"/>
      <c r="W64" s="556"/>
    </row>
    <row r="65" spans="1:23" ht="15.75">
      <c r="A65" s="381"/>
      <c r="B65" s="9" t="s">
        <v>2</v>
      </c>
      <c r="C65" s="506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98"/>
      <c r="O65" s="498"/>
      <c r="P65" s="498"/>
      <c r="Q65" s="498"/>
      <c r="R65" s="498"/>
      <c r="S65" s="498"/>
      <c r="T65" s="498"/>
      <c r="W65" s="556"/>
    </row>
    <row r="66" spans="1:23" ht="15.75">
      <c r="A66" s="381"/>
      <c r="B66" s="9" t="s">
        <v>3</v>
      </c>
      <c r="C66" s="506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98"/>
      <c r="O66" s="498"/>
      <c r="P66" s="498"/>
      <c r="Q66" s="498"/>
      <c r="R66" s="498"/>
      <c r="S66" s="498"/>
      <c r="T66" s="498"/>
      <c r="W66" s="556"/>
    </row>
    <row r="67" spans="1:23" ht="15.75">
      <c r="A67" s="381"/>
      <c r="B67" s="9" t="s">
        <v>4</v>
      </c>
      <c r="C67" s="506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98"/>
      <c r="O67" s="498"/>
      <c r="P67" s="498"/>
      <c r="Q67" s="498"/>
      <c r="R67" s="498"/>
      <c r="S67" s="498"/>
      <c r="T67" s="498"/>
      <c r="W67" s="556"/>
    </row>
    <row r="68" spans="1:23" ht="15.75">
      <c r="A68" s="381"/>
      <c r="B68" s="9" t="s">
        <v>5</v>
      </c>
      <c r="C68" s="506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98"/>
      <c r="O68" s="498"/>
      <c r="P68" s="498"/>
      <c r="Q68" s="498"/>
      <c r="R68" s="498"/>
      <c r="S68" s="498"/>
      <c r="T68" s="498"/>
      <c r="W68" s="556"/>
    </row>
    <row r="69" spans="1:23" ht="18.75">
      <c r="A69" s="381"/>
      <c r="B69" s="43"/>
      <c r="C69" s="512"/>
      <c r="D69" s="43"/>
      <c r="E69" s="43"/>
      <c r="F69" s="43"/>
      <c r="G69" s="43"/>
      <c r="H69" s="44"/>
      <c r="I69" s="43"/>
      <c r="J69" s="44"/>
      <c r="K69" s="44"/>
      <c r="W69" s="556"/>
    </row>
    <row r="70" spans="1:23" ht="15.75">
      <c r="A70" s="381"/>
      <c r="B70" s="1" t="s">
        <v>1</v>
      </c>
      <c r="C70" s="505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485"/>
      <c r="O70" s="485"/>
      <c r="P70" s="485"/>
      <c r="Q70" s="485"/>
      <c r="R70" s="485"/>
      <c r="S70" s="485"/>
      <c r="T70" s="485"/>
      <c r="W70" s="556"/>
    </row>
    <row r="71" spans="1:23" ht="15.75">
      <c r="A71" s="381"/>
      <c r="B71" s="9" t="s">
        <v>2</v>
      </c>
      <c r="C71" s="506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95"/>
      <c r="O71" s="495"/>
      <c r="P71" s="495"/>
      <c r="Q71" s="495"/>
      <c r="R71" s="495"/>
      <c r="S71" s="495"/>
      <c r="T71" s="495"/>
      <c r="W71" s="556"/>
    </row>
    <row r="72" spans="1:23" ht="15.75">
      <c r="A72" s="381"/>
      <c r="B72" s="9" t="s">
        <v>3</v>
      </c>
      <c r="C72" s="506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95"/>
      <c r="O72" s="495"/>
      <c r="P72" s="495"/>
      <c r="Q72" s="495"/>
      <c r="R72" s="495"/>
      <c r="S72" s="495"/>
      <c r="T72" s="495"/>
      <c r="W72" s="556"/>
    </row>
    <row r="73" spans="1:23" ht="15.75">
      <c r="A73" s="381"/>
      <c r="B73" s="9" t="s">
        <v>4</v>
      </c>
      <c r="C73" s="506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95"/>
      <c r="O73" s="495"/>
      <c r="P73" s="495"/>
      <c r="Q73" s="495"/>
      <c r="R73" s="495"/>
      <c r="S73" s="495"/>
      <c r="T73" s="495"/>
      <c r="W73" s="556"/>
    </row>
    <row r="74" spans="1:23" ht="15.75">
      <c r="A74" s="381"/>
      <c r="B74" s="9" t="s">
        <v>5</v>
      </c>
      <c r="C74" s="506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95"/>
      <c r="O74" s="495"/>
      <c r="P74" s="495"/>
      <c r="Q74" s="495"/>
      <c r="R74" s="495"/>
      <c r="S74" s="495"/>
      <c r="T74" s="495"/>
      <c r="W74" s="556"/>
    </row>
    <row r="75" spans="1:23">
      <c r="A75" s="381"/>
      <c r="B75" s="13"/>
      <c r="C75" s="507"/>
      <c r="D75" s="373"/>
      <c r="E75" s="13"/>
      <c r="F75" s="13"/>
      <c r="G75" s="13"/>
      <c r="H75" s="13"/>
      <c r="I75" s="13"/>
      <c r="J75" s="13"/>
      <c r="K75" s="13"/>
      <c r="W75" s="556"/>
    </row>
    <row r="76" spans="1:23" ht="41.25" thickBot="1">
      <c r="A76" s="381"/>
      <c r="B76" s="45" t="s">
        <v>130</v>
      </c>
      <c r="C76" s="514"/>
      <c r="D76" s="372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556"/>
    </row>
    <row r="77" spans="1:23" ht="15.75">
      <c r="A77" s="381"/>
      <c r="B77" s="69" t="s">
        <v>1</v>
      </c>
      <c r="C77" s="475"/>
      <c r="D77" s="475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485"/>
      <c r="O77" s="485"/>
      <c r="P77" s="485"/>
      <c r="Q77" s="485"/>
      <c r="R77" s="485"/>
      <c r="S77" s="485"/>
      <c r="T77" s="485"/>
      <c r="W77" s="556"/>
    </row>
    <row r="78" spans="1:23" ht="15.75">
      <c r="A78" s="381"/>
      <c r="B78" s="70" t="s">
        <v>2</v>
      </c>
      <c r="C78" s="479"/>
      <c r="D78" s="479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99"/>
      <c r="O78" s="499"/>
      <c r="P78" s="499"/>
      <c r="Q78" s="499"/>
      <c r="R78" s="499"/>
      <c r="S78" s="499"/>
      <c r="T78" s="499"/>
      <c r="W78" s="556"/>
    </row>
    <row r="79" spans="1:23" ht="15.75">
      <c r="A79" s="381"/>
      <c r="B79" s="70" t="s">
        <v>3</v>
      </c>
      <c r="C79" s="479"/>
      <c r="D79" s="479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99"/>
      <c r="O79" s="499"/>
      <c r="P79" s="499"/>
      <c r="Q79" s="499"/>
      <c r="R79" s="499"/>
      <c r="S79" s="499"/>
      <c r="T79" s="499"/>
      <c r="W79" s="556"/>
    </row>
    <row r="80" spans="1:23" ht="15.75">
      <c r="A80" s="381"/>
      <c r="B80" s="70" t="s">
        <v>4</v>
      </c>
      <c r="C80" s="479"/>
      <c r="D80" s="479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99"/>
      <c r="O80" s="499"/>
      <c r="P80" s="499"/>
      <c r="Q80" s="499"/>
      <c r="R80" s="499"/>
      <c r="S80" s="499"/>
      <c r="T80" s="499"/>
      <c r="W80" s="556"/>
    </row>
    <row r="81" spans="1:23" ht="16.5" thickBot="1">
      <c r="A81" s="381"/>
      <c r="B81" s="72" t="s">
        <v>5</v>
      </c>
      <c r="C81" s="480"/>
      <c r="D81" s="480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99"/>
      <c r="O81" s="499"/>
      <c r="P81" s="499"/>
      <c r="Q81" s="499"/>
      <c r="R81" s="499"/>
      <c r="S81" s="499"/>
      <c r="T81" s="499"/>
      <c r="W81" s="556"/>
    </row>
    <row r="82" spans="1:23" ht="21" thickBot="1">
      <c r="A82" s="381"/>
      <c r="B82" s="45" t="s">
        <v>129</v>
      </c>
      <c r="C82" s="514"/>
      <c r="D82" s="372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556"/>
    </row>
    <row r="83" spans="1:23" ht="15.75">
      <c r="A83" s="381"/>
      <c r="B83" s="69" t="s">
        <v>1</v>
      </c>
      <c r="C83" s="475"/>
      <c r="D83" s="475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485"/>
      <c r="O83" s="485"/>
      <c r="P83" s="485"/>
      <c r="Q83" s="485"/>
      <c r="R83" s="485"/>
      <c r="S83" s="485"/>
      <c r="T83" s="485"/>
      <c r="W83" s="556"/>
    </row>
    <row r="84" spans="1:23" ht="15.75">
      <c r="A84" s="381"/>
      <c r="B84" s="70" t="s">
        <v>2</v>
      </c>
      <c r="C84" s="479"/>
      <c r="D84" s="479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500"/>
      <c r="O84" s="500"/>
      <c r="P84" s="500"/>
      <c r="Q84" s="500"/>
      <c r="R84" s="500"/>
      <c r="S84" s="500"/>
      <c r="T84" s="500"/>
      <c r="W84" s="556"/>
    </row>
    <row r="85" spans="1:23" ht="15.75">
      <c r="A85" s="381"/>
      <c r="B85" s="70" t="s">
        <v>3</v>
      </c>
      <c r="C85" s="479"/>
      <c r="D85" s="479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500"/>
      <c r="O85" s="500"/>
      <c r="P85" s="500"/>
      <c r="Q85" s="500"/>
      <c r="R85" s="500"/>
      <c r="S85" s="500"/>
      <c r="T85" s="500"/>
      <c r="W85" s="556"/>
    </row>
    <row r="86" spans="1:23" ht="15.75">
      <c r="A86" s="381"/>
      <c r="B86" s="70" t="s">
        <v>4</v>
      </c>
      <c r="C86" s="479"/>
      <c r="D86" s="479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500"/>
      <c r="O86" s="500"/>
      <c r="P86" s="500"/>
      <c r="Q86" s="500"/>
      <c r="R86" s="500"/>
      <c r="S86" s="500"/>
      <c r="T86" s="500"/>
      <c r="W86" s="556"/>
    </row>
    <row r="87" spans="1:23" ht="16.5" thickBot="1">
      <c r="A87" s="381"/>
      <c r="B87" s="72" t="s">
        <v>5</v>
      </c>
      <c r="C87" s="480"/>
      <c r="D87" s="480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500"/>
      <c r="O87" s="500"/>
      <c r="P87" s="500"/>
      <c r="Q87" s="500"/>
      <c r="R87" s="500"/>
      <c r="S87" s="500"/>
      <c r="T87" s="500"/>
      <c r="W87" s="556"/>
    </row>
    <row r="88" spans="1:23" ht="21" thickBot="1">
      <c r="A88" s="381"/>
      <c r="B88" s="45" t="s">
        <v>128</v>
      </c>
      <c r="C88" s="514"/>
      <c r="D88" s="372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556"/>
    </row>
    <row r="89" spans="1:23" ht="15.75">
      <c r="A89" s="381"/>
      <c r="B89" s="69" t="s">
        <v>1</v>
      </c>
      <c r="C89" s="475"/>
      <c r="D89" s="475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485"/>
      <c r="O89" s="485"/>
      <c r="P89" s="485"/>
      <c r="Q89" s="485"/>
      <c r="R89" s="485"/>
      <c r="S89" s="485"/>
      <c r="T89" s="485"/>
    </row>
    <row r="90" spans="1:23" ht="15.75">
      <c r="A90" s="381"/>
      <c r="B90" s="70" t="s">
        <v>2</v>
      </c>
      <c r="C90" s="479"/>
      <c r="D90" s="479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97"/>
      <c r="O90" s="497"/>
      <c r="P90" s="497"/>
      <c r="Q90" s="497"/>
      <c r="R90" s="497"/>
      <c r="S90" s="497"/>
      <c r="T90" s="497"/>
    </row>
    <row r="91" spans="1:23" ht="15.75">
      <c r="A91" s="381"/>
      <c r="B91" s="70" t="s">
        <v>3</v>
      </c>
      <c r="C91" s="479"/>
      <c r="D91" s="479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97"/>
      <c r="O91" s="497"/>
      <c r="P91" s="497"/>
      <c r="Q91" s="497"/>
      <c r="R91" s="497"/>
      <c r="S91" s="497"/>
      <c r="T91" s="497"/>
    </row>
    <row r="92" spans="1:23" ht="15.75">
      <c r="A92" s="381"/>
      <c r="B92" s="70" t="s">
        <v>4</v>
      </c>
      <c r="C92" s="479"/>
      <c r="D92" s="479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97"/>
      <c r="O92" s="497"/>
      <c r="P92" s="497"/>
      <c r="Q92" s="497"/>
      <c r="R92" s="497"/>
      <c r="S92" s="497"/>
      <c r="T92" s="497"/>
    </row>
    <row r="93" spans="1:23" ht="16.5" thickBot="1">
      <c r="A93" s="381"/>
      <c r="B93" s="72" t="s">
        <v>5</v>
      </c>
      <c r="C93" s="481"/>
      <c r="D93" s="481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97"/>
      <c r="O93" s="497"/>
      <c r="P93" s="497"/>
      <c r="Q93" s="497"/>
      <c r="R93" s="497"/>
      <c r="S93" s="497"/>
      <c r="T93" s="497"/>
    </row>
    <row r="94" spans="1:23" ht="15.75">
      <c r="A94" s="381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381"/>
      <c r="B95" s="43" t="s">
        <v>131</v>
      </c>
      <c r="C95" s="513"/>
      <c r="D95" s="482"/>
      <c r="E95" s="46"/>
      <c r="F95" s="46"/>
      <c r="G95" s="46"/>
      <c r="H95" s="46"/>
      <c r="I95" s="46"/>
      <c r="J95" s="46"/>
      <c r="K95" s="47"/>
    </row>
    <row r="96" spans="1:23">
      <c r="A96" s="381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485"/>
      <c r="O96" s="485"/>
      <c r="P96" s="485"/>
      <c r="Q96" s="485"/>
      <c r="R96" s="485"/>
      <c r="S96" s="485"/>
      <c r="T96" s="485"/>
    </row>
    <row r="97" spans="1:20">
      <c r="A97" s="381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486"/>
      <c r="O97" s="486"/>
      <c r="P97" s="486"/>
      <c r="Q97" s="486"/>
      <c r="R97" s="486"/>
      <c r="S97" s="486"/>
      <c r="T97" s="486"/>
    </row>
    <row r="98" spans="1:20">
      <c r="A98" s="381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486"/>
      <c r="O98" s="486"/>
      <c r="P98" s="486"/>
      <c r="Q98" s="486"/>
      <c r="R98" s="486"/>
      <c r="S98" s="486"/>
      <c r="T98" s="486"/>
    </row>
    <row r="99" spans="1:20">
      <c r="A99" s="381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486"/>
      <c r="O99" s="486"/>
      <c r="P99" s="486"/>
      <c r="Q99" s="486"/>
      <c r="R99" s="486"/>
      <c r="S99" s="486"/>
      <c r="T99" s="486"/>
    </row>
    <row r="100" spans="1:20">
      <c r="A100" s="381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486"/>
      <c r="O100" s="486"/>
      <c r="P100" s="486"/>
      <c r="Q100" s="486"/>
      <c r="R100" s="486"/>
      <c r="S100" s="486"/>
      <c r="T100" s="486"/>
    </row>
    <row r="101" spans="1:20">
      <c r="A101" s="381"/>
      <c r="B101" s="54"/>
      <c r="C101" s="483"/>
      <c r="D101" s="483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381"/>
      <c r="B102" s="43" t="s">
        <v>126</v>
      </c>
      <c r="C102" s="513"/>
      <c r="D102" s="482"/>
      <c r="E102" s="46"/>
      <c r="F102" s="46"/>
      <c r="G102" s="46"/>
      <c r="H102" s="46"/>
      <c r="I102" s="46"/>
      <c r="J102" s="46"/>
      <c r="K102" s="47"/>
    </row>
    <row r="103" spans="1:20">
      <c r="A103" s="381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485"/>
      <c r="O103" s="485"/>
      <c r="P103" s="485"/>
      <c r="Q103" s="485"/>
      <c r="R103" s="485"/>
      <c r="S103" s="485"/>
      <c r="T103" s="485"/>
    </row>
    <row r="104" spans="1:20">
      <c r="A104" s="381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486"/>
      <c r="O104" s="486"/>
      <c r="P104" s="486"/>
      <c r="Q104" s="486"/>
      <c r="R104" s="486"/>
      <c r="S104" s="486"/>
      <c r="T104" s="486"/>
    </row>
    <row r="105" spans="1:20">
      <c r="A105" s="381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486"/>
      <c r="O105" s="486"/>
      <c r="P105" s="486"/>
      <c r="Q105" s="486"/>
      <c r="R105" s="486"/>
      <c r="S105" s="486"/>
      <c r="T105" s="486"/>
    </row>
    <row r="106" spans="1:20">
      <c r="A106" s="381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486"/>
      <c r="O106" s="486"/>
      <c r="P106" s="486"/>
      <c r="Q106" s="486"/>
      <c r="R106" s="486"/>
      <c r="S106" s="486"/>
      <c r="T106" s="486"/>
    </row>
    <row r="107" spans="1:20">
      <c r="A107" s="381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486"/>
      <c r="O107" s="486"/>
      <c r="P107" s="486"/>
      <c r="Q107" s="486"/>
      <c r="R107" s="486"/>
      <c r="S107" s="486"/>
      <c r="T107" s="486"/>
    </row>
    <row r="108" spans="1:20">
      <c r="A108" s="381"/>
      <c r="B108" s="54"/>
      <c r="C108" s="483"/>
      <c r="D108" s="483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381"/>
      <c r="B109" s="58" t="s">
        <v>127</v>
      </c>
      <c r="C109" s="484"/>
      <c r="D109" s="484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381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501"/>
      <c r="O110" s="501"/>
      <c r="P110" s="501"/>
      <c r="Q110" s="501"/>
      <c r="R110" s="501"/>
      <c r="S110" s="501"/>
      <c r="T110" s="501"/>
    </row>
    <row r="111" spans="1:20">
      <c r="A111" s="381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502"/>
      <c r="O111" s="502"/>
      <c r="P111" s="502"/>
      <c r="Q111" s="502"/>
      <c r="R111" s="502"/>
      <c r="S111" s="502"/>
      <c r="T111" s="502"/>
    </row>
    <row r="112" spans="1:20">
      <c r="A112" s="381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502"/>
      <c r="O112" s="502"/>
      <c r="P112" s="502"/>
      <c r="Q112" s="502"/>
      <c r="R112" s="502"/>
      <c r="S112" s="502"/>
      <c r="T112" s="502"/>
    </row>
    <row r="113" spans="1:20">
      <c r="A113" s="381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502"/>
      <c r="O113" s="502"/>
      <c r="P113" s="502"/>
      <c r="Q113" s="502"/>
      <c r="R113" s="502"/>
      <c r="S113" s="502"/>
      <c r="T113" s="502"/>
    </row>
    <row r="114" spans="1:20">
      <c r="A114" s="381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502"/>
      <c r="O114" s="502"/>
      <c r="P114" s="502"/>
      <c r="Q114" s="502"/>
      <c r="R114" s="502"/>
      <c r="S114" s="502"/>
      <c r="T114" s="502"/>
    </row>
    <row r="115" spans="1:20" ht="33" customHeight="1">
      <c r="A115" s="382" t="s">
        <v>166</v>
      </c>
      <c r="B115" s="383" t="s">
        <v>6</v>
      </c>
      <c r="C115" s="383"/>
      <c r="D115" s="383"/>
      <c r="E115" s="383"/>
      <c r="F115" s="383"/>
      <c r="G115" s="383"/>
      <c r="H115" s="383"/>
      <c r="I115" s="383"/>
      <c r="J115" s="383"/>
      <c r="K115" s="383"/>
    </row>
    <row r="116" spans="1:20">
      <c r="A116" s="382"/>
      <c r="B116" s="13"/>
      <c r="C116" s="507"/>
      <c r="D116" s="373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382"/>
      <c r="B117" s="45" t="s">
        <v>130</v>
      </c>
      <c r="C117" s="514"/>
      <c r="D117" s="372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382"/>
      <c r="B118" s="69" t="s">
        <v>1</v>
      </c>
      <c r="C118" s="475"/>
      <c r="D118" s="475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485"/>
      <c r="O118" s="485"/>
      <c r="P118" s="485"/>
      <c r="Q118" s="485"/>
      <c r="R118" s="485"/>
      <c r="S118" s="485"/>
      <c r="T118" s="485"/>
    </row>
    <row r="119" spans="1:20" ht="15.75">
      <c r="A119" s="382"/>
      <c r="B119" s="70" t="s">
        <v>2</v>
      </c>
      <c r="C119" s="479"/>
      <c r="D119" s="479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99"/>
      <c r="O119" s="499"/>
      <c r="P119" s="499"/>
      <c r="Q119" s="499"/>
      <c r="R119" s="499"/>
      <c r="S119" s="499"/>
      <c r="T119" s="499"/>
    </row>
    <row r="120" spans="1:20" ht="15.75">
      <c r="A120" s="382"/>
      <c r="B120" s="70" t="s">
        <v>3</v>
      </c>
      <c r="C120" s="479"/>
      <c r="D120" s="479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99"/>
      <c r="O120" s="499"/>
      <c r="P120" s="499"/>
      <c r="Q120" s="499"/>
      <c r="R120" s="499"/>
      <c r="S120" s="499"/>
      <c r="T120" s="499"/>
    </row>
    <row r="121" spans="1:20" ht="15.75">
      <c r="A121" s="382"/>
      <c r="B121" s="70" t="s">
        <v>4</v>
      </c>
      <c r="C121" s="479"/>
      <c r="D121" s="479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99"/>
      <c r="O121" s="499"/>
      <c r="P121" s="499"/>
      <c r="Q121" s="499"/>
      <c r="R121" s="499"/>
      <c r="S121" s="499"/>
      <c r="T121" s="499"/>
    </row>
    <row r="122" spans="1:20" ht="16.5" thickBot="1">
      <c r="A122" s="382"/>
      <c r="B122" s="72" t="s">
        <v>5</v>
      </c>
      <c r="C122" s="480"/>
      <c r="D122" s="480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99"/>
      <c r="O122" s="499"/>
      <c r="P122" s="499"/>
      <c r="Q122" s="499"/>
      <c r="R122" s="499"/>
      <c r="S122" s="499"/>
      <c r="T122" s="499"/>
    </row>
    <row r="123" spans="1:20" ht="21" thickBot="1">
      <c r="A123" s="382"/>
      <c r="B123" s="45" t="s">
        <v>129</v>
      </c>
      <c r="C123" s="514"/>
      <c r="D123" s="372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382"/>
      <c r="B124" s="69" t="s">
        <v>1</v>
      </c>
      <c r="C124" s="475"/>
      <c r="D124" s="475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485"/>
      <c r="O124" s="485"/>
      <c r="P124" s="485"/>
      <c r="Q124" s="485"/>
      <c r="R124" s="485"/>
      <c r="S124" s="485"/>
      <c r="T124" s="485"/>
    </row>
    <row r="125" spans="1:20" ht="15.75">
      <c r="A125" s="382"/>
      <c r="B125" s="70" t="s">
        <v>2</v>
      </c>
      <c r="C125" s="479"/>
      <c r="D125" s="479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500"/>
      <c r="O125" s="500"/>
      <c r="P125" s="500"/>
      <c r="Q125" s="500"/>
      <c r="R125" s="500"/>
      <c r="S125" s="500"/>
      <c r="T125" s="500"/>
    </row>
    <row r="126" spans="1:20" ht="15.75">
      <c r="A126" s="382"/>
      <c r="B126" s="70" t="s">
        <v>3</v>
      </c>
      <c r="C126" s="479"/>
      <c r="D126" s="479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500"/>
      <c r="O126" s="500"/>
      <c r="P126" s="500"/>
      <c r="Q126" s="500"/>
      <c r="R126" s="500"/>
      <c r="S126" s="500"/>
      <c r="T126" s="500"/>
    </row>
    <row r="127" spans="1:20" ht="15.75">
      <c r="A127" s="382"/>
      <c r="B127" s="70" t="s">
        <v>4</v>
      </c>
      <c r="C127" s="479"/>
      <c r="D127" s="479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500"/>
      <c r="O127" s="500"/>
      <c r="P127" s="500"/>
      <c r="Q127" s="500"/>
      <c r="R127" s="500"/>
      <c r="S127" s="500"/>
      <c r="T127" s="500"/>
    </row>
    <row r="128" spans="1:20" ht="16.5" thickBot="1">
      <c r="A128" s="382"/>
      <c r="B128" s="72" t="s">
        <v>5</v>
      </c>
      <c r="C128" s="480"/>
      <c r="D128" s="480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500"/>
      <c r="O128" s="500"/>
      <c r="P128" s="500"/>
      <c r="Q128" s="500"/>
      <c r="R128" s="500"/>
      <c r="S128" s="500"/>
      <c r="T128" s="500"/>
    </row>
    <row r="129" spans="1:20" ht="21" thickBot="1">
      <c r="A129" s="382"/>
      <c r="B129" s="45" t="s">
        <v>128</v>
      </c>
      <c r="C129" s="514"/>
      <c r="D129" s="372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382"/>
      <c r="B130" s="69" t="s">
        <v>1</v>
      </c>
      <c r="C130" s="475"/>
      <c r="D130" s="475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485"/>
      <c r="O130" s="485"/>
      <c r="P130" s="485"/>
      <c r="Q130" s="485"/>
      <c r="R130" s="485"/>
      <c r="S130" s="485"/>
      <c r="T130" s="485"/>
    </row>
    <row r="131" spans="1:20" ht="15" customHeight="1">
      <c r="A131" s="382"/>
      <c r="B131" s="70" t="s">
        <v>2</v>
      </c>
      <c r="C131" s="479"/>
      <c r="D131" s="479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97"/>
      <c r="O131" s="497"/>
      <c r="P131" s="497"/>
      <c r="Q131" s="497"/>
      <c r="R131" s="497"/>
      <c r="S131" s="497"/>
      <c r="T131" s="497"/>
    </row>
    <row r="132" spans="1:20" ht="15.75">
      <c r="A132" s="382"/>
      <c r="B132" s="70" t="s">
        <v>3</v>
      </c>
      <c r="C132" s="479"/>
      <c r="D132" s="479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97"/>
      <c r="O132" s="497"/>
      <c r="P132" s="497"/>
      <c r="Q132" s="497"/>
      <c r="R132" s="497"/>
      <c r="S132" s="497"/>
      <c r="T132" s="497"/>
    </row>
    <row r="133" spans="1:20" ht="15.75">
      <c r="A133" s="382"/>
      <c r="B133" s="70" t="s">
        <v>4</v>
      </c>
      <c r="C133" s="479"/>
      <c r="D133" s="479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97"/>
      <c r="O133" s="497"/>
      <c r="P133" s="497"/>
      <c r="Q133" s="497"/>
      <c r="R133" s="497"/>
      <c r="S133" s="497"/>
      <c r="T133" s="497"/>
    </row>
    <row r="134" spans="1:20" ht="16.5" thickBot="1">
      <c r="A134" s="382"/>
      <c r="B134" s="72" t="s">
        <v>5</v>
      </c>
      <c r="C134" s="481"/>
      <c r="D134" s="481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97"/>
      <c r="O134" s="497"/>
      <c r="P134" s="497"/>
      <c r="Q134" s="497"/>
      <c r="R134" s="497"/>
      <c r="S134" s="497"/>
      <c r="T134" s="497"/>
    </row>
    <row r="135" spans="1:20" ht="15.75">
      <c r="A135" s="382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382"/>
      <c r="B136" s="43" t="s">
        <v>131</v>
      </c>
      <c r="C136" s="513"/>
      <c r="D136" s="482"/>
      <c r="E136" s="46"/>
      <c r="F136" s="46"/>
      <c r="G136" s="46"/>
      <c r="H136" s="46"/>
      <c r="I136" s="46"/>
      <c r="J136" s="46"/>
      <c r="K136" s="47"/>
    </row>
    <row r="137" spans="1:20">
      <c r="A137" s="382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485"/>
      <c r="O137" s="485"/>
      <c r="P137" s="485"/>
      <c r="Q137" s="485"/>
      <c r="R137" s="485"/>
      <c r="S137" s="485"/>
      <c r="T137" s="485"/>
    </row>
    <row r="138" spans="1:20">
      <c r="A138" s="382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486"/>
      <c r="O138" s="486"/>
      <c r="P138" s="486"/>
      <c r="Q138" s="486"/>
      <c r="R138" s="486"/>
      <c r="S138" s="486"/>
      <c r="T138" s="486"/>
    </row>
    <row r="139" spans="1:20">
      <c r="A139" s="382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486"/>
      <c r="O139" s="486"/>
      <c r="P139" s="486"/>
      <c r="Q139" s="486"/>
      <c r="R139" s="486"/>
      <c r="S139" s="486"/>
      <c r="T139" s="486"/>
    </row>
    <row r="140" spans="1:20">
      <c r="A140" s="382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486"/>
      <c r="O140" s="486"/>
      <c r="P140" s="486"/>
      <c r="Q140" s="486"/>
      <c r="R140" s="486"/>
      <c r="S140" s="486"/>
      <c r="T140" s="486"/>
    </row>
    <row r="141" spans="1:20">
      <c r="A141" s="382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486"/>
      <c r="O141" s="486"/>
      <c r="P141" s="486"/>
      <c r="Q141" s="486"/>
      <c r="R141" s="486"/>
      <c r="S141" s="486"/>
      <c r="T141" s="486"/>
    </row>
    <row r="142" spans="1:20">
      <c r="A142" s="382"/>
      <c r="B142" s="54"/>
      <c r="C142" s="483"/>
      <c r="D142" s="483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382"/>
      <c r="B143" s="43" t="s">
        <v>126</v>
      </c>
      <c r="C143" s="513"/>
      <c r="D143" s="482"/>
      <c r="E143" s="46"/>
      <c r="F143" s="46"/>
      <c r="G143" s="46"/>
      <c r="H143" s="46"/>
      <c r="I143" s="46"/>
      <c r="J143" s="46"/>
      <c r="K143" s="47"/>
    </row>
    <row r="144" spans="1:20">
      <c r="A144" s="382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485"/>
      <c r="O144" s="485"/>
      <c r="P144" s="485"/>
      <c r="Q144" s="485"/>
      <c r="R144" s="485"/>
      <c r="S144" s="485"/>
      <c r="T144" s="485"/>
    </row>
    <row r="145" spans="1:20">
      <c r="A145" s="382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486"/>
      <c r="O145" s="486"/>
      <c r="P145" s="486"/>
      <c r="Q145" s="486"/>
      <c r="R145" s="486"/>
      <c r="S145" s="486"/>
      <c r="T145" s="486"/>
    </row>
    <row r="146" spans="1:20">
      <c r="A146" s="382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486"/>
      <c r="O146" s="486"/>
      <c r="P146" s="486"/>
      <c r="Q146" s="486"/>
      <c r="R146" s="486"/>
      <c r="S146" s="486"/>
      <c r="T146" s="486"/>
    </row>
    <row r="147" spans="1:20">
      <c r="A147" s="382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486"/>
      <c r="O147" s="486"/>
      <c r="P147" s="486"/>
      <c r="Q147" s="486"/>
      <c r="R147" s="486"/>
      <c r="S147" s="486"/>
      <c r="T147" s="486"/>
    </row>
    <row r="148" spans="1:20">
      <c r="A148" s="382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486"/>
      <c r="O148" s="486"/>
      <c r="P148" s="486"/>
      <c r="Q148" s="486"/>
      <c r="R148" s="486"/>
      <c r="S148" s="486"/>
      <c r="T148" s="486"/>
    </row>
    <row r="149" spans="1:20">
      <c r="A149" s="382"/>
      <c r="B149" s="54"/>
      <c r="C149" s="483"/>
      <c r="D149" s="483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382"/>
      <c r="B150" s="58" t="s">
        <v>127</v>
      </c>
      <c r="C150" s="484"/>
      <c r="D150" s="484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382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501"/>
      <c r="O151" s="501"/>
      <c r="P151" s="501"/>
      <c r="Q151" s="501"/>
      <c r="R151" s="501"/>
      <c r="S151" s="501"/>
      <c r="T151" s="501"/>
    </row>
    <row r="152" spans="1:20">
      <c r="A152" s="382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503"/>
      <c r="O152" s="503"/>
      <c r="P152" s="503"/>
      <c r="Q152" s="503"/>
      <c r="R152" s="503"/>
      <c r="S152" s="503"/>
      <c r="T152" s="503"/>
    </row>
    <row r="153" spans="1:20">
      <c r="A153" s="382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503"/>
      <c r="O153" s="503"/>
      <c r="P153" s="503"/>
      <c r="Q153" s="503"/>
      <c r="R153" s="503"/>
      <c r="S153" s="503"/>
      <c r="T153" s="503"/>
    </row>
    <row r="154" spans="1:20">
      <c r="A154" s="382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503"/>
      <c r="O154" s="503"/>
      <c r="P154" s="503"/>
      <c r="Q154" s="503"/>
      <c r="R154" s="503"/>
      <c r="S154" s="503"/>
      <c r="T154" s="503"/>
    </row>
    <row r="155" spans="1:20">
      <c r="A155" s="382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503"/>
      <c r="O155" s="503"/>
      <c r="P155" s="503"/>
      <c r="Q155" s="503"/>
      <c r="R155" s="503"/>
      <c r="S155" s="503"/>
      <c r="T155" s="503"/>
    </row>
    <row r="156" spans="1:20">
      <c r="A156" s="382"/>
    </row>
    <row r="157" spans="1:20">
      <c r="A157" s="382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485"/>
      <c r="O157" s="485"/>
      <c r="P157" s="485"/>
      <c r="Q157" s="485"/>
      <c r="R157" s="485"/>
      <c r="S157" s="485"/>
      <c r="T157" s="485"/>
    </row>
    <row r="158" spans="1:20">
      <c r="A158" s="382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503"/>
      <c r="O158" s="503"/>
      <c r="P158" s="503"/>
      <c r="Q158" s="503"/>
      <c r="R158" s="503"/>
      <c r="S158" s="503"/>
      <c r="T158" s="503"/>
    </row>
    <row r="159" spans="1:20">
      <c r="A159" s="382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503"/>
      <c r="O159" s="503"/>
      <c r="P159" s="503"/>
      <c r="Q159" s="503"/>
      <c r="R159" s="503"/>
      <c r="S159" s="503"/>
      <c r="T159" s="503"/>
    </row>
    <row r="160" spans="1:20">
      <c r="A160" s="382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503"/>
      <c r="O160" s="503"/>
      <c r="P160" s="503"/>
      <c r="Q160" s="503"/>
      <c r="R160" s="503"/>
      <c r="S160" s="503"/>
      <c r="T160" s="503"/>
    </row>
    <row r="161" spans="1:20">
      <c r="A161" s="382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503"/>
      <c r="O161" s="503"/>
      <c r="P161" s="503"/>
      <c r="Q161" s="503"/>
      <c r="R161" s="503"/>
      <c r="S161" s="503"/>
      <c r="T161" s="503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topLeftCell="E1" zoomScale="115" zoomScaleNormal="115" workbookViewId="0">
      <selection activeCell="N5" sqref="N5:O5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379" t="s">
        <v>316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/>
    </row>
    <row r="2" spans="1:23" ht="18.75">
      <c r="A2" s="380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554"/>
    </row>
    <row r="3" spans="1:23" ht="40.5">
      <c r="A3" s="380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554"/>
    </row>
    <row r="4" spans="1:23" ht="15.75">
      <c r="A4" s="380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554"/>
    </row>
    <row r="5" spans="1:23">
      <c r="A5" s="380"/>
      <c r="B5" s="81" t="s">
        <v>2</v>
      </c>
      <c r="C5" s="375" t="s">
        <v>448</v>
      </c>
      <c r="D5" s="536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553" t="str">
        <f>"delete price where catId="&amp;D5&amp;" and firma="&amp;C5&amp;";"</f>
        <v>delete price where catId=37 and firma=1;</v>
      </c>
      <c r="O5" s="554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554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554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554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554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554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554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554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554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380"/>
      <c r="B6" s="81" t="s">
        <v>3</v>
      </c>
      <c r="C6" s="375" t="s">
        <v>448</v>
      </c>
      <c r="D6" s="536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553" t="str">
        <f t="shared" ref="N6:N8" si="10">"delete price where catId="&amp;D6&amp;" and firma="&amp;C6&amp;";"</f>
        <v>delete price where catId=38 and firma=1;</v>
      </c>
      <c r="O6" s="554" t="str">
        <f t="shared" ref="O5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554" t="str">
        <f t="shared" si="1"/>
        <v>insert into price (firma,catId,tiraz,cena) values (1,38,50 ,68.00);</v>
      </c>
      <c r="Q6" s="554" t="str">
        <f t="shared" si="2"/>
        <v>insert into price (firma,catId,tiraz,cena) values (1,38,100 ,42.50);</v>
      </c>
      <c r="R6" s="554" t="str">
        <f t="shared" si="3"/>
        <v>insert into price (firma,catId,tiraz,cena) values (1,38,200 ,38.30);</v>
      </c>
      <c r="S6" s="554" t="str">
        <f t="shared" si="4"/>
        <v>insert into price (firma,catId,tiraz,cena) values (1,38,300 ,34.70);</v>
      </c>
      <c r="T6" s="554" t="str">
        <f t="shared" si="5"/>
        <v>insert into price (firma,catId,tiraz,cena) values (1,38,300 ,33.90);</v>
      </c>
      <c r="U6" s="554" t="str">
        <f t="shared" si="6"/>
        <v>insert into price (firma,catId,tiraz,cena) values (1,38,500 ,31.80);</v>
      </c>
      <c r="V6" s="554" t="str">
        <f t="shared" si="7"/>
        <v>insert into price (firma,catId,tiraz,cena) values (1,38,700 ,32.00);</v>
      </c>
      <c r="W6" s="554" t="str">
        <f t="shared" si="8"/>
        <v>insert into price (firma,catId,tiraz,cena) values (1,38,1000 ,29.80);</v>
      </c>
    </row>
    <row r="7" spans="1:23">
      <c r="A7" s="380"/>
      <c r="B7" s="81" t="s">
        <v>4</v>
      </c>
      <c r="C7" s="375" t="s">
        <v>448</v>
      </c>
      <c r="D7" s="536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553" t="str">
        <f t="shared" si="10"/>
        <v>delete price where catId=39 and firma=1;</v>
      </c>
      <c r="O7" s="554" t="str">
        <f t="shared" si="11"/>
        <v>insert into price (firma,catId,tiraz,cena) values (1,39,25 ,126.00);</v>
      </c>
      <c r="P7" s="554" t="str">
        <f t="shared" si="1"/>
        <v>insert into price (firma,catId,tiraz,cena) values (1,39,50 ,76.60);</v>
      </c>
      <c r="Q7" s="554" t="str">
        <f t="shared" si="2"/>
        <v>insert into price (firma,catId,tiraz,cena) values (1,39,100 ,55.20);</v>
      </c>
      <c r="R7" s="554" t="str">
        <f t="shared" si="3"/>
        <v>insert into price (firma,catId,tiraz,cena) values (1,39,200 ,50.90);</v>
      </c>
      <c r="S7" s="554" t="str">
        <f t="shared" si="4"/>
        <v>insert into price (firma,catId,tiraz,cena) values (1,39,300 ,46.70);</v>
      </c>
      <c r="T7" s="554" t="str">
        <f t="shared" si="5"/>
        <v>insert into price (firma,catId,tiraz,cena) values (1,39,300 ,42.50);</v>
      </c>
      <c r="U7" s="554" t="str">
        <f t="shared" si="6"/>
        <v>insert into price (firma,catId,tiraz,cena) values (1,39,500 ,40.40);</v>
      </c>
      <c r="V7" s="554" t="str">
        <f t="shared" si="7"/>
        <v>insert into price (firma,catId,tiraz,cena) values (1,39,700 ,40.50);</v>
      </c>
      <c r="W7" s="554" t="str">
        <f t="shared" si="8"/>
        <v>insert into price (firma,catId,tiraz,cena) values (1,39,1000 ,38.20);</v>
      </c>
    </row>
    <row r="8" spans="1:23" ht="14.45" customHeight="1">
      <c r="A8" s="380"/>
      <c r="B8" s="81" t="s">
        <v>5</v>
      </c>
      <c r="C8" s="375" t="s">
        <v>448</v>
      </c>
      <c r="D8" s="536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553" t="str">
        <f t="shared" si="10"/>
        <v>delete price where catId=40 and firma=1;</v>
      </c>
      <c r="O8" s="554" t="str">
        <f t="shared" si="11"/>
        <v>insert into price (firma,catId,tiraz,cena) values (1,40,25 ,150.00);</v>
      </c>
      <c r="P8" s="554" t="str">
        <f t="shared" si="1"/>
        <v>insert into price (firma,catId,tiraz,cena) values (1,40,50 ,84.90);</v>
      </c>
      <c r="Q8" s="554" t="str">
        <f t="shared" si="2"/>
        <v>insert into price (firma,catId,tiraz,cena) values (1,40,100 ,63.80);</v>
      </c>
      <c r="R8" s="554" t="str">
        <f t="shared" si="3"/>
        <v>insert into price (firma,catId,tiraz,cena) values (1,40,200 ,58.20);</v>
      </c>
      <c r="S8" s="554" t="str">
        <f t="shared" si="4"/>
        <v>insert into price (firma,catId,tiraz,cena) values (1,40,300 ,54.90);</v>
      </c>
      <c r="T8" s="554" t="str">
        <f t="shared" si="5"/>
        <v>insert into price (firma,catId,tiraz,cena) values (1,40,300 ,50.90);</v>
      </c>
      <c r="U8" s="554" t="str">
        <f t="shared" si="6"/>
        <v>insert into price (firma,catId,tiraz,cena) values (1,40,500 ,48.90);</v>
      </c>
      <c r="V8" s="554" t="str">
        <f t="shared" si="7"/>
        <v>insert into price (firma,catId,tiraz,cena) values (1,40,700 ,49.00);</v>
      </c>
      <c r="W8" s="554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380"/>
      <c r="B9" s="114" t="s">
        <v>68</v>
      </c>
      <c r="C9" s="519"/>
      <c r="D9" s="519"/>
      <c r="E9"/>
      <c r="F9"/>
      <c r="G9"/>
      <c r="H9"/>
      <c r="I9"/>
      <c r="J9"/>
      <c r="K9"/>
      <c r="L9"/>
      <c r="M9"/>
      <c r="N9"/>
      <c r="W9" s="554"/>
    </row>
    <row r="10" spans="1:23" ht="14.45" customHeight="1">
      <c r="A10" s="380"/>
      <c r="B10" s="114" t="s">
        <v>201</v>
      </c>
      <c r="C10" s="519"/>
      <c r="D10" s="519"/>
      <c r="E10"/>
      <c r="F10"/>
      <c r="G10"/>
      <c r="H10"/>
      <c r="I10"/>
      <c r="J10"/>
      <c r="K10"/>
      <c r="L10"/>
      <c r="M10"/>
      <c r="N10"/>
      <c r="W10" s="554"/>
    </row>
    <row r="11" spans="1:23" ht="14.45" customHeight="1">
      <c r="A11" s="380"/>
      <c r="B11" s="114" t="s">
        <v>202</v>
      </c>
      <c r="C11" s="519"/>
      <c r="D11" s="519"/>
      <c r="E11"/>
      <c r="F11"/>
      <c r="G11"/>
      <c r="H11"/>
      <c r="I11"/>
      <c r="J11"/>
      <c r="K11"/>
      <c r="L11"/>
      <c r="M11"/>
      <c r="N11"/>
      <c r="W11" s="554"/>
    </row>
    <row r="12" spans="1:23">
      <c r="A12" s="380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554"/>
    </row>
    <row r="13" spans="1:23" ht="21" thickBot="1">
      <c r="A13" s="380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554"/>
    </row>
    <row r="14" spans="1:23" ht="15.75">
      <c r="A14" s="380"/>
      <c r="B14" s="112" t="s">
        <v>1</v>
      </c>
      <c r="C14" s="520"/>
      <c r="D14" s="520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554"/>
    </row>
    <row r="15" spans="1:23" ht="15.75">
      <c r="A15" s="380"/>
      <c r="B15" s="81" t="s">
        <v>2</v>
      </c>
      <c r="C15" s="520">
        <v>3</v>
      </c>
      <c r="D15" s="537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553" t="str">
        <f>"delete price where catId="&amp;D15&amp;" and firma="&amp;C15&amp;";"</f>
        <v>delete price where catId=37 and firma=3;</v>
      </c>
      <c r="O15" s="554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554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554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554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554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554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554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554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554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380"/>
      <c r="B16" s="81" t="s">
        <v>3</v>
      </c>
      <c r="C16" s="520">
        <v>3</v>
      </c>
      <c r="D16" s="537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553" t="str">
        <f t="shared" ref="N16:N18" si="25">"delete price where catId="&amp;D16&amp;" and firma="&amp;C16&amp;";"</f>
        <v>delete price where catId=38 and firma=3;</v>
      </c>
      <c r="O16" s="554" t="str">
        <f t="shared" si="15"/>
        <v>insert into price (firma,catId,tiraz,cena) values (3,38,25 ,96.48);</v>
      </c>
      <c r="P16" s="554" t="str">
        <f t="shared" si="16"/>
        <v>insert into price (firma,catId,tiraz,cena) values (3,38,50 ,57.60);</v>
      </c>
      <c r="Q16" s="554" t="str">
        <f t="shared" si="17"/>
        <v>insert into price (firma,catId,tiraz,cena) values (3,38,100 ,40.80);</v>
      </c>
      <c r="R16" s="554" t="str">
        <f t="shared" si="18"/>
        <v>insert into price (firma,catId,tiraz,cena) values (3,38,200 ,31.20);</v>
      </c>
      <c r="S16" s="554" t="str">
        <f t="shared" si="19"/>
        <v>insert into price (firma,catId,tiraz,cena) values (3,38,300 ,28.80);</v>
      </c>
      <c r="T16" s="554" t="str">
        <f t="shared" si="20"/>
        <v>insert into price (firma,catId,tiraz,cena) values (3,38,300 ,28.80);</v>
      </c>
      <c r="U16" s="554" t="str">
        <f t="shared" si="21"/>
        <v>insert into price (firma,catId,tiraz,cena) values (3,38,500 ,26.40);</v>
      </c>
      <c r="V16" s="554" t="str">
        <f t="shared" si="22"/>
        <v>insert into price (firma,catId,tiraz,cena) values (3,38,700 ,25.20);</v>
      </c>
      <c r="W16" s="554" t="str">
        <f t="shared" si="23"/>
        <v>insert into price (firma,catId,tiraz,cena) values (3,38,1000 ,22.80);</v>
      </c>
    </row>
    <row r="17" spans="1:23" ht="15.75">
      <c r="A17" s="380"/>
      <c r="B17" s="81" t="s">
        <v>4</v>
      </c>
      <c r="C17" s="520">
        <v>3</v>
      </c>
      <c r="D17" s="537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553" t="str">
        <f t="shared" si="25"/>
        <v>delete price where catId=39 and firma=3;</v>
      </c>
      <c r="O17" s="554" t="str">
        <f t="shared" si="15"/>
        <v>insert into price (firma,catId,tiraz,cena) values (3,39,25 ,120.00);</v>
      </c>
      <c r="P17" s="554" t="str">
        <f t="shared" si="16"/>
        <v>insert into price (firma,catId,tiraz,cena) values (3,39,50 ,75.60);</v>
      </c>
      <c r="Q17" s="554" t="str">
        <f t="shared" si="17"/>
        <v>insert into price (firma,catId,tiraz,cena) values (3,39,100 ,51.60);</v>
      </c>
      <c r="R17" s="554" t="str">
        <f t="shared" si="18"/>
        <v>insert into price (firma,catId,tiraz,cena) values (3,39,200 ,39.60);</v>
      </c>
      <c r="S17" s="554" t="str">
        <f t="shared" si="19"/>
        <v>insert into price (firma,catId,tiraz,cena) values (3,39,300 ,36.00);</v>
      </c>
      <c r="T17" s="554" t="str">
        <f t="shared" si="20"/>
        <v>insert into price (firma,catId,tiraz,cena) values (3,39,300 ,36.00);</v>
      </c>
      <c r="U17" s="554" t="str">
        <f t="shared" si="21"/>
        <v>insert into price (firma,catId,tiraz,cena) values (3,39,500 ,32.40);</v>
      </c>
      <c r="V17" s="554" t="str">
        <f t="shared" si="22"/>
        <v>insert into price (firma,catId,tiraz,cena) values (3,39,700 ,31.20);</v>
      </c>
      <c r="W17" s="554" t="str">
        <f t="shared" si="23"/>
        <v>insert into price (firma,catId,tiraz,cena) values (3,39,1000 ,28.80);</v>
      </c>
    </row>
    <row r="18" spans="1:23" ht="15.75">
      <c r="A18" s="380"/>
      <c r="B18" s="81" t="s">
        <v>5</v>
      </c>
      <c r="C18" s="520">
        <v>3</v>
      </c>
      <c r="D18" s="537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553" t="str">
        <f t="shared" si="25"/>
        <v>delete price where catId=40 and firma=3;</v>
      </c>
      <c r="O18" s="554" t="str">
        <f t="shared" si="15"/>
        <v>insert into price (firma,catId,tiraz,cena) values (3,40,25 ,156.00);</v>
      </c>
      <c r="P18" s="554" t="str">
        <f t="shared" si="16"/>
        <v>insert into price (firma,catId,tiraz,cena) values (3,40,50 ,94.80);</v>
      </c>
      <c r="Q18" s="554" t="str">
        <f t="shared" si="17"/>
        <v>insert into price (firma,catId,tiraz,cena) values (3,40,100 ,63.60);</v>
      </c>
      <c r="R18" s="554" t="str">
        <f t="shared" si="18"/>
        <v>insert into price (firma,catId,tiraz,cena) values (3,40,200 ,48.00);</v>
      </c>
      <c r="S18" s="554" t="str">
        <f t="shared" si="19"/>
        <v>insert into price (firma,catId,tiraz,cena) values (3,40,300 ,40.00);</v>
      </c>
      <c r="T18" s="554" t="str">
        <f t="shared" si="20"/>
        <v>insert into price (firma,catId,tiraz,cena) values (3,40,300 ,40.00);</v>
      </c>
      <c r="U18" s="554" t="str">
        <f t="shared" si="21"/>
        <v>insert into price (firma,catId,tiraz,cena) values (3,40,500 ,38.40);</v>
      </c>
      <c r="V18" s="554" t="str">
        <f t="shared" si="22"/>
        <v>insert into price (firma,catId,tiraz,cena) values (3,40,700 ,36.00);</v>
      </c>
      <c r="W18" s="554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380"/>
      <c r="B19" s="114" t="s">
        <v>68</v>
      </c>
      <c r="C19" s="519"/>
      <c r="D19" s="519"/>
      <c r="E19" s="74"/>
      <c r="F19" s="74"/>
      <c r="G19" s="74"/>
      <c r="H19" s="74"/>
      <c r="I19" s="74"/>
      <c r="J19" s="74"/>
      <c r="K19" s="74"/>
      <c r="L19" s="74"/>
      <c r="M19" s="74"/>
      <c r="N19"/>
      <c r="W19" s="554"/>
    </row>
    <row r="20" spans="1:23">
      <c r="A20" s="380"/>
      <c r="B20" s="114" t="s">
        <v>201</v>
      </c>
      <c r="C20" s="519"/>
      <c r="D20" s="519"/>
      <c r="E20" s="74"/>
      <c r="F20" s="74"/>
      <c r="G20" s="74"/>
      <c r="H20" s="74"/>
      <c r="I20" s="74"/>
      <c r="J20" s="74"/>
      <c r="K20" s="74"/>
      <c r="L20" s="74"/>
      <c r="M20" s="74"/>
      <c r="N20"/>
      <c r="W20" s="554"/>
    </row>
    <row r="21" spans="1:23">
      <c r="A21" s="380"/>
      <c r="B21" s="114" t="s">
        <v>202</v>
      </c>
      <c r="C21" s="519"/>
      <c r="D21" s="519"/>
      <c r="E21"/>
      <c r="F21"/>
      <c r="G21"/>
      <c r="H21"/>
      <c r="I21"/>
      <c r="J21"/>
      <c r="K21"/>
      <c r="L21"/>
      <c r="M21"/>
      <c r="N21"/>
      <c r="W21" s="554"/>
    </row>
    <row r="22" spans="1:23" ht="40.5">
      <c r="A22" s="380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552" t="s">
        <v>257</v>
      </c>
      <c r="W22" s="554"/>
    </row>
    <row r="23" spans="1:23" ht="15.75">
      <c r="A23" s="380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552"/>
      <c r="W23" s="554"/>
    </row>
    <row r="24" spans="1:23">
      <c r="A24" s="380"/>
      <c r="B24" s="81" t="s">
        <v>2</v>
      </c>
      <c r="C24" s="375" t="s">
        <v>449</v>
      </c>
      <c r="D24" s="537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553" t="str">
        <f>"delete price where catId="&amp;D24&amp;" and firma="&amp;C24&amp;";"</f>
        <v>delete price where catId=37 and firma=10;</v>
      </c>
      <c r="O24" s="554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554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554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554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554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554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554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554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554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380"/>
      <c r="B25" s="81" t="s">
        <v>3</v>
      </c>
      <c r="C25" s="375" t="s">
        <v>449</v>
      </c>
      <c r="D25" s="537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553" t="str">
        <f t="shared" ref="N25:N27" si="39">"delete price where catId="&amp;D25&amp;" and firma="&amp;C25&amp;";"</f>
        <v>delete price where catId=38 and firma=10;</v>
      </c>
      <c r="O25" s="554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554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554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554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554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554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554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554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554" t="str">
        <f t="shared" ref="W25:W27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380"/>
      <c r="B26" s="81" t="s">
        <v>4</v>
      </c>
      <c r="C26" s="375" t="s">
        <v>449</v>
      </c>
      <c r="D26" s="537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553" t="str">
        <f t="shared" si="39"/>
        <v>delete price where catId=39 and firma=10;</v>
      </c>
      <c r="O26" s="554" t="str">
        <f t="shared" si="40"/>
        <v>insert into price (firma,catId,tiraz,cena) values (10,39,25 ,84.00);</v>
      </c>
      <c r="P26" s="554" t="str">
        <f t="shared" si="41"/>
        <v>insert into price (firma,catId,tiraz,cena) values (10,39,50 ,51.04);</v>
      </c>
      <c r="Q26" s="554" t="str">
        <f t="shared" si="42"/>
        <v>insert into price (firma,catId,tiraz,cena) values (10,39,100 ,36.80);</v>
      </c>
      <c r="R26" s="554" t="str">
        <f t="shared" si="43"/>
        <v>insert into price (firma,catId,tiraz,cena) values (10,39,200 ,33.92);</v>
      </c>
      <c r="S26" s="554" t="str">
        <f t="shared" si="44"/>
        <v>insert into price (firma,catId,tiraz,cena) values (10,39,300 ,31.12);</v>
      </c>
      <c r="T26" s="554" t="str">
        <f t="shared" si="45"/>
        <v>insert into price (firma,catId,tiraz,cena) values (10,39,300 ,28.32);</v>
      </c>
      <c r="U26" s="554" t="str">
        <f t="shared" si="46"/>
        <v>insert into price (firma,catId,tiraz,cena) values (10,39,500 ,26.88);</v>
      </c>
      <c r="V26" s="554" t="str">
        <f t="shared" si="47"/>
        <v>insert into price (firma,catId,tiraz,cena) values (10,39,700 ,26.96);</v>
      </c>
      <c r="W26" s="554" t="str">
        <f t="shared" si="48"/>
        <v>insert into price (firma,catId,tiraz,cena) values (10,39,1000 ,25.44);</v>
      </c>
    </row>
    <row r="27" spans="1:23">
      <c r="A27" s="380"/>
      <c r="B27" s="81" t="s">
        <v>5</v>
      </c>
      <c r="C27" s="375" t="s">
        <v>449</v>
      </c>
      <c r="D27" s="537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553" t="str">
        <f t="shared" si="39"/>
        <v>delete price where catId=40 and firma=10;</v>
      </c>
      <c r="O27" s="554" t="str">
        <f t="shared" si="40"/>
        <v>insert into price (firma,catId,tiraz,cena) values (10,40,25 ,100.00);</v>
      </c>
      <c r="P27" s="554" t="str">
        <f t="shared" si="41"/>
        <v>insert into price (firma,catId,tiraz,cena) values (10,40,50 ,56.56);</v>
      </c>
      <c r="Q27" s="554" t="str">
        <f t="shared" si="42"/>
        <v>insert into price (firma,catId,tiraz,cena) values (10,40,100 ,42.48);</v>
      </c>
      <c r="R27" s="554" t="str">
        <f t="shared" si="43"/>
        <v>insert into price (firma,catId,tiraz,cena) values (10,40,200 ,38.80);</v>
      </c>
      <c r="S27" s="554" t="str">
        <f t="shared" si="44"/>
        <v>insert into price (firma,catId,tiraz,cena) values (10,40,300 ,36.56);</v>
      </c>
      <c r="T27" s="554" t="str">
        <f t="shared" si="45"/>
        <v>insert into price (firma,catId,tiraz,cena) values (10,40,300 ,33.92);</v>
      </c>
      <c r="U27" s="554" t="str">
        <f t="shared" si="46"/>
        <v>insert into price (firma,catId,tiraz,cena) values (10,40,500 ,32.56);</v>
      </c>
      <c r="V27" s="554" t="str">
        <f t="shared" si="47"/>
        <v>insert into price (firma,catId,tiraz,cena) values (10,40,700 ,32.64);</v>
      </c>
      <c r="W27" s="554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380"/>
      <c r="B28" s="114" t="s">
        <v>68</v>
      </c>
      <c r="C28" s="519"/>
      <c r="D28" s="519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380"/>
      <c r="B29" s="114" t="s">
        <v>201</v>
      </c>
      <c r="C29" s="519"/>
      <c r="D29" s="519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380"/>
      <c r="B30" s="114" t="s">
        <v>202</v>
      </c>
      <c r="C30" s="519"/>
      <c r="D30" s="519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380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380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380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380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380"/>
      <c r="B35" s="81" t="s">
        <v>2</v>
      </c>
      <c r="C35" s="375" t="s">
        <v>448</v>
      </c>
      <c r="D35" s="538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553" t="str">
        <f>"delete price where catId="&amp;D35&amp;" and firma="&amp;C35&amp;";"</f>
        <v>delete price where catId=87 and firma=1;</v>
      </c>
      <c r="O35" s="554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554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554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554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554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554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554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553"/>
      <c r="W35" s="554"/>
    </row>
    <row r="36" spans="1:23">
      <c r="A36" s="380"/>
      <c r="B36" s="81" t="s">
        <v>3</v>
      </c>
      <c r="C36" s="375" t="s">
        <v>448</v>
      </c>
      <c r="D36" s="538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553" t="str">
        <f t="shared" ref="N36:N38" si="59">"delete price where catId="&amp;D36&amp;" and firma="&amp;C36&amp;";"</f>
        <v>delete price where catId=88 and firma=1;</v>
      </c>
      <c r="O36" s="554" t="str">
        <f t="shared" si="52"/>
        <v>insert into price (firma,catId,tiraz,cena) values (1,88,25 ,126.00);</v>
      </c>
      <c r="P36" s="554" t="str">
        <f t="shared" si="53"/>
        <v>insert into price (firma,catId,tiraz,cena) values (1,88,50 ,76.60);</v>
      </c>
      <c r="Q36" s="554" t="str">
        <f t="shared" si="54"/>
        <v>insert into price (firma,catId,tiraz,cena) values (1,88,100 ,55.20);</v>
      </c>
      <c r="R36" s="554" t="str">
        <f t="shared" si="55"/>
        <v>insert into price (firma,catId,tiraz,cena) values (1,88,200 ,50.90);</v>
      </c>
      <c r="S36" s="554" t="str">
        <f t="shared" si="56"/>
        <v>insert into price (firma,catId,tiraz,cena) values (1,88,300 ,46.70);</v>
      </c>
      <c r="T36" s="554" t="str">
        <f t="shared" si="57"/>
        <v>insert into price (firma,catId,tiraz,cena) values (1,88,300 ,42.50);</v>
      </c>
      <c r="U36" s="554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553"/>
      <c r="W36" s="554"/>
    </row>
    <row r="37" spans="1:23">
      <c r="A37" s="380"/>
      <c r="B37" s="81" t="s">
        <v>4</v>
      </c>
      <c r="C37" s="375" t="s">
        <v>448</v>
      </c>
      <c r="D37" s="538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553" t="str">
        <f t="shared" si="59"/>
        <v>delete price where catId=89 and firma=1;</v>
      </c>
      <c r="O37" s="554" t="str">
        <f t="shared" si="52"/>
        <v>insert into price (firma,catId,tiraz,cena) values (1,89,25 ,150.00);</v>
      </c>
      <c r="P37" s="554" t="str">
        <f t="shared" si="53"/>
        <v>insert into price (firma,catId,tiraz,cena) values (1,89,50 ,84.90);</v>
      </c>
      <c r="Q37" s="554" t="str">
        <f t="shared" si="54"/>
        <v>insert into price (firma,catId,tiraz,cena) values (1,89,100 ,63.80);</v>
      </c>
      <c r="R37" s="554" t="str">
        <f t="shared" si="55"/>
        <v>insert into price (firma,catId,tiraz,cena) values (1,89,200 ,58.20);</v>
      </c>
      <c r="S37" s="554" t="str">
        <f t="shared" si="56"/>
        <v>insert into price (firma,catId,tiraz,cena) values (1,89,300 ,54.90);</v>
      </c>
      <c r="T37" s="554" t="str">
        <f t="shared" si="57"/>
        <v>insert into price (firma,catId,tiraz,cena) values (1,89,300 ,50.90);</v>
      </c>
      <c r="U37" s="554" t="str">
        <f t="shared" si="60"/>
        <v>insert into price (firma,catId,tiraz,cena) values (1,89,500 ,48.90);</v>
      </c>
      <c r="V37" s="553"/>
      <c r="W37" s="554"/>
    </row>
    <row r="38" spans="1:23">
      <c r="A38" s="380"/>
      <c r="B38" s="81" t="s">
        <v>5</v>
      </c>
      <c r="C38" s="375" t="s">
        <v>448</v>
      </c>
      <c r="D38" s="538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553" t="str">
        <f t="shared" si="59"/>
        <v>delete price where catId=90 and firma=1;</v>
      </c>
      <c r="O38" s="554" t="str">
        <f t="shared" si="52"/>
        <v>insert into price (firma,catId,tiraz,cena) values (1,90,25 ,174.00);</v>
      </c>
      <c r="P38" s="554" t="str">
        <f t="shared" si="53"/>
        <v>insert into price (firma,catId,tiraz,cena) values (1,90,50 ,93.20);</v>
      </c>
      <c r="Q38" s="554" t="str">
        <f t="shared" si="54"/>
        <v>insert into price (firma,catId,tiraz,cena) values (1,90,100 ,72.30);</v>
      </c>
      <c r="R38" s="554" t="str">
        <f t="shared" si="55"/>
        <v>insert into price (firma,catId,tiraz,cena) values (1,90,200 ,65.60);</v>
      </c>
      <c r="S38" s="554" t="str">
        <f t="shared" si="56"/>
        <v>insert into price (firma,catId,tiraz,cena) values (1,90,300 ,63.00);</v>
      </c>
      <c r="T38" s="554" t="str">
        <f t="shared" si="57"/>
        <v>insert into price (firma,catId,tiraz,cena) values (1,90,300 ,59.30);</v>
      </c>
      <c r="U38" s="554" t="str">
        <f t="shared" si="60"/>
        <v>insert into price (firma,catId,tiraz,cena) values (1,90,500 ,57.40);</v>
      </c>
      <c r="V38" s="553"/>
      <c r="W38" s="554"/>
    </row>
    <row r="39" spans="1:23">
      <c r="A39" s="380"/>
      <c r="B39" s="114" t="s">
        <v>68</v>
      </c>
      <c r="C39" s="519"/>
      <c r="D39" s="519"/>
      <c r="E39" s="57"/>
      <c r="F39" s="57"/>
      <c r="G39" s="57"/>
      <c r="H39" s="57"/>
      <c r="I39" s="57"/>
      <c r="J39" s="57"/>
      <c r="K39" s="57"/>
      <c r="L39" s="57"/>
      <c r="M39" s="57"/>
      <c r="N39"/>
      <c r="U39" s="554"/>
    </row>
    <row r="40" spans="1:23">
      <c r="A40" s="380"/>
      <c r="B40" s="114" t="s">
        <v>201</v>
      </c>
      <c r="C40" s="519"/>
      <c r="D40" s="519"/>
      <c r="E40" s="57"/>
      <c r="F40" s="57"/>
      <c r="G40" s="57"/>
      <c r="H40" s="57"/>
      <c r="I40" s="57"/>
      <c r="J40" s="57"/>
      <c r="K40" s="57"/>
      <c r="L40" s="57"/>
      <c r="M40" s="57"/>
      <c r="N40"/>
      <c r="U40" s="554"/>
    </row>
    <row r="41" spans="1:23">
      <c r="A41" s="380"/>
      <c r="B41" s="114" t="s">
        <v>202</v>
      </c>
      <c r="C41" s="519"/>
      <c r="D41" s="519"/>
      <c r="E41"/>
      <c r="F41"/>
      <c r="G41"/>
      <c r="H41"/>
      <c r="I41"/>
      <c r="J41"/>
      <c r="K41"/>
      <c r="L41"/>
      <c r="M41"/>
      <c r="N41"/>
      <c r="U41" s="554"/>
    </row>
    <row r="42" spans="1:23" ht="21" thickBot="1">
      <c r="A42" s="380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554"/>
    </row>
    <row r="43" spans="1:23" ht="15.75">
      <c r="A43" s="380"/>
      <c r="B43" s="112" t="s">
        <v>1</v>
      </c>
      <c r="C43" s="520"/>
      <c r="D43" s="520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554"/>
    </row>
    <row r="44" spans="1:23">
      <c r="A44" s="380"/>
      <c r="B44" s="81" t="s">
        <v>2</v>
      </c>
      <c r="C44" s="375" t="s">
        <v>450</v>
      </c>
      <c r="D44" s="540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553" t="str">
        <f>"delete price where catId="&amp;D44&amp;" and firma="&amp;C44&amp;";"</f>
        <v>delete price where catId=87 and firma=3;</v>
      </c>
      <c r="O44" s="554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554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554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554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554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554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554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380"/>
      <c r="B45" s="81" t="s">
        <v>3</v>
      </c>
      <c r="C45" s="375" t="s">
        <v>450</v>
      </c>
      <c r="D45" s="540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553" t="str">
        <f t="shared" ref="N45:N47" si="69">"delete price where catId="&amp;D45&amp;" and firma="&amp;C45&amp;";"</f>
        <v>delete price where catId=88 and firma=3;</v>
      </c>
      <c r="O45" s="554" t="str">
        <f t="shared" si="62"/>
        <v>insert into price (firma,catId,tiraz,cena) values (3,88,25 ,120.00);</v>
      </c>
      <c r="P45" s="554" t="str">
        <f t="shared" si="63"/>
        <v>insert into price (firma,catId,tiraz,cena) values (3,88,50 ,70.80);</v>
      </c>
      <c r="Q45" s="554" t="str">
        <f t="shared" si="64"/>
        <v>insert into price (firma,catId,tiraz,cena) values (3,88,100 ,49.20);</v>
      </c>
      <c r="R45" s="554" t="str">
        <f t="shared" si="65"/>
        <v>insert into price (firma,catId,tiraz,cena) values (3,88,200 ,38.40);</v>
      </c>
      <c r="S45" s="554" t="str">
        <f t="shared" si="66"/>
        <v>insert into price (firma,catId,tiraz,cena) values (3,88,300 ,34.80);</v>
      </c>
      <c r="T45" s="554" t="str">
        <f t="shared" si="67"/>
        <v>insert into price (firma,catId,tiraz,cena) values (3,88,300 ,34.80);</v>
      </c>
      <c r="U45" s="554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380"/>
      <c r="B46" s="81" t="s">
        <v>4</v>
      </c>
      <c r="C46" s="375" t="s">
        <v>450</v>
      </c>
      <c r="D46" s="540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553" t="str">
        <f t="shared" si="69"/>
        <v>delete price where catId=89 and firma=3;</v>
      </c>
      <c r="O46" s="554" t="str">
        <f t="shared" si="62"/>
        <v>insert into price (firma,catId,tiraz,cena) values (3,89,25 ,150.00);</v>
      </c>
      <c r="P46" s="554" t="str">
        <f t="shared" si="63"/>
        <v>insert into price (firma,catId,tiraz,cena) values (3,89,50 ,88.80);</v>
      </c>
      <c r="Q46" s="554" t="str">
        <f t="shared" si="64"/>
        <v>insert into price (firma,catId,tiraz,cena) values (3,89,100 ,60.00);</v>
      </c>
      <c r="R46" s="554" t="str">
        <f t="shared" si="65"/>
        <v>insert into price (firma,catId,tiraz,cena) values (3,89,200 ,45.60);</v>
      </c>
      <c r="S46" s="554" t="str">
        <f t="shared" si="66"/>
        <v>insert into price (firma,catId,tiraz,cena) values (3,89,300 ,42.00);</v>
      </c>
      <c r="T46" s="554" t="str">
        <f t="shared" si="67"/>
        <v>insert into price (firma,catId,tiraz,cena) values (3,89,300 ,42.00);</v>
      </c>
      <c r="U46" s="554" t="str">
        <f t="shared" si="70"/>
        <v>insert into price (firma,catId,tiraz,cena) values (3,89,500 ,37.20);</v>
      </c>
    </row>
    <row r="47" spans="1:23">
      <c r="A47" s="380"/>
      <c r="B47" s="81" t="s">
        <v>5</v>
      </c>
      <c r="C47" s="375" t="s">
        <v>450</v>
      </c>
      <c r="D47" s="540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553" t="str">
        <f t="shared" si="69"/>
        <v>delete price where catId=90 and firma=3;</v>
      </c>
      <c r="O47" s="554" t="str">
        <f t="shared" si="62"/>
        <v>insert into price (firma,catId,tiraz,cena) values (3,90,25 ,180.00);</v>
      </c>
      <c r="P47" s="554" t="str">
        <f t="shared" si="63"/>
        <v>insert into price (firma,catId,tiraz,cena) values (3,90,50 ,105.00);</v>
      </c>
      <c r="Q47" s="554" t="str">
        <f t="shared" si="64"/>
        <v>insert into price (firma,catId,tiraz,cena) values (3,90,100 ,72.00);</v>
      </c>
      <c r="R47" s="554" t="str">
        <f t="shared" si="65"/>
        <v>insert into price (firma,catId,tiraz,cena) values (3,90,200 ,54.00);</v>
      </c>
      <c r="S47" s="554" t="str">
        <f t="shared" si="66"/>
        <v>insert into price (firma,catId,tiraz,cena) values (3,90,300 ,48.00);</v>
      </c>
      <c r="T47" s="554" t="str">
        <f t="shared" si="67"/>
        <v>insert into price (firma,catId,tiraz,cena) values (3,90,300 ,48.00);</v>
      </c>
      <c r="U47" s="554" t="str">
        <f t="shared" si="70"/>
        <v>insert into price (firma,catId,tiraz,cena) values (3,90,500 ,43.20);</v>
      </c>
    </row>
    <row r="48" spans="1:23">
      <c r="A48" s="380"/>
      <c r="B48" s="114" t="s">
        <v>68</v>
      </c>
      <c r="C48" s="519"/>
      <c r="D48" s="519"/>
      <c r="E48" s="74"/>
      <c r="F48" s="74"/>
      <c r="G48" s="74"/>
      <c r="H48" s="74"/>
      <c r="I48" s="74"/>
      <c r="J48" s="74"/>
      <c r="K48" s="74"/>
      <c r="L48" s="74"/>
      <c r="M48" s="74"/>
      <c r="N48"/>
      <c r="U48" s="554"/>
    </row>
    <row r="49" spans="1:22">
      <c r="A49" s="380"/>
      <c r="B49" s="114" t="s">
        <v>201</v>
      </c>
      <c r="C49" s="519"/>
      <c r="D49" s="519"/>
      <c r="E49" s="74"/>
      <c r="F49" s="74"/>
      <c r="G49" s="74"/>
      <c r="H49" s="74"/>
      <c r="I49" s="74"/>
      <c r="J49" s="74"/>
      <c r="K49" s="74"/>
      <c r="L49" s="74"/>
      <c r="M49" s="74"/>
      <c r="N49"/>
      <c r="U49" s="554"/>
    </row>
    <row r="50" spans="1:22">
      <c r="A50" s="380"/>
      <c r="B50" s="114" t="s">
        <v>202</v>
      </c>
      <c r="C50" s="519"/>
      <c r="D50" s="519"/>
      <c r="E50"/>
      <c r="F50"/>
      <c r="G50"/>
      <c r="H50"/>
      <c r="I50"/>
      <c r="J50"/>
      <c r="K50"/>
      <c r="L50"/>
      <c r="M50"/>
      <c r="N50"/>
      <c r="U50" s="554"/>
    </row>
    <row r="51" spans="1:22" ht="40.5">
      <c r="A51" s="380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554"/>
    </row>
    <row r="52" spans="1:22" ht="15.75">
      <c r="A52" s="380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554"/>
    </row>
    <row r="53" spans="1:22">
      <c r="A53" s="380"/>
      <c r="B53" s="81" t="s">
        <v>2</v>
      </c>
      <c r="C53" s="375" t="s">
        <v>449</v>
      </c>
      <c r="D53" s="539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553" t="str">
        <f>"delete price where catId="&amp;D53&amp;" and firma="&amp;C53&amp;";"</f>
        <v>delete price where catId=87 and firma=10;</v>
      </c>
      <c r="O53" s="554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554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554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554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554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554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554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380"/>
      <c r="B54" s="81" t="s">
        <v>3</v>
      </c>
      <c r="C54" s="375" t="s">
        <v>449</v>
      </c>
      <c r="D54" s="539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553" t="str">
        <f t="shared" ref="N54:N56" si="79">"delete price where catId="&amp;D54&amp;" and firma="&amp;C54&amp;";"</f>
        <v>delete price where catId=88 and firma=10;</v>
      </c>
      <c r="O54" s="554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554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554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554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554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554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554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380"/>
      <c r="B55" s="81" t="s">
        <v>4</v>
      </c>
      <c r="C55" s="375" t="s">
        <v>449</v>
      </c>
      <c r="D55" s="539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553" t="str">
        <f t="shared" si="79"/>
        <v>delete price where catId=89 and firma=10;</v>
      </c>
      <c r="O55" s="554" t="str">
        <f t="shared" si="80"/>
        <v>insert into price (firma,catId,tiraz,cena) values (10,89,25 ,100.00);</v>
      </c>
      <c r="P55" s="554" t="str">
        <f t="shared" si="81"/>
        <v>insert into price (firma,catId,tiraz,cena) values (10,89,50 ,56.56);</v>
      </c>
      <c r="Q55" s="554" t="str">
        <f t="shared" si="82"/>
        <v>insert into price (firma,catId,tiraz,cena) values (10,89,100 ,42.48);</v>
      </c>
      <c r="R55" s="554" t="str">
        <f t="shared" si="83"/>
        <v>insert into price (firma,catId,tiraz,cena) values (10,89,200 ,38.80);</v>
      </c>
      <c r="S55" s="554" t="str">
        <f t="shared" si="84"/>
        <v>insert into price (firma,catId,tiraz,cena) values (10,89,300 ,36.56);</v>
      </c>
      <c r="T55" s="554" t="str">
        <f t="shared" si="85"/>
        <v>insert into price (firma,catId,tiraz,cena) values (10,89,300 ,33.92);</v>
      </c>
      <c r="U55" s="554" t="str">
        <f t="shared" si="86"/>
        <v>insert into price (firma,catId,tiraz,cena) values (10,89,500 ,32.56);</v>
      </c>
    </row>
    <row r="56" spans="1:22">
      <c r="A56" s="380"/>
      <c r="B56" s="81" t="s">
        <v>5</v>
      </c>
      <c r="C56" s="375" t="s">
        <v>449</v>
      </c>
      <c r="D56" s="539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553" t="str">
        <f t="shared" si="79"/>
        <v>delete price where catId=90 and firma=10;</v>
      </c>
      <c r="O56" s="554" t="str">
        <f t="shared" si="80"/>
        <v>insert into price (firma,catId,tiraz,cena) values (10,90,25 ,116.00);</v>
      </c>
      <c r="P56" s="554" t="str">
        <f t="shared" si="81"/>
        <v>insert into price (firma,catId,tiraz,cena) values (10,90,50 ,62.08);</v>
      </c>
      <c r="Q56" s="554" t="str">
        <f t="shared" si="82"/>
        <v>insert into price (firma,catId,tiraz,cena) values (10,90,100 ,48.16);</v>
      </c>
      <c r="R56" s="554" t="str">
        <f t="shared" si="83"/>
        <v>insert into price (firma,catId,tiraz,cena) values (10,90,200 ,43.68);</v>
      </c>
      <c r="S56" s="554" t="str">
        <f t="shared" si="84"/>
        <v>insert into price (firma,catId,tiraz,cena) values (10,90,300 ,42.00);</v>
      </c>
      <c r="T56" s="554" t="str">
        <f t="shared" si="85"/>
        <v>insert into price (firma,catId,tiraz,cena) values (10,90,300 ,39.52);</v>
      </c>
      <c r="U56" s="554" t="str">
        <f t="shared" si="86"/>
        <v>insert into price (firma,catId,tiraz,cena) values (10,90,500 ,38.24);</v>
      </c>
    </row>
    <row r="57" spans="1:22">
      <c r="A57" s="380"/>
      <c r="B57" s="114" t="s">
        <v>68</v>
      </c>
      <c r="C57" s="519"/>
      <c r="D57" s="519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380"/>
      <c r="B58" s="114" t="s">
        <v>201</v>
      </c>
      <c r="C58" s="519"/>
      <c r="D58" s="519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380"/>
      <c r="B59" s="114" t="s">
        <v>202</v>
      </c>
      <c r="C59" s="519"/>
      <c r="D59" s="519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380"/>
      <c r="B60" s="386" t="s">
        <v>204</v>
      </c>
      <c r="C60" s="386"/>
      <c r="D60" s="386"/>
      <c r="E60" s="387"/>
      <c r="F60" s="387"/>
      <c r="G60" s="387"/>
      <c r="H60" s="387"/>
      <c r="I60" s="387"/>
      <c r="J60" s="387"/>
      <c r="K60" s="387"/>
      <c r="L60" s="387"/>
      <c r="M60" s="57"/>
      <c r="N60"/>
    </row>
    <row r="61" spans="1:22" ht="41.25" thickBot="1">
      <c r="A61" s="380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380"/>
      <c r="B62" s="3" t="s">
        <v>8</v>
      </c>
      <c r="C62" s="511"/>
      <c r="D62" s="511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380"/>
      <c r="B63" s="10" t="s">
        <v>2</v>
      </c>
      <c r="C63" s="375" t="s">
        <v>448</v>
      </c>
      <c r="D63" s="541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553" t="str">
        <f>"delete price where catId="&amp;D63&amp;" and firma="&amp;C63&amp;";"</f>
        <v>delete price where catId=159 and firma=1;</v>
      </c>
      <c r="O63" s="554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554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554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554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554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554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554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554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380"/>
      <c r="B64" s="10" t="s">
        <v>3</v>
      </c>
      <c r="C64" s="375" t="s">
        <v>448</v>
      </c>
      <c r="D64" s="541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553" t="str">
        <f t="shared" ref="N64:N66" si="95">"delete price where catId="&amp;D64&amp;" and firma="&amp;C64&amp;";"</f>
        <v>delete price where catId=160 and firma=1;</v>
      </c>
      <c r="O64" s="554" t="str">
        <f t="shared" si="87"/>
        <v>insert into price (firma,catId,tiraz,cena) values (1,160,25 ,72.00);</v>
      </c>
      <c r="P64" s="554" t="str">
        <f t="shared" si="88"/>
        <v>insert into price (firma,catId,tiraz,cena) values (1,160,50 ,53.00);</v>
      </c>
      <c r="Q64" s="554" t="str">
        <f t="shared" si="89"/>
        <v>insert into price (firma,catId,tiraz,cena) values (1,160,100 ,42.00);</v>
      </c>
      <c r="R64" s="554" t="str">
        <f t="shared" si="90"/>
        <v>insert into price (firma,catId,tiraz,cena) values (1,160,200 ,36.00);</v>
      </c>
      <c r="S64" s="554" t="str">
        <f t="shared" si="91"/>
        <v>insert into price (firma,catId,tiraz,cena) values (1,160,300 ,33.00);</v>
      </c>
      <c r="T64" s="554" t="str">
        <f t="shared" si="92"/>
        <v>insert into price (firma,catId,tiraz,cena) values (1,160,300 ,30.00);</v>
      </c>
      <c r="U64" s="554" t="str">
        <f t="shared" si="93"/>
        <v>insert into price (firma,catId,tiraz,cena) values (1,160,500 ,29.00);</v>
      </c>
      <c r="V64" s="554" t="str">
        <f t="shared" si="94"/>
        <v>insert into price (firma,catId,tiraz,cena) values (1,160,700 ,28.00);</v>
      </c>
    </row>
    <row r="65" spans="1:22" ht="15.75">
      <c r="A65" s="380"/>
      <c r="B65" s="10" t="s">
        <v>4</v>
      </c>
      <c r="C65" s="375" t="s">
        <v>448</v>
      </c>
      <c r="D65" s="541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553" t="str">
        <f t="shared" si="95"/>
        <v>delete price where catId=161 and firma=1;</v>
      </c>
      <c r="O65" s="554" t="str">
        <f t="shared" si="87"/>
        <v>insert into price (firma,catId,tiraz,cena) values (1,161,25 ,87.00);</v>
      </c>
      <c r="P65" s="554" t="str">
        <f t="shared" si="88"/>
        <v>insert into price (firma,catId,tiraz,cena) values (1,161,50 ,68.00);</v>
      </c>
      <c r="Q65" s="554" t="str">
        <f t="shared" si="89"/>
        <v>insert into price (firma,catId,tiraz,cena) values (1,161,100 ,55.00);</v>
      </c>
      <c r="R65" s="554" t="str">
        <f t="shared" si="90"/>
        <v>insert into price (firma,catId,tiraz,cena) values (1,161,200 ,43.00);</v>
      </c>
      <c r="S65" s="554" t="str">
        <f t="shared" si="91"/>
        <v>insert into price (firma,catId,tiraz,cena) values (1,161,300 ,40.00);</v>
      </c>
      <c r="T65" s="554" t="str">
        <f t="shared" si="92"/>
        <v>insert into price (firma,catId,tiraz,cena) values (1,161,300 ,37.00);</v>
      </c>
      <c r="U65" s="554" t="str">
        <f t="shared" si="93"/>
        <v>insert into price (firma,catId,tiraz,cena) values (1,161,500 ,35.00);</v>
      </c>
      <c r="V65" s="554" t="str">
        <f t="shared" si="94"/>
        <v>insert into price (firma,catId,tiraz,cena) values (1,161,700 ,34.00);</v>
      </c>
    </row>
    <row r="66" spans="1:22" ht="15.75">
      <c r="A66" s="380"/>
      <c r="B66" s="10" t="s">
        <v>5</v>
      </c>
      <c r="C66" s="375" t="s">
        <v>448</v>
      </c>
      <c r="D66" s="541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553" t="str">
        <f t="shared" si="95"/>
        <v>delete price where catId=162 and firma=1;</v>
      </c>
      <c r="O66" s="554" t="str">
        <f t="shared" si="87"/>
        <v>insert into price (firma,catId,tiraz,cena) values (1,162,25 ,105.00);</v>
      </c>
      <c r="P66" s="554" t="str">
        <f t="shared" si="88"/>
        <v>insert into price (firma,catId,tiraz,cena) values (1,162,50 ,86.00);</v>
      </c>
      <c r="Q66" s="554" t="str">
        <f t="shared" si="89"/>
        <v>insert into price (firma,catId,tiraz,cena) values (1,162,100 ,63.00);</v>
      </c>
      <c r="R66" s="554" t="str">
        <f t="shared" si="90"/>
        <v>insert into price (firma,catId,tiraz,cena) values (1,162,200 ,50.00);</v>
      </c>
      <c r="S66" s="554" t="str">
        <f t="shared" si="91"/>
        <v>insert into price (firma,catId,tiraz,cena) values (1,162,300 ,46.00);</v>
      </c>
      <c r="T66" s="554" t="str">
        <f t="shared" si="92"/>
        <v>insert into price (firma,catId,tiraz,cena) values (1,162,300 ,44.00);</v>
      </c>
      <c r="U66" s="554" t="str">
        <f t="shared" si="93"/>
        <v>insert into price (firma,catId,tiraz,cena) values (1,162,500 ,41.00);</v>
      </c>
      <c r="V66" s="554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380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380"/>
      <c r="B68" s="388" t="s">
        <v>133</v>
      </c>
      <c r="C68" s="388"/>
      <c r="D68" s="388"/>
      <c r="E68" s="389"/>
      <c r="F68" s="389"/>
      <c r="G68" s="389"/>
      <c r="H68" s="389"/>
      <c r="I68" s="389"/>
      <c r="J68" s="389"/>
      <c r="K68" s="389"/>
      <c r="L68" s="389"/>
      <c r="M68" s="57"/>
      <c r="N68"/>
    </row>
    <row r="69" spans="1:22" ht="15.75">
      <c r="A69" s="380"/>
      <c r="B69" s="3" t="s">
        <v>8</v>
      </c>
      <c r="C69" s="511"/>
      <c r="D69" s="511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380"/>
      <c r="B70" s="129" t="s">
        <v>2</v>
      </c>
      <c r="C70" s="375" t="s">
        <v>450</v>
      </c>
      <c r="D70" s="542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553" t="str">
        <f>"delete price where catId="&amp;D70&amp;" and firma="&amp;C70&amp;";"</f>
        <v>delete price where catId=159 and firma=3;</v>
      </c>
      <c r="O70" s="554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554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554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554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554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554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554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554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380"/>
      <c r="B71" s="129" t="s">
        <v>3</v>
      </c>
      <c r="C71" s="375" t="s">
        <v>450</v>
      </c>
      <c r="D71" s="542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553" t="str">
        <f t="shared" ref="N71:N73" si="104">"delete price where catId="&amp;D71&amp;" and firma="&amp;C71&amp;";"</f>
        <v>delete price where catId=160 and firma=3;</v>
      </c>
      <c r="O71" s="554" t="str">
        <f t="shared" si="96"/>
        <v>insert into price (firma,catId,tiraz,cena) values (3,160,25 ,62.00);</v>
      </c>
      <c r="P71" s="554" t="str">
        <f t="shared" si="97"/>
        <v>insert into price (firma,catId,tiraz,cena) values (3,160,50 ,46.00);</v>
      </c>
      <c r="Q71" s="554" t="str">
        <f t="shared" si="98"/>
        <v>insert into price (firma,catId,tiraz,cena) values (3,160,100 ,36.00);</v>
      </c>
      <c r="R71" s="554" t="str">
        <f t="shared" si="99"/>
        <v>insert into price (firma,catId,tiraz,cena) values (3,160,200 ,31.00);</v>
      </c>
      <c r="S71" s="554" t="str">
        <f t="shared" si="100"/>
        <v>insert into price (firma,catId,tiraz,cena) values (3,160,300 ,28.00);</v>
      </c>
      <c r="T71" s="554" t="str">
        <f t="shared" si="101"/>
        <v>insert into price (firma,catId,tiraz,cena) values (3,160,300 ,26.00);</v>
      </c>
      <c r="U71" s="554" t="str">
        <f t="shared" si="102"/>
        <v>insert into price (firma,catId,tiraz,cena) values (3,160,500 ,25.00);</v>
      </c>
      <c r="V71" s="554" t="str">
        <f t="shared" si="103"/>
        <v>insert into price (firma,catId,tiraz,cena) values (3,160,700 ,24.00);</v>
      </c>
    </row>
    <row r="72" spans="1:22" ht="15.75">
      <c r="A72" s="380"/>
      <c r="B72" s="129" t="s">
        <v>4</v>
      </c>
      <c r="C72" s="375" t="s">
        <v>450</v>
      </c>
      <c r="D72" s="542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553" t="str">
        <f t="shared" si="104"/>
        <v>delete price where catId=161 and firma=3;</v>
      </c>
      <c r="O72" s="554" t="str">
        <f t="shared" si="96"/>
        <v>insert into price (firma,catId,tiraz,cena) values (3,161,25 ,75.00);</v>
      </c>
      <c r="P72" s="554" t="str">
        <f t="shared" si="97"/>
        <v>insert into price (firma,catId,tiraz,cena) values (3,161,50 ,59.00);</v>
      </c>
      <c r="Q72" s="554" t="str">
        <f t="shared" si="98"/>
        <v>insert into price (firma,catId,tiraz,cena) values (3,161,100 ,47.00);</v>
      </c>
      <c r="R72" s="554" t="str">
        <f t="shared" si="99"/>
        <v>insert into price (firma,catId,tiraz,cena) values (3,161,200 ,37.00);</v>
      </c>
      <c r="S72" s="554" t="str">
        <f t="shared" si="100"/>
        <v>insert into price (firma,catId,tiraz,cena) values (3,161,300 ,34.00);</v>
      </c>
      <c r="T72" s="554" t="str">
        <f t="shared" si="101"/>
        <v>insert into price (firma,catId,tiraz,cena) values (3,161,300 ,32.00);</v>
      </c>
      <c r="U72" s="554" t="str">
        <f t="shared" si="102"/>
        <v>insert into price (firma,catId,tiraz,cena) values (3,161,500 ,30.00);</v>
      </c>
      <c r="V72" s="554" t="str">
        <f t="shared" si="103"/>
        <v>insert into price (firma,catId,tiraz,cena) values (3,161,700 ,29.00);</v>
      </c>
    </row>
    <row r="73" spans="1:22" ht="15.75">
      <c r="A73" s="380"/>
      <c r="B73" s="129" t="s">
        <v>5</v>
      </c>
      <c r="C73" s="375" t="s">
        <v>450</v>
      </c>
      <c r="D73" s="542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553" t="str">
        <f t="shared" si="104"/>
        <v>delete price where catId=162 and firma=3;</v>
      </c>
      <c r="O73" s="554" t="str">
        <f t="shared" si="96"/>
        <v>insert into price (firma,catId,tiraz,cena) values (3,162,25 ,91.00);</v>
      </c>
      <c r="P73" s="554" t="str">
        <f t="shared" si="97"/>
        <v>insert into price (firma,catId,tiraz,cena) values (3,162,50 ,74.00);</v>
      </c>
      <c r="Q73" s="554" t="str">
        <f t="shared" si="98"/>
        <v>insert into price (firma,catId,tiraz,cena) values (3,162,100 ,54.00);</v>
      </c>
      <c r="R73" s="554" t="str">
        <f t="shared" si="99"/>
        <v>insert into price (firma,catId,tiraz,cena) values (3,162,200 ,43.00);</v>
      </c>
      <c r="S73" s="554" t="str">
        <f t="shared" si="100"/>
        <v>insert into price (firma,catId,tiraz,cena) values (3,162,300 ,40.00);</v>
      </c>
      <c r="T73" s="554" t="str">
        <f t="shared" si="101"/>
        <v>insert into price (firma,catId,tiraz,cena) values (3,162,300 ,38.00);</v>
      </c>
      <c r="U73" s="554" t="str">
        <f t="shared" si="102"/>
        <v>insert into price (firma,catId,tiraz,cena) values (3,162,500 ,35.00);</v>
      </c>
      <c r="V73" s="554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380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380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380"/>
      <c r="B76" s="51" t="s">
        <v>85</v>
      </c>
      <c r="C76" s="521"/>
      <c r="D76" s="521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380"/>
      <c r="B77" s="81" t="s">
        <v>2</v>
      </c>
      <c r="C77" s="375" t="s">
        <v>449</v>
      </c>
      <c r="D77" s="543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553" t="str">
        <f>"delete price where catId="&amp;D77&amp;" and firma="&amp;C77&amp;";"</f>
        <v>delete price where catId=159 and firma=10;</v>
      </c>
      <c r="O77" s="554" t="str">
        <f t="shared" ref="O77:O80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554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554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554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554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554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554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554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380"/>
      <c r="B78" s="81" t="s">
        <v>3</v>
      </c>
      <c r="C78" s="375" t="s">
        <v>449</v>
      </c>
      <c r="D78" s="543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553" t="str">
        <f t="shared" ref="N78:N80" si="115">"delete price where catId="&amp;D78&amp;" and firma="&amp;C78&amp;";"</f>
        <v>delete price where catId=160 and firma=10;</v>
      </c>
      <c r="O78" s="554" t="str">
        <f t="shared" si="106"/>
        <v>insert into price (firma,catId,tiraz,cena) values (10,160,25 ,48.00);</v>
      </c>
      <c r="P78" s="554" t="str">
        <f t="shared" si="107"/>
        <v>insert into price (firma,catId,tiraz,cena) values (10,160,50 ,35.33);</v>
      </c>
      <c r="Q78" s="554" t="str">
        <f t="shared" si="108"/>
        <v>insert into price (firma,catId,tiraz,cena) values (10,160,100 ,28.00);</v>
      </c>
      <c r="R78" s="554" t="str">
        <f t="shared" si="109"/>
        <v>insert into price (firma,catId,tiraz,cena) values (10,160,200 ,24.00);</v>
      </c>
      <c r="S78" s="554" t="str">
        <f t="shared" si="110"/>
        <v>insert into price (firma,catId,tiraz,cena) values (10,160,300 ,22.00);</v>
      </c>
      <c r="T78" s="554" t="str">
        <f t="shared" si="111"/>
        <v>insert into price (firma,catId,tiraz,cena) values (10,160,300 ,20.00);</v>
      </c>
      <c r="U78" s="554" t="str">
        <f t="shared" si="112"/>
        <v>insert into price (firma,catId,tiraz,cena) values (10,160,500 ,19.33);</v>
      </c>
      <c r="V78" s="554" t="str">
        <f t="shared" si="113"/>
        <v>insert into price (firma,catId,tiraz,cena) values (10,160,700 ,18.67);</v>
      </c>
    </row>
    <row r="79" spans="1:22">
      <c r="A79" s="380"/>
      <c r="B79" s="81" t="s">
        <v>4</v>
      </c>
      <c r="C79" s="375" t="s">
        <v>449</v>
      </c>
      <c r="D79" s="543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553" t="str">
        <f t="shared" si="115"/>
        <v>delete price where catId=161 and firma=10;</v>
      </c>
      <c r="O79" s="554" t="str">
        <f t="shared" si="106"/>
        <v>insert into price (firma,catId,tiraz,cena) values (10,161,25 ,58.00);</v>
      </c>
      <c r="P79" s="554" t="str">
        <f t="shared" si="107"/>
        <v>insert into price (firma,catId,tiraz,cena) values (10,161,50 ,45.33);</v>
      </c>
      <c r="Q79" s="554" t="str">
        <f t="shared" si="108"/>
        <v>insert into price (firma,catId,tiraz,cena) values (10,161,100 ,36.67);</v>
      </c>
      <c r="R79" s="554" t="str">
        <f t="shared" si="109"/>
        <v>insert into price (firma,catId,tiraz,cena) values (10,161,200 ,28.67);</v>
      </c>
      <c r="S79" s="554" t="str">
        <f t="shared" si="110"/>
        <v>insert into price (firma,catId,tiraz,cena) values (10,161,300 ,26.67);</v>
      </c>
      <c r="T79" s="554" t="str">
        <f t="shared" si="111"/>
        <v>insert into price (firma,catId,tiraz,cena) values (10,161,300 ,24.67);</v>
      </c>
      <c r="U79" s="554" t="str">
        <f t="shared" si="112"/>
        <v>insert into price (firma,catId,tiraz,cena) values (10,161,500 ,23.33);</v>
      </c>
      <c r="V79" s="554" t="str">
        <f t="shared" si="113"/>
        <v>insert into price (firma,catId,tiraz,cena) values (10,161,700 ,22.67);</v>
      </c>
    </row>
    <row r="80" spans="1:22">
      <c r="A80" s="380"/>
      <c r="B80" s="81" t="s">
        <v>5</v>
      </c>
      <c r="C80" s="375" t="s">
        <v>449</v>
      </c>
      <c r="D80" s="543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553" t="str">
        <f t="shared" si="115"/>
        <v>delete price where catId=162 and firma=10;</v>
      </c>
      <c r="O80" s="554" t="str">
        <f t="shared" si="106"/>
        <v>insert into price (firma,catId,tiraz,cena) values (10,162,25 ,70.00);</v>
      </c>
      <c r="P80" s="554" t="str">
        <f t="shared" si="107"/>
        <v>insert into price (firma,catId,tiraz,cena) values (10,162,50 ,57.33);</v>
      </c>
      <c r="Q80" s="554" t="str">
        <f t="shared" si="108"/>
        <v>insert into price (firma,catId,tiraz,cena) values (10,162,100 ,42.00);</v>
      </c>
      <c r="R80" s="554" t="str">
        <f t="shared" si="109"/>
        <v>insert into price (firma,catId,tiraz,cena) values (10,162,200 ,33.33);</v>
      </c>
      <c r="S80" s="554" t="str">
        <f t="shared" si="110"/>
        <v>insert into price (firma,catId,tiraz,cena) values (10,162,300 ,30.67);</v>
      </c>
      <c r="T80" s="554" t="str">
        <f t="shared" si="111"/>
        <v>insert into price (firma,catId,tiraz,cena) values (10,162,300 ,29.33);</v>
      </c>
      <c r="U80" s="554" t="str">
        <f t="shared" si="112"/>
        <v>insert into price (firma,catId,tiraz,cena) values (10,162,500 ,27.33);</v>
      </c>
      <c r="V80" s="554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504"/>
      <c r="D83" s="504"/>
      <c r="E83"/>
      <c r="F83"/>
      <c r="G83"/>
      <c r="H83"/>
      <c r="I83"/>
      <c r="J83"/>
      <c r="K83"/>
      <c r="L83"/>
      <c r="M83"/>
      <c r="N83"/>
    </row>
    <row r="84" spans="1:14">
      <c r="B84"/>
      <c r="C84" s="504"/>
      <c r="D84" s="504"/>
      <c r="E84"/>
      <c r="F84"/>
      <c r="G84"/>
      <c r="H84"/>
      <c r="I84"/>
      <c r="J84"/>
      <c r="K84"/>
      <c r="L84"/>
      <c r="M84"/>
    </row>
    <row r="85" spans="1:14" ht="18.75">
      <c r="A85" s="381" t="s">
        <v>167</v>
      </c>
      <c r="B85" s="383" t="s">
        <v>167</v>
      </c>
      <c r="C85" s="383"/>
      <c r="D85" s="383"/>
      <c r="E85" s="383"/>
      <c r="F85" s="383"/>
      <c r="G85" s="383"/>
      <c r="H85" s="383"/>
      <c r="I85" s="383"/>
      <c r="J85" s="383"/>
      <c r="K85" s="383"/>
      <c r="L85"/>
      <c r="M85"/>
    </row>
    <row r="86" spans="1:14" ht="18.75">
      <c r="A86" s="381"/>
      <c r="B86" s="43" t="s">
        <v>125</v>
      </c>
      <c r="C86" s="512"/>
      <c r="D86" s="512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381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381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381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381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381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381"/>
      <c r="B92" s="43"/>
      <c r="C92" s="512"/>
      <c r="D92" s="512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381"/>
      <c r="B93" s="118" t="s">
        <v>8</v>
      </c>
      <c r="C93" s="522"/>
      <c r="D93" s="522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381"/>
      <c r="B94" s="119" t="s">
        <v>2</v>
      </c>
      <c r="C94" s="523"/>
      <c r="D94" s="523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381"/>
      <c r="B95" s="119" t="s">
        <v>3</v>
      </c>
      <c r="C95" s="523"/>
      <c r="D95" s="523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381"/>
      <c r="B96" s="119" t="s">
        <v>4</v>
      </c>
      <c r="C96" s="523"/>
      <c r="D96" s="523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381"/>
      <c r="B97" s="119" t="s">
        <v>5</v>
      </c>
      <c r="C97" s="523"/>
      <c r="D97" s="523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381"/>
      <c r="B98" s="13"/>
      <c r="C98" s="507"/>
      <c r="D98" s="507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381"/>
      <c r="B99" s="45" t="s">
        <v>130</v>
      </c>
      <c r="C99" s="514"/>
      <c r="D99" s="514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381"/>
      <c r="B100" s="112" t="s">
        <v>1</v>
      </c>
      <c r="C100" s="520"/>
      <c r="D100" s="520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381"/>
      <c r="B101" s="123" t="s">
        <v>2</v>
      </c>
      <c r="C101" s="524"/>
      <c r="D101" s="524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381"/>
      <c r="B102" s="123" t="s">
        <v>3</v>
      </c>
      <c r="C102" s="524"/>
      <c r="D102" s="524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381"/>
      <c r="B103" s="123" t="s">
        <v>4</v>
      </c>
      <c r="C103" s="524"/>
      <c r="D103" s="524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381"/>
      <c r="B104" s="124" t="s">
        <v>5</v>
      </c>
      <c r="C104" s="525"/>
      <c r="D104" s="525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381"/>
      <c r="B105" s="45" t="s">
        <v>129</v>
      </c>
      <c r="C105" s="514"/>
      <c r="D105" s="514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381"/>
      <c r="B106" s="112" t="s">
        <v>1</v>
      </c>
      <c r="C106" s="520"/>
      <c r="D106" s="520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381"/>
      <c r="B107" s="123" t="s">
        <v>2</v>
      </c>
      <c r="C107" s="524"/>
      <c r="D107" s="524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381"/>
      <c r="B108" s="123" t="s">
        <v>3</v>
      </c>
      <c r="C108" s="524"/>
      <c r="D108" s="524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381"/>
      <c r="B109" s="123" t="s">
        <v>4</v>
      </c>
      <c r="C109" s="524"/>
      <c r="D109" s="524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381"/>
      <c r="B110" s="124" t="s">
        <v>5</v>
      </c>
      <c r="C110" s="525"/>
      <c r="D110" s="525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381"/>
      <c r="B111" s="45" t="s">
        <v>128</v>
      </c>
      <c r="C111" s="514"/>
      <c r="D111" s="514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381"/>
      <c r="B112" s="125" t="s">
        <v>8</v>
      </c>
      <c r="C112" s="526"/>
      <c r="D112" s="526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381"/>
      <c r="B113" s="119" t="s">
        <v>2</v>
      </c>
      <c r="C113" s="523"/>
      <c r="D113" s="523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381"/>
      <c r="B114" s="119" t="s">
        <v>3</v>
      </c>
      <c r="C114" s="523"/>
      <c r="D114" s="523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381"/>
      <c r="B115" s="119" t="s">
        <v>4</v>
      </c>
      <c r="C115" s="523"/>
      <c r="D115" s="523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381"/>
      <c r="B116" s="119" t="s">
        <v>5</v>
      </c>
      <c r="C116" s="523"/>
      <c r="D116" s="523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381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381"/>
      <c r="B118" s="43" t="s">
        <v>131</v>
      </c>
      <c r="C118" s="513"/>
      <c r="D118" s="513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381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381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381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381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381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381"/>
      <c r="B124" s="54"/>
      <c r="C124" s="483"/>
      <c r="D124" s="483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381"/>
      <c r="B125" s="43" t="s">
        <v>126</v>
      </c>
      <c r="C125" s="513"/>
      <c r="D125" s="513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381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381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381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381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381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381"/>
      <c r="B131" s="54"/>
      <c r="C131" s="483"/>
      <c r="D131" s="483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381"/>
      <c r="B132" s="43" t="s">
        <v>127</v>
      </c>
      <c r="C132" s="513"/>
      <c r="D132" s="513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381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381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381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381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381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382" t="s">
        <v>203</v>
      </c>
      <c r="B138" s="385" t="s">
        <v>203</v>
      </c>
      <c r="C138" s="385"/>
      <c r="D138" s="385"/>
      <c r="E138" s="385"/>
      <c r="F138" s="385"/>
      <c r="G138" s="385"/>
      <c r="H138" s="385"/>
      <c r="I138" s="385"/>
      <c r="J138" s="385"/>
      <c r="K138" s="385"/>
    </row>
    <row r="139" spans="1:13">
      <c r="A139" s="382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382"/>
      <c r="B140" s="14" t="s">
        <v>9</v>
      </c>
      <c r="C140" s="508"/>
      <c r="D140" s="508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382"/>
      <c r="B141" s="3" t="s">
        <v>8</v>
      </c>
      <c r="C141" s="510"/>
      <c r="D141" s="510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382"/>
      <c r="B142" s="11" t="s">
        <v>2</v>
      </c>
      <c r="C142" s="527"/>
      <c r="D142" s="527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382"/>
      <c r="B143" s="11" t="s">
        <v>3</v>
      </c>
      <c r="C143" s="527"/>
      <c r="D143" s="527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382"/>
      <c r="B144" s="11" t="s">
        <v>4</v>
      </c>
      <c r="C144" s="527"/>
      <c r="D144" s="527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382"/>
      <c r="B145" s="11" t="s">
        <v>5</v>
      </c>
      <c r="C145" s="527"/>
      <c r="D145" s="527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382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382"/>
      <c r="B147" s="3" t="s">
        <v>8</v>
      </c>
      <c r="C147" s="510"/>
      <c r="D147" s="510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382"/>
      <c r="B148" s="11" t="s">
        <v>2</v>
      </c>
      <c r="C148" s="527"/>
      <c r="D148" s="527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382"/>
      <c r="B149" s="11" t="s">
        <v>3</v>
      </c>
      <c r="C149" s="527"/>
      <c r="D149" s="527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382"/>
      <c r="B150" s="11" t="s">
        <v>4</v>
      </c>
      <c r="C150" s="527"/>
      <c r="D150" s="527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382"/>
      <c r="B151" s="11" t="s">
        <v>5</v>
      </c>
      <c r="C151" s="527"/>
      <c r="D151" s="527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382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382"/>
      <c r="B153" s="92" t="s">
        <v>1</v>
      </c>
      <c r="C153" s="528"/>
      <c r="D153" s="528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382"/>
      <c r="B154" s="99" t="s">
        <v>2</v>
      </c>
      <c r="C154" s="529"/>
      <c r="D154" s="529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382"/>
      <c r="B155" s="99" t="s">
        <v>3</v>
      </c>
      <c r="C155" s="529"/>
      <c r="D155" s="529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382"/>
      <c r="B156" s="99" t="s">
        <v>4</v>
      </c>
      <c r="C156" s="529"/>
      <c r="D156" s="529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382"/>
      <c r="B157" s="101" t="s">
        <v>5</v>
      </c>
      <c r="C157" s="530"/>
      <c r="D157" s="530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382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382"/>
      <c r="B159" s="92" t="s">
        <v>1</v>
      </c>
      <c r="C159" s="528"/>
      <c r="D159" s="528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382"/>
      <c r="B160" s="99" t="s">
        <v>2</v>
      </c>
      <c r="C160" s="529"/>
      <c r="D160" s="529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382"/>
      <c r="B161" s="99" t="s">
        <v>3</v>
      </c>
      <c r="C161" s="529"/>
      <c r="D161" s="529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382"/>
      <c r="B162" s="99" t="s">
        <v>4</v>
      </c>
      <c r="C162" s="529"/>
      <c r="D162" s="529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382"/>
      <c r="B163" s="101" t="s">
        <v>5</v>
      </c>
      <c r="C163" s="530"/>
      <c r="D163" s="530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382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382"/>
      <c r="B165" s="3" t="s">
        <v>8</v>
      </c>
      <c r="C165" s="510"/>
      <c r="D165" s="510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382"/>
      <c r="B166" s="107" t="s">
        <v>2</v>
      </c>
      <c r="C166" s="531"/>
      <c r="D166" s="531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382"/>
      <c r="B167" s="107" t="s">
        <v>3</v>
      </c>
      <c r="C167" s="531"/>
      <c r="D167" s="531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382"/>
      <c r="B168" s="107" t="s">
        <v>4</v>
      </c>
      <c r="C168" s="531"/>
      <c r="D168" s="531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382"/>
      <c r="B169" s="107" t="s">
        <v>5</v>
      </c>
      <c r="C169" s="531"/>
      <c r="D169" s="531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382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382"/>
      <c r="B171" s="93" t="s">
        <v>131</v>
      </c>
      <c r="C171" s="532"/>
      <c r="D171" s="532"/>
      <c r="E171" s="94"/>
      <c r="F171" s="94"/>
      <c r="G171" s="94"/>
      <c r="H171" s="94"/>
      <c r="I171" s="94"/>
      <c r="J171" s="94"/>
      <c r="K171" s="95"/>
    </row>
    <row r="172" spans="1:13">
      <c r="A172" s="382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382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382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382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382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382"/>
      <c r="B177" s="105"/>
      <c r="C177" s="533"/>
      <c r="D177" s="533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382"/>
      <c r="B178" s="93" t="s">
        <v>126</v>
      </c>
      <c r="C178" s="532"/>
      <c r="D178" s="532"/>
      <c r="E178" s="94"/>
      <c r="F178" s="94"/>
      <c r="G178" s="94"/>
      <c r="H178" s="94"/>
      <c r="I178" s="94"/>
      <c r="J178" s="94"/>
      <c r="K178" s="95"/>
    </row>
    <row r="179" spans="1:13">
      <c r="A179" s="382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382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382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382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382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382"/>
      <c r="B184" s="105"/>
      <c r="C184" s="533"/>
      <c r="D184" s="533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382"/>
      <c r="B185" s="43" t="s">
        <v>127</v>
      </c>
      <c r="C185" s="513"/>
      <c r="D185" s="513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382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382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382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382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382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382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topLeftCell="A9" zoomScale="115" zoomScaleNormal="115" workbookViewId="0">
      <selection activeCell="U49" sqref="U49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392" t="s">
        <v>219</v>
      </c>
      <c r="B1" s="392"/>
      <c r="C1" s="392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</row>
    <row r="2" spans="1:259" ht="123.6" customHeight="1">
      <c r="A2" s="394" t="s">
        <v>220</v>
      </c>
      <c r="B2" s="394"/>
      <c r="C2" s="394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224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379" t="s">
        <v>317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390" t="s">
        <v>207</v>
      </c>
      <c r="B5" s="534"/>
      <c r="C5" s="534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221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535"/>
      <c r="C7" s="535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544">
        <v>1</v>
      </c>
      <c r="C8" s="544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553" t="str">
        <f>"delete price where catId="&amp;C8&amp;" and firma="&amp;B8&amp;";"</f>
        <v>delete price where catId=169 and firma=1;</v>
      </c>
      <c r="R8" s="554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554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554" t="str">
        <f t="shared" si="1"/>
        <v>insert into price (firma,catId,tiraz,cena) values (1,169,30,34.50);</v>
      </c>
      <c r="U8" s="554" t="str">
        <f t="shared" si="1"/>
        <v>insert into price (firma,catId,tiraz,cena) values (1,169,40,29.25);</v>
      </c>
      <c r="V8" s="554" t="str">
        <f t="shared" si="1"/>
        <v>insert into price (firma,catId,tiraz,cena) values (1,169,50,24.00);</v>
      </c>
      <c r="W8" s="554" t="str">
        <f t="shared" si="1"/>
        <v>insert into price (firma,catId,tiraz,cena) values (1,169,100,12.75);</v>
      </c>
      <c r="X8" s="554" t="str">
        <f t="shared" si="1"/>
        <v>insert into price (firma,catId,tiraz,cena) values (1,169,200,9.75);</v>
      </c>
      <c r="Y8" s="554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554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554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554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554" t="str">
        <f t="shared" ref="AC8:AD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554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222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535"/>
      <c r="C11" s="535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544">
        <v>10</v>
      </c>
      <c r="C12" s="544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553" t="str">
        <f>"delete price where catId="&amp;C12&amp;" and firma="&amp;B12&amp;";"</f>
        <v>delete price where catId=169 and firma=10;</v>
      </c>
      <c r="R12" s="554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554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554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554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554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554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554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554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554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554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554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554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554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208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221</v>
      </c>
      <c r="B16" s="174"/>
      <c r="C16" s="174"/>
      <c r="D16" s="147"/>
      <c r="E16" s="147"/>
      <c r="F16" s="147"/>
      <c r="G16" s="147"/>
      <c r="H16" s="147"/>
      <c r="I16" s="147"/>
      <c r="J16" s="136"/>
      <c r="K16" s="135"/>
    </row>
    <row r="17" spans="1:259" s="137" customFormat="1" ht="13.5" thickBot="1">
      <c r="A17" s="138" t="s">
        <v>7</v>
      </c>
      <c r="B17" s="535"/>
      <c r="C17" s="535"/>
      <c r="D17" s="566" t="s">
        <v>209</v>
      </c>
      <c r="E17" s="150">
        <v>20</v>
      </c>
      <c r="F17" s="151">
        <v>30</v>
      </c>
      <c r="G17" s="150">
        <v>50</v>
      </c>
      <c r="H17" s="151">
        <v>100</v>
      </c>
      <c r="I17" s="152">
        <v>200</v>
      </c>
      <c r="J17" s="152">
        <v>400</v>
      </c>
      <c r="K17" s="153">
        <v>600</v>
      </c>
      <c r="L17" s="153">
        <v>800</v>
      </c>
      <c r="M17" s="153">
        <v>1000</v>
      </c>
    </row>
    <row r="18" spans="1:259" s="137" customFormat="1" ht="16.5" customHeight="1">
      <c r="A18" s="154" t="s">
        <v>70</v>
      </c>
      <c r="B18" s="545">
        <v>1</v>
      </c>
      <c r="C18" s="545">
        <v>170</v>
      </c>
      <c r="D18" s="567" t="s">
        <v>223</v>
      </c>
      <c r="E18" s="155">
        <f>E22*1.5</f>
        <v>52.5</v>
      </c>
      <c r="F18" s="155">
        <f t="shared" ref="F18:M18" si="13">F22*1.5</f>
        <v>44.999955</v>
      </c>
      <c r="G18" s="155">
        <f t="shared" si="13"/>
        <v>36</v>
      </c>
      <c r="H18" s="155">
        <f t="shared" si="13"/>
        <v>27</v>
      </c>
      <c r="I18" s="155">
        <f t="shared" si="13"/>
        <v>24</v>
      </c>
      <c r="J18" s="155">
        <f t="shared" si="13"/>
        <v>22.5</v>
      </c>
      <c r="K18" s="155">
        <f t="shared" si="13"/>
        <v>21</v>
      </c>
      <c r="L18" s="155">
        <f t="shared" si="13"/>
        <v>19.5</v>
      </c>
      <c r="M18" s="155">
        <f t="shared" si="13"/>
        <v>18</v>
      </c>
      <c r="Q18" s="553" t="str">
        <f>"delete price where catId="&amp;C18&amp;" and firma="&amp;B18&amp;";"</f>
        <v>delete price where catId=170 and firma=1;</v>
      </c>
      <c r="R18" s="559"/>
      <c r="S18" s="554" t="str">
        <f>"insert into price (firma,catId,tiraz,cena) values ("&amp;$B18&amp;","&amp;$C18&amp;","&amp;E$17&amp;","&amp;SUBSTITUTE(TEXT(E18,"0,00"),",",".")&amp;");"</f>
        <v>insert into price (firma,catId,tiraz,cena) values (1,170,20,52.50);</v>
      </c>
      <c r="T18" s="554" t="str">
        <f t="shared" ref="T18:X18" si="14">"insert into price (firma,catId,tiraz,cena) values ("&amp;$B18&amp;","&amp;$C18&amp;","&amp;F$17&amp;","&amp;SUBSTITUTE(TEXT(F18,"0,00"),",",".")&amp;");"</f>
        <v>insert into price (firma,catId,tiraz,cena) values (1,170,30,45.00);</v>
      </c>
      <c r="U18" s="554" t="str">
        <f t="shared" si="14"/>
        <v>insert into price (firma,catId,tiraz,cena) values (1,170,50,36.00);</v>
      </c>
      <c r="V18" s="554" t="str">
        <f t="shared" si="14"/>
        <v>insert into price (firma,catId,tiraz,cena) values (1,170,100,27.00);</v>
      </c>
      <c r="W18" s="554" t="str">
        <f t="shared" si="14"/>
        <v>insert into price (firma,catId,tiraz,cena) values (1,170,200,24.00);</v>
      </c>
      <c r="X18" s="554" t="str">
        <f t="shared" si="14"/>
        <v>insert into price (firma,catId,tiraz,cena) values (1,170,400,22.50);</v>
      </c>
      <c r="Y18" s="554" t="str">
        <f>"insert into price (firma,catId,tiraz,cena) values ("&amp;$B18&amp;","&amp;$C18&amp;","&amp;K$17&amp;","&amp;SUBSTITUTE(TEXT(K18,"0,00"),",",".")&amp;");"</f>
        <v>insert into price (firma,catId,tiraz,cena) values (1,170,600,21.00);</v>
      </c>
      <c r="Z18" s="554" t="str">
        <f t="shared" ref="Z18" si="15">"insert into price (firma,catId,tiraz,cena) values ("&amp;$B18&amp;","&amp;$C18&amp;","&amp;L$17&amp;","&amp;SUBSTITUTE(TEXT(L18,"0,00"),",",".")&amp;");"</f>
        <v>insert into price (firma,catId,tiraz,cena) values (1,170,800,19.50);</v>
      </c>
      <c r="AA18" s="554" t="str">
        <f>"insert into price (firma,catId,tiraz,cena) values ("&amp;$B18&amp;","&amp;$C18&amp;","&amp;M$17&amp;","&amp;SUBSTITUTE(TEXT(M18,"0,00"),",",".")&amp;");"</f>
        <v>insert into price (firma,catId,tiraz,cena) values (1,170,1000,18.00);</v>
      </c>
      <c r="AB18" s="554"/>
    </row>
    <row r="19" spans="1:259" s="137" customFormat="1" ht="16.5" customHeight="1">
      <c r="A19" s="133" t="s">
        <v>206</v>
      </c>
      <c r="B19" s="133"/>
      <c r="C19" s="133"/>
      <c r="D19" s="568"/>
      <c r="E19" s="175"/>
      <c r="F19" s="175"/>
      <c r="G19" s="175"/>
      <c r="H19" s="175"/>
      <c r="I19" s="175"/>
      <c r="J19" s="175"/>
      <c r="K19" s="175"/>
      <c r="L19" s="175"/>
      <c r="M19" s="175"/>
      <c r="R19" s="560"/>
    </row>
    <row r="20" spans="1:259" s="137" customFormat="1" ht="21" thickBot="1">
      <c r="A20" s="174" t="s">
        <v>222</v>
      </c>
      <c r="B20" s="174"/>
      <c r="C20" s="174"/>
      <c r="D20" s="560"/>
      <c r="R20" s="560"/>
    </row>
    <row r="21" spans="1:259" s="137" customFormat="1" ht="18" customHeight="1" thickBot="1">
      <c r="A21" s="138" t="s">
        <v>7</v>
      </c>
      <c r="B21" s="535"/>
      <c r="C21" s="535"/>
      <c r="D21" s="566" t="s">
        <v>209</v>
      </c>
      <c r="E21" s="150">
        <v>20</v>
      </c>
      <c r="F21" s="151">
        <v>30</v>
      </c>
      <c r="G21" s="150">
        <v>50</v>
      </c>
      <c r="H21" s="151">
        <v>100</v>
      </c>
      <c r="I21" s="152">
        <v>200</v>
      </c>
      <c r="J21" s="152">
        <v>400</v>
      </c>
      <c r="K21" s="153">
        <v>600</v>
      </c>
      <c r="L21" s="153">
        <v>800</v>
      </c>
      <c r="M21" s="153">
        <v>1000</v>
      </c>
      <c r="R21" s="560"/>
    </row>
    <row r="22" spans="1:259" ht="24.75" customHeight="1">
      <c r="A22" s="154" t="s">
        <v>70</v>
      </c>
      <c r="B22" s="545">
        <v>10</v>
      </c>
      <c r="C22" s="545">
        <v>170</v>
      </c>
      <c r="D22" s="567" t="s">
        <v>210</v>
      </c>
      <c r="E22" s="155">
        <v>35</v>
      </c>
      <c r="F22" s="155">
        <v>29.999969999999998</v>
      </c>
      <c r="G22" s="155">
        <v>24</v>
      </c>
      <c r="H22" s="155">
        <v>18</v>
      </c>
      <c r="I22" s="156">
        <v>16</v>
      </c>
      <c r="J22" s="156">
        <v>15</v>
      </c>
      <c r="K22" s="157">
        <v>14</v>
      </c>
      <c r="L22" s="157">
        <v>13</v>
      </c>
      <c r="M22" s="157">
        <v>12</v>
      </c>
      <c r="N22" s="132"/>
      <c r="O22" s="132"/>
      <c r="P22" s="132"/>
      <c r="Q22" s="553" t="str">
        <f>"delete price where catId="&amp;C22&amp;" and firma="&amp;B22&amp;";"</f>
        <v>delete price where catId=170 and firma=10;</v>
      </c>
      <c r="R22" s="559"/>
      <c r="S22" s="554" t="str">
        <f>"insert into price (firma,catId,tiraz,cena) values ("&amp;$B22&amp;","&amp;$C22&amp;","&amp;E$17&amp;","&amp;SUBSTITUTE(TEXT(E22,"0,00"),",",".")&amp;");"</f>
        <v>insert into price (firma,catId,tiraz,cena) values (10,170,20,35.00);</v>
      </c>
      <c r="T22" s="554" t="str">
        <f t="shared" ref="T22" si="16">"insert into price (firma,catId,tiraz,cena) values ("&amp;$B22&amp;","&amp;$C22&amp;","&amp;F$17&amp;","&amp;SUBSTITUTE(TEXT(F22,"0,00"),",",".")&amp;");"</f>
        <v>insert into price (firma,catId,tiraz,cena) values (10,170,30,30.00);</v>
      </c>
      <c r="U22" s="554" t="str">
        <f t="shared" ref="U22" si="17">"insert into price (firma,catId,tiraz,cena) values ("&amp;$B22&amp;","&amp;$C22&amp;","&amp;G$17&amp;","&amp;SUBSTITUTE(TEXT(G22,"0,00"),",",".")&amp;");"</f>
        <v>insert into price (firma,catId,tiraz,cena) values (10,170,50,24.00);</v>
      </c>
      <c r="V22" s="554" t="str">
        <f t="shared" ref="V22" si="18">"insert into price (firma,catId,tiraz,cena) values ("&amp;$B22&amp;","&amp;$C22&amp;","&amp;H$17&amp;","&amp;SUBSTITUTE(TEXT(H22,"0,00"),",",".")&amp;");"</f>
        <v>insert into price (firma,catId,tiraz,cena) values (10,170,100,18.00);</v>
      </c>
      <c r="W22" s="554" t="str">
        <f t="shared" ref="W22" si="19">"insert into price (firma,catId,tiraz,cena) values ("&amp;$B22&amp;","&amp;$C22&amp;","&amp;I$17&amp;","&amp;SUBSTITUTE(TEXT(I22,"0,00"),",",".")&amp;");"</f>
        <v>insert into price (firma,catId,tiraz,cena) values (10,170,200,16.00);</v>
      </c>
      <c r="X22" s="554" t="str">
        <f t="shared" ref="X22" si="20">"insert into price (firma,catId,tiraz,cena) values ("&amp;$B22&amp;","&amp;$C22&amp;","&amp;J$17&amp;","&amp;SUBSTITUTE(TEXT(J22,"0,00"),",",".")&amp;");"</f>
        <v>insert into price (firma,catId,tiraz,cena) values (10,170,400,15.00);</v>
      </c>
      <c r="Y22" s="554" t="str">
        <f>"insert into price (firma,catId,tiraz,cena) values ("&amp;$B22&amp;","&amp;$C22&amp;","&amp;K$17&amp;","&amp;SUBSTITUTE(TEXT(K22,"0,00"),",",".")&amp;");"</f>
        <v>insert into price (firma,catId,tiraz,cena) values (10,170,600,14.00);</v>
      </c>
      <c r="Z22" s="554" t="str">
        <f t="shared" ref="Z22" si="21">"insert into price (firma,catId,tiraz,cena) values ("&amp;$B22&amp;","&amp;$C22&amp;","&amp;L$17&amp;","&amp;SUBSTITUTE(TEXT(L22,"0,00"),",",".")&amp;");"</f>
        <v>insert into price (firma,catId,tiraz,cena) values (10,170,800,13.00);</v>
      </c>
      <c r="AA22" s="554" t="str">
        <f>"insert into price (firma,catId,tiraz,cena) values ("&amp;$B22&amp;","&amp;$C22&amp;","&amp;M$17&amp;","&amp;SUBSTITUTE(TEXT(M22,"0,00"),",",".")&amp;");"</f>
        <v>insert into price (firma,catId,tiraz,cena) values (10,170,1000,12.00);</v>
      </c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147"/>
      <c r="F23" s="147"/>
      <c r="G23" s="147"/>
      <c r="H23" s="147"/>
      <c r="I23" s="135"/>
      <c r="J23" s="136"/>
      <c r="K23" s="135"/>
      <c r="L23" s="132"/>
      <c r="M23" s="132"/>
      <c r="N23" s="132"/>
      <c r="O23" s="132"/>
      <c r="P23" s="132"/>
      <c r="Q23" s="132"/>
      <c r="R23" s="561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135"/>
      <c r="F24" s="135"/>
      <c r="G24" s="135"/>
      <c r="H24" s="135"/>
      <c r="I24" s="135"/>
      <c r="J24" s="136"/>
      <c r="K24" s="135"/>
      <c r="L24" s="132"/>
      <c r="M24" s="132"/>
      <c r="N24" s="132"/>
      <c r="O24" s="132"/>
      <c r="P24" s="132"/>
      <c r="Q24" s="132"/>
      <c r="R24" s="561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135"/>
      <c r="F25" s="135"/>
      <c r="G25" s="135"/>
      <c r="H25" s="135"/>
      <c r="I25" s="135"/>
      <c r="J25" s="136"/>
      <c r="K25" s="135"/>
      <c r="L25" s="132"/>
      <c r="M25" s="132"/>
      <c r="N25" s="132"/>
      <c r="O25" s="132"/>
      <c r="P25" s="132"/>
      <c r="Q25" s="132"/>
      <c r="R25" s="561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397" t="s">
        <v>211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132"/>
      <c r="M26" s="132"/>
      <c r="N26" s="132"/>
      <c r="O26" s="132"/>
      <c r="P26" s="132"/>
      <c r="Q26" s="132"/>
      <c r="R26" s="561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221</v>
      </c>
      <c r="B27" s="174"/>
      <c r="C27" s="174"/>
      <c r="D27" s="562"/>
      <c r="E27" s="186"/>
      <c r="F27" s="186"/>
      <c r="G27" s="186"/>
      <c r="H27" s="186"/>
      <c r="I27" s="186"/>
      <c r="J27" s="187"/>
      <c r="K27" s="187"/>
      <c r="L27" s="132"/>
      <c r="M27" s="132"/>
      <c r="N27" s="132"/>
      <c r="O27" s="132"/>
      <c r="P27" s="132"/>
      <c r="Q27" s="132"/>
      <c r="R27" s="561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546"/>
      <c r="C28" s="546"/>
      <c r="D28" s="563" t="s">
        <v>209</v>
      </c>
      <c r="E28" s="160">
        <v>20</v>
      </c>
      <c r="F28" s="160">
        <v>30</v>
      </c>
      <c r="G28" s="160">
        <v>50</v>
      </c>
      <c r="H28" s="160">
        <v>100</v>
      </c>
      <c r="I28" s="160">
        <v>200</v>
      </c>
      <c r="J28" s="161">
        <v>400</v>
      </c>
      <c r="K28" s="161">
        <v>600</v>
      </c>
      <c r="L28" s="161">
        <v>800</v>
      </c>
      <c r="M28" s="161">
        <v>1000</v>
      </c>
      <c r="N28" s="132"/>
      <c r="O28" s="132"/>
      <c r="P28" s="132"/>
      <c r="Q28" s="132"/>
      <c r="R28" s="561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547">
        <v>1</v>
      </c>
      <c r="C29" s="547">
        <v>171</v>
      </c>
      <c r="D29" s="564" t="s">
        <v>223</v>
      </c>
      <c r="E29" s="180">
        <f>E32*1.5</f>
        <v>44.55</v>
      </c>
      <c r="F29" s="180">
        <f t="shared" ref="F29:M29" si="22">F32*1.5</f>
        <v>36</v>
      </c>
      <c r="G29" s="180">
        <f t="shared" si="22"/>
        <v>29.4</v>
      </c>
      <c r="H29" s="180">
        <f t="shared" si="22"/>
        <v>20.625000000000004</v>
      </c>
      <c r="I29" s="180">
        <f t="shared" si="22"/>
        <v>12.75</v>
      </c>
      <c r="J29" s="180">
        <f t="shared" si="22"/>
        <v>11.25</v>
      </c>
      <c r="K29" s="180">
        <f t="shared" si="22"/>
        <v>10.5</v>
      </c>
      <c r="L29" s="180">
        <f t="shared" si="22"/>
        <v>9.75</v>
      </c>
      <c r="M29" s="180">
        <f t="shared" si="22"/>
        <v>9</v>
      </c>
      <c r="N29" s="132"/>
      <c r="O29" s="132"/>
      <c r="P29" s="132"/>
      <c r="Q29" s="553" t="str">
        <f>"delete price where catId="&amp;C29&amp;" and firma="&amp;B29&amp;";"</f>
        <v>delete price where catId=171 and firma=1;</v>
      </c>
      <c r="R29" s="559"/>
      <c r="S29" s="554" t="str">
        <f>"insert into price (firma,catId,tiraz,cena) values ("&amp;$B29&amp;","&amp;$C29&amp;","&amp;E$28&amp;","&amp;SUBSTITUTE(TEXT(E29,"0,00"),",",".")&amp;");"</f>
        <v>insert into price (firma,catId,tiraz,cena) values (1,171,20,44.55);</v>
      </c>
      <c r="T29" s="554" t="str">
        <f t="shared" ref="T29:AA29" si="23">"insert into price (firma,catId,tiraz,cena) values ("&amp;$B29&amp;","&amp;$C29&amp;","&amp;F$28&amp;","&amp;SUBSTITUTE(TEXT(F29,"0,00"),",",".")&amp;");"</f>
        <v>insert into price (firma,catId,tiraz,cena) values (1,171,30,36.00);</v>
      </c>
      <c r="U29" s="554" t="str">
        <f t="shared" si="23"/>
        <v>insert into price (firma,catId,tiraz,cena) values (1,171,50,29.40);</v>
      </c>
      <c r="V29" s="554" t="str">
        <f t="shared" si="23"/>
        <v>insert into price (firma,catId,tiraz,cena) values (1,171,100,20.63);</v>
      </c>
      <c r="W29" s="554" t="str">
        <f t="shared" si="23"/>
        <v>insert into price (firma,catId,tiraz,cena) values (1,171,200,12.75);</v>
      </c>
      <c r="X29" s="554" t="str">
        <f t="shared" si="23"/>
        <v>insert into price (firma,catId,tiraz,cena) values (1,171,400,11.25);</v>
      </c>
      <c r="Y29" s="554" t="str">
        <f t="shared" si="23"/>
        <v>insert into price (firma,catId,tiraz,cena) values (1,171,600,10.50);</v>
      </c>
      <c r="Z29" s="554" t="str">
        <f t="shared" si="23"/>
        <v>insert into price (firma,catId,tiraz,cena) values (1,171,800,9.75);</v>
      </c>
      <c r="AA29" s="554" t="str">
        <f>"insert into price (firma,catId,tiraz,cena) values ("&amp;$B29&amp;","&amp;$C29&amp;","&amp;M$28&amp;","&amp;SUBSTITUTE(TEXT(M29,"0,00"),",",".")&amp;");"</f>
        <v>insert into price (firma,catId,tiraz,cena) values (1,171,1000,9.00);</v>
      </c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222</v>
      </c>
      <c r="B30" s="174"/>
      <c r="C30" s="174"/>
      <c r="D30" s="565"/>
      <c r="E30" s="183"/>
      <c r="F30" s="181"/>
      <c r="G30" s="181"/>
      <c r="H30" s="181"/>
      <c r="I30" s="181"/>
      <c r="J30" s="184"/>
      <c r="K30" s="184"/>
      <c r="L30" s="185"/>
      <c r="M30" s="184"/>
      <c r="N30" s="132"/>
      <c r="O30" s="132"/>
      <c r="P30" s="132"/>
      <c r="Q30" s="132"/>
      <c r="R30" s="561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546"/>
      <c r="C31" s="546"/>
      <c r="D31" s="563" t="s">
        <v>209</v>
      </c>
      <c r="E31" s="160">
        <v>20</v>
      </c>
      <c r="F31" s="160">
        <v>30</v>
      </c>
      <c r="G31" s="160">
        <v>50</v>
      </c>
      <c r="H31" s="160">
        <v>100</v>
      </c>
      <c r="I31" s="160">
        <v>200</v>
      </c>
      <c r="J31" s="161">
        <v>400</v>
      </c>
      <c r="K31" s="161">
        <v>600</v>
      </c>
      <c r="L31" s="161">
        <v>800</v>
      </c>
      <c r="M31" s="161">
        <v>1000</v>
      </c>
      <c r="N31" s="162"/>
      <c r="O31" s="162"/>
      <c r="P31" s="162"/>
      <c r="Q31" s="132"/>
      <c r="R31" s="561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547">
        <v>10</v>
      </c>
      <c r="C32" s="547">
        <v>171</v>
      </c>
      <c r="D32" s="564" t="s">
        <v>210</v>
      </c>
      <c r="E32" s="180">
        <v>29.7</v>
      </c>
      <c r="F32" s="181">
        <v>24</v>
      </c>
      <c r="G32" s="181">
        <v>19.599999999999998</v>
      </c>
      <c r="H32" s="181">
        <v>13.750000000000002</v>
      </c>
      <c r="I32" s="181">
        <v>8.5</v>
      </c>
      <c r="J32" s="181">
        <v>7.5</v>
      </c>
      <c r="K32" s="181">
        <v>7</v>
      </c>
      <c r="L32" s="182">
        <v>6.5</v>
      </c>
      <c r="M32" s="181">
        <v>6</v>
      </c>
      <c r="N32" s="132"/>
      <c r="O32" s="132"/>
      <c r="P32" s="132"/>
      <c r="Q32" s="553" t="str">
        <f>"delete price where catId="&amp;C32&amp;" and firma="&amp;B32&amp;";"</f>
        <v>delete price where catId=171 and firma=10;</v>
      </c>
      <c r="R32" s="559"/>
      <c r="S32" s="554" t="str">
        <f>"insert into price (firma,catId,tiraz,cena) values ("&amp;$B32&amp;","&amp;$C32&amp;","&amp;E$28&amp;","&amp;SUBSTITUTE(TEXT(E32,"0,00"),",",".")&amp;");"</f>
        <v>insert into price (firma,catId,tiraz,cena) values (10,171,20,29.70);</v>
      </c>
      <c r="T32" s="554" t="str">
        <f t="shared" ref="T32" si="24">"insert into price (firma,catId,tiraz,cena) values ("&amp;$B32&amp;","&amp;$C32&amp;","&amp;F$28&amp;","&amp;SUBSTITUTE(TEXT(F32,"0,00"),",",".")&amp;");"</f>
        <v>insert into price (firma,catId,tiraz,cena) values (10,171,30,24.00);</v>
      </c>
      <c r="U32" s="554" t="str">
        <f t="shared" ref="U32" si="25">"insert into price (firma,catId,tiraz,cena) values ("&amp;$B32&amp;","&amp;$C32&amp;","&amp;G$28&amp;","&amp;SUBSTITUTE(TEXT(G32,"0,00"),",",".")&amp;");"</f>
        <v>insert into price (firma,catId,tiraz,cena) values (10,171,50,19.60);</v>
      </c>
      <c r="V32" s="554" t="str">
        <f t="shared" ref="V32" si="26">"insert into price (firma,catId,tiraz,cena) values ("&amp;$B32&amp;","&amp;$C32&amp;","&amp;H$28&amp;","&amp;SUBSTITUTE(TEXT(H32,"0,00"),",",".")&amp;");"</f>
        <v>insert into price (firma,catId,tiraz,cena) values (10,171,100,13.75);</v>
      </c>
      <c r="W32" s="554" t="str">
        <f t="shared" ref="W32" si="27">"insert into price (firma,catId,tiraz,cena) values ("&amp;$B32&amp;","&amp;$C32&amp;","&amp;I$28&amp;","&amp;SUBSTITUTE(TEXT(I32,"0,00"),",",".")&amp;");"</f>
        <v>insert into price (firma,catId,tiraz,cena) values (10,171,200,8.50);</v>
      </c>
      <c r="X32" s="554" t="str">
        <f t="shared" ref="X32" si="28">"insert into price (firma,catId,tiraz,cena) values ("&amp;$B32&amp;","&amp;$C32&amp;","&amp;J$28&amp;","&amp;SUBSTITUTE(TEXT(J32,"0,00"),",",".")&amp;");"</f>
        <v>insert into price (firma,catId,tiraz,cena) values (10,171,400,7.50);</v>
      </c>
      <c r="Y32" s="554" t="str">
        <f t="shared" ref="Y32" si="29">"insert into price (firma,catId,tiraz,cena) values ("&amp;$B32&amp;","&amp;$C32&amp;","&amp;K$28&amp;","&amp;SUBSTITUTE(TEXT(K32,"0,00"),",",".")&amp;");"</f>
        <v>insert into price (firma,catId,tiraz,cena) values (10,171,600,7.00);</v>
      </c>
      <c r="Z32" s="554" t="str">
        <f t="shared" ref="Z32" si="30">"insert into price (firma,catId,tiraz,cena) values ("&amp;$B32&amp;","&amp;$C32&amp;","&amp;L$28&amp;","&amp;SUBSTITUTE(TEXT(L32,"0,00"),",",".")&amp;");"</f>
        <v>insert into price (firma,catId,tiraz,cena) values (10,171,800,6.50);</v>
      </c>
      <c r="AA32" s="554" t="str">
        <f>"insert into price (firma,catId,tiraz,cena) values ("&amp;$B32&amp;","&amp;$C32&amp;","&amp;M$28&amp;","&amp;SUBSTITUTE(TEXT(M32,"0,00"),",",".")&amp;");"</f>
        <v>insert into price (firma,catId,tiraz,cena) values (10,171,1000,6.00);</v>
      </c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397" t="s">
        <v>212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221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546"/>
      <c r="C37" s="546"/>
      <c r="D37" s="569" t="s">
        <v>209</v>
      </c>
      <c r="E37" s="570"/>
      <c r="F37" s="190">
        <v>10</v>
      </c>
      <c r="G37" s="190">
        <v>100</v>
      </c>
      <c r="H37" s="580">
        <v>200</v>
      </c>
      <c r="I37" s="580"/>
      <c r="J37" s="580"/>
      <c r="K37" s="137"/>
      <c r="L37" s="398"/>
      <c r="M37" s="398"/>
      <c r="N37" s="398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548">
        <v>1</v>
      </c>
      <c r="C38" s="555">
        <v>173</v>
      </c>
      <c r="D38" s="571" t="s">
        <v>227</v>
      </c>
      <c r="E38" s="572"/>
      <c r="F38" s="191">
        <f>F45*1.5</f>
        <v>195</v>
      </c>
      <c r="G38" s="191">
        <f>G45*1.5</f>
        <v>135</v>
      </c>
      <c r="H38" s="581" t="s">
        <v>214</v>
      </c>
      <c r="I38" s="581"/>
      <c r="J38" s="581"/>
      <c r="K38" s="188"/>
      <c r="L38" s="396"/>
      <c r="M38" s="396"/>
      <c r="N38" s="396"/>
      <c r="O38" s="132"/>
      <c r="P38" s="132"/>
      <c r="Q38" s="553" t="str">
        <f>"delete price where catId="&amp;C38&amp;" and firma="&amp;B38&amp;";"</f>
        <v>delete price where catId=173 and firma=1;</v>
      </c>
      <c r="R38" s="559"/>
      <c r="S38" s="559"/>
      <c r="T38" s="554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554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554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548">
        <v>1</v>
      </c>
      <c r="C39" s="555">
        <v>174</v>
      </c>
      <c r="D39" s="573" t="s">
        <v>226</v>
      </c>
      <c r="E39" s="574"/>
      <c r="F39" s="191">
        <f t="shared" ref="F39:G41" si="31">F46*1.5</f>
        <v>150</v>
      </c>
      <c r="G39" s="191">
        <f t="shared" si="31"/>
        <v>108</v>
      </c>
      <c r="H39" s="582"/>
      <c r="I39" s="582"/>
      <c r="J39" s="582"/>
      <c r="K39" s="189"/>
      <c r="L39" s="396"/>
      <c r="M39" s="396"/>
      <c r="N39" s="396"/>
      <c r="Q39" s="553" t="str">
        <f t="shared" ref="Q39:Q41" si="32">"delete price where catId="&amp;C39&amp;" and firma="&amp;B39&amp;";"</f>
        <v>delete price where catId=174 and firma=1;</v>
      </c>
      <c r="R39" s="559"/>
      <c r="S39" s="559"/>
      <c r="T39" s="554" t="str">
        <f t="shared" ref="T39:T41" si="33">"insert into price (firma,catId,tiraz,cena) values ("&amp;$B39&amp;","&amp;$C39&amp;","&amp;F$37&amp;","&amp;SUBSTITUTE(TEXT(F39,"0,00"),",",".")&amp;");"</f>
        <v>insert into price (firma,catId,tiraz,cena) values (1,174,10,150.00);</v>
      </c>
      <c r="U39" s="554" t="str">
        <f t="shared" ref="U39:U41" si="34">"insert into price (firma,catId,tiraz,cena) values ("&amp;$B39&amp;","&amp;$C39&amp;","&amp;G$37&amp;","&amp;SUBSTITUTE(TEXT(G39,"0,00"),",",".")&amp;");"</f>
        <v>insert into price (firma,catId,tiraz,cena) values (1,174,100,108.00);</v>
      </c>
      <c r="V39" s="554"/>
    </row>
    <row r="40" spans="1:259" ht="18.75" customHeight="1">
      <c r="A40" s="171" t="s">
        <v>73</v>
      </c>
      <c r="B40" s="548">
        <v>1</v>
      </c>
      <c r="C40" s="555">
        <v>175</v>
      </c>
      <c r="D40" s="573" t="s">
        <v>225</v>
      </c>
      <c r="E40" s="574"/>
      <c r="F40" s="191">
        <f t="shared" si="31"/>
        <v>105</v>
      </c>
      <c r="G40" s="191">
        <f t="shared" si="31"/>
        <v>67.5</v>
      </c>
      <c r="H40" s="582"/>
      <c r="I40" s="582"/>
      <c r="J40" s="582"/>
      <c r="K40" s="189"/>
      <c r="L40" s="396"/>
      <c r="M40" s="396"/>
      <c r="N40" s="396"/>
      <c r="O40" s="132"/>
      <c r="P40" s="132"/>
      <c r="Q40" s="553" t="str">
        <f t="shared" si="32"/>
        <v>delete price where catId=175 and firma=1;</v>
      </c>
      <c r="R40" s="559"/>
      <c r="S40" s="559"/>
      <c r="T40" s="554" t="str">
        <f t="shared" si="33"/>
        <v>insert into price (firma,catId,tiraz,cena) values (1,175,10,105.00);</v>
      </c>
      <c r="U40" s="554" t="str">
        <f t="shared" si="34"/>
        <v>insert into price (firma,catId,tiraz,cena) values (1,175,100,67.50);</v>
      </c>
      <c r="V40" s="554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217</v>
      </c>
      <c r="B41" s="548">
        <v>1</v>
      </c>
      <c r="C41" s="555">
        <v>279</v>
      </c>
      <c r="D41" s="575" t="s">
        <v>223</v>
      </c>
      <c r="E41" s="576"/>
      <c r="F41" s="191">
        <f t="shared" si="31"/>
        <v>82.5</v>
      </c>
      <c r="G41" s="191">
        <f t="shared" si="31"/>
        <v>49.5</v>
      </c>
      <c r="H41" s="583"/>
      <c r="I41" s="583"/>
      <c r="J41" s="583"/>
      <c r="K41" s="189"/>
      <c r="L41" s="396"/>
      <c r="M41" s="396"/>
      <c r="N41" s="396"/>
      <c r="O41" s="132"/>
      <c r="P41" s="132"/>
      <c r="Q41" s="553" t="str">
        <f t="shared" si="32"/>
        <v>delete price where catId=279 and firma=1;</v>
      </c>
      <c r="R41" s="559"/>
      <c r="S41" s="559"/>
      <c r="T41" s="554" t="str">
        <f t="shared" si="33"/>
        <v>insert into price (firma,catId,tiraz,cena) values (1,279,10,82.50);</v>
      </c>
      <c r="U41" s="554" t="str">
        <f t="shared" si="34"/>
        <v>insert into price (firma,catId,tiraz,cena) values (1,279,100,49.50);</v>
      </c>
      <c r="V41" s="554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549"/>
      <c r="D42" s="577"/>
      <c r="E42" s="577"/>
      <c r="F42" s="194"/>
      <c r="G42" s="194"/>
      <c r="H42" s="579"/>
      <c r="I42" s="579"/>
      <c r="J42" s="579"/>
      <c r="R42" s="579"/>
      <c r="S42" s="579"/>
    </row>
    <row r="43" spans="1:259" ht="24" thickBot="1">
      <c r="A43" s="174" t="s">
        <v>222</v>
      </c>
      <c r="B43" s="550"/>
      <c r="C43" s="174"/>
      <c r="D43" s="578"/>
      <c r="E43" s="578"/>
      <c r="F43" s="195"/>
      <c r="G43" s="195"/>
      <c r="H43" s="561"/>
      <c r="I43" s="561"/>
      <c r="J43" s="561"/>
      <c r="K43" s="158"/>
      <c r="L43" s="132"/>
      <c r="M43" s="132"/>
      <c r="N43" s="132"/>
      <c r="R43" s="579"/>
      <c r="S43" s="579"/>
    </row>
    <row r="44" spans="1:259" ht="13.5" thickBot="1">
      <c r="A44" s="159" t="s">
        <v>71</v>
      </c>
      <c r="B44" s="551"/>
      <c r="C44" s="546"/>
      <c r="D44" s="569" t="s">
        <v>209</v>
      </c>
      <c r="E44" s="570"/>
      <c r="F44" s="190">
        <v>10</v>
      </c>
      <c r="G44" s="190">
        <v>100</v>
      </c>
      <c r="H44" s="580">
        <v>200</v>
      </c>
      <c r="I44" s="580"/>
      <c r="J44" s="580"/>
      <c r="K44" s="137"/>
      <c r="L44" s="398"/>
      <c r="M44" s="398"/>
      <c r="N44" s="398"/>
      <c r="R44" s="579"/>
      <c r="S44" s="579"/>
    </row>
    <row r="45" spans="1:259" ht="15">
      <c r="A45" s="170">
        <v>1</v>
      </c>
      <c r="B45" s="548">
        <v>10</v>
      </c>
      <c r="C45" s="555">
        <v>173</v>
      </c>
      <c r="D45" s="571" t="s">
        <v>213</v>
      </c>
      <c r="E45" s="572"/>
      <c r="F45" s="191">
        <v>130</v>
      </c>
      <c r="G45" s="192">
        <v>90</v>
      </c>
      <c r="H45" s="581" t="s">
        <v>214</v>
      </c>
      <c r="I45" s="581"/>
      <c r="J45" s="581"/>
      <c r="K45" s="188"/>
      <c r="L45" s="396"/>
      <c r="M45" s="396"/>
      <c r="N45" s="396"/>
      <c r="Q45" s="553" t="str">
        <f>"delete price where catId="&amp;C45&amp;" and firma="&amp;B45&amp;";"</f>
        <v>delete price where catId=173 and firma=10;</v>
      </c>
      <c r="R45" s="559"/>
      <c r="S45" s="559"/>
      <c r="T45" s="554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554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554"/>
    </row>
    <row r="46" spans="1:259" ht="15">
      <c r="A46" s="171" t="s">
        <v>72</v>
      </c>
      <c r="B46" s="548">
        <v>10</v>
      </c>
      <c r="C46" s="555">
        <v>174</v>
      </c>
      <c r="D46" s="573" t="s">
        <v>215</v>
      </c>
      <c r="E46" s="574"/>
      <c r="F46" s="191">
        <v>100</v>
      </c>
      <c r="G46" s="193">
        <v>72</v>
      </c>
      <c r="H46" s="582"/>
      <c r="I46" s="582"/>
      <c r="J46" s="582"/>
      <c r="K46" s="189"/>
      <c r="L46" s="396"/>
      <c r="M46" s="396"/>
      <c r="N46" s="396"/>
      <c r="Q46" s="553" t="str">
        <f t="shared" ref="Q46:Q48" si="35">"delete price where catId="&amp;C46&amp;" and firma="&amp;B46&amp;";"</f>
        <v>delete price where catId=174 and firma=10;</v>
      </c>
      <c r="R46" s="559"/>
      <c r="S46" s="559"/>
      <c r="T46" s="554" t="str">
        <f t="shared" ref="T46:T48" si="36">"insert into price (firma,catId,tiraz,cena) values ("&amp;$B46&amp;","&amp;$C46&amp;","&amp;F$37&amp;","&amp;SUBSTITUTE(TEXT(F46,"0,00"),",",".")&amp;");"</f>
        <v>insert into price (firma,catId,tiraz,cena) values (10,174,10,100.00);</v>
      </c>
      <c r="U46" s="554" t="str">
        <f t="shared" ref="U46:U48" si="37">"insert into price (firma,catId,tiraz,cena) values ("&amp;$B46&amp;","&amp;$C46&amp;","&amp;G$37&amp;","&amp;SUBSTITUTE(TEXT(G46,"0,00"),",",".")&amp;");"</f>
        <v>insert into price (firma,catId,tiraz,cena) values (10,174,100,72.00);</v>
      </c>
      <c r="V46" s="554"/>
    </row>
    <row r="47" spans="1:259" ht="15">
      <c r="A47" s="171" t="s">
        <v>73</v>
      </c>
      <c r="B47" s="548">
        <v>10</v>
      </c>
      <c r="C47" s="555">
        <v>175</v>
      </c>
      <c r="D47" s="573" t="s">
        <v>216</v>
      </c>
      <c r="E47" s="574"/>
      <c r="F47" s="191">
        <v>70</v>
      </c>
      <c r="G47" s="193">
        <v>45</v>
      </c>
      <c r="H47" s="582"/>
      <c r="I47" s="582"/>
      <c r="J47" s="582"/>
      <c r="K47" s="189"/>
      <c r="L47" s="396"/>
      <c r="M47" s="396"/>
      <c r="N47" s="396"/>
      <c r="Q47" s="553" t="str">
        <f t="shared" si="35"/>
        <v>delete price where catId=175 and firma=10;</v>
      </c>
      <c r="R47" s="559"/>
      <c r="S47" s="559"/>
      <c r="T47" s="554" t="str">
        <f t="shared" si="36"/>
        <v>insert into price (firma,catId,tiraz,cena) values (10,175,10,70.00);</v>
      </c>
      <c r="U47" s="554" t="str">
        <f t="shared" si="37"/>
        <v>insert into price (firma,catId,tiraz,cena) values (10,175,100,45.00);</v>
      </c>
      <c r="V47" s="554"/>
    </row>
    <row r="48" spans="1:259" ht="15.75" thickBot="1">
      <c r="A48" s="173" t="s">
        <v>217</v>
      </c>
      <c r="B48" s="548">
        <v>10</v>
      </c>
      <c r="C48" s="555">
        <v>279</v>
      </c>
      <c r="D48" s="575" t="s">
        <v>218</v>
      </c>
      <c r="E48" s="576"/>
      <c r="F48" s="191">
        <v>55</v>
      </c>
      <c r="G48" s="193">
        <v>33</v>
      </c>
      <c r="H48" s="583"/>
      <c r="I48" s="583"/>
      <c r="J48" s="583"/>
      <c r="K48" s="189"/>
      <c r="L48" s="396"/>
      <c r="M48" s="396"/>
      <c r="N48" s="396"/>
      <c r="Q48" s="553" t="str">
        <f t="shared" si="35"/>
        <v>delete price where catId=279 and firma=10;</v>
      </c>
      <c r="R48" s="559"/>
      <c r="S48" s="559"/>
      <c r="T48" s="554" t="str">
        <f t="shared" si="36"/>
        <v>insert into price (firma,catId,tiraz,cena) values (10,279,10,55.00);</v>
      </c>
      <c r="U48" s="554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554"/>
    </row>
    <row r="50" spans="1:2" ht="15">
      <c r="A50" s="163">
        <v>279</v>
      </c>
      <c r="B50" s="553" t="s">
        <v>451</v>
      </c>
    </row>
  </sheetData>
  <mergeCells count="24">
    <mergeCell ref="H44:J44"/>
    <mergeCell ref="H45:J48"/>
    <mergeCell ref="D44:E44"/>
    <mergeCell ref="L44:N44"/>
    <mergeCell ref="D45:E45"/>
    <mergeCell ref="L45:N48"/>
    <mergeCell ref="D46:E46"/>
    <mergeCell ref="D47:E47"/>
    <mergeCell ref="D48:E48"/>
    <mergeCell ref="A5:P5"/>
    <mergeCell ref="A1:R1"/>
    <mergeCell ref="A2:R2"/>
    <mergeCell ref="D38:E38"/>
    <mergeCell ref="L38:N41"/>
    <mergeCell ref="D39:E39"/>
    <mergeCell ref="D40:E40"/>
    <mergeCell ref="D41:E41"/>
    <mergeCell ref="H38:J41"/>
    <mergeCell ref="A35:K35"/>
    <mergeCell ref="D37:E37"/>
    <mergeCell ref="L37:N37"/>
    <mergeCell ref="H37:J37"/>
    <mergeCell ref="A26:K26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W71"/>
  <sheetViews>
    <sheetView tabSelected="1" zoomScale="70" zoomScaleNormal="70" workbookViewId="0">
      <selection activeCell="Q30" sqref="Q30"/>
    </sheetView>
  </sheetViews>
  <sheetFormatPr defaultColWidth="8.7109375" defaultRowHeight="12.75"/>
  <cols>
    <col min="1" max="1" width="8.7109375" style="163"/>
    <col min="2" max="2" width="41.5703125" style="168" customWidth="1"/>
    <col min="3" max="7" width="8.7109375" style="168"/>
    <col min="8" max="8" width="8.7109375" style="169"/>
    <col min="9" max="9" width="8.7109375" style="168"/>
    <col min="10" max="11" width="8.7109375" style="163"/>
    <col min="12" max="12" width="9.28515625" style="163" bestFit="1" customWidth="1"/>
    <col min="13" max="257" width="8.7109375" style="163"/>
    <col min="258" max="16384" width="8.7109375" style="132"/>
  </cols>
  <sheetData>
    <row r="1" spans="1:12" ht="33.75">
      <c r="A1" s="379" t="s">
        <v>316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2" ht="21" thickBot="1">
      <c r="A2" s="400" t="s">
        <v>135</v>
      </c>
      <c r="B2" s="197" t="s">
        <v>221</v>
      </c>
    </row>
    <row r="3" spans="1:12" ht="15.75" thickBot="1">
      <c r="A3" s="400"/>
      <c r="B3" s="245" t="s">
        <v>267</v>
      </c>
      <c r="C3"/>
      <c r="D3"/>
      <c r="E3"/>
      <c r="F3"/>
      <c r="G3"/>
      <c r="H3"/>
      <c r="I3"/>
      <c r="J3"/>
      <c r="K3"/>
      <c r="L3" s="239">
        <v>1000</v>
      </c>
    </row>
    <row r="4" spans="1:12" ht="15.75" thickBot="1">
      <c r="A4" s="400"/>
      <c r="B4" s="238" t="s">
        <v>7</v>
      </c>
      <c r="C4" s="239">
        <v>10</v>
      </c>
      <c r="D4" s="239">
        <v>20</v>
      </c>
      <c r="E4" s="239">
        <v>30</v>
      </c>
      <c r="F4" s="239">
        <v>40</v>
      </c>
      <c r="G4" s="239">
        <v>50</v>
      </c>
      <c r="H4" s="239">
        <v>100</v>
      </c>
      <c r="I4" s="239">
        <v>200</v>
      </c>
      <c r="J4" s="239">
        <v>300</v>
      </c>
      <c r="K4" s="239">
        <v>500</v>
      </c>
      <c r="L4" s="241">
        <f t="shared" ref="D4:L5" si="0">ROUNDUP(L42*1.5,1)</f>
        <v>5.0999999999999996</v>
      </c>
    </row>
    <row r="5" spans="1:12" ht="29.25" thickBot="1">
      <c r="A5" s="400"/>
      <c r="B5" s="249" t="s">
        <v>265</v>
      </c>
      <c r="C5" s="241">
        <f>ROUNDUP(C43*1.5,1)</f>
        <v>68.899999999999991</v>
      </c>
      <c r="D5" s="241">
        <f t="shared" si="0"/>
        <v>34.5</v>
      </c>
      <c r="E5" s="241">
        <f t="shared" si="0"/>
        <v>34.5</v>
      </c>
      <c r="F5" s="241">
        <f t="shared" si="0"/>
        <v>34.5</v>
      </c>
      <c r="G5" s="241">
        <f t="shared" si="0"/>
        <v>23</v>
      </c>
      <c r="H5" s="241">
        <f t="shared" si="0"/>
        <v>15.3</v>
      </c>
      <c r="I5" s="241">
        <f t="shared" si="0"/>
        <v>8.2999999999999989</v>
      </c>
      <c r="J5" s="241">
        <f t="shared" si="0"/>
        <v>6.9</v>
      </c>
      <c r="K5" s="241">
        <f t="shared" si="0"/>
        <v>6.5</v>
      </c>
      <c r="L5" s="241">
        <f t="shared" ref="D5:L6" si="1">ROUNDUP(L43*1.5,1)</f>
        <v>7.5</v>
      </c>
    </row>
    <row r="6" spans="1:12" ht="29.25" thickBot="1">
      <c r="A6" s="400"/>
      <c r="B6" s="251" t="s">
        <v>266</v>
      </c>
      <c r="C6" s="241">
        <f>ROUNDUP(C44*1.5,1)</f>
        <v>74</v>
      </c>
      <c r="D6" s="241">
        <f t="shared" si="1"/>
        <v>37.1</v>
      </c>
      <c r="E6" s="241">
        <f t="shared" si="1"/>
        <v>37.1</v>
      </c>
      <c r="F6" s="241">
        <f t="shared" si="1"/>
        <v>37.1</v>
      </c>
      <c r="G6" s="241">
        <f t="shared" si="1"/>
        <v>29.4</v>
      </c>
      <c r="H6" s="241">
        <f t="shared" si="1"/>
        <v>20.399999999999999</v>
      </c>
      <c r="I6" s="241">
        <f t="shared" si="1"/>
        <v>12.6</v>
      </c>
      <c r="J6" s="241">
        <f t="shared" si="1"/>
        <v>10.199999999999999</v>
      </c>
      <c r="K6" s="241">
        <f t="shared" si="1"/>
        <v>9.6</v>
      </c>
    </row>
    <row r="7" spans="1:12" ht="15.75" thickBot="1">
      <c r="A7" s="400"/>
      <c r="B7" s="246"/>
      <c r="C7"/>
      <c r="D7"/>
      <c r="E7"/>
      <c r="F7"/>
      <c r="G7"/>
      <c r="H7"/>
      <c r="I7"/>
      <c r="J7"/>
      <c r="K7"/>
    </row>
    <row r="8" spans="1:12" ht="15.75" thickBot="1">
      <c r="A8" s="400"/>
      <c r="B8" s="245" t="s">
        <v>267</v>
      </c>
      <c r="C8"/>
      <c r="D8"/>
      <c r="E8"/>
      <c r="F8"/>
      <c r="G8"/>
      <c r="H8"/>
      <c r="I8"/>
      <c r="J8"/>
      <c r="K8"/>
      <c r="L8" s="239">
        <v>1000</v>
      </c>
    </row>
    <row r="9" spans="1:12" ht="15.75" thickBot="1">
      <c r="A9" s="400"/>
      <c r="B9" s="238" t="s">
        <v>7</v>
      </c>
      <c r="C9" s="239">
        <v>10</v>
      </c>
      <c r="D9" s="239">
        <v>20</v>
      </c>
      <c r="E9" s="239">
        <v>30</v>
      </c>
      <c r="F9" s="239">
        <v>40</v>
      </c>
      <c r="G9" s="239">
        <v>50</v>
      </c>
      <c r="H9" s="239">
        <v>100</v>
      </c>
      <c r="I9" s="239">
        <v>200</v>
      </c>
      <c r="J9" s="239">
        <v>300</v>
      </c>
      <c r="K9" s="239">
        <v>500</v>
      </c>
      <c r="L9" s="241">
        <f t="shared" ref="D9:L10" si="2">ROUNDUP(L47*1.5,1)</f>
        <v>16.700000000000003</v>
      </c>
    </row>
    <row r="10" spans="1:12" ht="29.25" thickBot="1">
      <c r="A10" s="400"/>
      <c r="B10" s="249" t="s">
        <v>265</v>
      </c>
      <c r="C10" s="241">
        <f>ROUNDUP(C48*1.5,1)</f>
        <v>68.899999999999991</v>
      </c>
      <c r="D10" s="241">
        <f t="shared" si="2"/>
        <v>45.9</v>
      </c>
      <c r="E10" s="241">
        <f t="shared" si="2"/>
        <v>34.5</v>
      </c>
      <c r="F10" s="241">
        <f t="shared" si="2"/>
        <v>34.5</v>
      </c>
      <c r="G10" s="241">
        <f t="shared" si="2"/>
        <v>32</v>
      </c>
      <c r="H10" s="241">
        <f t="shared" si="2"/>
        <v>23</v>
      </c>
      <c r="I10" s="241">
        <f t="shared" si="2"/>
        <v>20.399999999999999</v>
      </c>
      <c r="J10" s="241">
        <f t="shared" si="2"/>
        <v>19.2</v>
      </c>
      <c r="K10" s="241">
        <f t="shared" si="2"/>
        <v>17.900000000000002</v>
      </c>
      <c r="L10" s="241">
        <f t="shared" ref="D10:L11" si="3">ROUNDUP(L48*1.5,1)</f>
        <v>24.3</v>
      </c>
    </row>
    <row r="11" spans="1:12" ht="29.25" thickBot="1">
      <c r="A11" s="400"/>
      <c r="B11" s="251" t="s">
        <v>266</v>
      </c>
      <c r="C11" s="241">
        <f>ROUNDUP(C49*1.5,1)</f>
        <v>79.099999999999994</v>
      </c>
      <c r="D11" s="241">
        <f t="shared" si="3"/>
        <v>54.9</v>
      </c>
      <c r="E11" s="241">
        <f t="shared" si="3"/>
        <v>43.4</v>
      </c>
      <c r="F11" s="241">
        <f t="shared" si="3"/>
        <v>43.4</v>
      </c>
      <c r="G11" s="241">
        <f t="shared" si="3"/>
        <v>39.6</v>
      </c>
      <c r="H11" s="241">
        <f t="shared" si="3"/>
        <v>32</v>
      </c>
      <c r="I11" s="241">
        <f t="shared" si="3"/>
        <v>29.4</v>
      </c>
      <c r="J11" s="241">
        <f t="shared" si="3"/>
        <v>26.900000000000002</v>
      </c>
      <c r="K11" s="241">
        <f t="shared" si="3"/>
        <v>25.5</v>
      </c>
    </row>
    <row r="12" spans="1:12" ht="15.75" thickBot="1">
      <c r="A12" s="400"/>
      <c r="B12" s="246"/>
      <c r="C12"/>
      <c r="D12"/>
      <c r="E12"/>
      <c r="F12"/>
      <c r="G12"/>
      <c r="H12"/>
      <c r="I12"/>
      <c r="J12"/>
      <c r="K12"/>
    </row>
    <row r="13" spans="1:12" ht="15.75" thickBot="1">
      <c r="A13" s="400"/>
      <c r="B13" s="245" t="s">
        <v>268</v>
      </c>
      <c r="C13"/>
      <c r="D13"/>
      <c r="E13"/>
      <c r="F13"/>
      <c r="G13"/>
      <c r="H13"/>
      <c r="I13"/>
      <c r="J13"/>
      <c r="K13"/>
      <c r="L13" s="239"/>
    </row>
    <row r="14" spans="1:12" ht="15.75" thickBot="1">
      <c r="A14" s="400"/>
      <c r="B14" s="238" t="s">
        <v>7</v>
      </c>
      <c r="C14" s="239">
        <v>10</v>
      </c>
      <c r="D14" s="239">
        <v>20</v>
      </c>
      <c r="E14" s="239">
        <v>30</v>
      </c>
      <c r="F14" s="239">
        <v>40</v>
      </c>
      <c r="G14" s="239">
        <v>50</v>
      </c>
      <c r="H14" s="239">
        <v>100</v>
      </c>
      <c r="I14" s="239">
        <v>200</v>
      </c>
      <c r="J14" s="239">
        <v>300</v>
      </c>
      <c r="K14" s="239">
        <v>500</v>
      </c>
    </row>
    <row r="15" spans="1:12" ht="29.25" thickBot="1">
      <c r="A15" s="400"/>
      <c r="B15" s="249" t="s">
        <v>265</v>
      </c>
      <c r="C15" s="241">
        <f>ROUNDUP(C53*1.5,1)</f>
        <v>153</v>
      </c>
      <c r="D15" s="241">
        <f t="shared" ref="D15:K15" si="4">ROUNDUP(D53*1.5,1)</f>
        <v>153</v>
      </c>
      <c r="E15" s="241">
        <f t="shared" si="4"/>
        <v>90.6</v>
      </c>
      <c r="F15" s="241">
        <f t="shared" si="4"/>
        <v>90.6</v>
      </c>
      <c r="G15" s="241">
        <f t="shared" si="4"/>
        <v>76.5</v>
      </c>
      <c r="H15" s="241">
        <f t="shared" si="4"/>
        <v>57.5</v>
      </c>
      <c r="I15" s="241">
        <f t="shared" si="4"/>
        <v>57.5</v>
      </c>
      <c r="J15" s="241">
        <f t="shared" si="4"/>
        <v>44.7</v>
      </c>
      <c r="K15" s="241">
        <f t="shared" si="4"/>
        <v>38.300000000000004</v>
      </c>
    </row>
    <row r="16" spans="1:12" ht="29.25" thickBot="1">
      <c r="A16" s="400"/>
      <c r="B16" s="251" t="s">
        <v>266</v>
      </c>
      <c r="C16" s="241">
        <f>ROUNDUP(C54*1.5,1)</f>
        <v>178.5</v>
      </c>
      <c r="D16" s="241">
        <f t="shared" ref="D16:K16" si="5">ROUNDUP(D54*1.5,1)</f>
        <v>178.5</v>
      </c>
      <c r="E16" s="241">
        <f t="shared" si="5"/>
        <v>108.5</v>
      </c>
      <c r="F16" s="241">
        <f t="shared" si="5"/>
        <v>108.5</v>
      </c>
      <c r="G16" s="241">
        <f t="shared" si="5"/>
        <v>91.8</v>
      </c>
      <c r="H16" s="241">
        <f t="shared" si="5"/>
        <v>72.8</v>
      </c>
      <c r="I16" s="241">
        <f t="shared" si="5"/>
        <v>72.8</v>
      </c>
      <c r="J16" s="241">
        <f t="shared" si="5"/>
        <v>60</v>
      </c>
      <c r="K16" s="241">
        <f t="shared" si="5"/>
        <v>51</v>
      </c>
    </row>
    <row r="17" spans="1:12">
      <c r="A17" s="400"/>
    </row>
    <row r="18" spans="1:12">
      <c r="A18" s="400"/>
    </row>
    <row r="19" spans="1:12" ht="13.5" thickBot="1">
      <c r="A19" s="400"/>
    </row>
    <row r="20" spans="1:12" ht="21" thickBot="1">
      <c r="A20" s="400"/>
      <c r="B20" s="215" t="s">
        <v>274</v>
      </c>
      <c r="L20"/>
    </row>
    <row r="21" spans="1:12" ht="16.5" thickBot="1">
      <c r="A21" s="400"/>
      <c r="B21" s="245" t="s">
        <v>267</v>
      </c>
      <c r="C21"/>
      <c r="D21"/>
      <c r="E21"/>
      <c r="F21"/>
      <c r="G21"/>
      <c r="H21"/>
      <c r="I21"/>
      <c r="J21"/>
      <c r="K21"/>
      <c r="L21" s="248">
        <v>1000</v>
      </c>
    </row>
    <row r="22" spans="1:12" ht="16.5" thickBot="1">
      <c r="A22" s="400"/>
      <c r="B22" s="247" t="s">
        <v>7</v>
      </c>
      <c r="C22" s="248">
        <v>10</v>
      </c>
      <c r="D22" s="248">
        <v>20</v>
      </c>
      <c r="E22" s="248">
        <v>30</v>
      </c>
      <c r="F22" s="248">
        <v>40</v>
      </c>
      <c r="G22" s="248">
        <v>50</v>
      </c>
      <c r="H22" s="248">
        <v>100</v>
      </c>
      <c r="I22" s="248">
        <v>200</v>
      </c>
      <c r="J22" s="248">
        <v>300</v>
      </c>
      <c r="K22" s="248">
        <v>500</v>
      </c>
      <c r="L22" s="273">
        <v>6</v>
      </c>
    </row>
    <row r="23" spans="1:12" ht="29.25" thickBot="1">
      <c r="A23" s="400"/>
      <c r="B23" s="249" t="s">
        <v>265</v>
      </c>
      <c r="C23" s="261">
        <v>65</v>
      </c>
      <c r="D23" s="261">
        <v>65</v>
      </c>
      <c r="E23" s="261">
        <v>23</v>
      </c>
      <c r="F23" s="261">
        <v>23</v>
      </c>
      <c r="G23" s="261">
        <v>16</v>
      </c>
      <c r="H23" s="261">
        <v>9</v>
      </c>
      <c r="I23" s="261">
        <v>9</v>
      </c>
      <c r="J23" s="261">
        <v>8</v>
      </c>
      <c r="K23" s="261">
        <v>7</v>
      </c>
      <c r="L23" s="273">
        <v>9</v>
      </c>
    </row>
    <row r="24" spans="1:12" ht="29.25" thickBot="1">
      <c r="A24" s="400"/>
      <c r="B24" s="251" t="s">
        <v>266</v>
      </c>
      <c r="C24" s="261">
        <v>72</v>
      </c>
      <c r="D24" s="261">
        <v>72</v>
      </c>
      <c r="E24" s="261">
        <v>28</v>
      </c>
      <c r="F24" s="261">
        <v>28</v>
      </c>
      <c r="G24" s="261">
        <v>21</v>
      </c>
      <c r="H24" s="261">
        <v>12</v>
      </c>
      <c r="I24" s="261">
        <v>12</v>
      </c>
      <c r="J24" s="261">
        <v>11</v>
      </c>
      <c r="K24" s="261">
        <v>10</v>
      </c>
    </row>
    <row r="25" spans="1:12">
      <c r="A25" s="400"/>
    </row>
    <row r="26" spans="1:12" ht="13.5" thickBot="1">
      <c r="A26" s="400"/>
    </row>
    <row r="27" spans="1:12" ht="21" thickBot="1">
      <c r="A27" s="400"/>
      <c r="B27" s="215" t="s">
        <v>241</v>
      </c>
      <c r="L27"/>
    </row>
    <row r="28" spans="1:12" ht="16.5" thickBot="1">
      <c r="A28" s="400"/>
      <c r="B28" s="245" t="s">
        <v>267</v>
      </c>
      <c r="C28"/>
      <c r="D28"/>
      <c r="E28"/>
      <c r="F28"/>
      <c r="G28"/>
      <c r="H28"/>
      <c r="I28"/>
      <c r="J28"/>
      <c r="K28"/>
      <c r="L28" s="248">
        <v>1000</v>
      </c>
    </row>
    <row r="29" spans="1:12" ht="16.5" thickBot="1">
      <c r="A29" s="400"/>
      <c r="B29" s="247" t="s">
        <v>7</v>
      </c>
      <c r="C29" s="248">
        <v>10</v>
      </c>
      <c r="D29" s="248">
        <v>20</v>
      </c>
      <c r="E29" s="248">
        <v>30</v>
      </c>
      <c r="F29" s="248">
        <v>40</v>
      </c>
      <c r="G29" s="248">
        <v>50</v>
      </c>
      <c r="H29" s="248">
        <v>100</v>
      </c>
      <c r="I29" s="248">
        <v>200</v>
      </c>
      <c r="J29" s="248">
        <v>300</v>
      </c>
      <c r="K29" s="248">
        <v>500</v>
      </c>
      <c r="L29" s="250">
        <v>11.5</v>
      </c>
    </row>
    <row r="30" spans="1:12" ht="29.25" thickBot="1">
      <c r="A30" s="400"/>
      <c r="B30" s="249" t="s">
        <v>265</v>
      </c>
      <c r="C30" s="250">
        <v>50</v>
      </c>
      <c r="D30" s="250">
        <v>38</v>
      </c>
      <c r="E30" s="250">
        <v>31</v>
      </c>
      <c r="F30" s="250">
        <v>24.400000000000002</v>
      </c>
      <c r="G30" s="250">
        <v>19.7</v>
      </c>
      <c r="H30" s="250">
        <v>15.1</v>
      </c>
      <c r="I30" s="250">
        <v>13.2</v>
      </c>
      <c r="J30" s="250">
        <v>12.4</v>
      </c>
      <c r="K30" s="250">
        <v>11.8</v>
      </c>
      <c r="L30" s="250">
        <v>40.5</v>
      </c>
    </row>
    <row r="31" spans="1:12" ht="28.5">
      <c r="A31" s="400"/>
      <c r="B31" s="251" t="s">
        <v>266</v>
      </c>
      <c r="C31" s="250">
        <v>54.2</v>
      </c>
      <c r="D31" s="250">
        <v>42.9</v>
      </c>
      <c r="E31" s="250">
        <v>40.4</v>
      </c>
      <c r="F31" s="250">
        <v>39.700000000000003</v>
      </c>
      <c r="G31" s="250">
        <v>40</v>
      </c>
      <c r="H31" s="250">
        <v>39.6</v>
      </c>
      <c r="I31" s="250">
        <v>39.800000000000004</v>
      </c>
      <c r="J31" s="250">
        <v>40.1</v>
      </c>
      <c r="K31" s="250">
        <v>40.4</v>
      </c>
      <c r="L31"/>
    </row>
    <row r="32" spans="1:12" ht="15">
      <c r="A32" s="400"/>
      <c r="B32" s="252" t="s">
        <v>263</v>
      </c>
      <c r="C32"/>
      <c r="D32"/>
      <c r="E32"/>
      <c r="F32"/>
      <c r="G32"/>
      <c r="H32"/>
      <c r="I32"/>
      <c r="J32"/>
      <c r="K32"/>
      <c r="L32"/>
    </row>
    <row r="33" spans="1:13" ht="15.75" thickBot="1">
      <c r="A33" s="400"/>
      <c r="B33"/>
      <c r="C33"/>
      <c r="D33"/>
      <c r="E33"/>
      <c r="F33"/>
      <c r="G33"/>
      <c r="H33"/>
      <c r="I33"/>
      <c r="J33"/>
      <c r="K33"/>
      <c r="L33"/>
    </row>
    <row r="34" spans="1:13" ht="16.5" thickBot="1">
      <c r="A34" s="400"/>
      <c r="B34" s="245" t="s">
        <v>268</v>
      </c>
      <c r="C34"/>
      <c r="D34"/>
      <c r="E34"/>
      <c r="F34"/>
      <c r="G34"/>
      <c r="H34"/>
      <c r="I34"/>
      <c r="J34"/>
      <c r="K34"/>
      <c r="L34" s="254">
        <v>1000</v>
      </c>
    </row>
    <row r="35" spans="1:13" ht="16.5" thickBot="1">
      <c r="A35" s="400"/>
      <c r="B35" s="253" t="s">
        <v>7</v>
      </c>
      <c r="C35" s="4">
        <v>10</v>
      </c>
      <c r="D35" s="4">
        <v>20</v>
      </c>
      <c r="E35" s="4">
        <v>30</v>
      </c>
      <c r="F35" s="4">
        <v>40</v>
      </c>
      <c r="G35" s="4">
        <v>50</v>
      </c>
      <c r="H35" s="4">
        <v>100</v>
      </c>
      <c r="I35" s="4">
        <v>200</v>
      </c>
      <c r="J35" s="4">
        <v>300</v>
      </c>
      <c r="K35" s="4">
        <v>500</v>
      </c>
      <c r="L35" s="250">
        <v>19</v>
      </c>
    </row>
    <row r="36" spans="1:13" ht="29.25" thickBot="1">
      <c r="A36" s="400"/>
      <c r="B36" s="249" t="s">
        <v>265</v>
      </c>
      <c r="C36" s="250">
        <v>61.9</v>
      </c>
      <c r="D36" s="250">
        <v>49</v>
      </c>
      <c r="E36" s="250">
        <v>40.9</v>
      </c>
      <c r="F36" s="250">
        <v>33.200000000000003</v>
      </c>
      <c r="G36" s="250">
        <v>27</v>
      </c>
      <c r="H36" s="250">
        <v>22.7</v>
      </c>
      <c r="I36" s="250">
        <v>20.700000000000003</v>
      </c>
      <c r="J36" s="250">
        <v>19.899999999999999</v>
      </c>
      <c r="K36" s="250">
        <v>19.5</v>
      </c>
      <c r="L36" s="250">
        <v>59.4</v>
      </c>
    </row>
    <row r="37" spans="1:13" ht="28.5">
      <c r="A37" s="400"/>
      <c r="B37" s="251" t="s">
        <v>266</v>
      </c>
      <c r="C37" s="250">
        <v>77.5</v>
      </c>
      <c r="D37" s="250">
        <v>66.5</v>
      </c>
      <c r="E37" s="250">
        <v>63</v>
      </c>
      <c r="F37" s="250">
        <v>62.2</v>
      </c>
      <c r="G37" s="250">
        <v>62.2</v>
      </c>
      <c r="H37" s="250">
        <v>60.6</v>
      </c>
      <c r="I37" s="250">
        <v>59.9</v>
      </c>
      <c r="J37" s="250">
        <v>59.7</v>
      </c>
      <c r="K37" s="250">
        <v>59.5</v>
      </c>
    </row>
    <row r="38" spans="1:13">
      <c r="A38" s="400"/>
    </row>
    <row r="39" spans="1:13">
      <c r="A39" s="400"/>
    </row>
    <row r="40" spans="1:13" ht="21" thickBot="1">
      <c r="A40" s="400"/>
      <c r="B40" s="197" t="s">
        <v>126</v>
      </c>
    </row>
    <row r="41" spans="1:13" ht="15.75" thickBot="1">
      <c r="A41" s="400"/>
      <c r="B41" s="245" t="s">
        <v>267</v>
      </c>
      <c r="C41"/>
      <c r="D41"/>
      <c r="E41"/>
      <c r="F41"/>
      <c r="G41"/>
      <c r="H41"/>
      <c r="I41"/>
      <c r="J41"/>
      <c r="K41"/>
      <c r="L41" s="239">
        <v>1000</v>
      </c>
      <c r="M41" s="399" t="s">
        <v>256</v>
      </c>
    </row>
    <row r="42" spans="1:13" ht="15.75" thickBot="1">
      <c r="A42" s="400"/>
      <c r="B42" s="238" t="s">
        <v>7</v>
      </c>
      <c r="C42" s="239">
        <v>10</v>
      </c>
      <c r="D42" s="239">
        <v>20</v>
      </c>
      <c r="E42" s="239">
        <v>30</v>
      </c>
      <c r="F42" s="239">
        <v>40</v>
      </c>
      <c r="G42" s="239">
        <v>50</v>
      </c>
      <c r="H42" s="239">
        <v>100</v>
      </c>
      <c r="I42" s="239">
        <v>200</v>
      </c>
      <c r="J42" s="239">
        <v>300</v>
      </c>
      <c r="K42" s="239">
        <v>500</v>
      </c>
      <c r="L42" s="241">
        <f>ROUNDUP(L59*0.85,1)</f>
        <v>3.4</v>
      </c>
      <c r="M42" s="399"/>
    </row>
    <row r="43" spans="1:13" ht="29.25" thickBot="1">
      <c r="A43" s="400"/>
      <c r="B43" s="249" t="s">
        <v>265</v>
      </c>
      <c r="C43" s="241">
        <f>ROUNDUP(C60*0.85,1)</f>
        <v>45.9</v>
      </c>
      <c r="D43" s="241">
        <f>ROUNDUP(D60*0.85,1)</f>
        <v>23</v>
      </c>
      <c r="E43" s="241">
        <f t="shared" ref="E43:F43" si="6">ROUNDUP(E60*0.85,1)</f>
        <v>23</v>
      </c>
      <c r="F43" s="241">
        <f t="shared" si="6"/>
        <v>23</v>
      </c>
      <c r="G43" s="241">
        <f t="shared" ref="G43:K44" si="7">ROUNDUP(G60*0.85,1)</f>
        <v>15.3</v>
      </c>
      <c r="H43" s="241">
        <f t="shared" si="7"/>
        <v>10.199999999999999</v>
      </c>
      <c r="I43" s="241">
        <f t="shared" si="7"/>
        <v>5.5</v>
      </c>
      <c r="J43" s="241">
        <f t="shared" si="7"/>
        <v>4.5999999999999996</v>
      </c>
      <c r="K43" s="241">
        <f t="shared" si="7"/>
        <v>4.3</v>
      </c>
      <c r="L43" s="241">
        <f>ROUNDUP(L60*0.85,1)</f>
        <v>5</v>
      </c>
      <c r="M43" s="399"/>
    </row>
    <row r="44" spans="1:13" ht="29.25" thickBot="1">
      <c r="A44" s="400"/>
      <c r="B44" s="251" t="s">
        <v>266</v>
      </c>
      <c r="C44" s="241">
        <f>ROUNDUP(C61*0.85,1)</f>
        <v>49.3</v>
      </c>
      <c r="D44" s="241">
        <f>ROUNDUP(D61*0.85,1)</f>
        <v>24.700000000000003</v>
      </c>
      <c r="E44" s="241">
        <f t="shared" ref="E44:F44" si="8">ROUNDUP(E61*0.85,1)</f>
        <v>24.700000000000003</v>
      </c>
      <c r="F44" s="241">
        <f t="shared" si="8"/>
        <v>24.700000000000003</v>
      </c>
      <c r="G44" s="241">
        <f t="shared" si="7"/>
        <v>19.600000000000001</v>
      </c>
      <c r="H44" s="241">
        <f t="shared" si="7"/>
        <v>13.6</v>
      </c>
      <c r="I44" s="241">
        <f t="shared" si="7"/>
        <v>8.4</v>
      </c>
      <c r="J44" s="241">
        <f t="shared" si="7"/>
        <v>6.8</v>
      </c>
      <c r="K44" s="241">
        <f t="shared" si="7"/>
        <v>6.3999999999999995</v>
      </c>
    </row>
    <row r="45" spans="1:13" ht="15.75" thickBot="1">
      <c r="A45" s="400"/>
      <c r="B45" s="246"/>
      <c r="C45"/>
      <c r="D45"/>
      <c r="E45"/>
      <c r="F45"/>
      <c r="G45"/>
      <c r="H45"/>
      <c r="I45"/>
      <c r="J45"/>
      <c r="K45"/>
    </row>
    <row r="46" spans="1:13" ht="15.75" thickBot="1">
      <c r="A46" s="400"/>
      <c r="B46" s="244" t="s">
        <v>261</v>
      </c>
      <c r="C46"/>
      <c r="D46"/>
      <c r="E46"/>
      <c r="F46"/>
      <c r="G46"/>
      <c r="H46"/>
      <c r="I46"/>
      <c r="J46"/>
      <c r="K46"/>
      <c r="L46" s="239">
        <v>1000</v>
      </c>
      <c r="M46" s="399" t="s">
        <v>256</v>
      </c>
    </row>
    <row r="47" spans="1:13" ht="15.75" thickBot="1">
      <c r="A47" s="400"/>
      <c r="B47" s="238" t="s">
        <v>7</v>
      </c>
      <c r="C47" s="239">
        <v>10</v>
      </c>
      <c r="D47" s="239">
        <v>20</v>
      </c>
      <c r="E47" s="239">
        <v>30</v>
      </c>
      <c r="F47" s="239">
        <v>40</v>
      </c>
      <c r="G47" s="239">
        <v>50</v>
      </c>
      <c r="H47" s="239">
        <v>100</v>
      </c>
      <c r="I47" s="239">
        <v>200</v>
      </c>
      <c r="J47" s="239">
        <v>300</v>
      </c>
      <c r="K47" s="239">
        <v>500</v>
      </c>
      <c r="L47" s="241">
        <f>ROUNDUP(L64*0.85,1)</f>
        <v>11.1</v>
      </c>
      <c r="M47" s="399"/>
    </row>
    <row r="48" spans="1:13" ht="29.25" thickBot="1">
      <c r="A48" s="400"/>
      <c r="B48" s="249" t="s">
        <v>265</v>
      </c>
      <c r="C48" s="241">
        <f>ROUNDUP(C65*0.85,1)</f>
        <v>45.9</v>
      </c>
      <c r="D48" s="241">
        <f t="shared" ref="D48:E48" si="9">ROUNDUP(D65*0.85,1)</f>
        <v>30.6</v>
      </c>
      <c r="E48" s="241">
        <f t="shared" si="9"/>
        <v>23</v>
      </c>
      <c r="F48" s="241">
        <f t="shared" ref="F48" si="10">ROUNDUP(F65*0.85,1)</f>
        <v>23</v>
      </c>
      <c r="G48" s="241">
        <f t="shared" ref="G48:K49" si="11">ROUNDUP(G65*0.85,1)</f>
        <v>21.3</v>
      </c>
      <c r="H48" s="241">
        <f t="shared" si="11"/>
        <v>15.3</v>
      </c>
      <c r="I48" s="241">
        <f t="shared" si="11"/>
        <v>13.6</v>
      </c>
      <c r="J48" s="241">
        <f t="shared" si="11"/>
        <v>12.799999999999999</v>
      </c>
      <c r="K48" s="241">
        <f t="shared" si="11"/>
        <v>11.9</v>
      </c>
      <c r="L48" s="241">
        <f>ROUNDUP(L65*0.85,1)</f>
        <v>16.200000000000003</v>
      </c>
      <c r="M48" s="399"/>
    </row>
    <row r="49" spans="1:13" ht="29.25" thickBot="1">
      <c r="A49" s="400"/>
      <c r="B49" s="251" t="s">
        <v>266</v>
      </c>
      <c r="C49" s="241">
        <f>ROUNDUP(C66*0.85,1)</f>
        <v>52.7</v>
      </c>
      <c r="D49" s="241">
        <f t="shared" ref="D49:E49" si="12">ROUNDUP(D66*0.85,1)</f>
        <v>36.6</v>
      </c>
      <c r="E49" s="241">
        <f t="shared" si="12"/>
        <v>28.9</v>
      </c>
      <c r="F49" s="241">
        <f t="shared" ref="F49" si="13">ROUNDUP(F66*0.85,1)</f>
        <v>28.9</v>
      </c>
      <c r="G49" s="241">
        <f t="shared" si="11"/>
        <v>26.400000000000002</v>
      </c>
      <c r="H49" s="241">
        <f t="shared" si="11"/>
        <v>21.3</v>
      </c>
      <c r="I49" s="241">
        <f t="shared" si="11"/>
        <v>19.600000000000001</v>
      </c>
      <c r="J49" s="241">
        <f t="shared" si="11"/>
        <v>17.900000000000002</v>
      </c>
      <c r="K49" s="241">
        <f t="shared" si="11"/>
        <v>17</v>
      </c>
    </row>
    <row r="50" spans="1:13" ht="15.75" thickBot="1">
      <c r="A50" s="400"/>
      <c r="B50" s="246"/>
      <c r="C50"/>
      <c r="D50"/>
      <c r="E50"/>
      <c r="F50"/>
      <c r="G50"/>
      <c r="H50"/>
      <c r="I50"/>
      <c r="J50"/>
      <c r="K50"/>
    </row>
    <row r="51" spans="1:13" ht="15.75" thickBot="1">
      <c r="A51" s="400"/>
      <c r="B51" s="245" t="s">
        <v>264</v>
      </c>
      <c r="C51"/>
      <c r="D51"/>
      <c r="E51"/>
      <c r="F51"/>
      <c r="G51"/>
      <c r="H51"/>
      <c r="I51"/>
      <c r="J51"/>
      <c r="K51"/>
      <c r="L51" s="239"/>
      <c r="M51" s="399" t="s">
        <v>256</v>
      </c>
    </row>
    <row r="52" spans="1:13" ht="15.75" thickBot="1">
      <c r="A52" s="400"/>
      <c r="B52" s="238" t="s">
        <v>7</v>
      </c>
      <c r="C52" s="239">
        <v>10</v>
      </c>
      <c r="D52" s="239">
        <v>20</v>
      </c>
      <c r="E52" s="239">
        <v>30</v>
      </c>
      <c r="F52" s="239">
        <v>40</v>
      </c>
      <c r="G52" s="239">
        <v>50</v>
      </c>
      <c r="H52" s="239">
        <v>100</v>
      </c>
      <c r="I52" s="239">
        <v>200</v>
      </c>
      <c r="J52" s="239">
        <v>300</v>
      </c>
      <c r="K52" s="239">
        <v>500</v>
      </c>
      <c r="M52" s="399"/>
    </row>
    <row r="53" spans="1:13" ht="29.25" thickBot="1">
      <c r="A53" s="400"/>
      <c r="B53" s="249" t="s">
        <v>265</v>
      </c>
      <c r="C53" s="241">
        <f t="shared" ref="C53:K53" si="14">ROUNDUP(C70*0.85,1)</f>
        <v>102</v>
      </c>
      <c r="D53" s="241">
        <f t="shared" si="14"/>
        <v>102</v>
      </c>
      <c r="E53" s="241">
        <f t="shared" si="14"/>
        <v>60.4</v>
      </c>
      <c r="F53" s="241">
        <f t="shared" si="14"/>
        <v>60.4</v>
      </c>
      <c r="G53" s="241">
        <f t="shared" si="14"/>
        <v>51</v>
      </c>
      <c r="H53" s="241">
        <f t="shared" si="14"/>
        <v>38.300000000000004</v>
      </c>
      <c r="I53" s="241">
        <f t="shared" si="14"/>
        <v>38.300000000000004</v>
      </c>
      <c r="J53" s="241">
        <f t="shared" si="14"/>
        <v>29.8</v>
      </c>
      <c r="K53" s="241">
        <f t="shared" si="14"/>
        <v>25.5</v>
      </c>
      <c r="M53" s="399"/>
    </row>
    <row r="54" spans="1:13" ht="29.25" thickBot="1">
      <c r="A54" s="400"/>
      <c r="B54" s="251" t="s">
        <v>266</v>
      </c>
      <c r="C54" s="241">
        <f t="shared" ref="C54:K54" si="15">ROUNDUP(C71*0.85,1)</f>
        <v>119</v>
      </c>
      <c r="D54" s="241">
        <f t="shared" si="15"/>
        <v>119</v>
      </c>
      <c r="E54" s="241">
        <f t="shared" si="15"/>
        <v>72.3</v>
      </c>
      <c r="F54" s="241">
        <f t="shared" si="15"/>
        <v>72.3</v>
      </c>
      <c r="G54" s="241">
        <f t="shared" si="15"/>
        <v>61.2</v>
      </c>
      <c r="H54" s="241">
        <f t="shared" si="15"/>
        <v>48.5</v>
      </c>
      <c r="I54" s="241">
        <f t="shared" si="15"/>
        <v>48.5</v>
      </c>
      <c r="J54" s="241">
        <f t="shared" si="15"/>
        <v>40</v>
      </c>
      <c r="K54" s="241">
        <f t="shared" si="15"/>
        <v>34</v>
      </c>
    </row>
    <row r="57" spans="1:13" ht="13.5" thickBot="1">
      <c r="B57" s="255" t="s">
        <v>127</v>
      </c>
    </row>
    <row r="58" spans="1:13" ht="15.75" thickBot="1">
      <c r="B58" s="244" t="s">
        <v>258</v>
      </c>
      <c r="C58"/>
      <c r="D58"/>
      <c r="E58"/>
      <c r="F58"/>
      <c r="G58"/>
      <c r="H58"/>
      <c r="I58"/>
      <c r="J58"/>
      <c r="K58"/>
      <c r="L58" s="239">
        <v>1000</v>
      </c>
    </row>
    <row r="59" spans="1:13" ht="15.75" thickBot="1">
      <c r="B59" s="238" t="s">
        <v>7</v>
      </c>
      <c r="C59" s="239">
        <v>10</v>
      </c>
      <c r="D59" s="239">
        <v>20</v>
      </c>
      <c r="E59" s="239">
        <v>30</v>
      </c>
      <c r="F59" s="239">
        <v>40</v>
      </c>
      <c r="G59" s="239">
        <v>50</v>
      </c>
      <c r="H59" s="239">
        <v>100</v>
      </c>
      <c r="I59" s="239">
        <v>200</v>
      </c>
      <c r="J59" s="239">
        <v>300</v>
      </c>
      <c r="K59" s="239">
        <v>500</v>
      </c>
      <c r="L59" s="241">
        <v>4</v>
      </c>
    </row>
    <row r="60" spans="1:13" ht="15.75" thickBot="1">
      <c r="B60" s="240" t="s">
        <v>259</v>
      </c>
      <c r="C60" s="132">
        <f>D60*D59/C59</f>
        <v>54</v>
      </c>
      <c r="D60" s="241">
        <v>27</v>
      </c>
      <c r="E60" s="241">
        <v>27</v>
      </c>
      <c r="F60" s="241">
        <v>27</v>
      </c>
      <c r="G60" s="241">
        <v>18</v>
      </c>
      <c r="H60" s="241">
        <v>12</v>
      </c>
      <c r="I60" s="241">
        <v>6.4</v>
      </c>
      <c r="J60" s="241">
        <v>5.4</v>
      </c>
      <c r="K60" s="241">
        <v>5</v>
      </c>
      <c r="L60" s="241">
        <v>5.8</v>
      </c>
    </row>
    <row r="61" spans="1:13" ht="15.75" thickBot="1">
      <c r="B61" s="240" t="s">
        <v>260</v>
      </c>
      <c r="C61" s="132">
        <f>D61*D59/C59</f>
        <v>58</v>
      </c>
      <c r="D61" s="241">
        <v>29</v>
      </c>
      <c r="E61" s="241">
        <v>29</v>
      </c>
      <c r="F61" s="241">
        <v>29</v>
      </c>
      <c r="G61" s="241">
        <v>23</v>
      </c>
      <c r="H61" s="241">
        <v>16</v>
      </c>
      <c r="I61" s="241">
        <v>9.8000000000000007</v>
      </c>
      <c r="J61" s="241">
        <v>7.9</v>
      </c>
      <c r="K61" s="241">
        <v>7.5</v>
      </c>
    </row>
    <row r="62" spans="1:13" ht="15.75" thickBot="1">
      <c r="B62" s="246"/>
      <c r="C62"/>
      <c r="D62"/>
      <c r="E62"/>
      <c r="F62"/>
      <c r="G62"/>
      <c r="H62"/>
      <c r="I62"/>
      <c r="J62"/>
      <c r="K62"/>
    </row>
    <row r="63" spans="1:13" ht="15.75" thickBot="1">
      <c r="B63" s="244" t="s">
        <v>261</v>
      </c>
      <c r="C63"/>
      <c r="D63"/>
      <c r="E63"/>
      <c r="F63"/>
      <c r="G63"/>
      <c r="H63"/>
      <c r="I63"/>
      <c r="J63"/>
      <c r="K63"/>
      <c r="L63" s="239">
        <v>1000</v>
      </c>
    </row>
    <row r="64" spans="1:13" ht="15.75" thickBot="1">
      <c r="B64" s="238" t="s">
        <v>7</v>
      </c>
      <c r="C64" s="239">
        <v>10</v>
      </c>
      <c r="D64" s="239">
        <v>20</v>
      </c>
      <c r="E64" s="239">
        <v>30</v>
      </c>
      <c r="F64" s="239">
        <v>40</v>
      </c>
      <c r="G64" s="239">
        <v>50</v>
      </c>
      <c r="H64" s="239">
        <v>100</v>
      </c>
      <c r="I64" s="239">
        <v>200</v>
      </c>
      <c r="J64" s="239">
        <v>300</v>
      </c>
      <c r="K64" s="239">
        <v>500</v>
      </c>
      <c r="L64" s="241">
        <v>13</v>
      </c>
    </row>
    <row r="65" spans="2:12" ht="15.75" thickBot="1">
      <c r="B65" s="240" t="s">
        <v>259</v>
      </c>
      <c r="C65" s="241">
        <v>54</v>
      </c>
      <c r="D65" s="241">
        <v>36</v>
      </c>
      <c r="E65" s="241">
        <v>27</v>
      </c>
      <c r="F65" s="241">
        <v>27</v>
      </c>
      <c r="G65" s="241">
        <v>25</v>
      </c>
      <c r="H65" s="241">
        <v>18</v>
      </c>
      <c r="I65" s="241">
        <v>16</v>
      </c>
      <c r="J65" s="241">
        <v>15</v>
      </c>
      <c r="K65" s="241">
        <v>14</v>
      </c>
      <c r="L65" s="241">
        <v>19</v>
      </c>
    </row>
    <row r="66" spans="2:12" ht="15.75" thickBot="1">
      <c r="B66" s="240" t="s">
        <v>260</v>
      </c>
      <c r="C66" s="241">
        <v>62</v>
      </c>
      <c r="D66" s="241">
        <v>43</v>
      </c>
      <c r="E66" s="241">
        <v>34</v>
      </c>
      <c r="F66" s="241">
        <v>34</v>
      </c>
      <c r="G66" s="241">
        <v>31</v>
      </c>
      <c r="H66" s="241">
        <v>25</v>
      </c>
      <c r="I66" s="241">
        <v>23</v>
      </c>
      <c r="J66" s="241">
        <v>21</v>
      </c>
      <c r="K66" s="241">
        <v>20</v>
      </c>
    </row>
    <row r="67" spans="2:12" ht="15">
      <c r="B67" s="246"/>
      <c r="C67"/>
      <c r="D67"/>
      <c r="E67"/>
      <c r="F67"/>
      <c r="G67"/>
      <c r="H67"/>
      <c r="I67"/>
      <c r="J67"/>
      <c r="K67"/>
    </row>
    <row r="68" spans="2:12" ht="15.75" thickBot="1">
      <c r="B68" s="244" t="s">
        <v>262</v>
      </c>
      <c r="C68"/>
      <c r="D68"/>
      <c r="E68"/>
      <c r="F68"/>
      <c r="G68"/>
      <c r="H68"/>
      <c r="I68"/>
      <c r="J68"/>
      <c r="K68"/>
    </row>
    <row r="69" spans="2:12" ht="15.75" thickBot="1">
      <c r="B69" s="238" t="s">
        <v>7</v>
      </c>
      <c r="C69" s="239">
        <v>10</v>
      </c>
      <c r="D69" s="239">
        <v>20</v>
      </c>
      <c r="E69" s="239">
        <v>30</v>
      </c>
      <c r="F69" s="239">
        <v>40</v>
      </c>
      <c r="G69" s="239">
        <v>50</v>
      </c>
      <c r="H69" s="239">
        <v>100</v>
      </c>
      <c r="I69" s="239">
        <v>200</v>
      </c>
      <c r="J69" s="239">
        <v>300</v>
      </c>
      <c r="K69" s="239">
        <v>500</v>
      </c>
    </row>
    <row r="70" spans="2:12" ht="15.75" thickBot="1">
      <c r="B70" s="240" t="s">
        <v>259</v>
      </c>
      <c r="C70" s="241">
        <v>120</v>
      </c>
      <c r="D70" s="241">
        <v>120</v>
      </c>
      <c r="E70" s="241">
        <v>71</v>
      </c>
      <c r="F70" s="241">
        <v>71</v>
      </c>
      <c r="G70" s="241">
        <v>60</v>
      </c>
      <c r="H70" s="241">
        <v>45</v>
      </c>
      <c r="I70" s="241">
        <v>45</v>
      </c>
      <c r="J70" s="241">
        <v>35</v>
      </c>
      <c r="K70" s="241">
        <v>30</v>
      </c>
    </row>
    <row r="71" spans="2:12" ht="15.75" thickBot="1">
      <c r="B71" s="240" t="s">
        <v>260</v>
      </c>
      <c r="C71" s="241">
        <v>140</v>
      </c>
      <c r="D71" s="241">
        <v>140</v>
      </c>
      <c r="E71" s="241">
        <v>85</v>
      </c>
      <c r="F71" s="241">
        <v>85</v>
      </c>
      <c r="G71" s="241">
        <v>72</v>
      </c>
      <c r="H71" s="241">
        <v>57</v>
      </c>
      <c r="I71" s="241">
        <v>57</v>
      </c>
      <c r="J71" s="241">
        <v>47</v>
      </c>
      <c r="K71" s="241">
        <v>40</v>
      </c>
    </row>
  </sheetData>
  <mergeCells count="5">
    <mergeCell ref="M51:M53"/>
    <mergeCell ref="A2:A54"/>
    <mergeCell ref="A1:K1"/>
    <mergeCell ref="M41:M43"/>
    <mergeCell ref="M46:M48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5"/>
  <sheetViews>
    <sheetView zoomScale="98" zoomScaleNormal="98" workbookViewId="0">
      <selection sqref="A1:K1"/>
    </sheetView>
  </sheetViews>
  <sheetFormatPr defaultColWidth="9.140625" defaultRowHeight="15"/>
  <cols>
    <col min="1" max="16384" width="9.140625" style="28"/>
  </cols>
  <sheetData>
    <row r="1" spans="1:12" ht="33.75">
      <c r="A1" s="379" t="s">
        <v>317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2" ht="50.45" customHeight="1">
      <c r="A2" s="198" t="s">
        <v>233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20.25">
      <c r="A3" s="197" t="s">
        <v>131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1:12" ht="20.25">
      <c r="A4" s="401" t="s">
        <v>229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</row>
    <row r="5" spans="1:12" ht="20.25">
      <c r="A5" s="401" t="s">
        <v>230</v>
      </c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</row>
    <row r="6" spans="1:12" ht="35.450000000000003" customHeight="1">
      <c r="A6" s="401" t="s">
        <v>228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</row>
    <row r="8" spans="1:12">
      <c r="A8" s="28" t="s">
        <v>234</v>
      </c>
    </row>
    <row r="9" spans="1:12" ht="20.25">
      <c r="A9" s="401" t="s">
        <v>235</v>
      </c>
      <c r="B9" s="401"/>
      <c r="C9" s="401"/>
      <c r="D9" s="401"/>
      <c r="E9" s="401"/>
      <c r="F9" s="401"/>
      <c r="G9" s="401"/>
      <c r="H9" s="401"/>
    </row>
    <row r="10" spans="1:12" ht="41.45" customHeight="1">
      <c r="A10" s="401" t="s">
        <v>236</v>
      </c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</row>
    <row r="12" spans="1:12" ht="20.25">
      <c r="A12" s="197" t="s">
        <v>126</v>
      </c>
    </row>
    <row r="13" spans="1:12" ht="20.25">
      <c r="A13" s="401" t="s">
        <v>231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</row>
    <row r="14" spans="1:12" ht="20.25">
      <c r="A14" s="401" t="s">
        <v>232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</row>
    <row r="15" spans="1:12" ht="45.95" customHeight="1">
      <c r="A15" s="401" t="s">
        <v>228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</row>
  </sheetData>
  <mergeCells count="9">
    <mergeCell ref="A14:L14"/>
    <mergeCell ref="A15:L15"/>
    <mergeCell ref="A9:H9"/>
    <mergeCell ref="A10:L10"/>
    <mergeCell ref="A1:K1"/>
    <mergeCell ref="A4:L4"/>
    <mergeCell ref="A5:L5"/>
    <mergeCell ref="A6:L6"/>
    <mergeCell ref="A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65"/>
  <sheetViews>
    <sheetView zoomScale="70" zoomScaleNormal="70" workbookViewId="0">
      <selection activeCell="R34" sqref="R34"/>
    </sheetView>
  </sheetViews>
  <sheetFormatPr defaultRowHeight="15"/>
  <cols>
    <col min="1" max="1" width="21.140625" bestFit="1" customWidth="1"/>
    <col min="2" max="2" width="10.140625" customWidth="1"/>
    <col min="8" max="8" width="10.28515625" customWidth="1"/>
  </cols>
  <sheetData>
    <row r="1" spans="1:15" ht="34.5" thickBot="1">
      <c r="A1" s="379" t="s">
        <v>316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5" ht="21" customHeight="1" thickBot="1">
      <c r="A2" s="215" t="s">
        <v>131</v>
      </c>
      <c r="B2" s="223"/>
      <c r="C2" s="223"/>
      <c r="D2" s="223"/>
      <c r="E2" s="223"/>
      <c r="F2" s="223"/>
      <c r="G2" s="223"/>
      <c r="H2" s="223"/>
      <c r="I2" s="203"/>
      <c r="J2" s="203"/>
      <c r="K2" s="203"/>
      <c r="L2" s="203"/>
      <c r="M2" s="203"/>
      <c r="N2" s="203"/>
      <c r="O2" s="216"/>
    </row>
    <row r="3" spans="1:15" ht="15.75">
      <c r="A3" s="7" t="s">
        <v>8</v>
      </c>
      <c r="B3" s="199">
        <v>100</v>
      </c>
      <c r="C3" s="199">
        <v>200</v>
      </c>
      <c r="D3" s="199">
        <v>300</v>
      </c>
      <c r="E3" s="199">
        <v>500</v>
      </c>
      <c r="F3" s="199">
        <v>600</v>
      </c>
      <c r="G3" s="199">
        <v>700</v>
      </c>
      <c r="H3" s="199">
        <v>800</v>
      </c>
      <c r="I3" s="199">
        <v>900</v>
      </c>
      <c r="J3" s="199">
        <v>1000</v>
      </c>
      <c r="K3" s="199">
        <v>2000</v>
      </c>
      <c r="L3" s="199">
        <v>3000</v>
      </c>
      <c r="M3" s="199">
        <v>5000</v>
      </c>
      <c r="N3" s="199">
        <v>10000</v>
      </c>
      <c r="O3" s="217"/>
    </row>
    <row r="4" spans="1:15" ht="15.75">
      <c r="A4" s="12" t="s">
        <v>2</v>
      </c>
      <c r="B4" s="32">
        <f>B43*1.5</f>
        <v>21.240000000000002</v>
      </c>
      <c r="C4" s="32">
        <f t="shared" ref="C4:N4" si="0">C43*1.5</f>
        <v>13.439999999999998</v>
      </c>
      <c r="D4" s="32">
        <f t="shared" si="0"/>
        <v>12.84</v>
      </c>
      <c r="E4" s="32">
        <f t="shared" si="0"/>
        <v>11.4</v>
      </c>
      <c r="F4" s="32">
        <f t="shared" si="0"/>
        <v>10.92</v>
      </c>
      <c r="G4" s="32">
        <f t="shared" si="0"/>
        <v>10.44</v>
      </c>
      <c r="H4" s="32">
        <f t="shared" si="0"/>
        <v>9.36</v>
      </c>
      <c r="I4" s="32">
        <f t="shared" si="0"/>
        <v>8.64</v>
      </c>
      <c r="J4" s="32">
        <f t="shared" si="0"/>
        <v>8.0400000000000009</v>
      </c>
      <c r="K4" s="32">
        <f t="shared" si="0"/>
        <v>7.32</v>
      </c>
      <c r="L4" s="32">
        <f t="shared" si="0"/>
        <v>6.7199999999999989</v>
      </c>
      <c r="M4" s="32">
        <f t="shared" si="0"/>
        <v>5.52</v>
      </c>
      <c r="N4" s="32">
        <f t="shared" si="0"/>
        <v>4.32</v>
      </c>
      <c r="O4" s="217"/>
    </row>
    <row r="5" spans="1:15" ht="15.75">
      <c r="A5" s="12" t="s">
        <v>3</v>
      </c>
      <c r="B5" s="32">
        <f t="shared" ref="B5:N7" si="1">B44*1.5</f>
        <v>25.799999999999997</v>
      </c>
      <c r="C5" s="32">
        <f t="shared" si="1"/>
        <v>16.8</v>
      </c>
      <c r="D5" s="32">
        <f t="shared" si="1"/>
        <v>16.080000000000002</v>
      </c>
      <c r="E5" s="32">
        <f t="shared" si="1"/>
        <v>14.880000000000003</v>
      </c>
      <c r="F5" s="32">
        <f t="shared" si="1"/>
        <v>14.04</v>
      </c>
      <c r="G5" s="32">
        <f t="shared" si="1"/>
        <v>13.439999999999998</v>
      </c>
      <c r="H5" s="32">
        <f t="shared" si="1"/>
        <v>12.84</v>
      </c>
      <c r="I5" s="32">
        <f t="shared" si="1"/>
        <v>12.120000000000001</v>
      </c>
      <c r="J5" s="32">
        <f t="shared" si="1"/>
        <v>11.52</v>
      </c>
      <c r="K5" s="32">
        <f t="shared" si="1"/>
        <v>10.8</v>
      </c>
      <c r="L5" s="32">
        <f t="shared" si="1"/>
        <v>9.6000000000000014</v>
      </c>
      <c r="M5" s="32">
        <f t="shared" si="1"/>
        <v>8.64</v>
      </c>
      <c r="N5" s="32">
        <f t="shared" si="1"/>
        <v>7.6800000000000015</v>
      </c>
      <c r="O5" s="217"/>
    </row>
    <row r="6" spans="1:15" ht="15.75">
      <c r="A6" s="12" t="s">
        <v>4</v>
      </c>
      <c r="B6" s="32">
        <f t="shared" si="1"/>
        <v>30.240000000000002</v>
      </c>
      <c r="C6" s="32">
        <f t="shared" si="1"/>
        <v>20.160000000000004</v>
      </c>
      <c r="D6" s="32">
        <f t="shared" si="1"/>
        <v>19.560000000000002</v>
      </c>
      <c r="E6" s="32">
        <f t="shared" si="1"/>
        <v>18</v>
      </c>
      <c r="F6" s="32">
        <f t="shared" si="1"/>
        <v>17.400000000000002</v>
      </c>
      <c r="G6" s="32">
        <f t="shared" si="1"/>
        <v>17.04</v>
      </c>
      <c r="H6" s="32">
        <f t="shared" si="1"/>
        <v>15.96</v>
      </c>
      <c r="I6" s="32">
        <f t="shared" si="1"/>
        <v>15.72</v>
      </c>
      <c r="J6" s="32">
        <f t="shared" si="1"/>
        <v>14.760000000000002</v>
      </c>
      <c r="K6" s="32">
        <f t="shared" si="1"/>
        <v>14.04</v>
      </c>
      <c r="L6" s="32">
        <f t="shared" si="1"/>
        <v>13.439999999999998</v>
      </c>
      <c r="M6" s="32">
        <f t="shared" si="1"/>
        <v>12.120000000000001</v>
      </c>
      <c r="N6" s="32">
        <f t="shared" si="1"/>
        <v>10.92</v>
      </c>
      <c r="O6" s="217"/>
    </row>
    <row r="7" spans="1:15" ht="15" customHeight="1" thickBot="1">
      <c r="A7" s="12" t="s">
        <v>5</v>
      </c>
      <c r="B7" s="32">
        <f t="shared" si="1"/>
        <v>34.68</v>
      </c>
      <c r="C7" s="32">
        <f t="shared" si="1"/>
        <v>23.520000000000003</v>
      </c>
      <c r="D7" s="32">
        <f t="shared" si="1"/>
        <v>22.8</v>
      </c>
      <c r="E7" s="32">
        <f t="shared" si="1"/>
        <v>21.48</v>
      </c>
      <c r="F7" s="32">
        <f t="shared" si="1"/>
        <v>20.88</v>
      </c>
      <c r="G7" s="32">
        <f t="shared" si="1"/>
        <v>20.160000000000004</v>
      </c>
      <c r="H7" s="32">
        <f t="shared" si="1"/>
        <v>19.560000000000002</v>
      </c>
      <c r="I7" s="32">
        <f t="shared" si="1"/>
        <v>18.84</v>
      </c>
      <c r="J7" s="32">
        <f t="shared" si="1"/>
        <v>17.64</v>
      </c>
      <c r="K7" s="32">
        <f t="shared" si="1"/>
        <v>17.400000000000002</v>
      </c>
      <c r="L7" s="32">
        <f t="shared" si="1"/>
        <v>16.68</v>
      </c>
      <c r="M7" s="32">
        <f t="shared" si="1"/>
        <v>15.600000000000001</v>
      </c>
      <c r="N7" s="32">
        <f t="shared" si="1"/>
        <v>14.400000000000002</v>
      </c>
      <c r="O7" s="217"/>
    </row>
    <row r="8" spans="1:15">
      <c r="A8" s="218" t="s">
        <v>240</v>
      </c>
      <c r="B8" s="203"/>
      <c r="C8" s="203"/>
      <c r="D8" s="203"/>
      <c r="E8" s="203"/>
      <c r="F8" s="203"/>
      <c r="G8" s="203"/>
      <c r="H8" s="203"/>
      <c r="O8" s="217"/>
    </row>
    <row r="9" spans="1:15" ht="14.45" customHeight="1">
      <c r="A9" s="219" t="s">
        <v>238</v>
      </c>
      <c r="B9" s="27"/>
      <c r="C9" s="27"/>
      <c r="D9" s="27"/>
      <c r="E9" s="27"/>
      <c r="F9" s="27"/>
      <c r="G9" s="27"/>
      <c r="H9" s="27"/>
      <c r="O9" s="217"/>
    </row>
    <row r="10" spans="1:15" ht="14.45" customHeight="1">
      <c r="A10" s="220" t="s">
        <v>239</v>
      </c>
      <c r="B10" s="205"/>
      <c r="C10" s="205"/>
      <c r="D10" s="205"/>
      <c r="E10" s="205"/>
      <c r="F10" s="205"/>
      <c r="G10" s="205"/>
      <c r="H10" s="205"/>
      <c r="O10" s="217"/>
    </row>
    <row r="11" spans="1:15" ht="15.75" thickBot="1">
      <c r="A11" s="221"/>
      <c r="O11" s="217"/>
    </row>
    <row r="12" spans="1:15" ht="31.5">
      <c r="A12" s="7" t="s">
        <v>10</v>
      </c>
      <c r="B12" s="407" t="s">
        <v>11</v>
      </c>
      <c r="C12" s="408"/>
      <c r="D12" s="408"/>
      <c r="E12" s="408"/>
      <c r="F12" s="408"/>
      <c r="G12" s="409"/>
      <c r="H12" s="8" t="s">
        <v>12</v>
      </c>
      <c r="O12" s="217"/>
    </row>
    <row r="13" spans="1:15">
      <c r="A13" s="405" t="s">
        <v>13</v>
      </c>
      <c r="B13" s="402" t="s">
        <v>14</v>
      </c>
      <c r="C13" s="403"/>
      <c r="D13" s="403"/>
      <c r="E13" s="403"/>
      <c r="F13" s="403"/>
      <c r="G13" s="404"/>
      <c r="H13" s="204">
        <f>H60*1.5</f>
        <v>5.0999999999999996</v>
      </c>
      <c r="O13" s="217"/>
    </row>
    <row r="14" spans="1:15">
      <c r="A14" s="406"/>
      <c r="B14" s="402" t="s">
        <v>243</v>
      </c>
      <c r="C14" s="403"/>
      <c r="D14" s="403"/>
      <c r="E14" s="403"/>
      <c r="F14" s="403"/>
      <c r="G14" s="404"/>
      <c r="H14" s="204">
        <f t="shared" ref="H14:H18" si="2">H61*1.5</f>
        <v>5.5500000000000007</v>
      </c>
      <c r="O14" s="217"/>
    </row>
    <row r="15" spans="1:15">
      <c r="A15" s="405" t="s">
        <v>15</v>
      </c>
      <c r="B15" s="402" t="s">
        <v>14</v>
      </c>
      <c r="C15" s="403"/>
      <c r="D15" s="403"/>
      <c r="E15" s="403"/>
      <c r="F15" s="403"/>
      <c r="G15" s="404"/>
      <c r="H15" s="204">
        <f t="shared" si="2"/>
        <v>8.5500000000000007</v>
      </c>
      <c r="O15" s="217"/>
    </row>
    <row r="16" spans="1:15" ht="14.45" customHeight="1">
      <c r="A16" s="412"/>
      <c r="B16" s="402" t="s">
        <v>243</v>
      </c>
      <c r="C16" s="403"/>
      <c r="D16" s="403"/>
      <c r="E16" s="403"/>
      <c r="F16" s="403"/>
      <c r="G16" s="404"/>
      <c r="H16" s="204">
        <f t="shared" si="2"/>
        <v>9.3000000000000007</v>
      </c>
      <c r="O16" s="217"/>
    </row>
    <row r="17" spans="1:15">
      <c r="A17" s="405" t="s">
        <v>16</v>
      </c>
      <c r="B17" s="402" t="s">
        <v>14</v>
      </c>
      <c r="C17" s="403"/>
      <c r="D17" s="403"/>
      <c r="E17" s="403"/>
      <c r="F17" s="403"/>
      <c r="G17" s="404"/>
      <c r="H17" s="204">
        <f t="shared" si="2"/>
        <v>10.050000000000001</v>
      </c>
      <c r="O17" s="217"/>
    </row>
    <row r="18" spans="1:15">
      <c r="A18" s="412"/>
      <c r="B18" s="402" t="s">
        <v>243</v>
      </c>
      <c r="C18" s="403"/>
      <c r="D18" s="403"/>
      <c r="E18" s="403"/>
      <c r="F18" s="403"/>
      <c r="G18" s="404"/>
      <c r="H18" s="204">
        <f t="shared" si="2"/>
        <v>10.8</v>
      </c>
      <c r="O18" s="217"/>
    </row>
    <row r="19" spans="1:15" ht="15.75" thickBot="1">
      <c r="A19" s="224"/>
      <c r="B19" s="225"/>
      <c r="C19" s="225"/>
      <c r="D19" s="225"/>
      <c r="E19" s="225"/>
      <c r="F19" s="225"/>
      <c r="G19" s="225"/>
      <c r="H19" s="226"/>
      <c r="I19" s="26"/>
      <c r="J19" s="26"/>
      <c r="K19" s="26"/>
      <c r="L19" s="26"/>
      <c r="M19" s="26"/>
      <c r="N19" s="26"/>
      <c r="O19" s="222"/>
    </row>
    <row r="20" spans="1:15" ht="15.75" thickBot="1"/>
    <row r="21" spans="1:15" ht="21" thickBot="1">
      <c r="A21" s="215" t="s">
        <v>241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16"/>
    </row>
    <row r="22" spans="1:15" ht="15.75">
      <c r="A22" s="7" t="s">
        <v>8</v>
      </c>
      <c r="B22" s="199">
        <v>100</v>
      </c>
      <c r="C22" s="199">
        <v>200</v>
      </c>
      <c r="D22" s="199">
        <v>300</v>
      </c>
      <c r="E22" s="199">
        <v>500</v>
      </c>
      <c r="F22" s="199">
        <v>600</v>
      </c>
      <c r="G22" s="199">
        <v>700</v>
      </c>
      <c r="H22" s="199">
        <v>800</v>
      </c>
      <c r="I22" s="199">
        <v>900</v>
      </c>
      <c r="J22" s="199">
        <v>1000</v>
      </c>
      <c r="K22" s="199">
        <v>2000</v>
      </c>
      <c r="L22" s="199">
        <v>3000</v>
      </c>
      <c r="M22" s="199">
        <v>5000</v>
      </c>
      <c r="N22" s="199">
        <v>10000</v>
      </c>
      <c r="O22" s="217"/>
    </row>
    <row r="23" spans="1:15" ht="15.75">
      <c r="A23" s="200" t="s">
        <v>2</v>
      </c>
      <c r="B23" s="201">
        <v>18</v>
      </c>
      <c r="C23" s="201">
        <v>13</v>
      </c>
      <c r="D23" s="201">
        <v>11</v>
      </c>
      <c r="E23" s="201">
        <v>10</v>
      </c>
      <c r="F23" s="201">
        <v>10</v>
      </c>
      <c r="G23" s="201">
        <v>10</v>
      </c>
      <c r="H23" s="201">
        <v>10</v>
      </c>
      <c r="I23" s="201">
        <v>10</v>
      </c>
      <c r="J23" s="201">
        <v>9</v>
      </c>
      <c r="K23" s="201">
        <v>8.5</v>
      </c>
      <c r="L23" s="201">
        <v>8.5</v>
      </c>
      <c r="M23" s="202">
        <v>8</v>
      </c>
      <c r="N23" s="202">
        <v>8</v>
      </c>
      <c r="O23" s="217"/>
    </row>
    <row r="24" spans="1:15" ht="15.75">
      <c r="A24" s="200" t="s">
        <v>3</v>
      </c>
      <c r="B24" s="201">
        <v>29</v>
      </c>
      <c r="C24" s="201">
        <v>20</v>
      </c>
      <c r="D24" s="201">
        <v>17</v>
      </c>
      <c r="E24" s="201">
        <v>14</v>
      </c>
      <c r="F24" s="201">
        <v>14</v>
      </c>
      <c r="G24" s="201">
        <v>14</v>
      </c>
      <c r="H24" s="201">
        <v>14</v>
      </c>
      <c r="I24" s="201">
        <v>14</v>
      </c>
      <c r="J24" s="201">
        <v>12</v>
      </c>
      <c r="K24" s="201">
        <v>11</v>
      </c>
      <c r="L24" s="201">
        <v>11</v>
      </c>
      <c r="M24" s="202">
        <v>11</v>
      </c>
      <c r="N24" s="202">
        <v>11</v>
      </c>
      <c r="O24" s="217"/>
    </row>
    <row r="25" spans="1:15" ht="15.75">
      <c r="A25" s="200" t="s">
        <v>4</v>
      </c>
      <c r="B25" s="201">
        <v>40</v>
      </c>
      <c r="C25" s="201">
        <v>27</v>
      </c>
      <c r="D25" s="201">
        <v>23</v>
      </c>
      <c r="E25" s="201">
        <v>19</v>
      </c>
      <c r="F25" s="201">
        <v>19</v>
      </c>
      <c r="G25" s="201">
        <v>19</v>
      </c>
      <c r="H25" s="201">
        <v>19</v>
      </c>
      <c r="I25" s="201">
        <v>19</v>
      </c>
      <c r="J25" s="201">
        <v>17</v>
      </c>
      <c r="K25" s="201">
        <v>16</v>
      </c>
      <c r="L25" s="201">
        <v>16</v>
      </c>
      <c r="M25" s="202">
        <v>15</v>
      </c>
      <c r="N25" s="202">
        <v>15</v>
      </c>
      <c r="O25" s="217"/>
    </row>
    <row r="26" spans="1:15" ht="16.5" thickBot="1">
      <c r="A26" s="200" t="s">
        <v>5</v>
      </c>
      <c r="B26" s="201">
        <v>47</v>
      </c>
      <c r="C26" s="201">
        <v>32</v>
      </c>
      <c r="D26" s="201">
        <v>27</v>
      </c>
      <c r="E26" s="201">
        <v>23</v>
      </c>
      <c r="F26" s="201">
        <v>23</v>
      </c>
      <c r="G26" s="201">
        <v>23</v>
      </c>
      <c r="H26" s="201">
        <v>23</v>
      </c>
      <c r="I26" s="201">
        <v>23</v>
      </c>
      <c r="J26" s="201">
        <v>20</v>
      </c>
      <c r="K26" s="201">
        <v>18</v>
      </c>
      <c r="L26" s="201">
        <v>18</v>
      </c>
      <c r="M26" s="202">
        <v>17</v>
      </c>
      <c r="N26" s="202">
        <v>17</v>
      </c>
      <c r="O26" s="217"/>
    </row>
    <row r="27" spans="1:15">
      <c r="A27" s="218" t="s">
        <v>240</v>
      </c>
      <c r="B27" s="203"/>
      <c r="C27" s="203"/>
      <c r="D27" s="203"/>
      <c r="E27" s="203"/>
      <c r="F27" s="203"/>
      <c r="G27" s="203"/>
      <c r="H27" s="203"/>
      <c r="O27" s="217"/>
    </row>
    <row r="28" spans="1:15" ht="14.45" customHeight="1">
      <c r="A28" s="219" t="s">
        <v>238</v>
      </c>
      <c r="B28" s="27"/>
      <c r="C28" s="27"/>
      <c r="D28" s="27"/>
      <c r="E28" s="27"/>
      <c r="F28" s="27"/>
      <c r="G28" s="27"/>
      <c r="H28" s="27"/>
      <c r="O28" s="217"/>
    </row>
    <row r="29" spans="1:15" ht="14.45" customHeight="1">
      <c r="A29" s="220" t="s">
        <v>239</v>
      </c>
      <c r="B29" s="205"/>
      <c r="C29" s="205"/>
      <c r="D29" s="205"/>
      <c r="E29" s="205"/>
      <c r="F29" s="205"/>
      <c r="G29" s="205"/>
      <c r="H29" s="205"/>
      <c r="O29" s="217"/>
    </row>
    <row r="30" spans="1:15">
      <c r="A30" s="221"/>
      <c r="O30" s="217"/>
    </row>
    <row r="31" spans="1:15" ht="21" thickBot="1">
      <c r="A31" s="413" t="s">
        <v>237</v>
      </c>
      <c r="B31" s="411"/>
      <c r="C31" s="411"/>
      <c r="D31" s="411"/>
      <c r="E31" s="411"/>
      <c r="F31" s="411"/>
      <c r="G31" s="411"/>
      <c r="H31" s="411"/>
      <c r="O31" s="217"/>
    </row>
    <row r="32" spans="1:15" ht="31.5">
      <c r="A32" s="228" t="s">
        <v>10</v>
      </c>
      <c r="B32" s="414" t="s">
        <v>11</v>
      </c>
      <c r="C32" s="415"/>
      <c r="D32" s="415"/>
      <c r="E32" s="415"/>
      <c r="F32" s="415"/>
      <c r="G32" s="416"/>
      <c r="H32" s="8" t="s">
        <v>12</v>
      </c>
      <c r="O32" s="217"/>
    </row>
    <row r="33" spans="1:15">
      <c r="A33" s="405" t="s">
        <v>13</v>
      </c>
      <c r="B33" s="402" t="s">
        <v>14</v>
      </c>
      <c r="C33" s="403"/>
      <c r="D33" s="403"/>
      <c r="E33" s="403"/>
      <c r="F33" s="403"/>
      <c r="G33" s="404"/>
      <c r="H33" s="204">
        <v>3.9</v>
      </c>
      <c r="O33" s="217"/>
    </row>
    <row r="34" spans="1:15">
      <c r="A34" s="406"/>
      <c r="B34" s="402" t="s">
        <v>243</v>
      </c>
      <c r="C34" s="403"/>
      <c r="D34" s="403"/>
      <c r="E34" s="403"/>
      <c r="F34" s="403"/>
      <c r="G34" s="404"/>
      <c r="H34" s="204">
        <v>4.4000000000000004</v>
      </c>
      <c r="O34" s="217"/>
    </row>
    <row r="35" spans="1:15">
      <c r="A35" s="405" t="s">
        <v>15</v>
      </c>
      <c r="B35" s="402" t="s">
        <v>14</v>
      </c>
      <c r="C35" s="403"/>
      <c r="D35" s="403"/>
      <c r="E35" s="403"/>
      <c r="F35" s="403"/>
      <c r="G35" s="404"/>
      <c r="H35" s="204">
        <v>6.7</v>
      </c>
      <c r="O35" s="217"/>
    </row>
    <row r="36" spans="1:15" ht="14.45" customHeight="1">
      <c r="A36" s="412"/>
      <c r="B36" s="402" t="s">
        <v>243</v>
      </c>
      <c r="C36" s="403"/>
      <c r="D36" s="403"/>
      <c r="E36" s="403"/>
      <c r="F36" s="403"/>
      <c r="G36" s="404"/>
      <c r="H36" s="204">
        <v>7.9</v>
      </c>
      <c r="O36" s="217"/>
    </row>
    <row r="37" spans="1:15">
      <c r="A37" s="405" t="s">
        <v>16</v>
      </c>
      <c r="B37" s="402" t="s">
        <v>14</v>
      </c>
      <c r="C37" s="403"/>
      <c r="D37" s="403"/>
      <c r="E37" s="403"/>
      <c r="F37" s="403"/>
      <c r="G37" s="404"/>
      <c r="H37" s="204">
        <v>8.9</v>
      </c>
      <c r="O37" s="217"/>
    </row>
    <row r="38" spans="1:15" ht="14.45" customHeight="1">
      <c r="A38" s="412"/>
      <c r="B38" s="402" t="s">
        <v>243</v>
      </c>
      <c r="C38" s="403"/>
      <c r="D38" s="403"/>
      <c r="E38" s="403"/>
      <c r="F38" s="403"/>
      <c r="G38" s="404"/>
      <c r="H38" s="204">
        <v>9</v>
      </c>
      <c r="O38" s="217"/>
    </row>
    <row r="39" spans="1:15" ht="15.75" thickBot="1">
      <c r="A39" s="2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22"/>
    </row>
    <row r="41" spans="1:15" ht="21" thickBot="1">
      <c r="A41" s="197" t="s">
        <v>126</v>
      </c>
    </row>
    <row r="42" spans="1:15" ht="15.75">
      <c r="A42" s="7" t="s">
        <v>8</v>
      </c>
      <c r="B42" s="199">
        <v>100</v>
      </c>
      <c r="C42" s="199">
        <v>200</v>
      </c>
      <c r="D42" s="199">
        <v>300</v>
      </c>
      <c r="E42" s="199">
        <v>500</v>
      </c>
      <c r="F42" s="199">
        <v>600</v>
      </c>
      <c r="G42" s="199">
        <v>700</v>
      </c>
      <c r="H42" s="199">
        <v>800</v>
      </c>
      <c r="I42" s="199">
        <v>900</v>
      </c>
      <c r="J42" s="199">
        <v>1000</v>
      </c>
      <c r="K42" s="199">
        <v>2000</v>
      </c>
      <c r="L42" s="199">
        <v>3000</v>
      </c>
      <c r="M42" s="199">
        <v>5000</v>
      </c>
      <c r="N42" s="199">
        <v>10000</v>
      </c>
    </row>
    <row r="43" spans="1:15" ht="15.75">
      <c r="A43" s="200" t="s">
        <v>2</v>
      </c>
      <c r="B43" s="201">
        <f>B53*0.8</f>
        <v>14.16</v>
      </c>
      <c r="C43" s="201">
        <f t="shared" ref="C43:N43" si="3">C53*0.8</f>
        <v>8.9599999999999991</v>
      </c>
      <c r="D43" s="201">
        <f t="shared" si="3"/>
        <v>8.56</v>
      </c>
      <c r="E43" s="201">
        <f t="shared" si="3"/>
        <v>7.6000000000000005</v>
      </c>
      <c r="F43" s="201">
        <f t="shared" si="3"/>
        <v>7.28</v>
      </c>
      <c r="G43" s="201">
        <f t="shared" si="3"/>
        <v>6.96</v>
      </c>
      <c r="H43" s="201">
        <f t="shared" si="3"/>
        <v>6.24</v>
      </c>
      <c r="I43" s="201">
        <f t="shared" si="3"/>
        <v>5.7600000000000007</v>
      </c>
      <c r="J43" s="201">
        <f t="shared" si="3"/>
        <v>5.36</v>
      </c>
      <c r="K43" s="201">
        <f t="shared" si="3"/>
        <v>4.88</v>
      </c>
      <c r="L43" s="201">
        <f t="shared" si="3"/>
        <v>4.4799999999999995</v>
      </c>
      <c r="M43" s="201">
        <f t="shared" si="3"/>
        <v>3.6799999999999997</v>
      </c>
      <c r="N43" s="201">
        <f t="shared" si="3"/>
        <v>2.8800000000000003</v>
      </c>
    </row>
    <row r="44" spans="1:15" ht="15.75">
      <c r="A44" s="200" t="s">
        <v>3</v>
      </c>
      <c r="B44" s="201">
        <f t="shared" ref="B44:N46" si="4">B54*0.8</f>
        <v>17.2</v>
      </c>
      <c r="C44" s="201">
        <f t="shared" si="4"/>
        <v>11.200000000000001</v>
      </c>
      <c r="D44" s="201">
        <f t="shared" si="4"/>
        <v>10.72</v>
      </c>
      <c r="E44" s="201">
        <f t="shared" si="4"/>
        <v>9.9200000000000017</v>
      </c>
      <c r="F44" s="201">
        <f t="shared" si="4"/>
        <v>9.36</v>
      </c>
      <c r="G44" s="201">
        <f t="shared" si="4"/>
        <v>8.9599999999999991</v>
      </c>
      <c r="H44" s="201">
        <f t="shared" si="4"/>
        <v>8.56</v>
      </c>
      <c r="I44" s="201">
        <f t="shared" si="4"/>
        <v>8.08</v>
      </c>
      <c r="J44" s="201">
        <f t="shared" si="4"/>
        <v>7.68</v>
      </c>
      <c r="K44" s="201">
        <f t="shared" si="4"/>
        <v>7.2</v>
      </c>
      <c r="L44" s="201">
        <f t="shared" si="4"/>
        <v>6.4</v>
      </c>
      <c r="M44" s="201">
        <f t="shared" si="4"/>
        <v>5.7600000000000007</v>
      </c>
      <c r="N44" s="201">
        <f t="shared" si="4"/>
        <v>5.120000000000001</v>
      </c>
    </row>
    <row r="45" spans="1:15" ht="15.75">
      <c r="A45" s="200" t="s">
        <v>4</v>
      </c>
      <c r="B45" s="201">
        <f t="shared" si="4"/>
        <v>20.16</v>
      </c>
      <c r="C45" s="201">
        <f t="shared" si="4"/>
        <v>13.440000000000001</v>
      </c>
      <c r="D45" s="201">
        <f t="shared" si="4"/>
        <v>13.040000000000001</v>
      </c>
      <c r="E45" s="201">
        <f t="shared" si="4"/>
        <v>12</v>
      </c>
      <c r="F45" s="201">
        <f t="shared" si="4"/>
        <v>11.600000000000001</v>
      </c>
      <c r="G45" s="201">
        <f t="shared" si="4"/>
        <v>11.36</v>
      </c>
      <c r="H45" s="201">
        <f t="shared" si="4"/>
        <v>10.64</v>
      </c>
      <c r="I45" s="201">
        <f t="shared" si="4"/>
        <v>10.48</v>
      </c>
      <c r="J45" s="201">
        <f t="shared" si="4"/>
        <v>9.8400000000000016</v>
      </c>
      <c r="K45" s="201">
        <f t="shared" si="4"/>
        <v>9.36</v>
      </c>
      <c r="L45" s="201">
        <f t="shared" si="4"/>
        <v>8.9599999999999991</v>
      </c>
      <c r="M45" s="201">
        <f t="shared" si="4"/>
        <v>8.08</v>
      </c>
      <c r="N45" s="201">
        <f t="shared" si="4"/>
        <v>7.28</v>
      </c>
    </row>
    <row r="46" spans="1:15" ht="16.5" thickBot="1">
      <c r="A46" s="200" t="s">
        <v>5</v>
      </c>
      <c r="B46" s="201">
        <f t="shared" si="4"/>
        <v>23.12</v>
      </c>
      <c r="C46" s="201">
        <f t="shared" si="4"/>
        <v>15.680000000000001</v>
      </c>
      <c r="D46" s="201">
        <f t="shared" si="4"/>
        <v>15.200000000000001</v>
      </c>
      <c r="E46" s="201">
        <f t="shared" si="4"/>
        <v>14.32</v>
      </c>
      <c r="F46" s="201">
        <f t="shared" si="4"/>
        <v>13.92</v>
      </c>
      <c r="G46" s="201">
        <f t="shared" si="4"/>
        <v>13.440000000000001</v>
      </c>
      <c r="H46" s="201">
        <f t="shared" si="4"/>
        <v>13.040000000000001</v>
      </c>
      <c r="I46" s="201">
        <f t="shared" si="4"/>
        <v>12.56</v>
      </c>
      <c r="J46" s="201">
        <f t="shared" si="4"/>
        <v>11.76</v>
      </c>
      <c r="K46" s="201">
        <f t="shared" si="4"/>
        <v>11.600000000000001</v>
      </c>
      <c r="L46" s="201">
        <f t="shared" si="4"/>
        <v>11.120000000000001</v>
      </c>
      <c r="M46" s="201">
        <f t="shared" si="4"/>
        <v>10.4</v>
      </c>
      <c r="N46" s="201">
        <f t="shared" si="4"/>
        <v>9.6000000000000014</v>
      </c>
    </row>
    <row r="47" spans="1:15">
      <c r="A47" s="206" t="s">
        <v>240</v>
      </c>
      <c r="B47" s="203"/>
      <c r="C47" s="203"/>
      <c r="D47" s="203"/>
      <c r="E47" s="203"/>
      <c r="F47" s="203"/>
      <c r="G47" s="203"/>
      <c r="H47" s="203"/>
    </row>
    <row r="48" spans="1:15" ht="14.45" customHeight="1">
      <c r="A48" s="208" t="s">
        <v>238</v>
      </c>
      <c r="B48" s="27"/>
      <c r="C48" s="27"/>
      <c r="D48" s="27"/>
      <c r="E48" s="27"/>
      <c r="F48" s="27"/>
      <c r="G48" s="27"/>
      <c r="H48" s="27"/>
    </row>
    <row r="49" spans="1:14" ht="14.45" customHeight="1">
      <c r="A49" s="207" t="s">
        <v>239</v>
      </c>
      <c r="B49" s="205"/>
      <c r="C49" s="205"/>
      <c r="D49" s="205"/>
      <c r="E49" s="205"/>
      <c r="F49" s="205"/>
      <c r="G49" s="205"/>
      <c r="H49" s="205"/>
    </row>
    <row r="51" spans="1:14" ht="21" thickBot="1">
      <c r="A51" s="209" t="s">
        <v>242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</row>
    <row r="52" spans="1:14" ht="15.75">
      <c r="A52" s="210" t="s">
        <v>8</v>
      </c>
      <c r="B52" s="211">
        <v>100</v>
      </c>
      <c r="C52" s="211">
        <v>200</v>
      </c>
      <c r="D52" s="211">
        <v>300</v>
      </c>
      <c r="E52" s="211">
        <v>500</v>
      </c>
      <c r="F52" s="211">
        <v>600</v>
      </c>
      <c r="G52" s="211">
        <v>700</v>
      </c>
      <c r="H52" s="211">
        <v>800</v>
      </c>
      <c r="I52" s="211">
        <v>900</v>
      </c>
      <c r="J52" s="211">
        <v>1000</v>
      </c>
      <c r="K52" s="211">
        <v>2000</v>
      </c>
      <c r="L52" s="211">
        <v>3000</v>
      </c>
      <c r="M52" s="211">
        <v>5000</v>
      </c>
      <c r="N52" s="211">
        <v>10000</v>
      </c>
    </row>
    <row r="53" spans="1:14" ht="15.75">
      <c r="A53" s="212" t="s">
        <v>2</v>
      </c>
      <c r="B53" s="213">
        <v>17.7</v>
      </c>
      <c r="C53" s="213">
        <v>11.2</v>
      </c>
      <c r="D53" s="213">
        <v>10.7</v>
      </c>
      <c r="E53" s="213">
        <v>9.5</v>
      </c>
      <c r="F53" s="213">
        <v>9.1</v>
      </c>
      <c r="G53" s="213">
        <v>8.6999999999999993</v>
      </c>
      <c r="H53" s="213">
        <v>7.8</v>
      </c>
      <c r="I53" s="213">
        <v>7.2</v>
      </c>
      <c r="J53" s="213">
        <v>6.7</v>
      </c>
      <c r="K53" s="214">
        <v>6.1</v>
      </c>
      <c r="L53" s="213">
        <v>5.6</v>
      </c>
      <c r="M53" s="213">
        <v>4.5999999999999996</v>
      </c>
      <c r="N53" s="213">
        <v>3.6</v>
      </c>
    </row>
    <row r="54" spans="1:14" ht="15.75">
      <c r="A54" s="212" t="s">
        <v>3</v>
      </c>
      <c r="B54" s="213">
        <v>21.5</v>
      </c>
      <c r="C54" s="213">
        <v>14</v>
      </c>
      <c r="D54" s="213">
        <v>13.4</v>
      </c>
      <c r="E54" s="213">
        <v>12.4</v>
      </c>
      <c r="F54" s="213">
        <v>11.7</v>
      </c>
      <c r="G54" s="213">
        <v>11.2</v>
      </c>
      <c r="H54" s="213">
        <v>10.7</v>
      </c>
      <c r="I54" s="213">
        <v>10.1</v>
      </c>
      <c r="J54" s="213">
        <v>9.6</v>
      </c>
      <c r="K54" s="214">
        <v>9</v>
      </c>
      <c r="L54" s="213">
        <v>8</v>
      </c>
      <c r="M54" s="213">
        <v>7.2</v>
      </c>
      <c r="N54" s="213">
        <v>6.4</v>
      </c>
    </row>
    <row r="55" spans="1:14" ht="15.75">
      <c r="A55" s="212" t="s">
        <v>4</v>
      </c>
      <c r="B55" s="213">
        <v>25.2</v>
      </c>
      <c r="C55" s="213">
        <v>16.8</v>
      </c>
      <c r="D55" s="213">
        <v>16.3</v>
      </c>
      <c r="E55" s="213">
        <v>15</v>
      </c>
      <c r="F55" s="213">
        <v>14.5</v>
      </c>
      <c r="G55" s="213">
        <v>14.2</v>
      </c>
      <c r="H55" s="213">
        <v>13.3</v>
      </c>
      <c r="I55" s="213">
        <v>13.1</v>
      </c>
      <c r="J55" s="213">
        <v>12.3</v>
      </c>
      <c r="K55" s="214">
        <v>11.7</v>
      </c>
      <c r="L55" s="213">
        <v>11.2</v>
      </c>
      <c r="M55" s="213">
        <v>10.1</v>
      </c>
      <c r="N55" s="213">
        <v>9.1</v>
      </c>
    </row>
    <row r="56" spans="1:14" ht="15.75">
      <c r="A56" s="212" t="s">
        <v>5</v>
      </c>
      <c r="B56" s="213">
        <v>28.9</v>
      </c>
      <c r="C56" s="213">
        <v>19.600000000000001</v>
      </c>
      <c r="D56" s="213">
        <v>19</v>
      </c>
      <c r="E56" s="213">
        <v>17.899999999999999</v>
      </c>
      <c r="F56" s="213">
        <v>17.399999999999999</v>
      </c>
      <c r="G56" s="213">
        <v>16.8</v>
      </c>
      <c r="H56" s="213">
        <v>16.3</v>
      </c>
      <c r="I56" s="213">
        <v>15.7</v>
      </c>
      <c r="J56" s="213">
        <v>14.7</v>
      </c>
      <c r="K56" s="214">
        <v>14.5</v>
      </c>
      <c r="L56" s="213">
        <v>13.9</v>
      </c>
      <c r="M56" s="213">
        <v>13</v>
      </c>
      <c r="N56" s="213">
        <v>12</v>
      </c>
    </row>
    <row r="58" spans="1:14" ht="21" thickBot="1">
      <c r="A58" s="410" t="s">
        <v>237</v>
      </c>
      <c r="B58" s="411"/>
      <c r="C58" s="411"/>
      <c r="D58" s="411"/>
      <c r="E58" s="411"/>
      <c r="F58" s="411"/>
      <c r="G58" s="411"/>
      <c r="H58" s="411"/>
    </row>
    <row r="59" spans="1:14" ht="31.5">
      <c r="A59" s="7" t="s">
        <v>10</v>
      </c>
      <c r="B59" s="407" t="s">
        <v>11</v>
      </c>
      <c r="C59" s="408"/>
      <c r="D59" s="408"/>
      <c r="E59" s="408"/>
      <c r="F59" s="408"/>
      <c r="G59" s="409"/>
      <c r="H59" s="8" t="s">
        <v>12</v>
      </c>
    </row>
    <row r="60" spans="1:14">
      <c r="A60" s="405" t="s">
        <v>13</v>
      </c>
      <c r="B60" s="402" t="s">
        <v>14</v>
      </c>
      <c r="C60" s="403"/>
      <c r="D60" s="403"/>
      <c r="E60" s="403"/>
      <c r="F60" s="403"/>
      <c r="G60" s="404"/>
      <c r="H60" s="204">
        <v>3.4</v>
      </c>
    </row>
    <row r="61" spans="1:14">
      <c r="A61" s="406"/>
      <c r="B61" s="402" t="s">
        <v>243</v>
      </c>
      <c r="C61" s="403"/>
      <c r="D61" s="403"/>
      <c r="E61" s="403"/>
      <c r="F61" s="403"/>
      <c r="G61" s="404"/>
      <c r="H61" s="204">
        <v>3.7</v>
      </c>
    </row>
    <row r="62" spans="1:14">
      <c r="A62" s="405" t="s">
        <v>15</v>
      </c>
      <c r="B62" s="402" t="s">
        <v>14</v>
      </c>
      <c r="C62" s="403"/>
      <c r="D62" s="403"/>
      <c r="E62" s="403"/>
      <c r="F62" s="403"/>
      <c r="G62" s="404"/>
      <c r="H62" s="204">
        <v>5.7</v>
      </c>
    </row>
    <row r="63" spans="1:14" ht="14.45" customHeight="1">
      <c r="A63" s="412"/>
      <c r="B63" s="402" t="s">
        <v>243</v>
      </c>
      <c r="C63" s="403"/>
      <c r="D63" s="403"/>
      <c r="E63" s="403"/>
      <c r="F63" s="403"/>
      <c r="G63" s="404"/>
      <c r="H63" s="204">
        <v>6.2</v>
      </c>
    </row>
    <row r="64" spans="1:14">
      <c r="A64" s="405" t="s">
        <v>16</v>
      </c>
      <c r="B64" s="402" t="s">
        <v>14</v>
      </c>
      <c r="C64" s="403"/>
      <c r="D64" s="403"/>
      <c r="E64" s="403"/>
      <c r="F64" s="403"/>
      <c r="G64" s="404"/>
      <c r="H64" s="204">
        <v>6.7</v>
      </c>
    </row>
    <row r="65" spans="1:8" ht="14.45" customHeight="1">
      <c r="A65" s="412"/>
      <c r="B65" s="402" t="s">
        <v>243</v>
      </c>
      <c r="C65" s="403"/>
      <c r="D65" s="403"/>
      <c r="E65" s="403"/>
      <c r="F65" s="403"/>
      <c r="G65" s="404"/>
      <c r="H65" s="204">
        <v>7.2</v>
      </c>
    </row>
  </sheetData>
  <mergeCells count="33">
    <mergeCell ref="B32:G32"/>
    <mergeCell ref="A15:A16"/>
    <mergeCell ref="A17:A18"/>
    <mergeCell ref="B12:G12"/>
    <mergeCell ref="A13:A14"/>
    <mergeCell ref="B13:G13"/>
    <mergeCell ref="B14:G14"/>
    <mergeCell ref="B18:G18"/>
    <mergeCell ref="B15:G15"/>
    <mergeCell ref="B16:G16"/>
    <mergeCell ref="B17:G17"/>
    <mergeCell ref="A64:A65"/>
    <mergeCell ref="B64:G64"/>
    <mergeCell ref="B65:G65"/>
    <mergeCell ref="A62:A63"/>
    <mergeCell ref="B62:G62"/>
    <mergeCell ref="B63:G63"/>
    <mergeCell ref="B61:G61"/>
    <mergeCell ref="B60:G60"/>
    <mergeCell ref="A60:A61"/>
    <mergeCell ref="B59:G59"/>
    <mergeCell ref="A1:K1"/>
    <mergeCell ref="A58:H58"/>
    <mergeCell ref="B37:G37"/>
    <mergeCell ref="A37:A38"/>
    <mergeCell ref="B38:G38"/>
    <mergeCell ref="A33:A34"/>
    <mergeCell ref="B33:G33"/>
    <mergeCell ref="B34:G34"/>
    <mergeCell ref="A35:A36"/>
    <mergeCell ref="B35:G35"/>
    <mergeCell ref="B36:G36"/>
    <mergeCell ref="A31:H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1"/>
  <sheetViews>
    <sheetView topLeftCell="A21" zoomScale="85" zoomScaleNormal="85" workbookViewId="0">
      <selection activeCell="I24" sqref="B24:J24"/>
    </sheetView>
  </sheetViews>
  <sheetFormatPr defaultRowHeight="15"/>
  <cols>
    <col min="2" max="2" width="37.140625" customWidth="1"/>
    <col min="3" max="3" width="12" customWidth="1"/>
  </cols>
  <sheetData>
    <row r="1" spans="1:11" ht="34.5" thickBot="1">
      <c r="A1" s="379" t="s">
        <v>316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20.25">
      <c r="A2" s="417" t="s">
        <v>135</v>
      </c>
      <c r="B2" s="215" t="s">
        <v>221</v>
      </c>
      <c r="C2" s="203"/>
      <c r="D2" s="203"/>
      <c r="E2" s="203"/>
      <c r="F2" s="203"/>
      <c r="G2" s="203"/>
      <c r="H2" s="203"/>
      <c r="I2" s="203"/>
      <c r="J2" s="203"/>
      <c r="K2" s="216"/>
    </row>
    <row r="3" spans="1:11" ht="21" thickBot="1">
      <c r="A3" s="417"/>
      <c r="B3" s="234" t="s">
        <v>244</v>
      </c>
      <c r="K3" s="217"/>
    </row>
    <row r="4" spans="1:11" ht="33.6" customHeight="1" thickBot="1">
      <c r="A4" s="417"/>
      <c r="B4" s="229" t="s">
        <v>249</v>
      </c>
      <c r="C4" s="418" t="s">
        <v>248</v>
      </c>
      <c r="D4" s="419"/>
      <c r="E4" s="419"/>
      <c r="F4" s="420" t="s">
        <v>250</v>
      </c>
      <c r="G4" s="421"/>
      <c r="H4" s="421"/>
      <c r="I4" s="422" t="s">
        <v>251</v>
      </c>
      <c r="J4" s="423"/>
      <c r="K4" s="217"/>
    </row>
    <row r="5" spans="1:11" ht="15.75">
      <c r="A5" s="417"/>
      <c r="B5" s="235"/>
      <c r="C5" s="231"/>
      <c r="D5" s="27"/>
      <c r="E5" s="27"/>
      <c r="F5" s="231"/>
      <c r="G5" s="27"/>
      <c r="H5" s="27"/>
      <c r="I5" s="231"/>
      <c r="J5" s="27"/>
      <c r="K5" s="217"/>
    </row>
    <row r="6" spans="1:11" ht="21" thickBot="1">
      <c r="A6" s="417"/>
      <c r="B6" s="234" t="s">
        <v>245</v>
      </c>
      <c r="K6" s="217"/>
    </row>
    <row r="7" spans="1:11" ht="16.5" thickBot="1">
      <c r="A7" s="417"/>
      <c r="B7" s="236" t="s">
        <v>7</v>
      </c>
      <c r="C7" s="232">
        <v>10</v>
      </c>
      <c r="D7" s="232">
        <v>30</v>
      </c>
      <c r="E7" s="232">
        <v>50</v>
      </c>
      <c r="F7" s="232">
        <v>100</v>
      </c>
      <c r="G7" s="232">
        <v>200</v>
      </c>
      <c r="H7" s="232">
        <v>300</v>
      </c>
      <c r="I7" s="232">
        <v>500</v>
      </c>
      <c r="J7" s="232">
        <v>1000</v>
      </c>
      <c r="K7" s="217"/>
    </row>
    <row r="8" spans="1:11" ht="16.5" thickBot="1">
      <c r="A8" s="417"/>
      <c r="B8" s="237" t="s">
        <v>246</v>
      </c>
      <c r="C8" s="233">
        <f>C38*1.5</f>
        <v>57.45</v>
      </c>
      <c r="D8" s="233">
        <f t="shared" ref="D8:J8" si="0">D38*1.5</f>
        <v>38.25</v>
      </c>
      <c r="E8" s="233">
        <f t="shared" si="0"/>
        <v>24.300000000000004</v>
      </c>
      <c r="F8" s="233">
        <f t="shared" si="0"/>
        <v>17.850000000000001</v>
      </c>
      <c r="G8" s="233">
        <f t="shared" si="0"/>
        <v>15.299999999999999</v>
      </c>
      <c r="H8" s="233">
        <f t="shared" si="0"/>
        <v>12.75</v>
      </c>
      <c r="I8" s="233">
        <f t="shared" si="0"/>
        <v>10.199999999999999</v>
      </c>
      <c r="J8" s="233">
        <f t="shared" si="0"/>
        <v>9</v>
      </c>
      <c r="K8" s="217"/>
    </row>
    <row r="9" spans="1:11" ht="32.25" thickBot="1">
      <c r="A9" s="417"/>
      <c r="B9" s="237" t="s">
        <v>247</v>
      </c>
      <c r="C9" s="233">
        <f>C39*1.5</f>
        <v>95.7</v>
      </c>
      <c r="D9" s="233">
        <f t="shared" ref="D9:J9" si="1">D39*1.5</f>
        <v>57.45</v>
      </c>
      <c r="E9" s="233">
        <f t="shared" si="1"/>
        <v>31.950000000000003</v>
      </c>
      <c r="F9" s="233">
        <f t="shared" si="1"/>
        <v>25.5</v>
      </c>
      <c r="G9" s="233">
        <f t="shared" si="1"/>
        <v>21.75</v>
      </c>
      <c r="H9" s="233">
        <f t="shared" si="1"/>
        <v>17.850000000000001</v>
      </c>
      <c r="I9" s="233">
        <f t="shared" si="1"/>
        <v>12.75</v>
      </c>
      <c r="J9" s="233">
        <f t="shared" si="1"/>
        <v>11.549999999999999</v>
      </c>
      <c r="K9" s="217"/>
    </row>
    <row r="10" spans="1:11" ht="15.75" thickBot="1">
      <c r="A10" s="417"/>
      <c r="B10" s="227"/>
      <c r="C10" s="26"/>
      <c r="D10" s="26"/>
      <c r="E10" s="26"/>
      <c r="F10" s="26"/>
      <c r="G10" s="26"/>
      <c r="H10" s="26"/>
      <c r="I10" s="26"/>
      <c r="J10" s="26"/>
      <c r="K10" s="222"/>
    </row>
    <row r="11" spans="1:11" ht="15.75" thickBot="1">
      <c r="A11" s="417"/>
    </row>
    <row r="12" spans="1:11" ht="20.25">
      <c r="A12" s="417"/>
      <c r="B12" s="215" t="s">
        <v>272</v>
      </c>
    </row>
    <row r="13" spans="1:11" ht="20.25">
      <c r="A13" s="417"/>
      <c r="B13" s="234" t="s">
        <v>244</v>
      </c>
    </row>
    <row r="14" spans="1:11">
      <c r="A14" s="417"/>
      <c r="B14" t="s">
        <v>273</v>
      </c>
    </row>
    <row r="15" spans="1:11">
      <c r="A15" s="417"/>
    </row>
    <row r="16" spans="1:11" ht="21" thickBot="1">
      <c r="A16" s="417"/>
      <c r="B16" s="234" t="s">
        <v>245</v>
      </c>
    </row>
    <row r="17" spans="1:12" ht="15.75" thickBot="1">
      <c r="A17" s="417"/>
      <c r="B17" s="265" t="s">
        <v>7</v>
      </c>
      <c r="C17" s="257">
        <v>10</v>
      </c>
      <c r="D17" s="257">
        <v>30</v>
      </c>
      <c r="E17" s="257">
        <v>50</v>
      </c>
      <c r="F17" s="257">
        <v>100</v>
      </c>
      <c r="G17" s="257">
        <v>200</v>
      </c>
      <c r="H17" s="257">
        <v>300</v>
      </c>
      <c r="I17" s="257">
        <v>500</v>
      </c>
      <c r="J17" s="258">
        <v>1000</v>
      </c>
    </row>
    <row r="18" spans="1:12" ht="15.75" thickBot="1">
      <c r="A18" s="417"/>
      <c r="B18" s="260" t="s">
        <v>270</v>
      </c>
      <c r="C18" s="261">
        <v>30</v>
      </c>
      <c r="D18" s="261">
        <v>20</v>
      </c>
      <c r="E18" s="261">
        <v>18</v>
      </c>
      <c r="F18" s="261">
        <v>15</v>
      </c>
      <c r="G18" s="261">
        <v>13</v>
      </c>
      <c r="H18" s="261">
        <v>12</v>
      </c>
      <c r="I18" s="261">
        <v>10</v>
      </c>
      <c r="J18" s="262">
        <v>8</v>
      </c>
    </row>
    <row r="19" spans="1:12" ht="15.75" thickBot="1">
      <c r="A19" s="417"/>
      <c r="B19" s="260" t="s">
        <v>271</v>
      </c>
      <c r="C19" s="261">
        <v>40</v>
      </c>
      <c r="D19" s="261">
        <v>25</v>
      </c>
      <c r="E19" s="261">
        <v>20</v>
      </c>
      <c r="F19" s="261">
        <v>18</v>
      </c>
      <c r="G19" s="261">
        <v>15</v>
      </c>
      <c r="H19" s="261">
        <v>13</v>
      </c>
      <c r="I19" s="261">
        <v>12</v>
      </c>
      <c r="J19" s="267">
        <v>10</v>
      </c>
    </row>
    <row r="20" spans="1:12">
      <c r="A20" s="417"/>
    </row>
    <row r="21" spans="1:12" ht="15.75" thickBot="1">
      <c r="A21" s="417"/>
    </row>
    <row r="22" spans="1:12" ht="20.25">
      <c r="A22" s="417"/>
      <c r="B22" s="215" t="s">
        <v>241</v>
      </c>
      <c r="C22" s="203"/>
      <c r="D22" s="203"/>
      <c r="E22" s="203"/>
      <c r="F22" s="203"/>
      <c r="G22" s="203"/>
      <c r="H22" s="203"/>
      <c r="I22" s="203"/>
      <c r="J22" s="203"/>
      <c r="K22" s="216"/>
    </row>
    <row r="23" spans="1:12" ht="21" thickBot="1">
      <c r="A23" s="417"/>
      <c r="B23" s="234" t="s">
        <v>244</v>
      </c>
      <c r="K23" s="217"/>
    </row>
    <row r="24" spans="1:12" ht="31.5" customHeight="1" thickBot="1">
      <c r="A24" s="417"/>
      <c r="B24" s="229" t="s">
        <v>249</v>
      </c>
      <c r="C24" s="418" t="s">
        <v>248</v>
      </c>
      <c r="D24" s="419"/>
      <c r="E24" s="419"/>
      <c r="F24" s="420" t="s">
        <v>250</v>
      </c>
      <c r="G24" s="421"/>
      <c r="H24" s="421"/>
      <c r="I24" s="422" t="s">
        <v>251</v>
      </c>
      <c r="J24" s="423"/>
      <c r="K24" s="217"/>
    </row>
    <row r="25" spans="1:12" ht="15.75">
      <c r="A25" s="417"/>
      <c r="B25" s="235"/>
      <c r="C25" s="231"/>
      <c r="D25" s="27"/>
      <c r="E25" s="27"/>
      <c r="F25" s="231"/>
      <c r="G25" s="27"/>
      <c r="H25" s="27"/>
      <c r="I25" s="231"/>
      <c r="J25" s="27"/>
      <c r="K25" s="217"/>
    </row>
    <row r="26" spans="1:12" ht="21" thickBot="1">
      <c r="A26" s="417"/>
      <c r="B26" s="234" t="s">
        <v>245</v>
      </c>
      <c r="K26" s="217"/>
    </row>
    <row r="27" spans="1:12" ht="16.5" thickBot="1">
      <c r="A27" s="417"/>
      <c r="B27" s="236" t="s">
        <v>7</v>
      </c>
      <c r="C27" s="232">
        <v>10</v>
      </c>
      <c r="D27" s="232">
        <v>30</v>
      </c>
      <c r="E27" s="232">
        <v>50</v>
      </c>
      <c r="F27" s="232">
        <v>100</v>
      </c>
      <c r="G27" s="232">
        <v>200</v>
      </c>
      <c r="H27" s="232">
        <v>300</v>
      </c>
      <c r="I27" s="232">
        <v>500</v>
      </c>
      <c r="J27" s="232">
        <v>1000</v>
      </c>
      <c r="K27" s="217"/>
    </row>
    <row r="28" spans="1:12" ht="16.5" thickBot="1">
      <c r="A28" s="417"/>
      <c r="B28" s="237" t="s">
        <v>246</v>
      </c>
      <c r="C28" s="233">
        <v>40</v>
      </c>
      <c r="D28" s="233">
        <v>29</v>
      </c>
      <c r="E28" s="233">
        <v>24</v>
      </c>
      <c r="F28" s="233">
        <v>20</v>
      </c>
      <c r="G28" s="233">
        <v>15</v>
      </c>
      <c r="H28" s="233">
        <v>13</v>
      </c>
      <c r="I28" s="233">
        <v>12</v>
      </c>
      <c r="J28" s="233">
        <v>10</v>
      </c>
      <c r="K28" s="217"/>
    </row>
    <row r="29" spans="1:12" ht="32.25" thickBot="1">
      <c r="A29" s="417"/>
      <c r="B29" s="237" t="s">
        <v>247</v>
      </c>
      <c r="C29" s="233">
        <v>42</v>
      </c>
      <c r="D29" s="233">
        <v>31</v>
      </c>
      <c r="E29" s="233">
        <v>26</v>
      </c>
      <c r="F29" s="233">
        <v>22</v>
      </c>
      <c r="G29" s="233">
        <v>17</v>
      </c>
      <c r="H29" s="233">
        <v>15</v>
      </c>
      <c r="I29" s="233">
        <v>14</v>
      </c>
      <c r="J29" s="233">
        <v>12</v>
      </c>
      <c r="K29" s="217"/>
    </row>
    <row r="30" spans="1:12" ht="15.75" thickBot="1">
      <c r="A30" s="417"/>
      <c r="B30" s="227"/>
      <c r="C30" s="26"/>
      <c r="D30" s="26"/>
      <c r="E30" s="26"/>
      <c r="F30" s="26"/>
      <c r="G30" s="26"/>
      <c r="H30" s="26"/>
      <c r="I30" s="26"/>
      <c r="J30" s="26"/>
      <c r="K30" s="222"/>
    </row>
    <row r="31" spans="1:12" ht="15.75" thickBot="1">
      <c r="A31" s="417"/>
    </row>
    <row r="32" spans="1:12" ht="20.25">
      <c r="A32" s="417"/>
      <c r="B32" s="215" t="s">
        <v>126</v>
      </c>
      <c r="C32" s="203"/>
      <c r="D32" s="203"/>
      <c r="E32" s="203"/>
      <c r="F32" s="203"/>
      <c r="G32" s="203"/>
      <c r="H32" s="203"/>
      <c r="I32" s="203"/>
      <c r="J32" s="203"/>
      <c r="K32" s="216"/>
      <c r="L32" s="424" t="s">
        <v>256</v>
      </c>
    </row>
    <row r="33" spans="1:12" ht="21" thickBot="1">
      <c r="A33" s="417"/>
      <c r="B33" s="234" t="s">
        <v>244</v>
      </c>
      <c r="K33" s="217"/>
      <c r="L33" s="424"/>
    </row>
    <row r="34" spans="1:12" ht="35.450000000000003" customHeight="1" thickBot="1">
      <c r="A34" s="417"/>
      <c r="B34" s="229" t="s">
        <v>254</v>
      </c>
      <c r="C34" s="418"/>
      <c r="D34" s="419"/>
      <c r="E34" s="419"/>
      <c r="F34" s="420" t="s">
        <v>255</v>
      </c>
      <c r="G34" s="421"/>
      <c r="H34" s="421"/>
      <c r="I34" s="242"/>
      <c r="J34" s="230"/>
      <c r="K34" s="217"/>
      <c r="L34" s="424"/>
    </row>
    <row r="35" spans="1:12" ht="15.75">
      <c r="A35" s="417"/>
      <c r="B35" s="235"/>
      <c r="C35" s="231"/>
      <c r="D35" s="27"/>
      <c r="E35" s="27"/>
      <c r="F35" s="231"/>
      <c r="G35" s="27"/>
      <c r="H35" s="27"/>
      <c r="I35" s="231"/>
      <c r="J35" s="27"/>
      <c r="K35" s="217"/>
      <c r="L35" s="424"/>
    </row>
    <row r="36" spans="1:12" ht="21" thickBot="1">
      <c r="A36" s="417"/>
      <c r="B36" s="234" t="s">
        <v>245</v>
      </c>
      <c r="K36" s="217"/>
      <c r="L36" s="424"/>
    </row>
    <row r="37" spans="1:12" ht="16.5" thickBot="1">
      <c r="A37" s="417"/>
      <c r="B37" s="236" t="s">
        <v>7</v>
      </c>
      <c r="C37" s="232">
        <v>10</v>
      </c>
      <c r="D37" s="232">
        <v>30</v>
      </c>
      <c r="E37" s="232">
        <v>50</v>
      </c>
      <c r="F37" s="232">
        <v>100</v>
      </c>
      <c r="G37" s="232">
        <v>200</v>
      </c>
      <c r="H37" s="232">
        <v>300</v>
      </c>
      <c r="I37" s="232">
        <v>500</v>
      </c>
      <c r="J37" s="232">
        <v>1000</v>
      </c>
      <c r="K37" s="217"/>
      <c r="L37" s="424"/>
    </row>
    <row r="38" spans="1:12" ht="16.5" thickBot="1">
      <c r="A38" s="417"/>
      <c r="B38" s="237" t="s">
        <v>246</v>
      </c>
      <c r="C38" s="233">
        <f>ROUNDUP(C49*0.85,1)</f>
        <v>38.300000000000004</v>
      </c>
      <c r="D38" s="233">
        <f t="shared" ref="D38:J38" si="2">ROUNDUP(D49*0.85,1)</f>
        <v>25.5</v>
      </c>
      <c r="E38" s="233">
        <f t="shared" si="2"/>
        <v>16.200000000000003</v>
      </c>
      <c r="F38" s="233">
        <f t="shared" si="2"/>
        <v>11.9</v>
      </c>
      <c r="G38" s="233">
        <f t="shared" si="2"/>
        <v>10.199999999999999</v>
      </c>
      <c r="H38" s="233">
        <f t="shared" si="2"/>
        <v>8.5</v>
      </c>
      <c r="I38" s="233">
        <f t="shared" si="2"/>
        <v>6.8</v>
      </c>
      <c r="J38" s="233">
        <f t="shared" si="2"/>
        <v>6</v>
      </c>
      <c r="K38" s="217"/>
      <c r="L38" s="424"/>
    </row>
    <row r="39" spans="1:12" ht="32.25" thickBot="1">
      <c r="A39" s="417"/>
      <c r="B39" s="237" t="s">
        <v>247</v>
      </c>
      <c r="C39" s="233">
        <f>ROUNDUP(C50*0.85,1)</f>
        <v>63.800000000000004</v>
      </c>
      <c r="D39" s="233">
        <f t="shared" ref="D39:J39" si="3">ROUNDUP(D50*0.85,1)</f>
        <v>38.300000000000004</v>
      </c>
      <c r="E39" s="233">
        <f t="shared" si="3"/>
        <v>21.3</v>
      </c>
      <c r="F39" s="233">
        <f t="shared" si="3"/>
        <v>17</v>
      </c>
      <c r="G39" s="233">
        <f t="shared" si="3"/>
        <v>14.5</v>
      </c>
      <c r="H39" s="233">
        <f t="shared" si="3"/>
        <v>11.9</v>
      </c>
      <c r="I39" s="233">
        <f t="shared" si="3"/>
        <v>8.5</v>
      </c>
      <c r="J39" s="233">
        <f t="shared" si="3"/>
        <v>7.6999999999999993</v>
      </c>
      <c r="K39" s="217"/>
      <c r="L39" s="424"/>
    </row>
    <row r="40" spans="1:12" ht="15.75" thickBot="1">
      <c r="A40" s="417"/>
      <c r="B40" s="227"/>
      <c r="C40" s="26"/>
      <c r="D40" s="26"/>
      <c r="E40" s="26"/>
      <c r="F40" s="26"/>
      <c r="G40" s="26"/>
      <c r="H40" s="26"/>
      <c r="I40" s="26"/>
      <c r="J40" s="26"/>
      <c r="K40" s="222"/>
      <c r="L40" s="424"/>
    </row>
    <row r="41" spans="1:12">
      <c r="L41" s="424"/>
    </row>
    <row r="42" spans="1:12" ht="15.75" thickBot="1">
      <c r="L42" s="424"/>
    </row>
    <row r="43" spans="1:12" ht="20.25">
      <c r="B43" s="215" t="s">
        <v>127</v>
      </c>
      <c r="C43" s="203"/>
      <c r="D43" s="203"/>
      <c r="E43" s="203"/>
      <c r="F43" s="203"/>
      <c r="G43" s="203"/>
      <c r="H43" s="203"/>
      <c r="I43" s="203"/>
      <c r="J43" s="203"/>
      <c r="K43" s="216"/>
      <c r="L43" s="424"/>
    </row>
    <row r="44" spans="1:12" ht="21" thickBot="1">
      <c r="B44" s="234" t="s">
        <v>244</v>
      </c>
      <c r="K44" s="217"/>
      <c r="L44" s="424"/>
    </row>
    <row r="45" spans="1:12" ht="32.450000000000003" customHeight="1" thickBot="1">
      <c r="B45" s="229" t="s">
        <v>252</v>
      </c>
      <c r="C45" s="418"/>
      <c r="D45" s="419"/>
      <c r="E45" s="419"/>
      <c r="F45" s="420" t="s">
        <v>253</v>
      </c>
      <c r="G45" s="421"/>
      <c r="H45" s="421"/>
      <c r="I45" s="242"/>
      <c r="J45" s="230"/>
      <c r="K45" s="217"/>
      <c r="L45" s="424"/>
    </row>
    <row r="46" spans="1:12" ht="15.75">
      <c r="B46" s="235"/>
      <c r="C46" s="231"/>
      <c r="D46" s="27"/>
      <c r="E46" s="27"/>
      <c r="F46" s="231"/>
      <c r="G46" s="27"/>
      <c r="H46" s="27"/>
      <c r="I46" s="231"/>
      <c r="J46" s="27"/>
      <c r="K46" s="217"/>
      <c r="L46" s="424"/>
    </row>
    <row r="47" spans="1:12" ht="21" thickBot="1">
      <c r="B47" s="234" t="s">
        <v>245</v>
      </c>
      <c r="K47" s="217"/>
      <c r="L47" s="424"/>
    </row>
    <row r="48" spans="1:12" ht="15.75" thickBot="1">
      <c r="B48" s="238" t="s">
        <v>7</v>
      </c>
      <c r="C48" s="239">
        <v>10</v>
      </c>
      <c r="D48" s="239">
        <v>30</v>
      </c>
      <c r="E48" s="239">
        <v>50</v>
      </c>
      <c r="F48" s="239">
        <v>100</v>
      </c>
      <c r="G48" s="239">
        <v>200</v>
      </c>
      <c r="H48" s="239">
        <v>300</v>
      </c>
      <c r="I48" s="239">
        <v>500</v>
      </c>
      <c r="J48" s="239">
        <v>1000</v>
      </c>
      <c r="K48" s="217"/>
      <c r="L48" s="424"/>
    </row>
    <row r="49" spans="2:12" ht="16.5" thickBot="1">
      <c r="B49" s="237" t="s">
        <v>246</v>
      </c>
      <c r="C49" s="241">
        <v>45</v>
      </c>
      <c r="D49" s="241">
        <v>30</v>
      </c>
      <c r="E49" s="241">
        <v>19</v>
      </c>
      <c r="F49" s="241">
        <v>14</v>
      </c>
      <c r="G49" s="241">
        <v>12</v>
      </c>
      <c r="H49" s="241">
        <v>10</v>
      </c>
      <c r="I49" s="241">
        <v>8</v>
      </c>
      <c r="J49" s="241">
        <v>7</v>
      </c>
      <c r="K49" s="217"/>
      <c r="L49" s="424"/>
    </row>
    <row r="50" spans="2:12" ht="32.25" thickBot="1">
      <c r="B50" s="237" t="s">
        <v>247</v>
      </c>
      <c r="C50" s="241">
        <v>75</v>
      </c>
      <c r="D50" s="241">
        <v>45</v>
      </c>
      <c r="E50" s="241">
        <v>25</v>
      </c>
      <c r="F50" s="241">
        <v>20</v>
      </c>
      <c r="G50" s="241">
        <v>17</v>
      </c>
      <c r="H50" s="241">
        <v>14</v>
      </c>
      <c r="I50" s="241">
        <v>10</v>
      </c>
      <c r="J50" s="241">
        <v>9</v>
      </c>
      <c r="K50" s="217"/>
      <c r="L50" s="424"/>
    </row>
    <row r="51" spans="2:12" ht="15.75" thickBot="1">
      <c r="B51" s="227"/>
      <c r="C51" s="26"/>
      <c r="D51" s="26"/>
      <c r="E51" s="26"/>
      <c r="F51" s="26"/>
      <c r="G51" s="26"/>
      <c r="H51" s="26"/>
      <c r="I51" s="26"/>
      <c r="J51" s="26"/>
      <c r="K51" s="222"/>
    </row>
  </sheetData>
  <mergeCells count="13">
    <mergeCell ref="L32:L50"/>
    <mergeCell ref="C4:E4"/>
    <mergeCell ref="F4:H4"/>
    <mergeCell ref="C34:E34"/>
    <mergeCell ref="F34:H34"/>
    <mergeCell ref="C24:E24"/>
    <mergeCell ref="F24:H24"/>
    <mergeCell ref="A2:A40"/>
    <mergeCell ref="A1:K1"/>
    <mergeCell ref="C45:E45"/>
    <mergeCell ref="F45:H45"/>
    <mergeCell ref="I24:J24"/>
    <mergeCell ref="I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3"/>
  <sheetViews>
    <sheetView workbookViewId="0">
      <selection activeCell="A10" sqref="A10:K10"/>
    </sheetView>
  </sheetViews>
  <sheetFormatPr defaultRowHeight="15"/>
  <cols>
    <col min="1" max="1" width="19.85546875" customWidth="1"/>
    <col min="18" max="18" width="11.140625" bestFit="1" customWidth="1"/>
  </cols>
  <sheetData>
    <row r="1" spans="1:19" ht="15.75">
      <c r="A1" s="435" t="s">
        <v>275</v>
      </c>
      <c r="B1" s="435"/>
      <c r="C1" s="435"/>
      <c r="D1" s="435"/>
      <c r="E1" s="435"/>
      <c r="F1" s="435"/>
      <c r="G1" s="435"/>
      <c r="H1" s="435"/>
      <c r="R1" t="s">
        <v>276</v>
      </c>
    </row>
    <row r="2" spans="1:19">
      <c r="A2" s="88" t="s">
        <v>277</v>
      </c>
      <c r="B2" s="88"/>
      <c r="D2" s="287" t="s">
        <v>306</v>
      </c>
      <c r="R2" t="s">
        <v>277</v>
      </c>
      <c r="S2" t="str">
        <f>D12</f>
        <v>Кружки, рюмки, бокалы</v>
      </c>
    </row>
    <row r="3" spans="1:19">
      <c r="A3" s="88" t="s">
        <v>278</v>
      </c>
      <c r="B3" s="88"/>
      <c r="D3" s="287" t="s">
        <v>306</v>
      </c>
      <c r="S3" t="str">
        <f>D31</f>
        <v>Тарелки</v>
      </c>
    </row>
    <row r="4" spans="1:19">
      <c r="A4" s="88" t="s">
        <v>279</v>
      </c>
      <c r="B4" s="88"/>
      <c r="D4" s="287" t="s">
        <v>307</v>
      </c>
    </row>
    <row r="5" spans="1:19">
      <c r="A5" s="88" t="s">
        <v>280</v>
      </c>
      <c r="B5" s="88"/>
      <c r="D5" s="287" t="s">
        <v>308</v>
      </c>
      <c r="S5" t="s">
        <v>281</v>
      </c>
    </row>
    <row r="6" spans="1:19" ht="15.75">
      <c r="A6" s="88" t="s">
        <v>282</v>
      </c>
      <c r="B6" s="88"/>
      <c r="C6" s="274"/>
      <c r="D6" s="287" t="s">
        <v>306</v>
      </c>
      <c r="E6" s="274"/>
      <c r="F6" s="274"/>
      <c r="G6" s="274"/>
      <c r="H6" s="274"/>
      <c r="I6" s="47"/>
      <c r="S6" t="s">
        <v>283</v>
      </c>
    </row>
    <row r="7" spans="1:19" ht="15.75">
      <c r="A7" s="88" t="s">
        <v>7</v>
      </c>
      <c r="B7" s="88"/>
      <c r="C7" s="274"/>
      <c r="D7" s="287" t="s">
        <v>307</v>
      </c>
      <c r="E7" s="274"/>
      <c r="F7" s="274"/>
      <c r="G7" s="274"/>
      <c r="H7" s="274"/>
      <c r="I7" s="47"/>
    </row>
    <row r="8" spans="1:19" ht="15.75">
      <c r="C8" s="303"/>
      <c r="E8" s="303"/>
      <c r="F8" s="303"/>
      <c r="G8" s="303"/>
      <c r="H8" s="303"/>
      <c r="I8" s="85"/>
    </row>
    <row r="9" spans="1:19" ht="15.75">
      <c r="C9" s="303"/>
      <c r="E9" s="303"/>
      <c r="F9" s="303"/>
      <c r="G9" s="303"/>
      <c r="H9" s="303"/>
      <c r="I9" s="85"/>
    </row>
    <row r="10" spans="1:19" ht="34.5" thickBot="1">
      <c r="A10" s="379" t="s">
        <v>316</v>
      </c>
      <c r="B10" s="379"/>
      <c r="C10" s="379"/>
      <c r="D10" s="379"/>
      <c r="E10" s="379"/>
      <c r="F10" s="379"/>
      <c r="G10" s="379"/>
      <c r="H10" s="379"/>
      <c r="I10" s="379"/>
      <c r="J10" s="379"/>
      <c r="K10" s="379"/>
    </row>
    <row r="11" spans="1:19" ht="20.25">
      <c r="A11" s="215" t="s">
        <v>221</v>
      </c>
      <c r="B11" s="274"/>
      <c r="C11" s="274"/>
      <c r="D11" s="274"/>
      <c r="E11" s="274"/>
      <c r="F11" s="274"/>
      <c r="G11" s="274"/>
      <c r="H11" s="274"/>
      <c r="I11" s="47"/>
      <c r="S11" t="s">
        <v>284</v>
      </c>
    </row>
    <row r="12" spans="1:19">
      <c r="A12" s="275"/>
      <c r="B12" s="275"/>
      <c r="C12" s="275"/>
      <c r="D12" s="276" t="s">
        <v>285</v>
      </c>
      <c r="E12" s="275"/>
      <c r="F12" s="275"/>
      <c r="G12" s="275"/>
      <c r="H12" s="275"/>
      <c r="I12" s="47"/>
      <c r="S12" t="s">
        <v>286</v>
      </c>
    </row>
    <row r="13" spans="1:19" ht="15.75" thickBot="1">
      <c r="A13" s="275" t="s">
        <v>287</v>
      </c>
      <c r="B13" s="275"/>
      <c r="C13" s="275"/>
      <c r="D13" s="275"/>
      <c r="E13" s="275"/>
      <c r="F13" s="275"/>
      <c r="G13" s="275"/>
      <c r="H13" s="275"/>
      <c r="I13" s="47"/>
      <c r="S13" t="s">
        <v>288</v>
      </c>
    </row>
    <row r="14" spans="1:19">
      <c r="A14" s="277" t="s">
        <v>289</v>
      </c>
      <c r="B14" s="278">
        <v>50</v>
      </c>
      <c r="C14" s="278">
        <v>100</v>
      </c>
      <c r="D14" s="278">
        <v>200</v>
      </c>
      <c r="E14" s="278">
        <v>300</v>
      </c>
      <c r="F14" s="278">
        <v>400</v>
      </c>
      <c r="G14" s="278">
        <v>1000</v>
      </c>
      <c r="H14" s="278">
        <v>2000</v>
      </c>
      <c r="I14" s="278">
        <v>3000</v>
      </c>
      <c r="J14" s="279">
        <v>4000</v>
      </c>
      <c r="K14" s="279">
        <v>5000</v>
      </c>
      <c r="L14" s="279"/>
    </row>
    <row r="15" spans="1:19">
      <c r="A15" s="280">
        <v>1</v>
      </c>
      <c r="B15" s="281">
        <f>ROUNDUP(B69*1.5,1)</f>
        <v>93.3</v>
      </c>
      <c r="C15" s="281">
        <f t="shared" ref="C15:K15" si="0">ROUNDUP(C69*1.5,1)</f>
        <v>65.400000000000006</v>
      </c>
      <c r="D15" s="281">
        <f t="shared" si="0"/>
        <v>63.2</v>
      </c>
      <c r="E15" s="281">
        <f t="shared" si="0"/>
        <v>60.800000000000004</v>
      </c>
      <c r="F15" s="281">
        <f t="shared" si="0"/>
        <v>58.2</v>
      </c>
      <c r="G15" s="281">
        <f t="shared" si="0"/>
        <v>34.799999999999997</v>
      </c>
      <c r="H15" s="281">
        <f t="shared" si="0"/>
        <v>30</v>
      </c>
      <c r="I15" s="281">
        <f t="shared" si="0"/>
        <v>30.5</v>
      </c>
      <c r="J15" s="281">
        <f t="shared" si="0"/>
        <v>27.9</v>
      </c>
      <c r="K15" s="281">
        <f t="shared" si="0"/>
        <v>23.3</v>
      </c>
      <c r="L15" s="281"/>
    </row>
    <row r="16" spans="1:19">
      <c r="A16" s="280">
        <v>2</v>
      </c>
      <c r="B16" s="281">
        <f t="shared" ref="B16:K18" si="1">ROUNDUP(B70*1.5,1)</f>
        <v>130.80000000000001</v>
      </c>
      <c r="C16" s="281">
        <f t="shared" si="1"/>
        <v>93.3</v>
      </c>
      <c r="D16" s="281">
        <f t="shared" si="1"/>
        <v>88.8</v>
      </c>
      <c r="E16" s="281">
        <f t="shared" si="1"/>
        <v>84</v>
      </c>
      <c r="F16" s="281">
        <f t="shared" si="1"/>
        <v>79.2</v>
      </c>
      <c r="G16" s="281">
        <f t="shared" si="1"/>
        <v>49.1</v>
      </c>
      <c r="H16" s="281">
        <f t="shared" si="1"/>
        <v>44.300000000000004</v>
      </c>
      <c r="I16" s="281">
        <f t="shared" si="1"/>
        <v>39.6</v>
      </c>
      <c r="J16" s="281">
        <f t="shared" si="1"/>
        <v>35</v>
      </c>
      <c r="K16" s="281">
        <f t="shared" si="1"/>
        <v>30.3</v>
      </c>
      <c r="L16" s="281"/>
    </row>
    <row r="17" spans="1:12">
      <c r="A17" s="280">
        <v>3</v>
      </c>
      <c r="B17" s="281">
        <f t="shared" si="1"/>
        <v>190.4</v>
      </c>
      <c r="C17" s="281">
        <f t="shared" si="1"/>
        <v>121.5</v>
      </c>
      <c r="D17" s="281">
        <f t="shared" si="1"/>
        <v>116.7</v>
      </c>
      <c r="E17" s="281">
        <f t="shared" si="1"/>
        <v>112.2</v>
      </c>
      <c r="F17" s="281">
        <f t="shared" si="1"/>
        <v>107.4</v>
      </c>
      <c r="G17" s="281">
        <f t="shared" si="1"/>
        <v>70.2</v>
      </c>
      <c r="H17" s="281">
        <f t="shared" si="1"/>
        <v>66.199999999999989</v>
      </c>
      <c r="I17" s="281">
        <f t="shared" si="1"/>
        <v>60.800000000000004</v>
      </c>
      <c r="J17" s="281">
        <f t="shared" si="1"/>
        <v>56.300000000000004</v>
      </c>
      <c r="K17" s="281">
        <f t="shared" si="1"/>
        <v>51.2</v>
      </c>
      <c r="L17" s="281"/>
    </row>
    <row r="18" spans="1:12" ht="15.75" thickBot="1">
      <c r="A18" s="280">
        <v>4</v>
      </c>
      <c r="B18" s="281">
        <f t="shared" si="1"/>
        <v>256.40000000000003</v>
      </c>
      <c r="C18" s="281">
        <f t="shared" si="1"/>
        <v>145.19999999999999</v>
      </c>
      <c r="D18" s="281">
        <f t="shared" si="1"/>
        <v>140.29999999999998</v>
      </c>
      <c r="E18" s="281">
        <f t="shared" si="1"/>
        <v>135.5</v>
      </c>
      <c r="F18" s="281">
        <f t="shared" si="1"/>
        <v>130.80000000000001</v>
      </c>
      <c r="G18" s="281">
        <f t="shared" si="1"/>
        <v>88.8</v>
      </c>
      <c r="H18" s="281">
        <f t="shared" si="1"/>
        <v>84.199999999999989</v>
      </c>
      <c r="I18" s="281">
        <f t="shared" si="1"/>
        <v>79.399999999999991</v>
      </c>
      <c r="J18" s="281">
        <f t="shared" si="1"/>
        <v>74.7</v>
      </c>
      <c r="K18" s="281">
        <f t="shared" si="1"/>
        <v>70.2</v>
      </c>
      <c r="L18" s="282"/>
    </row>
    <row r="19" spans="1:12">
      <c r="A19" s="283"/>
      <c r="B19" s="283"/>
      <c r="C19" s="283"/>
      <c r="D19" s="283"/>
      <c r="E19" s="283"/>
      <c r="F19" s="283"/>
      <c r="G19" s="283"/>
      <c r="H19" s="283"/>
      <c r="I19" s="47"/>
    </row>
    <row r="20" spans="1:12" ht="15.75">
      <c r="A20" s="284" t="s">
        <v>290</v>
      </c>
      <c r="B20" s="285"/>
      <c r="C20" s="285"/>
      <c r="D20" s="285"/>
      <c r="E20" s="285"/>
      <c r="F20" s="285"/>
      <c r="G20" s="285"/>
      <c r="H20" s="285"/>
      <c r="I20" s="47"/>
    </row>
    <row r="21" spans="1:12">
      <c r="A21" s="286" t="s">
        <v>291</v>
      </c>
      <c r="B21" s="425" t="s">
        <v>292</v>
      </c>
      <c r="C21" s="426"/>
      <c r="D21" s="427" t="s">
        <v>293</v>
      </c>
      <c r="E21" s="428"/>
      <c r="F21" s="427" t="s">
        <v>294</v>
      </c>
      <c r="G21" s="428"/>
      <c r="H21" s="429" t="s">
        <v>295</v>
      </c>
      <c r="I21" s="429"/>
    </row>
    <row r="22" spans="1:12">
      <c r="A22" s="288" t="s">
        <v>296</v>
      </c>
      <c r="B22" s="430">
        <v>1</v>
      </c>
      <c r="C22" s="431"/>
      <c r="D22" s="430">
        <v>1.1000000000000001</v>
      </c>
      <c r="E22" s="431"/>
      <c r="F22" s="430">
        <v>1.2</v>
      </c>
      <c r="G22" s="431"/>
      <c r="H22" s="430">
        <v>1.4</v>
      </c>
      <c r="I22" s="431"/>
    </row>
    <row r="23" spans="1:12" ht="15.75">
      <c r="A23" s="284" t="s">
        <v>297</v>
      </c>
      <c r="B23" s="285"/>
      <c r="C23" s="285"/>
      <c r="D23" s="285"/>
      <c r="E23" s="285"/>
      <c r="F23" s="275"/>
      <c r="G23" s="275"/>
      <c r="H23" s="275"/>
      <c r="I23" s="47"/>
    </row>
    <row r="24" spans="1:12">
      <c r="A24" s="275"/>
      <c r="B24" s="275"/>
      <c r="C24" s="275"/>
      <c r="D24" s="275"/>
      <c r="E24" s="275"/>
      <c r="F24" s="275"/>
      <c r="G24" s="275"/>
      <c r="H24" s="275"/>
      <c r="I24" s="275"/>
    </row>
    <row r="25" spans="1:12" ht="15.75">
      <c r="A25" s="284" t="s">
        <v>298</v>
      </c>
      <c r="B25" s="285"/>
      <c r="C25" s="285"/>
      <c r="D25" s="285"/>
      <c r="E25" s="275"/>
      <c r="F25" s="275"/>
      <c r="G25" s="275"/>
      <c r="H25" s="275"/>
      <c r="I25" s="275"/>
    </row>
    <row r="26" spans="1:12" ht="15.75">
      <c r="A26" s="284" t="s">
        <v>299</v>
      </c>
      <c r="B26" s="285"/>
      <c r="C26" s="285"/>
      <c r="D26" s="285"/>
      <c r="E26" s="275"/>
      <c r="F26" s="275"/>
      <c r="G26" s="275"/>
      <c r="H26" s="275"/>
      <c r="I26" s="275"/>
    </row>
    <row r="27" spans="1:12">
      <c r="A27" s="275"/>
      <c r="B27" s="289"/>
      <c r="C27" s="289"/>
      <c r="D27" s="289"/>
      <c r="E27" s="289"/>
      <c r="F27" s="275"/>
      <c r="G27" s="289"/>
      <c r="H27" s="289"/>
      <c r="I27" s="275"/>
    </row>
    <row r="28" spans="1:12" ht="15.75">
      <c r="A28" s="284" t="s">
        <v>300</v>
      </c>
      <c r="B28" s="285"/>
      <c r="C28" s="285"/>
      <c r="D28" s="285"/>
      <c r="E28" s="285"/>
      <c r="F28" s="285"/>
      <c r="G28" s="285"/>
      <c r="H28" s="285"/>
      <c r="I28" s="275"/>
    </row>
    <row r="29" spans="1:12" ht="15.75">
      <c r="A29" s="284" t="s">
        <v>301</v>
      </c>
      <c r="B29" s="275"/>
      <c r="C29" s="275"/>
      <c r="D29" s="275"/>
      <c r="E29" s="275"/>
      <c r="F29" s="275"/>
      <c r="G29" s="275"/>
      <c r="H29" s="275"/>
      <c r="I29" s="275"/>
    </row>
    <row r="30" spans="1:12">
      <c r="A30" s="285"/>
      <c r="B30" s="275"/>
      <c r="C30" s="275"/>
      <c r="D30" s="275"/>
      <c r="E30" s="275"/>
      <c r="F30" s="275"/>
      <c r="G30" s="275"/>
      <c r="H30" s="275"/>
      <c r="I30" s="275"/>
    </row>
    <row r="31" spans="1:12">
      <c r="A31" s="275"/>
      <c r="B31" s="275"/>
      <c r="C31" s="275"/>
      <c r="D31" s="290" t="s">
        <v>302</v>
      </c>
      <c r="E31" s="291"/>
      <c r="F31" s="291"/>
      <c r="G31" s="291"/>
      <c r="H31" s="291"/>
      <c r="I31" s="275"/>
    </row>
    <row r="32" spans="1:12" ht="15.75" thickBot="1">
      <c r="A32" s="275" t="s">
        <v>303</v>
      </c>
      <c r="B32" s="275"/>
      <c r="C32" s="275"/>
      <c r="D32" s="292"/>
      <c r="E32" s="275"/>
      <c r="F32" s="275"/>
      <c r="G32" s="275"/>
      <c r="H32" s="275"/>
      <c r="I32" s="275"/>
    </row>
    <row r="33" spans="1:11">
      <c r="A33" s="293" t="s">
        <v>289</v>
      </c>
      <c r="B33" s="294">
        <v>50</v>
      </c>
      <c r="C33" s="294">
        <v>100</v>
      </c>
      <c r="D33" s="294">
        <v>200</v>
      </c>
      <c r="E33" s="294">
        <v>300</v>
      </c>
      <c r="F33" s="294">
        <v>400</v>
      </c>
      <c r="G33" s="294">
        <v>500</v>
      </c>
      <c r="H33" s="425"/>
      <c r="I33" s="426"/>
    </row>
    <row r="34" spans="1:11">
      <c r="A34" s="295">
        <v>1</v>
      </c>
      <c r="B34" s="281">
        <f t="shared" ref="B34:G37" si="2">ROUNDUP(B88*1.5,1)</f>
        <v>151.19999999999999</v>
      </c>
      <c r="C34" s="281">
        <f t="shared" si="2"/>
        <v>140.4</v>
      </c>
      <c r="D34" s="281">
        <f t="shared" si="2"/>
        <v>128.4</v>
      </c>
      <c r="E34" s="281">
        <f t="shared" si="2"/>
        <v>116.4</v>
      </c>
      <c r="F34" s="281">
        <f t="shared" si="2"/>
        <v>105.6</v>
      </c>
      <c r="G34" s="281">
        <f t="shared" si="2"/>
        <v>93.6</v>
      </c>
      <c r="H34" s="296"/>
      <c r="I34" s="297"/>
    </row>
    <row r="35" spans="1:11">
      <c r="A35" s="295">
        <v>2</v>
      </c>
      <c r="B35" s="281">
        <f t="shared" si="2"/>
        <v>174</v>
      </c>
      <c r="C35" s="281">
        <f t="shared" si="2"/>
        <v>163.19999999999999</v>
      </c>
      <c r="D35" s="281">
        <f t="shared" si="2"/>
        <v>151.19999999999999</v>
      </c>
      <c r="E35" s="281">
        <f t="shared" si="2"/>
        <v>140.4</v>
      </c>
      <c r="F35" s="281">
        <f t="shared" si="2"/>
        <v>128.4</v>
      </c>
      <c r="G35" s="281">
        <f t="shared" si="2"/>
        <v>116.4</v>
      </c>
      <c r="H35" s="296"/>
      <c r="I35" s="297"/>
    </row>
    <row r="36" spans="1:11">
      <c r="A36" s="295">
        <v>3</v>
      </c>
      <c r="B36" s="281">
        <f t="shared" si="2"/>
        <v>198</v>
      </c>
      <c r="C36" s="281">
        <f t="shared" si="2"/>
        <v>186</v>
      </c>
      <c r="D36" s="281">
        <f t="shared" si="2"/>
        <v>175.2</v>
      </c>
      <c r="E36" s="281">
        <f t="shared" si="2"/>
        <v>164.4</v>
      </c>
      <c r="F36" s="281">
        <f t="shared" si="2"/>
        <v>152.4</v>
      </c>
      <c r="G36" s="281">
        <f t="shared" si="2"/>
        <v>140.4</v>
      </c>
      <c r="H36" s="296"/>
      <c r="I36" s="297"/>
    </row>
    <row r="37" spans="1:11" ht="15.75" thickBot="1">
      <c r="A37" s="298">
        <v>4</v>
      </c>
      <c r="B37" s="281">
        <f t="shared" si="2"/>
        <v>222</v>
      </c>
      <c r="C37" s="281">
        <f t="shared" si="2"/>
        <v>210</v>
      </c>
      <c r="D37" s="281">
        <f t="shared" si="2"/>
        <v>198</v>
      </c>
      <c r="E37" s="281">
        <f t="shared" si="2"/>
        <v>186</v>
      </c>
      <c r="F37" s="281">
        <f t="shared" si="2"/>
        <v>175.2</v>
      </c>
      <c r="G37" s="281">
        <f t="shared" si="2"/>
        <v>163.19999999999999</v>
      </c>
      <c r="H37" s="296"/>
      <c r="I37" s="297"/>
    </row>
    <row r="38" spans="1:11" ht="15.75">
      <c r="A38" s="284" t="s">
        <v>304</v>
      </c>
      <c r="B38" s="299"/>
      <c r="C38" s="299"/>
      <c r="D38" s="299"/>
      <c r="E38" s="299"/>
      <c r="F38" s="299"/>
      <c r="G38" s="299"/>
      <c r="H38" s="275"/>
      <c r="I38" s="275"/>
      <c r="K38" s="287"/>
    </row>
    <row r="39" spans="1:11" ht="15.75">
      <c r="A39" s="284" t="s">
        <v>305</v>
      </c>
      <c r="B39" s="299"/>
      <c r="C39" s="299"/>
      <c r="D39" s="299"/>
      <c r="E39" s="299"/>
      <c r="F39" s="299"/>
      <c r="G39" s="299"/>
      <c r="H39" s="275"/>
      <c r="I39" s="275"/>
      <c r="K39" s="287"/>
    </row>
    <row r="41" spans="1:11" ht="15.75" thickBot="1"/>
    <row r="42" spans="1:11" ht="21" thickBot="1">
      <c r="A42" s="215" t="s">
        <v>274</v>
      </c>
    </row>
    <row r="43" spans="1:11" ht="15.75" thickBot="1">
      <c r="A43" s="305" t="s">
        <v>7</v>
      </c>
      <c r="B43" s="257">
        <v>50</v>
      </c>
      <c r="C43" s="257">
        <v>100</v>
      </c>
      <c r="D43" s="257">
        <v>200</v>
      </c>
      <c r="E43" s="257">
        <v>300</v>
      </c>
      <c r="F43" s="257">
        <v>500</v>
      </c>
      <c r="G43" s="266">
        <v>1000</v>
      </c>
      <c r="H43" s="266">
        <v>3000</v>
      </c>
      <c r="I43" s="257">
        <v>5000</v>
      </c>
    </row>
    <row r="44" spans="1:11" ht="15.75" thickBot="1">
      <c r="A44" s="260" t="s">
        <v>2</v>
      </c>
      <c r="B44" s="261">
        <v>70</v>
      </c>
      <c r="C44" s="267">
        <v>49</v>
      </c>
      <c r="D44" s="261">
        <v>48</v>
      </c>
      <c r="E44" s="261">
        <v>45</v>
      </c>
      <c r="F44" s="261">
        <v>44</v>
      </c>
      <c r="G44" s="267">
        <v>26</v>
      </c>
      <c r="H44" s="267">
        <v>23</v>
      </c>
      <c r="I44" s="261">
        <v>17</v>
      </c>
    </row>
    <row r="45" spans="1:11" ht="15.75" thickBot="1">
      <c r="A45" s="260" t="s">
        <v>3</v>
      </c>
      <c r="B45" s="261">
        <v>100</v>
      </c>
      <c r="C45" s="267">
        <v>70</v>
      </c>
      <c r="D45" s="261">
        <v>67</v>
      </c>
      <c r="E45" s="261">
        <v>64</v>
      </c>
      <c r="F45" s="261">
        <v>59</v>
      </c>
      <c r="G45" s="267">
        <v>36</v>
      </c>
      <c r="H45" s="267">
        <v>30</v>
      </c>
      <c r="I45" s="261">
        <v>23</v>
      </c>
    </row>
    <row r="46" spans="1:11" ht="15.75" thickBot="1">
      <c r="A46" s="260" t="s">
        <v>4</v>
      </c>
      <c r="B46" s="261">
        <v>145</v>
      </c>
      <c r="C46" s="267">
        <v>91</v>
      </c>
      <c r="D46" s="261">
        <v>88</v>
      </c>
      <c r="E46" s="261">
        <v>85</v>
      </c>
      <c r="F46" s="261">
        <v>80</v>
      </c>
      <c r="G46" s="267">
        <v>53</v>
      </c>
      <c r="H46" s="267">
        <v>46</v>
      </c>
      <c r="I46" s="261">
        <v>38</v>
      </c>
    </row>
    <row r="47" spans="1:11" ht="15.75" thickBot="1">
      <c r="A47" s="260" t="s">
        <v>5</v>
      </c>
      <c r="B47" s="261">
        <v>195</v>
      </c>
      <c r="C47" s="267">
        <v>109</v>
      </c>
      <c r="D47" s="261">
        <v>106</v>
      </c>
      <c r="E47" s="261">
        <v>102</v>
      </c>
      <c r="F47" s="261">
        <v>98</v>
      </c>
      <c r="G47" s="267">
        <v>67</v>
      </c>
      <c r="H47" s="267">
        <v>60</v>
      </c>
      <c r="I47" s="261">
        <v>52</v>
      </c>
    </row>
    <row r="49" spans="1:10" ht="16.5" thickBot="1">
      <c r="A49" s="264" t="s">
        <v>310</v>
      </c>
    </row>
    <row r="50" spans="1:10" ht="15.75" thickBot="1">
      <c r="A50" s="305" t="s">
        <v>7</v>
      </c>
      <c r="B50" s="257">
        <v>50</v>
      </c>
      <c r="C50" s="257">
        <v>100</v>
      </c>
      <c r="D50" s="257">
        <v>200</v>
      </c>
      <c r="E50" s="257">
        <v>300</v>
      </c>
      <c r="F50" s="257">
        <v>400</v>
      </c>
      <c r="G50" s="306">
        <v>500</v>
      </c>
      <c r="H50" s="272"/>
      <c r="I50" s="272"/>
      <c r="J50" s="307"/>
    </row>
    <row r="51" spans="1:10" ht="15.75" thickBot="1">
      <c r="A51" s="260" t="s">
        <v>2</v>
      </c>
      <c r="B51" s="261">
        <v>115</v>
      </c>
      <c r="C51" s="261">
        <v>105</v>
      </c>
      <c r="D51" s="261">
        <v>98</v>
      </c>
      <c r="E51" s="261">
        <v>88</v>
      </c>
      <c r="F51" s="261">
        <v>88</v>
      </c>
      <c r="G51" s="268">
        <v>70</v>
      </c>
      <c r="H51" s="270"/>
      <c r="I51" s="308"/>
      <c r="J51" s="308"/>
    </row>
    <row r="52" spans="1:10" ht="15.75" thickBot="1">
      <c r="A52" s="260" t="s">
        <v>3</v>
      </c>
      <c r="B52" s="261">
        <v>132</v>
      </c>
      <c r="C52" s="261">
        <v>124</v>
      </c>
      <c r="D52" s="261">
        <v>115</v>
      </c>
      <c r="E52" s="261">
        <v>106</v>
      </c>
      <c r="F52" s="261">
        <v>106</v>
      </c>
      <c r="G52" s="268">
        <v>88</v>
      </c>
      <c r="H52" s="270"/>
      <c r="I52" s="308"/>
      <c r="J52" s="308"/>
    </row>
    <row r="53" spans="1:10" ht="15.75" thickBot="1">
      <c r="A53" s="260" t="s">
        <v>4</v>
      </c>
      <c r="B53" s="261">
        <v>150</v>
      </c>
      <c r="C53" s="261">
        <v>142</v>
      </c>
      <c r="D53" s="261">
        <v>133</v>
      </c>
      <c r="E53" s="261">
        <v>124</v>
      </c>
      <c r="F53" s="261">
        <v>124</v>
      </c>
      <c r="G53" s="268">
        <v>106</v>
      </c>
      <c r="H53" s="270"/>
      <c r="I53" s="308"/>
      <c r="J53" s="308"/>
    </row>
    <row r="54" spans="1:10" ht="15.75" thickBot="1">
      <c r="A54" s="260" t="s">
        <v>5</v>
      </c>
      <c r="B54" s="261">
        <v>168</v>
      </c>
      <c r="C54" s="261">
        <v>160</v>
      </c>
      <c r="D54" s="261">
        <v>150</v>
      </c>
      <c r="E54" s="261">
        <v>141</v>
      </c>
      <c r="F54" s="261">
        <v>141</v>
      </c>
      <c r="G54" s="268">
        <v>132</v>
      </c>
      <c r="H54" s="270"/>
      <c r="I54" s="308"/>
      <c r="J54" s="308"/>
    </row>
    <row r="55" spans="1:10" ht="15.75" thickBot="1">
      <c r="A55" s="260" t="s">
        <v>311</v>
      </c>
      <c r="B55" s="261">
        <v>186</v>
      </c>
      <c r="C55" s="261">
        <v>178</v>
      </c>
      <c r="D55" s="261">
        <v>168</v>
      </c>
      <c r="E55" s="261">
        <v>159</v>
      </c>
      <c r="F55" s="261">
        <v>159</v>
      </c>
      <c r="G55" s="268">
        <v>150</v>
      </c>
      <c r="H55" s="270"/>
      <c r="I55" s="308"/>
      <c r="J55" s="308"/>
    </row>
    <row r="56" spans="1:10" ht="15.75" thickBot="1">
      <c r="A56" s="260" t="s">
        <v>312</v>
      </c>
      <c r="B56" s="261">
        <v>204</v>
      </c>
      <c r="C56" s="261">
        <v>196</v>
      </c>
      <c r="D56" s="261">
        <v>186</v>
      </c>
      <c r="E56" s="261">
        <v>177</v>
      </c>
      <c r="F56" s="261">
        <v>177</v>
      </c>
      <c r="G56" s="268">
        <v>168</v>
      </c>
      <c r="H56" s="270"/>
      <c r="I56" s="308"/>
      <c r="J56" s="308"/>
    </row>
    <row r="57" spans="1:10" ht="15.75" thickBot="1"/>
    <row r="58" spans="1:10" ht="21" thickBot="1">
      <c r="A58" s="215" t="s">
        <v>241</v>
      </c>
    </row>
    <row r="59" spans="1:10" ht="15.75">
      <c r="A59" s="3" t="s">
        <v>8</v>
      </c>
      <c r="B59" s="4">
        <v>50</v>
      </c>
      <c r="C59" s="4">
        <v>100</v>
      </c>
      <c r="D59" s="4">
        <v>200</v>
      </c>
      <c r="E59" s="4">
        <v>300</v>
      </c>
      <c r="F59" s="4">
        <v>500</v>
      </c>
      <c r="G59" s="254">
        <v>1000</v>
      </c>
    </row>
    <row r="60" spans="1:10" ht="15.75">
      <c r="A60" s="304" t="s">
        <v>2</v>
      </c>
      <c r="B60" s="108">
        <v>68</v>
      </c>
      <c r="C60" s="108">
        <v>47</v>
      </c>
      <c r="D60" s="71">
        <v>46</v>
      </c>
      <c r="E60" s="71">
        <v>44</v>
      </c>
      <c r="F60" s="108">
        <v>42</v>
      </c>
      <c r="G60" s="109">
        <v>38</v>
      </c>
    </row>
    <row r="61" spans="1:10" ht="15.75">
      <c r="A61" s="304" t="s">
        <v>3</v>
      </c>
      <c r="B61" s="108">
        <v>95</v>
      </c>
      <c r="C61" s="108">
        <v>68</v>
      </c>
      <c r="D61" s="71">
        <v>64</v>
      </c>
      <c r="E61" s="71">
        <v>61</v>
      </c>
      <c r="F61" s="108">
        <v>57</v>
      </c>
      <c r="G61" s="109">
        <v>47</v>
      </c>
    </row>
    <row r="62" spans="1:10" ht="15.75">
      <c r="A62" s="304" t="s">
        <v>4</v>
      </c>
      <c r="B62" s="108">
        <v>138</v>
      </c>
      <c r="C62" s="108">
        <v>88</v>
      </c>
      <c r="D62" s="71">
        <v>84</v>
      </c>
      <c r="E62" s="71">
        <v>81</v>
      </c>
      <c r="F62" s="108">
        <v>78</v>
      </c>
      <c r="G62" s="109">
        <v>60</v>
      </c>
    </row>
    <row r="63" spans="1:10" ht="15.75">
      <c r="A63" s="304" t="s">
        <v>5</v>
      </c>
      <c r="B63" s="108">
        <v>185</v>
      </c>
      <c r="C63" s="108">
        <v>105</v>
      </c>
      <c r="D63" s="71">
        <v>101</v>
      </c>
      <c r="E63" s="71">
        <v>98</v>
      </c>
      <c r="F63" s="108">
        <v>95</v>
      </c>
      <c r="G63" s="109">
        <v>74</v>
      </c>
    </row>
    <row r="64" spans="1:10" ht="15.75" thickBot="1"/>
    <row r="65" spans="1:12" ht="20.25">
      <c r="A65" s="215" t="s">
        <v>126</v>
      </c>
    </row>
    <row r="66" spans="1:12">
      <c r="A66" s="275"/>
      <c r="B66" s="275"/>
      <c r="C66" s="275"/>
      <c r="D66" s="276" t="s">
        <v>285</v>
      </c>
      <c r="E66" s="275"/>
      <c r="F66" s="275"/>
      <c r="G66" s="275"/>
      <c r="H66" s="275"/>
      <c r="I66" s="47"/>
    </row>
    <row r="67" spans="1:12" ht="15.75" thickBot="1">
      <c r="A67" s="275" t="s">
        <v>287</v>
      </c>
      <c r="B67" s="275"/>
      <c r="C67" s="275"/>
      <c r="D67" s="275"/>
      <c r="E67" s="275"/>
      <c r="F67" s="275"/>
      <c r="G67" s="275"/>
      <c r="H67" s="275"/>
      <c r="I67" s="47"/>
    </row>
    <row r="68" spans="1:12">
      <c r="A68" s="277" t="s">
        <v>289</v>
      </c>
      <c r="B68" s="278">
        <v>50</v>
      </c>
      <c r="C68" s="278">
        <v>100</v>
      </c>
      <c r="D68" s="278">
        <v>200</v>
      </c>
      <c r="E68" s="278">
        <v>300</v>
      </c>
      <c r="F68" s="278">
        <v>400</v>
      </c>
      <c r="G68" s="278">
        <v>1000</v>
      </c>
      <c r="H68" s="278">
        <v>2000</v>
      </c>
      <c r="I68" s="278">
        <v>3000</v>
      </c>
      <c r="J68" s="279">
        <v>4000</v>
      </c>
      <c r="K68" s="279">
        <v>5000</v>
      </c>
      <c r="L68" s="432" t="s">
        <v>309</v>
      </c>
    </row>
    <row r="69" spans="1:12">
      <c r="A69" s="280">
        <v>1</v>
      </c>
      <c r="B69" s="281">
        <f>ROUNDUP(B99*0.8,1)</f>
        <v>62.2</v>
      </c>
      <c r="C69" s="281">
        <f t="shared" ref="C69:K69" si="3">ROUNDUP(C99*0.8,1)</f>
        <v>43.6</v>
      </c>
      <c r="D69" s="281">
        <f t="shared" si="3"/>
        <v>42.1</v>
      </c>
      <c r="E69" s="281">
        <f t="shared" si="3"/>
        <v>40.5</v>
      </c>
      <c r="F69" s="281">
        <f t="shared" si="3"/>
        <v>38.799999999999997</v>
      </c>
      <c r="G69" s="281">
        <f t="shared" si="3"/>
        <v>23.2</v>
      </c>
      <c r="H69" s="281">
        <f t="shared" si="3"/>
        <v>20</v>
      </c>
      <c r="I69" s="281">
        <f t="shared" si="3"/>
        <v>20.3</v>
      </c>
      <c r="J69" s="281">
        <f t="shared" si="3"/>
        <v>18.600000000000001</v>
      </c>
      <c r="K69" s="281">
        <f t="shared" si="3"/>
        <v>15.5</v>
      </c>
      <c r="L69" s="433"/>
    </row>
    <row r="70" spans="1:12">
      <c r="A70" s="280">
        <v>2</v>
      </c>
      <c r="B70" s="281">
        <f t="shared" ref="B70:K72" si="4">ROUNDUP(B100*0.8,1)</f>
        <v>87.199999999999989</v>
      </c>
      <c r="C70" s="281">
        <f t="shared" si="4"/>
        <v>62.2</v>
      </c>
      <c r="D70" s="281">
        <f t="shared" si="4"/>
        <v>59.2</v>
      </c>
      <c r="E70" s="281">
        <f t="shared" si="4"/>
        <v>56</v>
      </c>
      <c r="F70" s="281">
        <f t="shared" si="4"/>
        <v>52.8</v>
      </c>
      <c r="G70" s="281">
        <f t="shared" si="4"/>
        <v>32.700000000000003</v>
      </c>
      <c r="H70" s="281">
        <f t="shared" si="4"/>
        <v>29.5</v>
      </c>
      <c r="I70" s="281">
        <f t="shared" si="4"/>
        <v>26.4</v>
      </c>
      <c r="J70" s="281">
        <f t="shared" si="4"/>
        <v>23.3</v>
      </c>
      <c r="K70" s="281">
        <f t="shared" si="4"/>
        <v>20.200000000000003</v>
      </c>
      <c r="L70" s="433"/>
    </row>
    <row r="71" spans="1:12">
      <c r="A71" s="280">
        <v>3</v>
      </c>
      <c r="B71" s="281">
        <f t="shared" si="4"/>
        <v>126.89999999999999</v>
      </c>
      <c r="C71" s="281">
        <f t="shared" si="4"/>
        <v>81</v>
      </c>
      <c r="D71" s="281">
        <f t="shared" si="4"/>
        <v>77.8</v>
      </c>
      <c r="E71" s="281">
        <f t="shared" si="4"/>
        <v>74.8</v>
      </c>
      <c r="F71" s="281">
        <f t="shared" si="4"/>
        <v>71.599999999999994</v>
      </c>
      <c r="G71" s="281">
        <f t="shared" si="4"/>
        <v>46.800000000000004</v>
      </c>
      <c r="H71" s="281">
        <f t="shared" si="4"/>
        <v>44.1</v>
      </c>
      <c r="I71" s="281">
        <f t="shared" si="4"/>
        <v>40.5</v>
      </c>
      <c r="J71" s="281">
        <f t="shared" si="4"/>
        <v>37.5</v>
      </c>
      <c r="K71" s="281">
        <f t="shared" si="4"/>
        <v>34.1</v>
      </c>
      <c r="L71" s="433"/>
    </row>
    <row r="72" spans="1:12" ht="15.75" thickBot="1">
      <c r="A72" s="280">
        <v>4</v>
      </c>
      <c r="B72" s="281">
        <f t="shared" si="4"/>
        <v>170.9</v>
      </c>
      <c r="C72" s="281">
        <f t="shared" si="4"/>
        <v>96.8</v>
      </c>
      <c r="D72" s="281">
        <f t="shared" si="4"/>
        <v>93.5</v>
      </c>
      <c r="E72" s="281">
        <f t="shared" si="4"/>
        <v>90.3</v>
      </c>
      <c r="F72" s="281">
        <f t="shared" si="4"/>
        <v>87.199999999999989</v>
      </c>
      <c r="G72" s="281">
        <f t="shared" si="4"/>
        <v>59.2</v>
      </c>
      <c r="H72" s="281">
        <f t="shared" si="4"/>
        <v>56.1</v>
      </c>
      <c r="I72" s="281">
        <f t="shared" si="4"/>
        <v>52.9</v>
      </c>
      <c r="J72" s="281">
        <f t="shared" si="4"/>
        <v>49.800000000000004</v>
      </c>
      <c r="K72" s="281">
        <f t="shared" si="4"/>
        <v>46.800000000000004</v>
      </c>
      <c r="L72" s="434"/>
    </row>
    <row r="73" spans="1:12">
      <c r="A73" s="283"/>
      <c r="B73" s="283"/>
      <c r="C73" s="283"/>
      <c r="D73" s="283"/>
      <c r="E73" s="283"/>
      <c r="F73" s="283"/>
      <c r="G73" s="283"/>
      <c r="H73" s="283"/>
      <c r="I73" s="47"/>
    </row>
    <row r="74" spans="1:12" ht="15.75">
      <c r="A74" s="284" t="s">
        <v>290</v>
      </c>
      <c r="B74" s="285"/>
      <c r="C74" s="285"/>
      <c r="D74" s="285"/>
      <c r="E74" s="285"/>
      <c r="F74" s="285"/>
      <c r="G74" s="285"/>
      <c r="H74" s="285"/>
      <c r="I74" s="47"/>
    </row>
    <row r="75" spans="1:12">
      <c r="A75" s="286" t="s">
        <v>291</v>
      </c>
      <c r="B75" s="425" t="s">
        <v>292</v>
      </c>
      <c r="C75" s="426"/>
      <c r="D75" s="427" t="s">
        <v>293</v>
      </c>
      <c r="E75" s="428"/>
      <c r="F75" s="427" t="s">
        <v>294</v>
      </c>
      <c r="G75" s="428"/>
      <c r="H75" s="429" t="s">
        <v>295</v>
      </c>
      <c r="I75" s="429"/>
      <c r="K75" s="287"/>
    </row>
    <row r="76" spans="1:12">
      <c r="A76" s="288" t="s">
        <v>296</v>
      </c>
      <c r="B76" s="430">
        <v>1</v>
      </c>
      <c r="C76" s="431"/>
      <c r="D76" s="430">
        <v>1.1000000000000001</v>
      </c>
      <c r="E76" s="431"/>
      <c r="F76" s="430">
        <v>1.2</v>
      </c>
      <c r="G76" s="431"/>
      <c r="H76" s="430">
        <v>1.4</v>
      </c>
      <c r="I76" s="431"/>
    </row>
    <row r="77" spans="1:12" ht="15.75">
      <c r="A77" s="284" t="s">
        <v>297</v>
      </c>
      <c r="B77" s="285"/>
      <c r="C77" s="285"/>
      <c r="D77" s="285"/>
      <c r="E77" s="285"/>
      <c r="F77" s="275"/>
      <c r="G77" s="275"/>
      <c r="H77" s="275"/>
      <c r="I77" s="47"/>
      <c r="K77" s="287"/>
    </row>
    <row r="78" spans="1:12">
      <c r="A78" s="275"/>
      <c r="B78" s="275"/>
      <c r="C78" s="275"/>
      <c r="D78" s="275"/>
      <c r="E78" s="275"/>
      <c r="F78" s="275"/>
      <c r="G78" s="275"/>
      <c r="H78" s="275"/>
      <c r="I78" s="275"/>
    </row>
    <row r="79" spans="1:12" ht="15.75">
      <c r="A79" s="284" t="s">
        <v>298</v>
      </c>
      <c r="B79" s="285"/>
      <c r="C79" s="285"/>
      <c r="D79" s="285"/>
      <c r="E79" s="275"/>
      <c r="F79" s="275"/>
      <c r="G79" s="275"/>
      <c r="H79" s="275"/>
      <c r="I79" s="275"/>
    </row>
    <row r="80" spans="1:12" ht="15.75">
      <c r="A80" s="284" t="s">
        <v>299</v>
      </c>
      <c r="B80" s="285"/>
      <c r="C80" s="285"/>
      <c r="D80" s="285"/>
      <c r="E80" s="275"/>
      <c r="F80" s="275"/>
      <c r="G80" s="275"/>
      <c r="H80" s="275"/>
      <c r="I80" s="275"/>
    </row>
    <row r="81" spans="1:11">
      <c r="A81" s="275"/>
      <c r="B81" s="289"/>
      <c r="C81" s="289"/>
      <c r="D81" s="289"/>
      <c r="E81" s="289"/>
      <c r="F81" s="275"/>
      <c r="G81" s="289"/>
      <c r="H81" s="289"/>
      <c r="I81" s="275"/>
    </row>
    <row r="82" spans="1:11" ht="15.75">
      <c r="A82" s="284" t="s">
        <v>300</v>
      </c>
      <c r="B82" s="285"/>
      <c r="C82" s="285"/>
      <c r="D82" s="285"/>
      <c r="E82" s="285"/>
      <c r="F82" s="285"/>
      <c r="G82" s="285"/>
      <c r="H82" s="285"/>
      <c r="I82" s="275"/>
    </row>
    <row r="83" spans="1:11" ht="15.75">
      <c r="A83" s="284" t="s">
        <v>301</v>
      </c>
      <c r="B83" s="275"/>
      <c r="C83" s="275"/>
      <c r="D83" s="275"/>
      <c r="E83" s="275"/>
      <c r="F83" s="275"/>
      <c r="G83" s="275"/>
      <c r="H83" s="275"/>
      <c r="I83" s="275"/>
    </row>
    <row r="84" spans="1:11">
      <c r="A84" s="285"/>
      <c r="B84" s="275"/>
      <c r="C84" s="275"/>
      <c r="D84" s="275"/>
      <c r="E84" s="275"/>
      <c r="F84" s="275"/>
      <c r="G84" s="275"/>
      <c r="H84" s="275"/>
      <c r="I84" s="275"/>
    </row>
    <row r="85" spans="1:11">
      <c r="A85" s="275"/>
      <c r="B85" s="275"/>
      <c r="C85" s="275"/>
      <c r="D85" s="290" t="s">
        <v>302</v>
      </c>
      <c r="E85" s="291"/>
      <c r="F85" s="291"/>
      <c r="G85" s="291"/>
      <c r="H85" s="291"/>
      <c r="I85" s="275"/>
    </row>
    <row r="86" spans="1:11" ht="15.75" thickBot="1">
      <c r="A86" s="275" t="s">
        <v>303</v>
      </c>
      <c r="B86" s="275"/>
      <c r="C86" s="275"/>
      <c r="D86" s="292"/>
      <c r="E86" s="275"/>
      <c r="F86" s="275"/>
      <c r="G86" s="275"/>
      <c r="H86" s="275"/>
      <c r="I86" s="275"/>
    </row>
    <row r="87" spans="1:11">
      <c r="A87" s="293" t="s">
        <v>289</v>
      </c>
      <c r="B87" s="294">
        <v>50</v>
      </c>
      <c r="C87" s="294">
        <v>100</v>
      </c>
      <c r="D87" s="294">
        <v>200</v>
      </c>
      <c r="E87" s="294">
        <v>300</v>
      </c>
      <c r="F87" s="294">
        <v>400</v>
      </c>
      <c r="G87" s="294">
        <v>500</v>
      </c>
      <c r="H87" s="425"/>
      <c r="I87" s="426"/>
    </row>
    <row r="88" spans="1:11">
      <c r="A88" s="295">
        <v>1</v>
      </c>
      <c r="B88" s="281">
        <f>ROUNDUP(B118*0.8,1)</f>
        <v>100.8</v>
      </c>
      <c r="C88" s="281">
        <f t="shared" ref="C88:G88" si="5">ROUNDUP(C118*0.8,1)</f>
        <v>93.6</v>
      </c>
      <c r="D88" s="281">
        <f t="shared" si="5"/>
        <v>85.6</v>
      </c>
      <c r="E88" s="281">
        <f t="shared" si="5"/>
        <v>77.599999999999994</v>
      </c>
      <c r="F88" s="281">
        <f t="shared" si="5"/>
        <v>70.400000000000006</v>
      </c>
      <c r="G88" s="281">
        <f t="shared" si="5"/>
        <v>62.4</v>
      </c>
      <c r="H88" s="296"/>
      <c r="I88" s="297"/>
    </row>
    <row r="89" spans="1:11">
      <c r="A89" s="295">
        <v>2</v>
      </c>
      <c r="B89" s="281">
        <f t="shared" ref="B89:G91" si="6">ROUNDUP(B119*0.8,1)</f>
        <v>116</v>
      </c>
      <c r="C89" s="281">
        <f t="shared" si="6"/>
        <v>108.8</v>
      </c>
      <c r="D89" s="281">
        <f t="shared" si="6"/>
        <v>100.8</v>
      </c>
      <c r="E89" s="281">
        <f t="shared" si="6"/>
        <v>93.6</v>
      </c>
      <c r="F89" s="281">
        <f t="shared" si="6"/>
        <v>85.6</v>
      </c>
      <c r="G89" s="281">
        <f t="shared" si="6"/>
        <v>77.599999999999994</v>
      </c>
      <c r="H89" s="296"/>
      <c r="I89" s="297"/>
    </row>
    <row r="90" spans="1:11">
      <c r="A90" s="295">
        <v>3</v>
      </c>
      <c r="B90" s="281">
        <f t="shared" si="6"/>
        <v>132</v>
      </c>
      <c r="C90" s="281">
        <f t="shared" si="6"/>
        <v>124</v>
      </c>
      <c r="D90" s="281">
        <f t="shared" si="6"/>
        <v>116.8</v>
      </c>
      <c r="E90" s="281">
        <f t="shared" si="6"/>
        <v>109.6</v>
      </c>
      <c r="F90" s="281">
        <f t="shared" si="6"/>
        <v>101.6</v>
      </c>
      <c r="G90" s="281">
        <f t="shared" si="6"/>
        <v>93.6</v>
      </c>
      <c r="H90" s="296"/>
      <c r="I90" s="297"/>
    </row>
    <row r="91" spans="1:11" ht="15.75" thickBot="1">
      <c r="A91" s="298">
        <v>4</v>
      </c>
      <c r="B91" s="281">
        <f t="shared" si="6"/>
        <v>148</v>
      </c>
      <c r="C91" s="281">
        <f t="shared" si="6"/>
        <v>140</v>
      </c>
      <c r="D91" s="281">
        <f t="shared" si="6"/>
        <v>132</v>
      </c>
      <c r="E91" s="281">
        <f t="shared" si="6"/>
        <v>124</v>
      </c>
      <c r="F91" s="281">
        <f t="shared" si="6"/>
        <v>116.8</v>
      </c>
      <c r="G91" s="281">
        <f t="shared" si="6"/>
        <v>108.8</v>
      </c>
      <c r="H91" s="296"/>
      <c r="I91" s="297"/>
    </row>
    <row r="92" spans="1:11" ht="15.75">
      <c r="A92" s="284" t="s">
        <v>304</v>
      </c>
      <c r="B92" s="299"/>
      <c r="C92" s="299"/>
      <c r="D92" s="299"/>
      <c r="E92" s="299"/>
      <c r="F92" s="299"/>
      <c r="G92" s="299"/>
      <c r="H92" s="275"/>
      <c r="I92" s="275"/>
      <c r="K92" s="287"/>
    </row>
    <row r="93" spans="1:11" ht="15.75">
      <c r="A93" s="284" t="s">
        <v>305</v>
      </c>
      <c r="B93" s="299"/>
      <c r="C93" s="299"/>
      <c r="D93" s="299"/>
      <c r="E93" s="299"/>
      <c r="F93" s="299"/>
      <c r="G93" s="299"/>
      <c r="H93" s="275"/>
      <c r="I93" s="275"/>
      <c r="K93" s="287"/>
    </row>
    <row r="95" spans="1:11">
      <c r="A95" t="s">
        <v>127</v>
      </c>
    </row>
    <row r="96" spans="1:11">
      <c r="A96" s="275"/>
      <c r="B96" s="275"/>
      <c r="C96" s="275"/>
      <c r="D96" s="276" t="s">
        <v>285</v>
      </c>
      <c r="E96" s="275"/>
      <c r="F96" s="275"/>
      <c r="G96" s="275"/>
      <c r="H96" s="275"/>
      <c r="I96" s="47"/>
    </row>
    <row r="97" spans="1:12" ht="15.75" thickBot="1">
      <c r="A97" s="275" t="s">
        <v>287</v>
      </c>
      <c r="B97" s="275"/>
      <c r="C97" s="275"/>
      <c r="D97" s="275"/>
      <c r="E97" s="275"/>
      <c r="F97" s="275"/>
      <c r="G97" s="275"/>
      <c r="H97" s="275"/>
      <c r="I97" s="47"/>
    </row>
    <row r="98" spans="1:12">
      <c r="A98" s="277" t="s">
        <v>289</v>
      </c>
      <c r="B98" s="278">
        <v>50</v>
      </c>
      <c r="C98" s="278">
        <v>100</v>
      </c>
      <c r="D98" s="278">
        <v>200</v>
      </c>
      <c r="E98" s="278">
        <v>300</v>
      </c>
      <c r="F98" s="278">
        <v>400</v>
      </c>
      <c r="G98" s="278">
        <v>1000</v>
      </c>
      <c r="H98" s="278">
        <v>2000</v>
      </c>
      <c r="I98" s="278">
        <v>3000</v>
      </c>
      <c r="J98" s="279">
        <v>4000</v>
      </c>
      <c r="K98" s="279">
        <v>5000</v>
      </c>
      <c r="L98" s="432" t="s">
        <v>309</v>
      </c>
    </row>
    <row r="99" spans="1:12">
      <c r="A99" s="280">
        <v>1</v>
      </c>
      <c r="B99" s="281">
        <v>77.7</v>
      </c>
      <c r="C99" s="281">
        <v>54.5</v>
      </c>
      <c r="D99" s="281">
        <v>52.6</v>
      </c>
      <c r="E99" s="300">
        <v>50.6</v>
      </c>
      <c r="F99" s="281">
        <v>48.5</v>
      </c>
      <c r="G99" s="281">
        <v>29</v>
      </c>
      <c r="H99" s="281">
        <v>24.9</v>
      </c>
      <c r="I99" s="300">
        <v>25.3</v>
      </c>
      <c r="J99" s="281">
        <v>23.2</v>
      </c>
      <c r="K99" s="281">
        <v>19.3</v>
      </c>
      <c r="L99" s="433"/>
    </row>
    <row r="100" spans="1:12">
      <c r="A100" s="280">
        <v>2</v>
      </c>
      <c r="B100" s="301">
        <v>108.9</v>
      </c>
      <c r="C100" s="281">
        <v>77.7</v>
      </c>
      <c r="D100" s="281">
        <v>73.900000000000006</v>
      </c>
      <c r="E100" s="281">
        <v>69.900000000000006</v>
      </c>
      <c r="F100" s="300">
        <v>66</v>
      </c>
      <c r="G100" s="281">
        <v>40.799999999999997</v>
      </c>
      <c r="H100" s="281">
        <v>36.799999999999997</v>
      </c>
      <c r="I100" s="300">
        <v>33</v>
      </c>
      <c r="J100" s="281">
        <v>29.1</v>
      </c>
      <c r="K100" s="281">
        <v>25.2</v>
      </c>
      <c r="L100" s="433"/>
    </row>
    <row r="101" spans="1:12">
      <c r="A101" s="280">
        <v>3</v>
      </c>
      <c r="B101" s="281">
        <v>158.6</v>
      </c>
      <c r="C101" s="300">
        <v>101.2</v>
      </c>
      <c r="D101" s="281">
        <v>97.2</v>
      </c>
      <c r="E101" s="300">
        <v>93.5</v>
      </c>
      <c r="F101" s="281">
        <v>89.4</v>
      </c>
      <c r="G101" s="281">
        <v>58.4</v>
      </c>
      <c r="H101" s="281">
        <v>55.1</v>
      </c>
      <c r="I101" s="300">
        <v>50.6</v>
      </c>
      <c r="J101" s="281">
        <v>46.8</v>
      </c>
      <c r="K101" s="281">
        <v>42.6</v>
      </c>
      <c r="L101" s="433"/>
    </row>
    <row r="102" spans="1:12" ht="15.75" thickBot="1">
      <c r="A102" s="280">
        <v>4</v>
      </c>
      <c r="B102" s="281">
        <v>213.6</v>
      </c>
      <c r="C102" s="281">
        <v>120.9</v>
      </c>
      <c r="D102" s="281">
        <v>116.8</v>
      </c>
      <c r="E102" s="281">
        <v>112.8</v>
      </c>
      <c r="F102" s="300">
        <v>108.9</v>
      </c>
      <c r="G102" s="281">
        <v>73.900000000000006</v>
      </c>
      <c r="H102" s="281">
        <v>70.099999999999994</v>
      </c>
      <c r="I102" s="281">
        <v>66.099999999999994</v>
      </c>
      <c r="J102" s="282">
        <v>62.2</v>
      </c>
      <c r="K102" s="282">
        <v>58.4</v>
      </c>
      <c r="L102" s="434"/>
    </row>
    <row r="103" spans="1:12">
      <c r="A103" s="283"/>
      <c r="B103" s="283"/>
      <c r="C103" s="283"/>
      <c r="D103" s="283"/>
      <c r="E103" s="283"/>
      <c r="F103" s="283"/>
      <c r="G103" s="283"/>
      <c r="H103" s="283"/>
      <c r="I103" s="47"/>
    </row>
    <row r="104" spans="1:12" ht="15.75">
      <c r="A104" s="284" t="s">
        <v>290</v>
      </c>
      <c r="B104" s="285"/>
      <c r="C104" s="285"/>
      <c r="D104" s="285"/>
      <c r="E104" s="285"/>
      <c r="F104" s="285"/>
      <c r="G104" s="285"/>
      <c r="H104" s="285"/>
      <c r="I104" s="47"/>
    </row>
    <row r="105" spans="1:12">
      <c r="A105" s="286" t="s">
        <v>291</v>
      </c>
      <c r="B105" s="425" t="s">
        <v>292</v>
      </c>
      <c r="C105" s="426"/>
      <c r="D105" s="427" t="s">
        <v>293</v>
      </c>
      <c r="E105" s="428"/>
      <c r="F105" s="427" t="s">
        <v>294</v>
      </c>
      <c r="G105" s="428"/>
      <c r="H105" s="429" t="s">
        <v>295</v>
      </c>
      <c r="I105" s="429"/>
      <c r="K105" s="287"/>
    </row>
    <row r="106" spans="1:12">
      <c r="A106" s="288" t="s">
        <v>296</v>
      </c>
      <c r="B106" s="430">
        <v>1</v>
      </c>
      <c r="C106" s="431"/>
      <c r="D106" s="430">
        <v>1.1000000000000001</v>
      </c>
      <c r="E106" s="431"/>
      <c r="F106" s="430">
        <v>1.2</v>
      </c>
      <c r="G106" s="431"/>
      <c r="H106" s="430">
        <v>1.4</v>
      </c>
      <c r="I106" s="431"/>
    </row>
    <row r="107" spans="1:12" ht="15.75">
      <c r="A107" s="284" t="s">
        <v>297</v>
      </c>
      <c r="B107" s="285"/>
      <c r="C107" s="285"/>
      <c r="D107" s="285"/>
      <c r="E107" s="285"/>
      <c r="F107" s="275"/>
      <c r="G107" s="275"/>
      <c r="H107" s="275"/>
      <c r="I107" s="47"/>
      <c r="K107" s="287"/>
    </row>
    <row r="108" spans="1:12">
      <c r="A108" s="275"/>
      <c r="B108" s="275"/>
      <c r="C108" s="275"/>
      <c r="D108" s="275"/>
      <c r="E108" s="275"/>
      <c r="F108" s="275"/>
      <c r="G108" s="275"/>
      <c r="H108" s="275"/>
      <c r="I108" s="275"/>
    </row>
    <row r="109" spans="1:12" ht="15.75">
      <c r="A109" s="284" t="s">
        <v>298</v>
      </c>
      <c r="B109" s="285"/>
      <c r="C109" s="285"/>
      <c r="D109" s="285"/>
      <c r="E109" s="275"/>
      <c r="F109" s="275"/>
      <c r="G109" s="275"/>
      <c r="H109" s="275"/>
      <c r="I109" s="275"/>
    </row>
    <row r="110" spans="1:12" ht="15.75">
      <c r="A110" s="284" t="s">
        <v>299</v>
      </c>
      <c r="B110" s="285"/>
      <c r="C110" s="285"/>
      <c r="D110" s="285"/>
      <c r="E110" s="275"/>
      <c r="F110" s="275"/>
      <c r="G110" s="275"/>
      <c r="H110" s="275"/>
      <c r="I110" s="275"/>
    </row>
    <row r="111" spans="1:12">
      <c r="A111" s="275"/>
      <c r="B111" s="289"/>
      <c r="C111" s="289"/>
      <c r="D111" s="289"/>
      <c r="E111" s="289"/>
      <c r="F111" s="275"/>
      <c r="G111" s="289"/>
      <c r="H111" s="289"/>
      <c r="I111" s="275"/>
    </row>
    <row r="112" spans="1:12" ht="15.75">
      <c r="A112" s="284" t="s">
        <v>300</v>
      </c>
      <c r="B112" s="285"/>
      <c r="C112" s="285"/>
      <c r="D112" s="285"/>
      <c r="E112" s="285"/>
      <c r="F112" s="285"/>
      <c r="G112" s="285"/>
      <c r="H112" s="285"/>
      <c r="I112" s="275"/>
    </row>
    <row r="113" spans="1:11" ht="15.75">
      <c r="A113" s="284" t="s">
        <v>301</v>
      </c>
      <c r="B113" s="275"/>
      <c r="C113" s="275"/>
      <c r="D113" s="275"/>
      <c r="E113" s="275"/>
      <c r="F113" s="275"/>
      <c r="G113" s="275"/>
      <c r="H113" s="275"/>
      <c r="I113" s="275"/>
    </row>
    <row r="114" spans="1:11">
      <c r="A114" s="285"/>
      <c r="B114" s="275"/>
      <c r="C114" s="275"/>
      <c r="D114" s="275"/>
      <c r="E114" s="275"/>
      <c r="F114" s="275"/>
      <c r="G114" s="275"/>
      <c r="H114" s="275"/>
      <c r="I114" s="275"/>
    </row>
    <row r="115" spans="1:11">
      <c r="A115" s="275"/>
      <c r="B115" s="275"/>
      <c r="C115" s="275"/>
      <c r="D115" s="290" t="s">
        <v>302</v>
      </c>
      <c r="E115" s="291"/>
      <c r="F115" s="291"/>
      <c r="G115" s="291"/>
      <c r="H115" s="291"/>
      <c r="I115" s="275"/>
    </row>
    <row r="116" spans="1:11" ht="15.75" thickBot="1">
      <c r="A116" s="275" t="s">
        <v>303</v>
      </c>
      <c r="B116" s="275"/>
      <c r="C116" s="275"/>
      <c r="D116" s="292"/>
      <c r="E116" s="275"/>
      <c r="F116" s="275"/>
      <c r="G116" s="275"/>
      <c r="H116" s="275"/>
      <c r="I116" s="275"/>
    </row>
    <row r="117" spans="1:11">
      <c r="A117" s="293" t="s">
        <v>289</v>
      </c>
      <c r="B117" s="294">
        <v>50</v>
      </c>
      <c r="C117" s="294">
        <v>100</v>
      </c>
      <c r="D117" s="294">
        <v>200</v>
      </c>
      <c r="E117" s="294">
        <v>300</v>
      </c>
      <c r="F117" s="294">
        <v>400</v>
      </c>
      <c r="G117" s="294">
        <v>500</v>
      </c>
      <c r="H117" s="425"/>
      <c r="I117" s="426"/>
    </row>
    <row r="118" spans="1:11">
      <c r="A118" s="295">
        <v>1</v>
      </c>
      <c r="B118" s="296">
        <v>126</v>
      </c>
      <c r="C118" s="296">
        <v>117</v>
      </c>
      <c r="D118" s="296">
        <v>107</v>
      </c>
      <c r="E118" s="296">
        <v>97</v>
      </c>
      <c r="F118" s="296">
        <v>88</v>
      </c>
      <c r="G118" s="296">
        <v>78</v>
      </c>
      <c r="H118" s="296"/>
      <c r="I118" s="297"/>
    </row>
    <row r="119" spans="1:11">
      <c r="A119" s="295">
        <v>2</v>
      </c>
      <c r="B119" s="296">
        <v>145</v>
      </c>
      <c r="C119" s="296">
        <v>136</v>
      </c>
      <c r="D119" s="296">
        <v>126</v>
      </c>
      <c r="E119" s="296">
        <v>117</v>
      </c>
      <c r="F119" s="296">
        <v>107</v>
      </c>
      <c r="G119" s="296">
        <v>97</v>
      </c>
      <c r="H119" s="296"/>
      <c r="I119" s="297"/>
    </row>
    <row r="120" spans="1:11">
      <c r="A120" s="295">
        <v>3</v>
      </c>
      <c r="B120" s="296">
        <v>165</v>
      </c>
      <c r="C120" s="296">
        <v>155</v>
      </c>
      <c r="D120" s="296">
        <v>146</v>
      </c>
      <c r="E120" s="296">
        <v>137</v>
      </c>
      <c r="F120" s="296">
        <v>127</v>
      </c>
      <c r="G120" s="296">
        <v>117</v>
      </c>
      <c r="H120" s="296"/>
      <c r="I120" s="297"/>
    </row>
    <row r="121" spans="1:11" ht="15.75" thickBot="1">
      <c r="A121" s="298">
        <v>4</v>
      </c>
      <c r="B121" s="302">
        <v>185</v>
      </c>
      <c r="C121" s="302">
        <v>175</v>
      </c>
      <c r="D121" s="302">
        <v>165</v>
      </c>
      <c r="E121" s="302">
        <v>155</v>
      </c>
      <c r="F121" s="302">
        <v>146</v>
      </c>
      <c r="G121" s="302">
        <v>136</v>
      </c>
      <c r="H121" s="296"/>
      <c r="I121" s="297"/>
    </row>
    <row r="122" spans="1:11" ht="15.75">
      <c r="A122" s="284" t="s">
        <v>304</v>
      </c>
      <c r="B122" s="299"/>
      <c r="C122" s="299"/>
      <c r="D122" s="299"/>
      <c r="E122" s="299"/>
      <c r="F122" s="299"/>
      <c r="G122" s="299"/>
      <c r="H122" s="275"/>
      <c r="I122" s="275"/>
      <c r="K122" s="287"/>
    </row>
    <row r="123" spans="1:11" ht="15.75">
      <c r="A123" s="284" t="s">
        <v>305</v>
      </c>
      <c r="B123" s="299"/>
      <c r="C123" s="299"/>
      <c r="D123" s="299"/>
      <c r="E123" s="299"/>
      <c r="F123" s="299"/>
      <c r="G123" s="299"/>
      <c r="H123" s="275"/>
      <c r="I123" s="275"/>
      <c r="K123" s="287"/>
    </row>
  </sheetData>
  <mergeCells count="31">
    <mergeCell ref="D22:E22"/>
    <mergeCell ref="F22:G22"/>
    <mergeCell ref="H22:I22"/>
    <mergeCell ref="A1:H1"/>
    <mergeCell ref="B21:C21"/>
    <mergeCell ref="D21:E21"/>
    <mergeCell ref="F21:G21"/>
    <mergeCell ref="H21:I21"/>
    <mergeCell ref="L98:L102"/>
    <mergeCell ref="H33:I33"/>
    <mergeCell ref="L68:L72"/>
    <mergeCell ref="B75:C75"/>
    <mergeCell ref="D75:E75"/>
    <mergeCell ref="F75:G75"/>
    <mergeCell ref="H75:I75"/>
    <mergeCell ref="H117:I117"/>
    <mergeCell ref="A10:K10"/>
    <mergeCell ref="B105:C105"/>
    <mergeCell ref="D105:E105"/>
    <mergeCell ref="F105:G105"/>
    <mergeCell ref="H105:I105"/>
    <mergeCell ref="B106:C106"/>
    <mergeCell ref="D106:E106"/>
    <mergeCell ref="F106:G106"/>
    <mergeCell ref="H106:I106"/>
    <mergeCell ref="B76:C76"/>
    <mergeCell ref="D76:E76"/>
    <mergeCell ref="F76:G76"/>
    <mergeCell ref="H76:I76"/>
    <mergeCell ref="H87:I87"/>
    <mergeCell ref="B22:C22"/>
  </mergeCells>
  <dataValidations count="4">
    <dataValidation type="list" allowBlank="1" showInputMessage="1" showErrorMessage="1" sqref="B6">
      <formula1>$S$11:$S$13</formula1>
    </dataValidation>
    <dataValidation type="list" allowBlank="1" showInputMessage="1" showErrorMessage="1" sqref="B5">
      <formula1>$S$5:$S$6</formula1>
    </dataValidation>
    <dataValidation type="list" allowBlank="1" showInputMessage="1" showErrorMessage="1" sqref="B3">
      <formula1>$A$15:$A$18</formula1>
    </dataValidation>
    <dataValidation type="list" allowBlank="1" showInputMessage="1" showErrorMessage="1" sqref="B2">
      <formula1>S2:S3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2019-04-01T21:09:01Z</dcterms:modified>
</cp:coreProperties>
</file>