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defaultThemeVersion="166925"/>
  <mc:AlternateContent xmlns:mc="http://schemas.openxmlformats.org/markup-compatibility/2006">
    <mc:Choice Requires="x15">
      <x15ac:absPath xmlns:x15ac="http://schemas.microsoft.com/office/spreadsheetml/2010/11/ac" url="https://ubcca-my.sharepoint.com/personal/mairin_deith_ubc_ca/Documents/Willamette/FishBenefitWorkbook/FBW_R/17_01_2023_TemplateLoader/"/>
    </mc:Choice>
  </mc:AlternateContent>
  <xr:revisionPtr revIDLastSave="45" documentId="8_{D7A9294D-5209-4326-9065-888C84D093C2}" xr6:coauthVersionLast="36" xr6:coauthVersionMax="36" xr10:uidLastSave="{41732E4E-FEFD-4387-AD85-B6098DDEEED4}"/>
  <bookViews>
    <workbookView xWindow="0" yWindow="0" windowWidth="25600" windowHeight="9830" tabRatio="743" firstSheet="1" activeTab="6" xr2:uid="{AB253057-F338-4C09-8F65-2D820D6E011B}"/>
  </bookViews>
  <sheets>
    <sheet name="START HERE" sheetId="12" r:id="rId1"/>
    <sheet name="alt_description" sheetId="10" r:id="rId2"/>
    <sheet name="route_specifications" sheetId="2" r:id="rId3"/>
    <sheet name="route_effectiveness" sheetId="3" r:id="rId4"/>
    <sheet name="route_dpe" sheetId="4" r:id="rId5"/>
    <sheet name="monthly_runtiming" sheetId="5" r:id="rId6"/>
    <sheet name="ro_surv" sheetId="6" r:id="rId7"/>
    <sheet name="ro_elevs" sheetId="7" r:id="rId8"/>
    <sheet name="turb_surv" sheetId="8" r:id="rId9"/>
    <sheet name="spill_surv" sheetId="9" r:id="rId10"/>
    <sheet name="temp_dist" sheetId="13" r:id="rId11"/>
    <sheet name="water_year_types" sheetId="14"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13" l="1"/>
  <c r="C24" i="13"/>
  <c r="B24" i="13"/>
  <c r="A24" i="13"/>
  <c r="D23" i="13"/>
  <c r="C23" i="13"/>
  <c r="B23" i="13"/>
  <c r="D22" i="13"/>
  <c r="C22" i="13"/>
  <c r="B22" i="13"/>
  <c r="D21" i="13"/>
  <c r="C21" i="13"/>
  <c r="B21" i="13"/>
  <c r="D20" i="13"/>
  <c r="C20" i="13"/>
  <c r="B20" i="13"/>
  <c r="D19" i="13"/>
  <c r="C19" i="13"/>
  <c r="B19" i="13"/>
  <c r="D18" i="13"/>
  <c r="C18" i="13"/>
  <c r="B18" i="13"/>
  <c r="D17" i="13"/>
  <c r="C17" i="13"/>
  <c r="B17" i="13"/>
  <c r="D16" i="13"/>
  <c r="C16" i="13"/>
  <c r="B16" i="13"/>
  <c r="D15" i="13"/>
  <c r="C15" i="13"/>
  <c r="B15" i="13"/>
  <c r="D14" i="13"/>
  <c r="C14" i="13"/>
  <c r="B14" i="13"/>
  <c r="D13" i="13"/>
  <c r="C13" i="13"/>
  <c r="B13" i="13"/>
  <c r="D12" i="13"/>
  <c r="C12" i="13"/>
  <c r="B12" i="13"/>
  <c r="D11" i="13"/>
  <c r="C11" i="13"/>
  <c r="B11" i="13"/>
  <c r="D10" i="13"/>
  <c r="C10" i="13"/>
  <c r="B10" i="13"/>
  <c r="D9" i="13"/>
  <c r="C9" i="13"/>
  <c r="B9" i="13"/>
  <c r="D8" i="13"/>
  <c r="C8" i="13"/>
  <c r="B8" i="13"/>
  <c r="D7" i="13"/>
  <c r="C7" i="13"/>
  <c r="B7" i="13"/>
  <c r="E14" i="13" l="1"/>
  <c r="A13" i="13" s="1"/>
  <c r="E9" i="13"/>
  <c r="A8" i="13" s="1"/>
  <c r="E17" i="13"/>
  <c r="A16" i="13" s="1"/>
  <c r="E22" i="13"/>
  <c r="A21" i="13" s="1"/>
  <c r="E8" i="13"/>
  <c r="E7" i="13"/>
  <c r="E19" i="13"/>
  <c r="A18" i="13" s="1"/>
  <c r="E10" i="13"/>
  <c r="A9" i="13" s="1"/>
  <c r="E15" i="13"/>
  <c r="A14" i="13" s="1"/>
  <c r="E23" i="13"/>
  <c r="A22" i="13" s="1"/>
  <c r="E11" i="13"/>
  <c r="A10" i="13" s="1"/>
  <c r="E20" i="13"/>
  <c r="A19" i="13" s="1"/>
  <c r="E12" i="13"/>
  <c r="A11" i="13" s="1"/>
  <c r="E18" i="13"/>
  <c r="A17" i="13" s="1"/>
  <c r="E16" i="13"/>
  <c r="A15" i="13" s="1"/>
  <c r="E21" i="13"/>
  <c r="A20" i="13" s="1"/>
  <c r="E13" i="13"/>
  <c r="A12" i="13" s="1"/>
  <c r="E24" i="13"/>
  <c r="A2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Mairin Deith</author>
  </authors>
  <commentList>
    <comment ref="C24" authorId="0" shapeId="0" xr:uid="{7FEEA257-8055-4DF6-B165-E0D05608635D}">
      <text>
        <r>
          <rPr>
            <b/>
            <sz val="9"/>
            <color indexed="81"/>
            <rFont val="Tahoma"/>
            <family val="2"/>
          </rPr>
          <t>Mairin Deith:</t>
        </r>
        <r>
          <rPr>
            <sz val="9"/>
            <color indexed="81"/>
            <rFont val="Tahoma"/>
            <family val="2"/>
          </rPr>
          <t xml:space="preserve">
Data frame of, e.g.,
ro_gatemethod |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Mairin Deith</author>
  </authors>
  <commentList>
    <comment ref="B6" authorId="0" shapeId="0" xr:uid="{31F902C6-2847-4063-B4EA-BF1D41B590A5}">
      <text>
        <r>
          <rPr>
            <b/>
            <sz val="9"/>
            <color indexed="81"/>
            <rFont val="Tahoma"/>
            <family val="2"/>
          </rPr>
          <t>Mairin Deith:</t>
        </r>
        <r>
          <rPr>
            <sz val="9"/>
            <color indexed="81"/>
            <rFont val="Tahoma"/>
            <family val="2"/>
          </rPr>
          <t xml:space="preserve">
Spillway flow split for temperature operations in cold/wet years</t>
        </r>
      </text>
    </comment>
    <comment ref="C6" authorId="0" shapeId="0" xr:uid="{E564A847-9E7C-417C-9E9D-A9E53B55FDB6}">
      <text>
        <r>
          <rPr>
            <b/>
            <sz val="9"/>
            <color indexed="81"/>
            <rFont val="Tahoma"/>
            <family val="2"/>
          </rPr>
          <t>Mairin Deith:</t>
        </r>
        <r>
          <rPr>
            <sz val="9"/>
            <color indexed="81"/>
            <rFont val="Tahoma"/>
            <family val="2"/>
          </rPr>
          <t xml:space="preserve">
Spillway flow split for temperature operations in normal years</t>
        </r>
      </text>
    </comment>
    <comment ref="D6" authorId="0" shapeId="0" xr:uid="{9A18A957-435A-421E-AB41-E62206566E5F}">
      <text>
        <r>
          <rPr>
            <b/>
            <sz val="9"/>
            <color indexed="81"/>
            <rFont val="Tahoma"/>
            <family val="2"/>
          </rPr>
          <t>Mairin Deith:</t>
        </r>
        <r>
          <rPr>
            <sz val="9"/>
            <color indexed="81"/>
            <rFont val="Tahoma"/>
            <family val="2"/>
          </rPr>
          <t xml:space="preserve">
Spillway flow split for temperature operations in hot/dry years</t>
        </r>
      </text>
    </comment>
  </commentList>
</comments>
</file>

<file path=xl/sharedStrings.xml><?xml version="1.0" encoding="utf-8"?>
<sst xmlns="http://schemas.openxmlformats.org/spreadsheetml/2006/main" count="289" uniqueCount="134">
  <si>
    <t>parameter_name</t>
  </si>
  <si>
    <t>route_effectiveness</t>
  </si>
  <si>
    <t>route_dpe</t>
  </si>
  <si>
    <t>ro_surv</t>
  </si>
  <si>
    <t>ro_elevs</t>
  </si>
  <si>
    <t>turb_surv</t>
  </si>
  <si>
    <t>spill_surv</t>
  </si>
  <si>
    <t>max_flow</t>
  </si>
  <si>
    <t>bottom_elev</t>
  </si>
  <si>
    <t>n_gates</t>
  </si>
  <si>
    <t>min_flow</t>
  </si>
  <si>
    <t>target_flow</t>
  </si>
  <si>
    <t>normally_used</t>
  </si>
  <si>
    <t>RO</t>
  </si>
  <si>
    <t>NA</t>
  </si>
  <si>
    <t>Y</t>
  </si>
  <si>
    <t>Turb</t>
  </si>
  <si>
    <t>Spill</t>
  </si>
  <si>
    <t>N</t>
  </si>
  <si>
    <t>FPS</t>
  </si>
  <si>
    <t>q_ratio</t>
  </si>
  <si>
    <t>elev_description</t>
  </si>
  <si>
    <t>baseline_dpe</t>
  </si>
  <si>
    <t>fss_dpe</t>
  </si>
  <si>
    <t>fsc_dpe</t>
  </si>
  <si>
    <t>weir_dpe</t>
  </si>
  <si>
    <t>Req's Diversion Tunnel</t>
  </si>
  <si>
    <t>saddle</t>
  </si>
  <si>
    <t>Min power Pool</t>
  </si>
  <si>
    <t>Min Conservation Pool</t>
  </si>
  <si>
    <t>Temp Weir Stop</t>
  </si>
  <si>
    <t>Temp Weir Start</t>
  </si>
  <si>
    <t>Max Conservation Pool</t>
  </si>
  <si>
    <t>Date</t>
  </si>
  <si>
    <t>flow</t>
  </si>
  <si>
    <t>ro_surv_low</t>
  </si>
  <si>
    <t>ro_surv_high</t>
  </si>
  <si>
    <t>param</t>
  </si>
  <si>
    <t>value</t>
  </si>
  <si>
    <t>ro_lower_elev</t>
  </si>
  <si>
    <t>ro_upper_elev</t>
  </si>
  <si>
    <t>approaching_alternative</t>
  </si>
  <si>
    <t>approaching_baseline</t>
  </si>
  <si>
    <t>quickset_name</t>
  </si>
  <si>
    <t>quickset_description</t>
  </si>
  <si>
    <t>fps_alternative</t>
  </si>
  <si>
    <t>nets</t>
  </si>
  <si>
    <t>collector</t>
  </si>
  <si>
    <t>rereg</t>
  </si>
  <si>
    <t>rereg_mortality</t>
  </si>
  <si>
    <t>fish_with_flow</t>
  </si>
  <si>
    <t>temp_dist</t>
  </si>
  <si>
    <t>fps_q_max</t>
  </si>
  <si>
    <t>fps_bottom_elev</t>
  </si>
  <si>
    <t>fps_max_elev</t>
  </si>
  <si>
    <t>fps_surv</t>
  </si>
  <si>
    <t>gate_methods</t>
  </si>
  <si>
    <t>fps_route_effectiveness</t>
  </si>
  <si>
    <t>weir_start_date</t>
  </si>
  <si>
    <t>weir_end_date</t>
  </si>
  <si>
    <t>Unit to Max Q</t>
  </si>
  <si>
    <t>definition</t>
  </si>
  <si>
    <t>Sheet</t>
  </si>
  <si>
    <t>Description</t>
  </si>
  <si>
    <t>alternative_information</t>
  </si>
  <si>
    <t>Data required for FBW are input via the following workbooks:</t>
  </si>
  <si>
    <t>route_specifications</t>
  </si>
  <si>
    <t>route_gatemethods</t>
  </si>
  <si>
    <t>monthly_runtiming</t>
  </si>
  <si>
    <t>Within each of these, there are 5 rows of information about the sheet and how to use it.</t>
  </si>
  <si>
    <t>The first 5 rows are skipped when read into R; do not change the number of heading rows in any of these sheets.</t>
  </si>
  <si>
    <t xml:space="preserve">Sheet: </t>
  </si>
  <si>
    <t xml:space="preserve">How to use: </t>
  </si>
  <si>
    <t>Any cell marked with a grey background is not read into R.</t>
  </si>
  <si>
    <t xml:space="preserve"> These cells typically contain details on the sheet, including how to enter parameters in a format that the R script is expecting. </t>
  </si>
  <si>
    <t>Parameters describing alternative-specific information (e.g., which fish passage structures are used)</t>
  </si>
  <si>
    <t xml:space="preserve">(optional) Human-readable short-name of the alternative </t>
  </si>
  <si>
    <t>(optional) Human-readable description of the alternative</t>
  </si>
  <si>
    <t>No Action</t>
  </si>
  <si>
    <t>Cougar Dam Baseline Conditions - Fry</t>
  </si>
  <si>
    <t>character</t>
  </si>
  <si>
    <t>R class</t>
  </si>
  <si>
    <t xml:space="preserve">Each of these parameters defines specifications about the running of the dam overall. </t>
  </si>
  <si>
    <t>NONE</t>
  </si>
  <si>
    <t>(between 0 - 1) Re-regulating mortality rate</t>
  </si>
  <si>
    <t>numeric</t>
  </si>
  <si>
    <r>
      <rPr>
        <b/>
        <sz val="10"/>
        <color theme="1"/>
        <rFont val="Liberation Sans"/>
      </rPr>
      <t>(Y/N)</t>
    </r>
    <r>
      <rPr>
        <sz val="10"/>
        <color theme="1"/>
        <rFont val="Liberation Sans"/>
      </rPr>
      <t xml:space="preserve"> Is there a fish passage structure (FPS) in this alternative?</t>
    </r>
  </si>
  <si>
    <r>
      <rPr>
        <b/>
        <sz val="10"/>
        <rFont val="Liberation Sans"/>
      </rPr>
      <t>(Y/N)</t>
    </r>
    <r>
      <rPr>
        <sz val="10"/>
        <rFont val="Liberation Sans"/>
      </rPr>
      <t xml:space="preserve"> Are exclusion nets applied? These prevent fish from entering the regulating outlets (RO) and powerhouse. If the spillway is normally used, it will prevent them from entering the spillway as well. </t>
    </r>
  </si>
  <si>
    <r>
      <rPr>
        <b/>
        <sz val="10"/>
        <color theme="1"/>
        <rFont val="Liberation Sans"/>
      </rPr>
      <t>(FSC, FSO, FSS, or NONE)</t>
    </r>
    <r>
      <rPr>
        <sz val="10"/>
        <color theme="1"/>
        <rFont val="Liberation Sans"/>
      </rPr>
      <t xml:space="preserve"> Collector type</t>
    </r>
  </si>
  <si>
    <r>
      <rPr>
        <b/>
        <sz val="10"/>
        <color theme="1"/>
        <rFont val="Liberation Sans"/>
      </rPr>
      <t>(Y/N)</t>
    </r>
    <r>
      <rPr>
        <sz val="10"/>
        <color theme="1"/>
        <rFont val="Liberation Sans"/>
      </rPr>
      <t xml:space="preserve"> Use re-regulating mortality? This is a constant mortality rate which is applied after the fish have passed the non-reregulating dam. For example, if re-reg. mortality = 0.2 and reservoir mortality = 0.4, total survival = 1 - (1 - 0.4) * (1 - 0.2)</t>
    </r>
  </si>
  <si>
    <r>
      <rPr>
        <b/>
        <sz val="10"/>
        <color theme="1"/>
        <rFont val="Liberation Sans"/>
      </rPr>
      <t>(Y/N)</t>
    </r>
    <r>
      <rPr>
        <sz val="10"/>
        <color theme="1"/>
        <rFont val="Liberation Sans"/>
      </rPr>
      <t xml:space="preserve"> Determines how fish are distributed daily within each month. If Y, daily fish approaching is proportional to that day's flow as a proportion of the monthly flow. If N, fish are uniformly distributed within each month.</t>
    </r>
  </si>
  <si>
    <r>
      <rPr>
        <b/>
        <sz val="10"/>
        <color theme="1"/>
        <rFont val="Liberation Sans"/>
      </rPr>
      <t>(Y/N)</t>
    </r>
    <r>
      <rPr>
        <sz val="10"/>
        <color theme="1"/>
        <rFont val="Liberation Sans"/>
      </rPr>
      <t xml:space="preserve"> Are temperature operations at play that divert flow from a floating surface structure (FSS)? This only applies if temperature operations are active. If Y, flow is distributed between temperature control and the fish passage structure according to provided dataframe "temp_split"</t>
    </r>
  </si>
  <si>
    <t>Maximum flow rate (q) through the fish passage structure</t>
  </si>
  <si>
    <t xml:space="preserve">(optional) The fish passage structure's upper operational limit in terms of pool elevation (in the same units as pool elevation in RES-SIM data; i.e. feet) - if the pool is above this elevation, no fish will pass </t>
  </si>
  <si>
    <t xml:space="preserve">The fish passage structure's minimum operational limit in terms of pool elevation (in the same units as pool elevation in RES-SIM data; i.e. feet) - if the pool is below this elevation, no fish will pass </t>
  </si>
  <si>
    <t>table</t>
  </si>
  <si>
    <t>character, or numeric</t>
  </si>
  <si>
    <r>
      <rPr>
        <b/>
        <sz val="10"/>
        <color theme="1"/>
        <rFont val="Liberation Sans"/>
      </rPr>
      <t xml:space="preserve">(table, or a number) </t>
    </r>
    <r>
      <rPr>
        <sz val="10"/>
        <color theme="1"/>
        <rFont val="Liberation Sans"/>
      </rPr>
      <t>Survival through each turbine in the powerhouse, expressed as a number from 0-1, or as the word "table". "table" indicates that survival through the turbines is flow-adjusted and described in the `turb_surv` sheet of this workbook.</t>
    </r>
  </si>
  <si>
    <r>
      <rPr>
        <b/>
        <sz val="10"/>
        <color theme="1"/>
        <rFont val="Liberation Sans"/>
      </rPr>
      <t xml:space="preserve">(table, or a number) </t>
    </r>
    <r>
      <rPr>
        <sz val="10"/>
        <color theme="1"/>
        <rFont val="Liberation Sans"/>
      </rPr>
      <t>Survival through the regulating outlet (RO), expressed as a number from 0-1, or as the word "table". "table" indicates that survival through the RO is flow-adjusted and described in the `ro_surv` sheet of this workbook.</t>
    </r>
  </si>
  <si>
    <r>
      <rPr>
        <b/>
        <sz val="10"/>
        <color theme="1"/>
        <rFont val="Liberation Sans"/>
      </rPr>
      <t xml:space="preserve">(table, or a number) </t>
    </r>
    <r>
      <rPr>
        <sz val="10"/>
        <color theme="1"/>
        <rFont val="Liberation Sans"/>
      </rPr>
      <t>Survival through the spillway, expressed as a number from 0-1, or as the word "table". "table" indicates that spillway survival is flow-adjusted and described in the `spill_surv` sheet of this workbook.</t>
    </r>
  </si>
  <si>
    <r>
      <rPr>
        <b/>
        <sz val="10"/>
        <color theme="1"/>
        <rFont val="Liberation Sans"/>
      </rPr>
      <t xml:space="preserve">(table, or a number) </t>
    </r>
    <r>
      <rPr>
        <sz val="10"/>
        <color theme="1"/>
        <rFont val="Liberation Sans"/>
      </rPr>
      <t>Survival through the fish passage structure (FPS), expressed as a number from 0-1, or as the word "table". "table" indicates that FPS survival is flow-adjusted and described in the `fps_surv` sheet of this workbook.</t>
    </r>
  </si>
  <si>
    <t>gate_method</t>
  </si>
  <si>
    <t>Minimum elevation for each route - below this, the route is inaccessible to fish</t>
  </si>
  <si>
    <t>Number of gates in each route (used to divide flow); if number of gates is given, a gate method must also be given</t>
  </si>
  <si>
    <t>Minimum flow rate needed for the route to be operational</t>
  </si>
  <si>
    <t>Maximum flow rate needed for a route to be operational</t>
  </si>
  <si>
    <r>
      <t xml:space="preserve">Target flow rate for </t>
    </r>
    <r>
      <rPr>
        <b/>
        <sz val="11"/>
        <color theme="1"/>
        <rFont val="Calibri"/>
        <family val="2"/>
        <scheme val="minor"/>
      </rPr>
      <t>each gate</t>
    </r>
    <r>
      <rPr>
        <sz val="11"/>
        <color theme="1"/>
        <rFont val="Calibri"/>
        <family val="2"/>
        <scheme val="minor"/>
      </rPr>
      <t xml:space="preserve"> in a route</t>
    </r>
  </si>
  <si>
    <t xml:space="preserve">Is this route normally used? </t>
  </si>
  <si>
    <t>What is the method by which flow is to be distributed through routes with multiple outlets?</t>
  </si>
  <si>
    <t>year</t>
  </si>
  <si>
    <t xml:space="preserve">Reservoir: </t>
  </si>
  <si>
    <t xml:space="preserve">Alternative: </t>
  </si>
  <si>
    <t xml:space="preserve">Notes: </t>
  </si>
  <si>
    <t>Year can be ignored in the date column. Excel cannot ignore year, but R can.</t>
  </si>
  <si>
    <t>Cougar</t>
  </si>
  <si>
    <t>NAA</t>
  </si>
  <si>
    <t xml:space="preserve">Column definitions: </t>
  </si>
  <si>
    <t>Splits during the cold/wet (CW), normal (N), or hot-dry (HD) years</t>
  </si>
  <si>
    <t>type</t>
  </si>
  <si>
    <t>ADEQUATE</t>
  </si>
  <si>
    <t>ABUNDANT</t>
  </si>
  <si>
    <t>DEFICIT</t>
  </si>
  <si>
    <t>INSUFFICIENT</t>
  </si>
  <si>
    <t>Sheet:</t>
  </si>
  <si>
    <t>water_year_types</t>
  </si>
  <si>
    <t>elev</t>
  </si>
  <si>
    <t>parameter</t>
  </si>
  <si>
    <t>Why is this here?</t>
  </si>
  <si>
    <t>dpe_column_name</t>
  </si>
  <si>
    <r>
      <t>(</t>
    </r>
    <r>
      <rPr>
        <b/>
        <sz val="10"/>
        <color theme="1"/>
        <rFont val="Liberation Sans"/>
      </rPr>
      <t>numeric</t>
    </r>
    <r>
      <rPr>
        <sz val="10"/>
        <color theme="1"/>
        <rFont val="Liberation Sans"/>
      </rPr>
      <t>) Which column in the route_dpe tab should be used as the DPE for the fish passage alternative? (Note that if the elevation falls outside of the range of elevations where the FPS is useful, the baseline DPE is used). If this turns red, the column name was not found in the "route_dpe" sheet</t>
    </r>
  </si>
  <si>
    <t>31-01</t>
  </si>
  <si>
    <t>31-12</t>
  </si>
  <si>
    <t>Date when the weir begins operation (in day-month format). In each year, the weir is active between weir_start_date and weir_end_date</t>
  </si>
  <si>
    <t>Date when the weir stops operation (in day-month format). In each year, the weir is active between weir_start_date and weir_end_date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</si>
</sst>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409]d\-mmm;@"/>
    <numFmt numFmtId="166" formatCode="dd/mm/yyyy"/>
    <numFmt numFmtId="167" formatCode="0.000"/>
    <numFmt numFmtId="168" formatCode="[$-409]0"/>
  </numFmts>
  <fonts count="13">
    <font>
      <sz val="11"/>
      <color theme="1"/>
      <name val="Calibri"/>
      <family val="2"/>
      <scheme val="minor"/>
    </font>
    <font>
      <b/>
      <sz val="11"/>
      <color theme="1"/>
      <name val="Calibri"/>
      <family val="2"/>
      <scheme val="minor"/>
    </font>
    <font>
      <b/>
      <sz val="10"/>
      <color theme="1"/>
      <name val="Liberation Sans"/>
    </font>
    <font>
      <sz val="10"/>
      <color theme="1"/>
      <name val="Liberation Sans"/>
    </font>
    <font>
      <sz val="9"/>
      <color indexed="81"/>
      <name val="Tahoma"/>
      <family val="2"/>
    </font>
    <font>
      <b/>
      <sz val="9"/>
      <color indexed="81"/>
      <name val="Tahoma"/>
      <family val="2"/>
    </font>
    <font>
      <sz val="10"/>
      <color rgb="FFC9211E"/>
      <name val="Liberation Sans"/>
    </font>
    <font>
      <b/>
      <sz val="10"/>
      <color rgb="FFC9211E"/>
      <name val="Liberation Sans"/>
    </font>
    <font>
      <sz val="10"/>
      <name val="Liberation Sans"/>
    </font>
    <font>
      <b/>
      <sz val="10"/>
      <name val="Liberation Sans"/>
    </font>
    <font>
      <sz val="11"/>
      <color rgb="FF000000"/>
      <name val="Calibri"/>
      <family val="2"/>
      <charset val="1"/>
    </font>
    <font>
      <b/>
      <sz val="11"/>
      <color rgb="FFFA7D00"/>
      <name val="Calibri"/>
      <family val="2"/>
      <charset val="1"/>
    </font>
    <font>
      <sz val="11"/>
      <name val="Calibri"/>
      <family val="2"/>
      <charset val="1"/>
    </font>
  </fonts>
  <fills count="15">
    <fill>
      <patternFill patternType="none"/>
    </fill>
    <fill>
      <patternFill patternType="gray125"/>
    </fill>
    <fill>
      <patternFill patternType="solid">
        <fgColor rgb="FFD4EA6B"/>
        <bgColor rgb="FFD4EA6B"/>
      </patternFill>
    </fill>
    <fill>
      <patternFill patternType="solid">
        <fgColor rgb="FFB2B2B2"/>
        <bgColor rgb="FFB2B2B2"/>
      </patternFill>
    </fill>
    <fill>
      <patternFill patternType="solid">
        <fgColor rgb="FFCCCCCC"/>
        <bgColor rgb="FFCCCCCC"/>
      </patternFill>
    </fill>
    <fill>
      <patternFill patternType="solid">
        <fgColor theme="7"/>
        <bgColor indexed="64"/>
      </patternFill>
    </fill>
    <fill>
      <patternFill patternType="solid">
        <fgColor rgb="FFFFFF00"/>
        <bgColor rgb="FFCCCCCC"/>
      </patternFill>
    </fill>
    <fill>
      <patternFill patternType="solid">
        <fgColor theme="7"/>
        <bgColor rgb="FFCCCCCC"/>
      </patternFill>
    </fill>
    <fill>
      <patternFill patternType="solid">
        <fgColor theme="2"/>
        <bgColor indexed="64"/>
      </patternFill>
    </fill>
    <fill>
      <patternFill patternType="solid">
        <fgColor theme="7"/>
        <bgColor rgb="FFD4EA6B"/>
      </patternFill>
    </fill>
    <fill>
      <patternFill patternType="solid">
        <fgColor rgb="FFFDEADA"/>
        <bgColor rgb="FFF2F2F2"/>
      </patternFill>
    </fill>
    <fill>
      <patternFill patternType="solid">
        <fgColor rgb="FFF2F2F2"/>
        <bgColor rgb="FFFDEADA"/>
      </patternFill>
    </fill>
    <fill>
      <patternFill patternType="solid">
        <fgColor rgb="FFDCE6F2"/>
        <bgColor rgb="FFE6E0EC"/>
      </patternFill>
    </fill>
    <fill>
      <patternFill patternType="solid">
        <fgColor rgb="FFFFFF00"/>
        <bgColor rgb="FFD4EA6B"/>
      </patternFill>
    </fill>
    <fill>
      <patternFill patternType="solid">
        <fgColor rgb="FFFFFF0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165" fontId="10" fillId="10" borderId="0" applyBorder="0" applyProtection="0"/>
    <xf numFmtId="165" fontId="11" fillId="11" borderId="1" applyProtection="0"/>
    <xf numFmtId="165" fontId="10" fillId="0" borderId="0"/>
  </cellStyleXfs>
  <cellXfs count="42">
    <xf numFmtId="0" fontId="0" fillId="0" borderId="0" xfId="0"/>
    <xf numFmtId="0" fontId="3" fillId="2" borderId="0" xfId="0" applyFont="1" applyFill="1"/>
    <xf numFmtId="0" fontId="1" fillId="0" borderId="0" xfId="0" applyFont="1"/>
    <xf numFmtId="0" fontId="2" fillId="0" borderId="0" xfId="0" applyFont="1" applyFill="1" applyAlignment="1">
      <alignment horizontal="left"/>
    </xf>
    <xf numFmtId="0" fontId="0" fillId="0" borderId="0" xfId="0" applyFill="1" applyAlignment="1">
      <alignment horizontal="left"/>
    </xf>
    <xf numFmtId="0" fontId="2" fillId="3" borderId="0" xfId="0" applyFont="1" applyFill="1"/>
    <xf numFmtId="0" fontId="0" fillId="3" borderId="0" xfId="0" applyFill="1"/>
    <xf numFmtId="0" fontId="2" fillId="0" borderId="0" xfId="0" applyFont="1" applyFill="1"/>
    <xf numFmtId="0" fontId="0" fillId="0" borderId="0" xfId="0" applyFill="1"/>
    <xf numFmtId="0" fontId="7" fillId="3" borderId="0" xfId="0" applyFont="1" applyFill="1"/>
    <xf numFmtId="164" fontId="0" fillId="3" borderId="0" xfId="0" applyNumberFormat="1" applyFill="1"/>
    <xf numFmtId="0" fontId="0" fillId="4" borderId="0" xfId="0" applyFill="1"/>
    <xf numFmtId="0" fontId="0" fillId="5" borderId="0" xfId="0" applyFill="1"/>
    <xf numFmtId="0" fontId="1" fillId="5" borderId="0" xfId="0" applyFont="1" applyFill="1"/>
    <xf numFmtId="0" fontId="0" fillId="6" borderId="0" xfId="0" applyFill="1"/>
    <xf numFmtId="0" fontId="2" fillId="5" borderId="0" xfId="0" applyFont="1" applyFill="1"/>
    <xf numFmtId="0" fontId="0" fillId="7" borderId="0" xfId="0" applyFill="1"/>
    <xf numFmtId="0" fontId="0" fillId="8" borderId="0" xfId="0" applyFill="1"/>
    <xf numFmtId="0" fontId="1" fillId="8" borderId="0" xfId="0" applyFont="1" applyFill="1"/>
    <xf numFmtId="0" fontId="2" fillId="2" borderId="0" xfId="0" applyFont="1" applyFill="1" applyAlignment="1">
      <alignment wrapText="1"/>
    </xf>
    <xf numFmtId="0" fontId="0" fillId="8" borderId="0" xfId="0" applyFill="1" applyAlignment="1">
      <alignment wrapText="1"/>
    </xf>
    <xf numFmtId="0" fontId="1" fillId="0" borderId="0" xfId="0" applyFont="1" applyAlignment="1">
      <alignment wrapText="1"/>
    </xf>
    <xf numFmtId="0" fontId="0" fillId="0" borderId="0" xfId="0" applyAlignment="1">
      <alignment wrapText="1"/>
    </xf>
    <xf numFmtId="0" fontId="3" fillId="2" borderId="0" xfId="0" applyFont="1" applyFill="1" applyAlignment="1">
      <alignment wrapText="1"/>
    </xf>
    <xf numFmtId="0" fontId="8" fillId="2" borderId="0" xfId="0" applyFont="1" applyFill="1" applyAlignment="1">
      <alignment wrapText="1"/>
    </xf>
    <xf numFmtId="0" fontId="0" fillId="0" borderId="0" xfId="0" applyFont="1"/>
    <xf numFmtId="0" fontId="0" fillId="0" borderId="0" xfId="0" applyFont="1" applyAlignment="1">
      <alignment wrapText="1"/>
    </xf>
    <xf numFmtId="0" fontId="3" fillId="9" borderId="0" xfId="0" applyFont="1" applyFill="1"/>
    <xf numFmtId="0" fontId="3" fillId="9" borderId="0" xfId="0" applyFont="1" applyFill="1" applyAlignment="1">
      <alignment wrapText="1"/>
    </xf>
    <xf numFmtId="0" fontId="3" fillId="0" borderId="0" xfId="0" applyFont="1" applyFill="1" applyAlignment="1">
      <alignment wrapText="1"/>
    </xf>
    <xf numFmtId="0" fontId="2" fillId="9" borderId="0" xfId="0" applyFont="1" applyFill="1" applyAlignment="1">
      <alignment wrapText="1"/>
    </xf>
    <xf numFmtId="0" fontId="6" fillId="0" borderId="0" xfId="0" applyFont="1" applyFill="1"/>
    <xf numFmtId="0" fontId="3" fillId="0" borderId="0" xfId="0" applyFont="1" applyFill="1" applyAlignment="1">
      <alignment horizontal="left"/>
    </xf>
    <xf numFmtId="166" fontId="12" fillId="12" borderId="0" xfId="2" applyNumberFormat="1" applyFont="1" applyFill="1" applyBorder="1" applyAlignment="1" applyProtection="1">
      <alignment horizontal="center"/>
    </xf>
    <xf numFmtId="167" fontId="12" fillId="12" borderId="0" xfId="2" applyNumberFormat="1" applyFont="1" applyFill="1" applyBorder="1" applyAlignment="1" applyProtection="1">
      <alignment horizontal="center"/>
    </xf>
    <xf numFmtId="165" fontId="10" fillId="0" borderId="0" xfId="3" applyFont="1" applyBorder="1"/>
    <xf numFmtId="0" fontId="0" fillId="0" borderId="0" xfId="0" applyBorder="1"/>
    <xf numFmtId="168" fontId="0" fillId="0" borderId="0" xfId="0" applyNumberFormat="1"/>
    <xf numFmtId="167" fontId="0" fillId="0" borderId="0" xfId="0" applyNumberFormat="1"/>
    <xf numFmtId="0" fontId="3" fillId="13" borderId="0" xfId="0" applyFont="1" applyFill="1"/>
    <xf numFmtId="0" fontId="2" fillId="13" borderId="0" xfId="0" applyFont="1" applyFill="1" applyAlignment="1">
      <alignment wrapText="1"/>
    </xf>
    <xf numFmtId="0" fontId="0" fillId="14" borderId="0" xfId="0" applyFill="1"/>
  </cellXfs>
  <cellStyles count="4">
    <cellStyle name="Excel Built-in 20% - Accent6" xfId="1" xr:uid="{9ADA7CDB-3559-4973-814A-765728429A06}"/>
    <cellStyle name="Excel Built-in Calculation" xfId="2" xr:uid="{C4E58DA8-1376-4046-9F67-112402DAE4E5}"/>
    <cellStyle name="Normal" xfId="0" builtinId="0"/>
    <cellStyle name="Normal 13" xfId="3" xr:uid="{5E865766-37E8-4F31-A7A7-4581F5E21A94}"/>
  </cellStyles>
  <dxfs count="2">
    <dxf>
      <fill>
        <patternFill>
          <bgColor theme="9" tint="0.39994506668294322"/>
        </patternFill>
      </fill>
    </dxf>
    <dxf>
      <font>
        <b/>
        <i val="0"/>
        <u val="double"/>
        <color theme="7"/>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09ED4-D4D6-4E06-828E-3179619A8BC8}">
  <dimension ref="A1:H20"/>
  <sheetViews>
    <sheetView topLeftCell="A9" workbookViewId="0">
      <selection activeCell="B27" sqref="B27"/>
    </sheetView>
  </sheetViews>
  <sheetFormatPr defaultRowHeight="14.5"/>
  <cols>
    <col min="1" max="1" width="24.26953125" customWidth="1"/>
    <col min="2" max="2" width="90.90625" bestFit="1" customWidth="1"/>
  </cols>
  <sheetData>
    <row r="1" spans="1:2">
      <c r="A1" t="s">
        <v>65</v>
      </c>
    </row>
    <row r="4" spans="1:2">
      <c r="A4" s="2" t="s">
        <v>62</v>
      </c>
      <c r="B4" s="2" t="s">
        <v>63</v>
      </c>
    </row>
    <row r="5" spans="1:2">
      <c r="A5" t="s">
        <v>64</v>
      </c>
      <c r="B5" s="12" t="s">
        <v>75</v>
      </c>
    </row>
    <row r="6" spans="1:2">
      <c r="A6" t="s">
        <v>66</v>
      </c>
      <c r="B6" s="12"/>
    </row>
    <row r="7" spans="1:2">
      <c r="A7" t="s">
        <v>67</v>
      </c>
      <c r="B7" s="12"/>
    </row>
    <row r="8" spans="1:2">
      <c r="A8" t="s">
        <v>1</v>
      </c>
      <c r="B8" s="12"/>
    </row>
    <row r="9" spans="1:2">
      <c r="A9" t="s">
        <v>2</v>
      </c>
      <c r="B9" s="12"/>
    </row>
    <row r="10" spans="1:2">
      <c r="A10" t="s">
        <v>68</v>
      </c>
      <c r="B10" s="12"/>
    </row>
    <row r="11" spans="1:2">
      <c r="A11" t="s">
        <v>3</v>
      </c>
      <c r="B11" s="12"/>
    </row>
    <row r="12" spans="1:2">
      <c r="A12" t="s">
        <v>4</v>
      </c>
      <c r="B12" s="12"/>
    </row>
    <row r="13" spans="1:2">
      <c r="A13" t="s">
        <v>5</v>
      </c>
      <c r="B13" s="12"/>
    </row>
    <row r="14" spans="1:2">
      <c r="A14" t="s">
        <v>6</v>
      </c>
      <c r="B14" s="12"/>
    </row>
    <row r="16" spans="1:2">
      <c r="A16" t="s">
        <v>69</v>
      </c>
    </row>
    <row r="17" spans="1:8">
      <c r="A17" s="2" t="s">
        <v>70</v>
      </c>
    </row>
    <row r="19" spans="1:8">
      <c r="A19" s="17" t="s">
        <v>73</v>
      </c>
      <c r="B19" s="17"/>
      <c r="C19" s="8"/>
      <c r="D19" s="8"/>
      <c r="E19" s="8"/>
      <c r="F19" s="8"/>
      <c r="G19" s="8"/>
      <c r="H19" s="8"/>
    </row>
    <row r="20" spans="1:8">
      <c r="A20" s="17" t="s">
        <v>74</v>
      </c>
      <c r="B20" s="17"/>
      <c r="C20" s="8"/>
      <c r="D20" s="8"/>
      <c r="E20" s="8"/>
      <c r="F20" s="8"/>
      <c r="G20" s="8"/>
      <c r="H20" s="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AB7ED-F0B5-42CC-9270-410F4D8C609A}">
  <dimension ref="A1:B7"/>
  <sheetViews>
    <sheetView workbookViewId="0"/>
  </sheetViews>
  <sheetFormatPr defaultRowHeight="14.5"/>
  <sheetData>
    <row r="1" spans="1:2" s="17" customFormat="1">
      <c r="A1" s="18" t="s">
        <v>123</v>
      </c>
    </row>
    <row r="2" spans="1:2" s="17" customFormat="1"/>
    <row r="3" spans="1:2" s="17" customFormat="1"/>
    <row r="4" spans="1:2" s="17" customFormat="1"/>
    <row r="5" spans="1:2" s="17" customFormat="1"/>
    <row r="6" spans="1:2">
      <c r="A6" s="7" t="s">
        <v>34</v>
      </c>
      <c r="B6" s="7" t="s">
        <v>6</v>
      </c>
    </row>
    <row r="7" spans="1:2">
      <c r="A7" s="8" t="s">
        <v>14</v>
      </c>
      <c r="B7" s="8" t="s">
        <v>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0CD3C-338B-466E-87A9-635EF6960D38}">
  <dimension ref="A1:E24"/>
  <sheetViews>
    <sheetView workbookViewId="0">
      <selection activeCell="E24" sqref="E24"/>
    </sheetView>
  </sheetViews>
  <sheetFormatPr defaultRowHeight="14.5"/>
  <cols>
    <col min="1" max="1" width="11.08984375" bestFit="1" customWidth="1"/>
  </cols>
  <sheetData>
    <row r="1" spans="1:5" s="17" customFormat="1">
      <c r="A1" s="18" t="s">
        <v>123</v>
      </c>
      <c r="B1" s="17" t="s">
        <v>51</v>
      </c>
    </row>
    <row r="2" spans="1:5" s="17" customFormat="1">
      <c r="A2" s="18" t="s">
        <v>110</v>
      </c>
      <c r="B2" s="17" t="s">
        <v>114</v>
      </c>
    </row>
    <row r="3" spans="1:5" s="17" customFormat="1">
      <c r="A3" s="18" t="s">
        <v>111</v>
      </c>
      <c r="B3" s="17" t="s">
        <v>115</v>
      </c>
    </row>
    <row r="4" spans="1:5" s="17" customFormat="1">
      <c r="A4" s="18" t="s">
        <v>116</v>
      </c>
      <c r="B4" s="17" t="s">
        <v>117</v>
      </c>
    </row>
    <row r="5" spans="1:5" s="17" customFormat="1">
      <c r="A5" s="18" t="s">
        <v>112</v>
      </c>
      <c r="B5" s="17" t="s">
        <v>113</v>
      </c>
    </row>
    <row r="6" spans="1:5">
      <c r="A6" t="s">
        <v>33</v>
      </c>
      <c r="B6" t="s">
        <v>120</v>
      </c>
      <c r="C6" t="s">
        <v>119</v>
      </c>
      <c r="D6" t="s">
        <v>121</v>
      </c>
      <c r="E6" t="s">
        <v>122</v>
      </c>
    </row>
    <row r="7" spans="1:5">
      <c r="A7" s="33">
        <v>36892</v>
      </c>
      <c r="B7" s="34">
        <f t="shared" ref="B7:B24" ca="1" si="0">IF($CG$4=0,0,OFFSET($CK$6,ROW($CF8)-ROW($CF$6),$CG$4+COLUMN(B$5)-COLUMN($CG$5)))</f>
        <v>0</v>
      </c>
      <c r="C7" s="34">
        <f t="shared" ref="C7:C24" ca="1" si="1">IF($CG$4=0,0,OFFSET($CK$6,ROW($CF8)-ROW($CF$6),$CG$4+COLUMN(C$5)-COLUMN($CG$5)))</f>
        <v>0</v>
      </c>
      <c r="D7" s="34">
        <f t="shared" ref="D7:D24" ca="1" si="2">IF($CG$4=0,0,OFFSET($CK$6,ROW($CF8)-ROW($CF$6),$CG$4+COLUMN(D$5)-COLUMN($CG$5)))</f>
        <v>0</v>
      </c>
      <c r="E7" s="38">
        <f ca="1">AVERAGE(C7:D7)</f>
        <v>0</v>
      </c>
    </row>
    <row r="8" spans="1:5">
      <c r="A8" s="33">
        <f t="shared" ref="A8:A24" ca="1" si="3">IFERROR(1/(1/OFFSET($CK$6,ROW($CF9)-ROW($CF$6),$CG$4+COLUMN(A$5)-COLUMN($CG$5))),DATEVALUE("1/1/2001"))</f>
        <v>36892</v>
      </c>
      <c r="B8" s="34">
        <f t="shared" ca="1" si="0"/>
        <v>0</v>
      </c>
      <c r="C8" s="34">
        <f t="shared" ca="1" si="1"/>
        <v>0</v>
      </c>
      <c r="D8" s="34">
        <f t="shared" ca="1" si="2"/>
        <v>0</v>
      </c>
      <c r="E8" s="38">
        <f t="shared" ref="E8:E24" ca="1" si="4">AVERAGE(C8:D8)</f>
        <v>0</v>
      </c>
    </row>
    <row r="9" spans="1:5">
      <c r="A9" s="33">
        <f t="shared" ca="1" si="3"/>
        <v>36892</v>
      </c>
      <c r="B9" s="34">
        <f t="shared" ca="1" si="0"/>
        <v>0</v>
      </c>
      <c r="C9" s="34">
        <f t="shared" ca="1" si="1"/>
        <v>0</v>
      </c>
      <c r="D9" s="34">
        <f t="shared" ca="1" si="2"/>
        <v>0</v>
      </c>
      <c r="E9" s="38">
        <f t="shared" ca="1" si="4"/>
        <v>0</v>
      </c>
    </row>
    <row r="10" spans="1:5">
      <c r="A10" s="33">
        <f t="shared" ca="1" si="3"/>
        <v>36892</v>
      </c>
      <c r="B10" s="34">
        <f t="shared" ca="1" si="0"/>
        <v>0</v>
      </c>
      <c r="C10" s="34">
        <f t="shared" ca="1" si="1"/>
        <v>0</v>
      </c>
      <c r="D10" s="34">
        <f t="shared" ca="1" si="2"/>
        <v>0</v>
      </c>
      <c r="E10" s="38">
        <f t="shared" ca="1" si="4"/>
        <v>0</v>
      </c>
    </row>
    <row r="11" spans="1:5">
      <c r="A11" s="33">
        <f t="shared" ca="1" si="3"/>
        <v>36892</v>
      </c>
      <c r="B11" s="34">
        <f t="shared" ca="1" si="0"/>
        <v>0</v>
      </c>
      <c r="C11" s="34">
        <f t="shared" ca="1" si="1"/>
        <v>0</v>
      </c>
      <c r="D11" s="34">
        <f t="shared" ca="1" si="2"/>
        <v>0</v>
      </c>
      <c r="E11" s="38">
        <f t="shared" ca="1" si="4"/>
        <v>0</v>
      </c>
    </row>
    <row r="12" spans="1:5">
      <c r="A12" s="33">
        <f t="shared" ca="1" si="3"/>
        <v>36892</v>
      </c>
      <c r="B12" s="34">
        <f t="shared" ca="1" si="0"/>
        <v>0</v>
      </c>
      <c r="C12" s="34">
        <f t="shared" ca="1" si="1"/>
        <v>0</v>
      </c>
      <c r="D12" s="34">
        <f t="shared" ca="1" si="2"/>
        <v>0</v>
      </c>
      <c r="E12" s="38">
        <f t="shared" ca="1" si="4"/>
        <v>0</v>
      </c>
    </row>
    <row r="13" spans="1:5">
      <c r="A13" s="33">
        <f t="shared" ca="1" si="3"/>
        <v>36892</v>
      </c>
      <c r="B13" s="34">
        <f t="shared" ca="1" si="0"/>
        <v>0</v>
      </c>
      <c r="C13" s="34">
        <f t="shared" ca="1" si="1"/>
        <v>0</v>
      </c>
      <c r="D13" s="34">
        <f t="shared" ca="1" si="2"/>
        <v>0</v>
      </c>
      <c r="E13" s="38">
        <f t="shared" ca="1" si="4"/>
        <v>0</v>
      </c>
    </row>
    <row r="14" spans="1:5">
      <c r="A14" s="33">
        <f t="shared" ca="1" si="3"/>
        <v>36892</v>
      </c>
      <c r="B14" s="34">
        <f t="shared" ca="1" si="0"/>
        <v>0</v>
      </c>
      <c r="C14" s="34">
        <f t="shared" ca="1" si="1"/>
        <v>0</v>
      </c>
      <c r="D14" s="34">
        <f t="shared" ca="1" si="2"/>
        <v>0</v>
      </c>
      <c r="E14" s="38">
        <f t="shared" ca="1" si="4"/>
        <v>0</v>
      </c>
    </row>
    <row r="15" spans="1:5">
      <c r="A15" s="33">
        <f t="shared" ca="1" si="3"/>
        <v>36892</v>
      </c>
      <c r="B15" s="34">
        <f t="shared" ca="1" si="0"/>
        <v>0</v>
      </c>
      <c r="C15" s="34">
        <f t="shared" ca="1" si="1"/>
        <v>0</v>
      </c>
      <c r="D15" s="34">
        <f t="shared" ca="1" si="2"/>
        <v>0</v>
      </c>
      <c r="E15" s="38">
        <f t="shared" ca="1" si="4"/>
        <v>0</v>
      </c>
    </row>
    <row r="16" spans="1:5">
      <c r="A16" s="33">
        <f t="shared" ca="1" si="3"/>
        <v>36892</v>
      </c>
      <c r="B16" s="34">
        <f t="shared" ca="1" si="0"/>
        <v>0</v>
      </c>
      <c r="C16" s="34">
        <f t="shared" ca="1" si="1"/>
        <v>0</v>
      </c>
      <c r="D16" s="34">
        <f t="shared" ca="1" si="2"/>
        <v>0</v>
      </c>
      <c r="E16" s="38">
        <f t="shared" ca="1" si="4"/>
        <v>0</v>
      </c>
    </row>
    <row r="17" spans="1:5">
      <c r="A17" s="33">
        <f t="shared" ca="1" si="3"/>
        <v>36892</v>
      </c>
      <c r="B17" s="34">
        <f t="shared" ca="1" si="0"/>
        <v>0</v>
      </c>
      <c r="C17" s="34">
        <f t="shared" ca="1" si="1"/>
        <v>0</v>
      </c>
      <c r="D17" s="34">
        <f t="shared" ca="1" si="2"/>
        <v>0</v>
      </c>
      <c r="E17" s="38">
        <f t="shared" ca="1" si="4"/>
        <v>0</v>
      </c>
    </row>
    <row r="18" spans="1:5">
      <c r="A18" s="33">
        <f t="shared" ca="1" si="3"/>
        <v>36892</v>
      </c>
      <c r="B18" s="34">
        <f t="shared" ca="1" si="0"/>
        <v>0</v>
      </c>
      <c r="C18" s="34">
        <f t="shared" ca="1" si="1"/>
        <v>0</v>
      </c>
      <c r="D18" s="34">
        <f t="shared" ca="1" si="2"/>
        <v>0</v>
      </c>
      <c r="E18" s="38">
        <f t="shared" ca="1" si="4"/>
        <v>0</v>
      </c>
    </row>
    <row r="19" spans="1:5">
      <c r="A19" s="33">
        <f t="shared" ca="1" si="3"/>
        <v>36892</v>
      </c>
      <c r="B19" s="34">
        <f t="shared" ca="1" si="0"/>
        <v>0</v>
      </c>
      <c r="C19" s="34">
        <f t="shared" ca="1" si="1"/>
        <v>0</v>
      </c>
      <c r="D19" s="34">
        <f t="shared" ca="1" si="2"/>
        <v>0</v>
      </c>
      <c r="E19" s="38">
        <f t="shared" ca="1" si="4"/>
        <v>0</v>
      </c>
    </row>
    <row r="20" spans="1:5">
      <c r="A20" s="33">
        <f t="shared" ca="1" si="3"/>
        <v>36892</v>
      </c>
      <c r="B20" s="34">
        <f t="shared" ca="1" si="0"/>
        <v>0</v>
      </c>
      <c r="C20" s="34">
        <f t="shared" ca="1" si="1"/>
        <v>0</v>
      </c>
      <c r="D20" s="34">
        <f t="shared" ca="1" si="2"/>
        <v>0</v>
      </c>
      <c r="E20" s="38">
        <f t="shared" ca="1" si="4"/>
        <v>0</v>
      </c>
    </row>
    <row r="21" spans="1:5">
      <c r="A21" s="33">
        <f t="shared" ca="1" si="3"/>
        <v>36892</v>
      </c>
      <c r="B21" s="34">
        <f t="shared" ca="1" si="0"/>
        <v>0</v>
      </c>
      <c r="C21" s="34">
        <f t="shared" ca="1" si="1"/>
        <v>0</v>
      </c>
      <c r="D21" s="34">
        <f t="shared" ca="1" si="2"/>
        <v>0</v>
      </c>
      <c r="E21" s="38">
        <f t="shared" ca="1" si="4"/>
        <v>0</v>
      </c>
    </row>
    <row r="22" spans="1:5">
      <c r="A22" s="33">
        <f t="shared" ca="1" si="3"/>
        <v>36892</v>
      </c>
      <c r="B22" s="34">
        <f t="shared" ca="1" si="0"/>
        <v>0</v>
      </c>
      <c r="C22" s="34">
        <f t="shared" ca="1" si="1"/>
        <v>0</v>
      </c>
      <c r="D22" s="34">
        <f t="shared" ca="1" si="2"/>
        <v>0</v>
      </c>
      <c r="E22" s="38">
        <f t="shared" ca="1" si="4"/>
        <v>0</v>
      </c>
    </row>
    <row r="23" spans="1:5">
      <c r="A23" s="33">
        <f t="shared" ca="1" si="3"/>
        <v>36892</v>
      </c>
      <c r="B23" s="34">
        <f t="shared" ca="1" si="0"/>
        <v>0</v>
      </c>
      <c r="C23" s="34">
        <f t="shared" ca="1" si="1"/>
        <v>0</v>
      </c>
      <c r="D23" s="34">
        <f t="shared" ca="1" si="2"/>
        <v>0</v>
      </c>
      <c r="E23" s="38">
        <f t="shared" ca="1" si="4"/>
        <v>0</v>
      </c>
    </row>
    <row r="24" spans="1:5">
      <c r="A24" s="33">
        <f t="shared" ca="1" si="3"/>
        <v>36892</v>
      </c>
      <c r="B24" s="34">
        <f t="shared" ca="1" si="0"/>
        <v>0</v>
      </c>
      <c r="C24" s="34">
        <f t="shared" ca="1" si="1"/>
        <v>0</v>
      </c>
      <c r="D24" s="34">
        <f t="shared" ca="1" si="2"/>
        <v>0</v>
      </c>
      <c r="E24" s="38">
        <f t="shared" ca="1" si="4"/>
        <v>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2445C-AC58-426D-B85F-8ADBFCDA2BB3}">
  <dimension ref="A1:E80"/>
  <sheetViews>
    <sheetView workbookViewId="0">
      <selection activeCell="J20" sqref="J20"/>
    </sheetView>
  </sheetViews>
  <sheetFormatPr defaultRowHeight="14.5"/>
  <cols>
    <col min="2" max="2" width="12.08984375" bestFit="1" customWidth="1"/>
  </cols>
  <sheetData>
    <row r="1" spans="1:5" s="17" customFormat="1">
      <c r="A1" s="18" t="s">
        <v>123</v>
      </c>
      <c r="B1" s="17" t="s">
        <v>124</v>
      </c>
    </row>
    <row r="2" spans="1:5" s="17" customFormat="1"/>
    <row r="3" spans="1:5" s="17" customFormat="1"/>
    <row r="4" spans="1:5" s="17" customFormat="1"/>
    <row r="5" spans="1:5" s="17" customFormat="1"/>
    <row r="6" spans="1:5">
      <c r="A6" s="2" t="s">
        <v>109</v>
      </c>
      <c r="B6" s="2" t="s">
        <v>118</v>
      </c>
    </row>
    <row r="7" spans="1:5">
      <c r="A7" s="37">
        <v>1946</v>
      </c>
      <c r="B7" s="35" t="s">
        <v>119</v>
      </c>
      <c r="C7" s="35"/>
      <c r="D7" s="36"/>
      <c r="E7" s="36"/>
    </row>
    <row r="8" spans="1:5">
      <c r="A8" s="37">
        <v>1947</v>
      </c>
      <c r="B8" s="35" t="s">
        <v>119</v>
      </c>
      <c r="C8" s="35"/>
      <c r="D8" s="35"/>
      <c r="E8" s="35"/>
    </row>
    <row r="9" spans="1:5">
      <c r="A9" s="37">
        <v>1948</v>
      </c>
      <c r="B9" s="35" t="s">
        <v>120</v>
      </c>
      <c r="C9" s="35"/>
      <c r="D9" s="35"/>
      <c r="E9" s="35"/>
    </row>
    <row r="10" spans="1:5">
      <c r="A10" s="37">
        <v>1949</v>
      </c>
      <c r="B10" s="35" t="s">
        <v>120</v>
      </c>
      <c r="C10" s="35"/>
      <c r="D10" s="35"/>
      <c r="E10" s="35"/>
    </row>
    <row r="11" spans="1:5">
      <c r="A11" s="37">
        <v>1950</v>
      </c>
      <c r="B11" s="35" t="s">
        <v>120</v>
      </c>
      <c r="C11" s="35"/>
      <c r="D11" s="35"/>
      <c r="E11" s="35"/>
    </row>
    <row r="12" spans="1:5">
      <c r="A12" s="37">
        <v>1951</v>
      </c>
      <c r="B12" s="35" t="s">
        <v>120</v>
      </c>
      <c r="C12" s="35"/>
      <c r="D12" s="35"/>
      <c r="E12" s="35"/>
    </row>
    <row r="13" spans="1:5">
      <c r="A13" s="37">
        <v>1952</v>
      </c>
      <c r="B13" s="35" t="s">
        <v>120</v>
      </c>
      <c r="C13" s="35"/>
      <c r="D13" s="35"/>
      <c r="E13" s="35"/>
    </row>
    <row r="14" spans="1:5">
      <c r="A14" s="37">
        <v>1953</v>
      </c>
      <c r="B14" s="35" t="s">
        <v>120</v>
      </c>
      <c r="C14" s="35"/>
      <c r="D14" s="35"/>
      <c r="E14" s="35"/>
    </row>
    <row r="15" spans="1:5">
      <c r="A15" s="37">
        <v>1954</v>
      </c>
      <c r="B15" s="35" t="s">
        <v>119</v>
      </c>
      <c r="C15" s="35"/>
      <c r="D15" s="35"/>
      <c r="E15" s="35"/>
    </row>
    <row r="16" spans="1:5">
      <c r="A16" s="37">
        <v>1955</v>
      </c>
      <c r="B16" s="35" t="s">
        <v>120</v>
      </c>
      <c r="C16" s="35"/>
      <c r="D16" s="35"/>
      <c r="E16" s="35"/>
    </row>
    <row r="17" spans="1:5">
      <c r="A17" s="37">
        <v>1956</v>
      </c>
      <c r="B17" s="35" t="s">
        <v>120</v>
      </c>
      <c r="C17" s="35"/>
      <c r="D17" s="35"/>
      <c r="E17" s="35"/>
    </row>
    <row r="18" spans="1:5">
      <c r="A18" s="37">
        <v>1957</v>
      </c>
      <c r="B18" s="35" t="s">
        <v>120</v>
      </c>
      <c r="C18" s="35"/>
      <c r="D18" s="35"/>
      <c r="E18" s="35"/>
    </row>
    <row r="19" spans="1:5">
      <c r="A19" s="37">
        <v>1958</v>
      </c>
      <c r="B19" s="35" t="s">
        <v>120</v>
      </c>
      <c r="C19" s="35"/>
      <c r="D19" s="35"/>
      <c r="E19" s="35"/>
    </row>
    <row r="20" spans="1:5">
      <c r="A20" s="37">
        <v>1959</v>
      </c>
      <c r="B20" s="35" t="s">
        <v>119</v>
      </c>
      <c r="C20" s="35"/>
      <c r="D20" s="35"/>
      <c r="E20" s="35"/>
    </row>
    <row r="21" spans="1:5">
      <c r="A21" s="37">
        <v>1960</v>
      </c>
      <c r="B21" s="35" t="s">
        <v>120</v>
      </c>
      <c r="C21" s="35"/>
      <c r="D21" s="35"/>
      <c r="E21" s="35"/>
    </row>
    <row r="22" spans="1:5">
      <c r="A22" s="37">
        <v>1961</v>
      </c>
      <c r="B22" s="35" t="s">
        <v>120</v>
      </c>
      <c r="C22" s="35"/>
      <c r="D22" s="35"/>
      <c r="E22" s="35"/>
    </row>
    <row r="23" spans="1:5">
      <c r="A23" s="37">
        <v>1962</v>
      </c>
      <c r="B23" s="35" t="s">
        <v>120</v>
      </c>
      <c r="C23" s="35"/>
      <c r="D23" s="35"/>
      <c r="E23" s="35"/>
    </row>
    <row r="24" spans="1:5">
      <c r="A24" s="37">
        <v>1963</v>
      </c>
      <c r="B24" s="35" t="s">
        <v>120</v>
      </c>
      <c r="C24" s="35"/>
      <c r="D24" s="35"/>
      <c r="E24" s="35"/>
    </row>
    <row r="25" spans="1:5">
      <c r="A25" s="37">
        <v>1964</v>
      </c>
      <c r="B25" s="35" t="s">
        <v>119</v>
      </c>
      <c r="C25" s="35"/>
      <c r="D25" s="35"/>
      <c r="E25" s="35"/>
    </row>
    <row r="26" spans="1:5">
      <c r="A26" s="37">
        <v>1965</v>
      </c>
      <c r="B26" s="35" t="s">
        <v>121</v>
      </c>
      <c r="C26" s="35"/>
      <c r="D26" s="35"/>
      <c r="E26" s="35"/>
    </row>
    <row r="27" spans="1:5">
      <c r="A27" s="37">
        <v>1966</v>
      </c>
      <c r="B27" s="35" t="s">
        <v>119</v>
      </c>
      <c r="C27" s="35"/>
      <c r="D27" s="35"/>
      <c r="E27" s="35"/>
    </row>
    <row r="28" spans="1:5">
      <c r="A28" s="37">
        <v>1967</v>
      </c>
      <c r="B28" s="35" t="s">
        <v>121</v>
      </c>
      <c r="C28" s="35"/>
      <c r="D28" s="35"/>
      <c r="E28" s="35"/>
    </row>
    <row r="29" spans="1:5">
      <c r="A29" s="37">
        <v>1968</v>
      </c>
      <c r="B29" s="35" t="s">
        <v>121</v>
      </c>
      <c r="C29" s="35"/>
      <c r="D29" s="35"/>
      <c r="E29" s="35"/>
    </row>
    <row r="30" spans="1:5">
      <c r="A30" s="37">
        <v>1969</v>
      </c>
      <c r="B30" s="35" t="s">
        <v>120</v>
      </c>
      <c r="C30" s="35"/>
      <c r="D30" s="35"/>
      <c r="E30" s="35"/>
    </row>
    <row r="31" spans="1:5">
      <c r="A31" s="37">
        <v>1970</v>
      </c>
      <c r="B31" s="35" t="s">
        <v>119</v>
      </c>
      <c r="C31" s="35"/>
      <c r="D31" s="35"/>
      <c r="E31" s="35"/>
    </row>
    <row r="32" spans="1:5">
      <c r="A32" s="37">
        <v>1971</v>
      </c>
      <c r="B32" s="35" t="s">
        <v>120</v>
      </c>
      <c r="C32" s="35"/>
      <c r="D32" s="35"/>
      <c r="E32" s="35"/>
    </row>
    <row r="33" spans="1:5">
      <c r="A33" s="37">
        <v>1972</v>
      </c>
      <c r="B33" s="35" t="s">
        <v>120</v>
      </c>
      <c r="C33" s="35"/>
      <c r="D33" s="35"/>
      <c r="E33" s="35"/>
    </row>
    <row r="34" spans="1:5">
      <c r="A34" s="37">
        <v>1973</v>
      </c>
      <c r="B34" s="35" t="s">
        <v>122</v>
      </c>
      <c r="C34" s="35"/>
      <c r="D34" s="35"/>
      <c r="E34" s="35"/>
    </row>
    <row r="35" spans="1:5">
      <c r="A35" s="37">
        <v>1974</v>
      </c>
      <c r="B35" s="35" t="s">
        <v>120</v>
      </c>
      <c r="C35" s="35"/>
      <c r="D35" s="35"/>
      <c r="E35" s="35"/>
    </row>
    <row r="36" spans="1:5">
      <c r="A36" s="37">
        <v>1975</v>
      </c>
      <c r="B36" s="35" t="s">
        <v>120</v>
      </c>
      <c r="C36" s="35"/>
      <c r="D36" s="35"/>
      <c r="E36" s="35"/>
    </row>
    <row r="37" spans="1:5">
      <c r="A37" s="37">
        <v>1976</v>
      </c>
      <c r="B37" s="35" t="s">
        <v>120</v>
      </c>
      <c r="C37" s="35"/>
      <c r="D37" s="35"/>
      <c r="E37" s="35"/>
    </row>
    <row r="38" spans="1:5">
      <c r="A38" s="37">
        <v>1977</v>
      </c>
      <c r="B38" s="35" t="s">
        <v>122</v>
      </c>
      <c r="C38" s="35"/>
      <c r="D38" s="35"/>
      <c r="E38" s="35"/>
    </row>
    <row r="39" spans="1:5">
      <c r="A39" s="37">
        <v>1978</v>
      </c>
      <c r="B39" s="35" t="s">
        <v>121</v>
      </c>
      <c r="C39" s="35"/>
      <c r="D39" s="35"/>
      <c r="E39" s="35"/>
    </row>
    <row r="40" spans="1:5">
      <c r="A40" s="37">
        <v>1979</v>
      </c>
      <c r="B40" s="35" t="s">
        <v>120</v>
      </c>
      <c r="C40" s="35"/>
      <c r="D40" s="35"/>
      <c r="E40" s="35"/>
    </row>
    <row r="41" spans="1:5">
      <c r="A41" s="37">
        <v>1980</v>
      </c>
      <c r="B41" s="35" t="s">
        <v>119</v>
      </c>
      <c r="C41" s="35"/>
      <c r="D41" s="35"/>
      <c r="E41" s="35"/>
    </row>
    <row r="42" spans="1:5">
      <c r="A42" s="37">
        <v>1981</v>
      </c>
      <c r="B42" s="35" t="s">
        <v>119</v>
      </c>
      <c r="C42" s="35"/>
      <c r="D42" s="35"/>
      <c r="E42" s="35"/>
    </row>
    <row r="43" spans="1:5">
      <c r="A43" s="37">
        <v>1982</v>
      </c>
      <c r="B43" s="35" t="s">
        <v>120</v>
      </c>
      <c r="C43" s="35"/>
      <c r="D43" s="35"/>
      <c r="E43" s="35"/>
    </row>
    <row r="44" spans="1:5">
      <c r="A44" s="37">
        <v>1983</v>
      </c>
      <c r="B44" s="35" t="s">
        <v>120</v>
      </c>
      <c r="C44" s="35"/>
      <c r="D44" s="35"/>
      <c r="E44" s="35"/>
    </row>
    <row r="45" spans="1:5">
      <c r="A45" s="37">
        <v>1984</v>
      </c>
      <c r="B45" s="35" t="s">
        <v>120</v>
      </c>
      <c r="C45" s="35"/>
      <c r="D45" s="35"/>
      <c r="E45" s="35"/>
    </row>
    <row r="46" spans="1:5">
      <c r="A46" s="37">
        <v>1985</v>
      </c>
      <c r="B46" s="35" t="s">
        <v>119</v>
      </c>
      <c r="C46" s="35"/>
      <c r="D46" s="35"/>
      <c r="E46" s="35"/>
    </row>
    <row r="47" spans="1:5">
      <c r="A47" s="37">
        <v>1986</v>
      </c>
      <c r="B47" s="35" t="s">
        <v>119</v>
      </c>
      <c r="C47" s="35"/>
      <c r="D47" s="35"/>
      <c r="E47" s="35"/>
    </row>
    <row r="48" spans="1:5">
      <c r="A48" s="37">
        <v>1987</v>
      </c>
      <c r="B48" s="35" t="s">
        <v>121</v>
      </c>
      <c r="C48" s="35"/>
      <c r="D48" s="35"/>
      <c r="E48" s="35"/>
    </row>
    <row r="49" spans="1:5">
      <c r="A49" s="37">
        <v>1988</v>
      </c>
      <c r="B49" s="35" t="s">
        <v>120</v>
      </c>
      <c r="C49" s="35"/>
      <c r="D49" s="35"/>
      <c r="E49" s="35"/>
    </row>
    <row r="50" spans="1:5">
      <c r="A50" s="37">
        <v>1989</v>
      </c>
      <c r="B50" s="35" t="s">
        <v>120</v>
      </c>
      <c r="C50" s="35"/>
      <c r="D50" s="35"/>
      <c r="E50" s="35"/>
    </row>
    <row r="51" spans="1:5">
      <c r="A51" s="37">
        <v>1990</v>
      </c>
      <c r="B51" s="35" t="s">
        <v>119</v>
      </c>
      <c r="C51" s="35"/>
      <c r="D51" s="35"/>
      <c r="E51" s="35"/>
    </row>
    <row r="52" spans="1:5">
      <c r="A52" s="37">
        <v>1991</v>
      </c>
      <c r="B52" s="35" t="s">
        <v>120</v>
      </c>
      <c r="C52" s="35"/>
      <c r="D52" s="35"/>
      <c r="E52" s="35"/>
    </row>
    <row r="53" spans="1:5">
      <c r="A53" s="37">
        <v>1992</v>
      </c>
      <c r="B53" s="35" t="s">
        <v>121</v>
      </c>
      <c r="C53" s="35"/>
      <c r="D53" s="35"/>
      <c r="E53" s="35"/>
    </row>
    <row r="54" spans="1:5">
      <c r="A54" s="37">
        <v>1993</v>
      </c>
      <c r="B54" s="35" t="s">
        <v>120</v>
      </c>
      <c r="C54" s="35"/>
      <c r="D54" s="35"/>
      <c r="E54" s="35"/>
    </row>
    <row r="55" spans="1:5">
      <c r="A55" s="37">
        <v>1994</v>
      </c>
      <c r="B55" s="35" t="s">
        <v>121</v>
      </c>
      <c r="C55" s="35"/>
      <c r="D55" s="35"/>
      <c r="E55" s="35"/>
    </row>
    <row r="56" spans="1:5">
      <c r="A56" s="37">
        <v>1995</v>
      </c>
      <c r="B56" s="35" t="s">
        <v>120</v>
      </c>
      <c r="C56" s="35"/>
      <c r="D56" s="35"/>
      <c r="E56" s="35"/>
    </row>
    <row r="57" spans="1:5">
      <c r="A57" s="37">
        <v>1996</v>
      </c>
      <c r="B57" s="35" t="s">
        <v>120</v>
      </c>
      <c r="C57" s="35"/>
      <c r="D57" s="35"/>
      <c r="E57" s="35"/>
    </row>
    <row r="58" spans="1:5">
      <c r="A58" s="37">
        <v>1997</v>
      </c>
      <c r="B58" s="35" t="s">
        <v>120</v>
      </c>
      <c r="C58" s="35"/>
      <c r="D58" s="35"/>
      <c r="E58" s="35"/>
    </row>
    <row r="59" spans="1:5">
      <c r="A59" s="37">
        <v>1998</v>
      </c>
      <c r="B59" s="35" t="s">
        <v>119</v>
      </c>
      <c r="C59" s="35"/>
      <c r="D59" s="35"/>
      <c r="E59" s="35"/>
    </row>
    <row r="60" spans="1:5">
      <c r="A60" s="37">
        <v>1999</v>
      </c>
      <c r="B60" s="35" t="s">
        <v>120</v>
      </c>
      <c r="C60" s="35"/>
      <c r="D60" s="35"/>
      <c r="E60" s="35"/>
    </row>
    <row r="61" spans="1:5">
      <c r="A61" s="37">
        <v>2000</v>
      </c>
      <c r="B61" s="35" t="s">
        <v>120</v>
      </c>
      <c r="C61" s="35"/>
      <c r="D61" s="35"/>
      <c r="E61" s="35"/>
    </row>
    <row r="62" spans="1:5">
      <c r="A62" s="37">
        <v>2001</v>
      </c>
      <c r="B62" s="35" t="s">
        <v>121</v>
      </c>
      <c r="C62" s="35"/>
      <c r="D62" s="35"/>
      <c r="E62" s="35"/>
    </row>
    <row r="63" spans="1:5">
      <c r="A63" s="37">
        <v>2002</v>
      </c>
      <c r="B63" s="35" t="s">
        <v>119</v>
      </c>
      <c r="C63" s="35"/>
      <c r="D63" s="35"/>
      <c r="E63" s="35"/>
    </row>
    <row r="64" spans="1:5">
      <c r="A64" s="37">
        <v>2003</v>
      </c>
      <c r="B64" s="35" t="s">
        <v>120</v>
      </c>
      <c r="C64" s="35"/>
      <c r="D64" s="35"/>
      <c r="E64" s="35"/>
    </row>
    <row r="65" spans="1:5">
      <c r="A65" s="37">
        <v>2004</v>
      </c>
      <c r="B65" s="35" t="s">
        <v>119</v>
      </c>
      <c r="C65" s="35"/>
      <c r="D65" s="35"/>
      <c r="E65" s="35"/>
    </row>
    <row r="66" spans="1:5">
      <c r="A66" s="37">
        <v>2005</v>
      </c>
      <c r="B66" s="35" t="s">
        <v>119</v>
      </c>
      <c r="C66" s="35"/>
      <c r="D66" s="35"/>
      <c r="E66" s="35"/>
    </row>
    <row r="67" spans="1:5">
      <c r="A67" s="37">
        <v>2006</v>
      </c>
      <c r="B67" s="35" t="s">
        <v>119</v>
      </c>
      <c r="C67" s="35"/>
      <c r="D67" s="35"/>
      <c r="E67" s="35"/>
    </row>
    <row r="68" spans="1:5">
      <c r="A68" s="37">
        <v>2007</v>
      </c>
      <c r="B68" s="35" t="s">
        <v>119</v>
      </c>
      <c r="C68" s="35"/>
      <c r="D68" s="35"/>
      <c r="E68" s="35"/>
    </row>
    <row r="69" spans="1:5">
      <c r="A69" s="37">
        <v>2008</v>
      </c>
      <c r="B69" s="35" t="s">
        <v>120</v>
      </c>
      <c r="C69" s="35"/>
      <c r="D69" s="35"/>
      <c r="E69" s="35"/>
    </row>
    <row r="70" spans="1:5">
      <c r="A70" s="37">
        <v>2009</v>
      </c>
      <c r="B70" s="35" t="s">
        <v>120</v>
      </c>
      <c r="C70" s="35"/>
      <c r="D70" s="35"/>
      <c r="E70" s="35"/>
    </row>
    <row r="71" spans="1:5">
      <c r="A71" s="37">
        <v>2010</v>
      </c>
      <c r="B71" s="35" t="s">
        <v>119</v>
      </c>
      <c r="C71" s="35"/>
      <c r="D71" s="35"/>
      <c r="E71" s="35"/>
    </row>
    <row r="72" spans="1:5">
      <c r="A72" s="37">
        <v>2011</v>
      </c>
      <c r="B72" s="35" t="s">
        <v>120</v>
      </c>
      <c r="C72" s="35"/>
      <c r="D72" s="35"/>
      <c r="E72" s="35"/>
    </row>
    <row r="73" spans="1:5">
      <c r="A73" s="37">
        <v>2012</v>
      </c>
      <c r="B73" s="35" t="s">
        <v>120</v>
      </c>
      <c r="C73" s="35"/>
      <c r="D73" s="35"/>
      <c r="E73" s="35"/>
    </row>
    <row r="74" spans="1:5">
      <c r="A74" s="37">
        <v>2013</v>
      </c>
      <c r="B74" s="35" t="s">
        <v>119</v>
      </c>
      <c r="C74" s="35"/>
      <c r="D74" s="35"/>
      <c r="E74" s="35"/>
    </row>
    <row r="75" spans="1:5">
      <c r="A75" s="37">
        <v>2014</v>
      </c>
      <c r="B75" s="35" t="s">
        <v>120</v>
      </c>
      <c r="C75" s="35"/>
      <c r="D75" s="35"/>
      <c r="E75" s="35"/>
    </row>
    <row r="76" spans="1:5">
      <c r="A76" s="37">
        <v>2015</v>
      </c>
      <c r="B76" s="35" t="s">
        <v>122</v>
      </c>
      <c r="C76" s="35"/>
      <c r="D76" s="35"/>
      <c r="E76" s="35"/>
    </row>
    <row r="77" spans="1:5">
      <c r="A77" s="37">
        <v>2016</v>
      </c>
      <c r="B77" s="35" t="s">
        <v>119</v>
      </c>
      <c r="C77" s="35"/>
      <c r="D77" s="35"/>
      <c r="E77" s="35"/>
    </row>
    <row r="78" spans="1:5">
      <c r="A78" s="37">
        <v>2017</v>
      </c>
      <c r="B78" s="35" t="s">
        <v>120</v>
      </c>
      <c r="C78" s="35"/>
      <c r="D78" s="35"/>
      <c r="E78" s="35"/>
    </row>
    <row r="79" spans="1:5">
      <c r="A79" s="37">
        <v>2018</v>
      </c>
      <c r="B79" s="35" t="s">
        <v>119</v>
      </c>
      <c r="C79" s="35"/>
      <c r="D79" s="35"/>
      <c r="E79" s="35"/>
    </row>
    <row r="80" spans="1:5">
      <c r="A80" s="37">
        <v>2019</v>
      </c>
      <c r="B80" s="35" t="s">
        <v>121</v>
      </c>
      <c r="C80" s="35"/>
      <c r="D80" s="35"/>
      <c r="E80" s="3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BCE89-3F2F-47AB-A1D5-7A55E2400218}">
  <dimension ref="A1:D27"/>
  <sheetViews>
    <sheetView workbookViewId="0">
      <selection activeCell="B7" sqref="B7"/>
    </sheetView>
  </sheetViews>
  <sheetFormatPr defaultRowHeight="14.5"/>
  <cols>
    <col min="1" max="1" width="24.6328125" customWidth="1"/>
    <col min="2" max="2" width="60.81640625" style="22" customWidth="1"/>
    <col min="3" max="3" width="32.36328125" bestFit="1" customWidth="1"/>
    <col min="4" max="4" width="18.81640625" bestFit="1" customWidth="1"/>
  </cols>
  <sheetData>
    <row r="1" spans="1:4" s="17" customFormat="1">
      <c r="A1" s="18" t="s">
        <v>71</v>
      </c>
      <c r="B1" s="20" t="s">
        <v>64</v>
      </c>
    </row>
    <row r="2" spans="1:4" s="17" customFormat="1" ht="29">
      <c r="A2" s="17" t="s">
        <v>72</v>
      </c>
      <c r="B2" s="20" t="s">
        <v>82</v>
      </c>
    </row>
    <row r="3" spans="1:4" s="17" customFormat="1">
      <c r="B3" s="20"/>
    </row>
    <row r="4" spans="1:4" s="17" customFormat="1">
      <c r="B4" s="20"/>
    </row>
    <row r="5" spans="1:4" s="17" customFormat="1">
      <c r="B5" s="20"/>
    </row>
    <row r="6" spans="1:4">
      <c r="A6" s="2" t="s">
        <v>0</v>
      </c>
      <c r="B6" s="21" t="s">
        <v>61</v>
      </c>
      <c r="C6" s="2" t="s">
        <v>38</v>
      </c>
      <c r="D6" s="2" t="s">
        <v>81</v>
      </c>
    </row>
    <row r="7" spans="1:4">
      <c r="A7" s="25" t="s">
        <v>43</v>
      </c>
      <c r="B7" s="26" t="s">
        <v>76</v>
      </c>
      <c r="C7" t="s">
        <v>78</v>
      </c>
      <c r="D7" t="s">
        <v>80</v>
      </c>
    </row>
    <row r="8" spans="1:4">
      <c r="A8" s="25" t="s">
        <v>44</v>
      </c>
      <c r="B8" s="26" t="s">
        <v>77</v>
      </c>
      <c r="C8" t="s">
        <v>79</v>
      </c>
      <c r="D8" t="s">
        <v>80</v>
      </c>
    </row>
    <row r="9" spans="1:4">
      <c r="A9" s="1" t="s">
        <v>45</v>
      </c>
      <c r="B9" s="23" t="s">
        <v>86</v>
      </c>
      <c r="C9" t="s">
        <v>18</v>
      </c>
      <c r="D9" t="s">
        <v>80</v>
      </c>
    </row>
    <row r="10" spans="1:4" ht="39">
      <c r="A10" s="1" t="s">
        <v>46</v>
      </c>
      <c r="B10" s="24" t="s">
        <v>87</v>
      </c>
      <c r="C10" t="s">
        <v>18</v>
      </c>
      <c r="D10" t="s">
        <v>80</v>
      </c>
    </row>
    <row r="11" spans="1:4">
      <c r="A11" s="1" t="s">
        <v>47</v>
      </c>
      <c r="B11" s="23" t="s">
        <v>88</v>
      </c>
      <c r="C11" t="s">
        <v>83</v>
      </c>
      <c r="D11" t="s">
        <v>80</v>
      </c>
    </row>
    <row r="12" spans="1:4" ht="51.5">
      <c r="A12" s="1" t="s">
        <v>48</v>
      </c>
      <c r="B12" s="23" t="s">
        <v>89</v>
      </c>
      <c r="C12" t="s">
        <v>18</v>
      </c>
      <c r="D12" t="s">
        <v>80</v>
      </c>
    </row>
    <row r="13" spans="1:4">
      <c r="A13" s="1" t="s">
        <v>49</v>
      </c>
      <c r="B13" s="23" t="s">
        <v>84</v>
      </c>
      <c r="C13">
        <v>0</v>
      </c>
      <c r="D13" t="s">
        <v>85</v>
      </c>
    </row>
    <row r="14" spans="1:4" ht="39">
      <c r="A14" s="1" t="s">
        <v>50</v>
      </c>
      <c r="B14" s="23" t="s">
        <v>90</v>
      </c>
      <c r="C14" t="s">
        <v>15</v>
      </c>
      <c r="D14" t="s">
        <v>80</v>
      </c>
    </row>
    <row r="15" spans="1:4" ht="64">
      <c r="A15" s="1" t="s">
        <v>128</v>
      </c>
      <c r="B15" s="23" t="s">
        <v>129</v>
      </c>
      <c r="C15" t="s">
        <v>22</v>
      </c>
      <c r="D15" t="s">
        <v>85</v>
      </c>
    </row>
    <row r="16" spans="1:4" ht="51.5">
      <c r="A16" s="1" t="s">
        <v>51</v>
      </c>
      <c r="B16" s="23" t="s">
        <v>91</v>
      </c>
      <c r="C16" t="s">
        <v>18</v>
      </c>
      <c r="D16" t="s">
        <v>80</v>
      </c>
    </row>
    <row r="17" spans="1:4">
      <c r="A17" s="1" t="s">
        <v>52</v>
      </c>
      <c r="B17" s="23" t="s">
        <v>92</v>
      </c>
      <c r="D17" t="s">
        <v>85</v>
      </c>
    </row>
    <row r="18" spans="1:4" ht="38.5">
      <c r="A18" s="1" t="s">
        <v>53</v>
      </c>
      <c r="B18" s="23" t="s">
        <v>94</v>
      </c>
      <c r="C18">
        <v>1500</v>
      </c>
      <c r="D18" t="s">
        <v>85</v>
      </c>
    </row>
    <row r="19" spans="1:4" ht="38.5">
      <c r="A19" s="1" t="s">
        <v>54</v>
      </c>
      <c r="B19" s="23" t="s">
        <v>93</v>
      </c>
      <c r="D19" t="s">
        <v>85</v>
      </c>
    </row>
    <row r="20" spans="1:4" ht="51.5">
      <c r="A20" s="27" t="s">
        <v>3</v>
      </c>
      <c r="B20" s="28" t="s">
        <v>98</v>
      </c>
      <c r="C20" s="12" t="s">
        <v>95</v>
      </c>
      <c r="D20" s="12" t="s">
        <v>96</v>
      </c>
    </row>
    <row r="21" spans="1:4" ht="51.5">
      <c r="A21" s="1" t="s">
        <v>5</v>
      </c>
      <c r="B21" s="29" t="s">
        <v>97</v>
      </c>
      <c r="C21">
        <v>0.63709490740740704</v>
      </c>
    </row>
    <row r="22" spans="1:4" ht="51.5">
      <c r="A22" s="1" t="s">
        <v>6</v>
      </c>
      <c r="B22" s="29" t="s">
        <v>99</v>
      </c>
      <c r="C22">
        <v>0.1</v>
      </c>
    </row>
    <row r="23" spans="1:4" ht="51.5">
      <c r="A23" s="1" t="s">
        <v>55</v>
      </c>
      <c r="B23" s="29" t="s">
        <v>100</v>
      </c>
      <c r="C23">
        <v>0.98</v>
      </c>
    </row>
    <row r="24" spans="1:4">
      <c r="A24" s="27" t="s">
        <v>56</v>
      </c>
      <c r="B24" s="30"/>
      <c r="C24" s="12"/>
    </row>
    <row r="25" spans="1:4">
      <c r="A25" s="39" t="s">
        <v>57</v>
      </c>
      <c r="B25" s="40"/>
      <c r="C25" s="41"/>
      <c r="D25" t="s">
        <v>127</v>
      </c>
    </row>
    <row r="26" spans="1:4" ht="26.5">
      <c r="A26" s="1" t="s">
        <v>58</v>
      </c>
      <c r="B26" s="19" t="s">
        <v>132</v>
      </c>
      <c r="C26" s="11" t="s">
        <v>130</v>
      </c>
    </row>
    <row r="27" spans="1:4" ht="26.5">
      <c r="A27" s="1" t="s">
        <v>59</v>
      </c>
      <c r="B27" s="19" t="s">
        <v>133</v>
      </c>
      <c r="C27" s="11" t="s">
        <v>131</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DA88CE66-3F66-4105-A972-75FB50FCBEED}">
            <xm:f>ISNA(MATCH($C$15,route_dpe!$C$6:$F$6,0))</xm:f>
            <x14:dxf>
              <font>
                <b/>
                <i val="0"/>
                <u val="double"/>
                <color theme="7"/>
              </font>
              <fill>
                <patternFill>
                  <bgColor rgb="FFC00000"/>
                </patternFill>
              </fill>
            </x14:dxf>
          </x14:cfRule>
          <xm:sqref>C15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7025-E48D-4EBF-9891-B2833BCA2F41}">
  <sheetPr>
    <tabColor theme="5"/>
  </sheetPr>
  <dimension ref="A1:H13"/>
  <sheetViews>
    <sheetView workbookViewId="0">
      <selection activeCell="D15" sqref="D15:E15"/>
    </sheetView>
  </sheetViews>
  <sheetFormatPr defaultRowHeight="14.5"/>
  <cols>
    <col min="1" max="1" width="12.26953125" bestFit="1" customWidth="1"/>
    <col min="2" max="2" width="18.26953125" bestFit="1" customWidth="1"/>
    <col min="3" max="3" width="11.36328125" bestFit="1" customWidth="1"/>
    <col min="4" max="4" width="7.6328125" bestFit="1" customWidth="1"/>
    <col min="5" max="5" width="8.453125" bestFit="1" customWidth="1"/>
    <col min="6" max="6" width="10.453125" bestFit="1" customWidth="1"/>
    <col min="7" max="7" width="13.453125" style="8" bestFit="1" customWidth="1"/>
    <col min="8" max="8" width="12" bestFit="1" customWidth="1"/>
  </cols>
  <sheetData>
    <row r="1" spans="1:8" s="17" customFormat="1">
      <c r="A1" s="18" t="s">
        <v>71</v>
      </c>
      <c r="B1" s="17" t="s">
        <v>66</v>
      </c>
    </row>
    <row r="2" spans="1:8" s="17" customFormat="1"/>
    <row r="3" spans="1:8" s="17" customFormat="1"/>
    <row r="4" spans="1:8" s="17" customFormat="1"/>
    <row r="5" spans="1:8" s="17" customFormat="1"/>
    <row r="6" spans="1:8">
      <c r="A6" s="2" t="s">
        <v>126</v>
      </c>
      <c r="B6" s="7" t="s">
        <v>17</v>
      </c>
      <c r="C6" s="7" t="s">
        <v>13</v>
      </c>
      <c r="D6" s="7" t="s">
        <v>16</v>
      </c>
      <c r="E6" s="15" t="s">
        <v>19</v>
      </c>
      <c r="F6" s="7" t="s">
        <v>61</v>
      </c>
      <c r="G6"/>
    </row>
    <row r="7" spans="1:8">
      <c r="A7" s="32" t="s">
        <v>7</v>
      </c>
      <c r="B7">
        <v>50000</v>
      </c>
      <c r="C7">
        <v>6500</v>
      </c>
      <c r="D7">
        <v>690</v>
      </c>
      <c r="E7" t="s">
        <v>14</v>
      </c>
      <c r="F7" t="s">
        <v>105</v>
      </c>
      <c r="G7"/>
      <c r="H7" s="32"/>
    </row>
    <row r="8" spans="1:8">
      <c r="A8" s="32" t="s">
        <v>8</v>
      </c>
      <c r="B8">
        <v>50000</v>
      </c>
      <c r="C8">
        <v>6500</v>
      </c>
      <c r="D8">
        <v>690</v>
      </c>
      <c r="E8" t="s">
        <v>14</v>
      </c>
      <c r="F8" t="s">
        <v>102</v>
      </c>
      <c r="G8"/>
      <c r="H8" s="32"/>
    </row>
    <row r="9" spans="1:8" ht="12.5" customHeight="1">
      <c r="A9" s="32" t="s">
        <v>9</v>
      </c>
      <c r="B9">
        <v>2</v>
      </c>
      <c r="C9">
        <v>2</v>
      </c>
      <c r="D9">
        <v>2</v>
      </c>
      <c r="E9" t="s">
        <v>14</v>
      </c>
      <c r="F9" t="s">
        <v>103</v>
      </c>
      <c r="G9"/>
      <c r="H9" s="32"/>
    </row>
    <row r="10" spans="1:8">
      <c r="A10" s="32" t="s">
        <v>10</v>
      </c>
      <c r="B10" t="s">
        <v>14</v>
      </c>
      <c r="C10" t="s">
        <v>14</v>
      </c>
      <c r="D10">
        <v>50</v>
      </c>
      <c r="E10" t="s">
        <v>14</v>
      </c>
      <c r="F10" t="s">
        <v>104</v>
      </c>
      <c r="G10"/>
      <c r="H10" s="32"/>
    </row>
    <row r="11" spans="1:8">
      <c r="A11" s="32" t="s">
        <v>11</v>
      </c>
      <c r="B11" t="s">
        <v>14</v>
      </c>
      <c r="C11">
        <v>1000</v>
      </c>
      <c r="D11" t="s">
        <v>14</v>
      </c>
      <c r="E11" t="s">
        <v>14</v>
      </c>
      <c r="F11" t="s">
        <v>106</v>
      </c>
      <c r="G11"/>
      <c r="H11" s="32"/>
    </row>
    <row r="12" spans="1:8">
      <c r="A12" s="32" t="s">
        <v>12</v>
      </c>
      <c r="B12" t="s">
        <v>18</v>
      </c>
      <c r="C12" t="s">
        <v>15</v>
      </c>
      <c r="D12" t="s">
        <v>15</v>
      </c>
      <c r="E12" t="s">
        <v>14</v>
      </c>
      <c r="F12" t="s">
        <v>107</v>
      </c>
      <c r="G12" s="31"/>
      <c r="H12" s="32"/>
    </row>
    <row r="13" spans="1:8">
      <c r="A13" s="32" t="s">
        <v>101</v>
      </c>
      <c r="B13" t="s">
        <v>14</v>
      </c>
      <c r="C13" t="s">
        <v>60</v>
      </c>
      <c r="D13" t="s">
        <v>14</v>
      </c>
      <c r="E13" t="s">
        <v>14</v>
      </c>
      <c r="F13" t="s">
        <v>108</v>
      </c>
      <c r="H13" s="3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638C2-3553-45A1-B3C3-319D5CAFF831}">
  <dimension ref="A1:E17"/>
  <sheetViews>
    <sheetView workbookViewId="0">
      <selection activeCell="D21" sqref="D21"/>
    </sheetView>
  </sheetViews>
  <sheetFormatPr defaultRowHeight="14.5"/>
  <sheetData>
    <row r="1" spans="1:5" s="17" customFormat="1">
      <c r="A1" s="18" t="s">
        <v>71</v>
      </c>
      <c r="B1" s="17" t="s">
        <v>1</v>
      </c>
    </row>
    <row r="2" spans="1:5" s="17" customFormat="1"/>
    <row r="3" spans="1:5" s="17" customFormat="1"/>
    <row r="4" spans="1:5" s="17" customFormat="1"/>
    <row r="5" spans="1:5" s="17" customFormat="1"/>
    <row r="6" spans="1:5">
      <c r="A6" s="7" t="s">
        <v>20</v>
      </c>
      <c r="B6" s="7" t="s">
        <v>17</v>
      </c>
      <c r="C6" s="7" t="s">
        <v>13</v>
      </c>
      <c r="D6" s="7" t="s">
        <v>16</v>
      </c>
      <c r="E6" s="15" t="s">
        <v>19</v>
      </c>
    </row>
    <row r="7" spans="1:5">
      <c r="A7" s="8">
        <v>0</v>
      </c>
      <c r="B7" s="8">
        <v>1</v>
      </c>
      <c r="C7" s="8">
        <v>1</v>
      </c>
      <c r="D7" s="8">
        <v>1</v>
      </c>
      <c r="E7" s="16">
        <v>1</v>
      </c>
    </row>
    <row r="8" spans="1:5">
      <c r="A8" s="8">
        <v>0.1</v>
      </c>
      <c r="B8" s="8">
        <v>1</v>
      </c>
      <c r="C8" s="8">
        <v>2.5</v>
      </c>
      <c r="D8" s="8">
        <v>0.5</v>
      </c>
      <c r="E8" s="16">
        <v>0</v>
      </c>
    </row>
    <row r="9" spans="1:5">
      <c r="A9" s="8">
        <v>0.2</v>
      </c>
      <c r="B9" s="8">
        <v>1</v>
      </c>
      <c r="C9" s="8">
        <v>2.5</v>
      </c>
      <c r="D9" s="8">
        <v>0.38900000000000001</v>
      </c>
      <c r="E9" s="16">
        <v>0</v>
      </c>
    </row>
    <row r="10" spans="1:5">
      <c r="A10" s="8">
        <v>0.3</v>
      </c>
      <c r="B10" s="8">
        <v>1</v>
      </c>
      <c r="C10" s="8">
        <v>2.5</v>
      </c>
      <c r="D10" s="8">
        <v>0.25900000000000001</v>
      </c>
      <c r="E10" s="16">
        <v>0</v>
      </c>
    </row>
    <row r="11" spans="1:5">
      <c r="A11" s="8">
        <v>0.4</v>
      </c>
      <c r="B11" s="8">
        <v>1</v>
      </c>
      <c r="C11" s="8">
        <v>2.125</v>
      </c>
      <c r="D11" s="8">
        <v>0.19500000000000001</v>
      </c>
      <c r="E11" s="16">
        <v>0</v>
      </c>
    </row>
    <row r="12" spans="1:5">
      <c r="A12" s="8">
        <v>0.5</v>
      </c>
      <c r="B12" s="8">
        <v>1</v>
      </c>
      <c r="C12" s="8">
        <v>1.8440000000000001</v>
      </c>
      <c r="D12" s="8">
        <v>0.156</v>
      </c>
      <c r="E12" s="16">
        <v>0</v>
      </c>
    </row>
    <row r="13" spans="1:5">
      <c r="A13" s="8">
        <v>0.6</v>
      </c>
      <c r="B13" s="8">
        <v>1</v>
      </c>
      <c r="C13" s="8">
        <v>1.5369999999999999</v>
      </c>
      <c r="D13" s="8">
        <v>0.25</v>
      </c>
      <c r="E13" s="16">
        <v>0</v>
      </c>
    </row>
    <row r="14" spans="1:5">
      <c r="A14" s="8">
        <v>0.7</v>
      </c>
      <c r="B14" s="8">
        <v>1</v>
      </c>
      <c r="C14" s="8">
        <v>1.3169999999999999</v>
      </c>
      <c r="D14" s="8">
        <v>0.35699999999999998</v>
      </c>
      <c r="E14" s="16">
        <v>0</v>
      </c>
    </row>
    <row r="15" spans="1:5">
      <c r="A15" s="8">
        <v>0.8</v>
      </c>
      <c r="B15" s="8">
        <v>1</v>
      </c>
      <c r="C15" s="8">
        <v>1.153</v>
      </c>
      <c r="D15" s="8">
        <v>0.625</v>
      </c>
      <c r="E15" s="16">
        <v>0</v>
      </c>
    </row>
    <row r="16" spans="1:5">
      <c r="A16" s="8">
        <v>0.9</v>
      </c>
      <c r="B16" s="8">
        <v>1</v>
      </c>
      <c r="C16" s="8">
        <v>1.056</v>
      </c>
      <c r="D16" s="8">
        <v>0.83299999999999996</v>
      </c>
      <c r="E16" s="16">
        <v>0</v>
      </c>
    </row>
    <row r="17" spans="1:5">
      <c r="A17" s="8">
        <v>1</v>
      </c>
      <c r="B17" s="8">
        <v>1</v>
      </c>
      <c r="C17" s="8">
        <v>1</v>
      </c>
      <c r="D17" s="8">
        <v>1</v>
      </c>
      <c r="E17" s="1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D9F4-97BC-44C1-9DDF-CC0E54C174CF}">
  <dimension ref="A1:I20"/>
  <sheetViews>
    <sheetView workbookViewId="0">
      <selection activeCell="N10" sqref="N10"/>
    </sheetView>
  </sheetViews>
  <sheetFormatPr defaultRowHeight="14.5"/>
  <cols>
    <col min="2" max="2" width="20.1796875" bestFit="1" customWidth="1"/>
    <col min="3" max="3" width="12.08984375" bestFit="1" customWidth="1"/>
    <col min="5" max="5" width="9.81640625" bestFit="1" customWidth="1"/>
    <col min="8" max="8" width="13.26953125" bestFit="1" customWidth="1"/>
  </cols>
  <sheetData>
    <row r="1" spans="1:9" s="17" customFormat="1">
      <c r="A1" s="18" t="s">
        <v>71</v>
      </c>
      <c r="B1" s="17" t="s">
        <v>2</v>
      </c>
    </row>
    <row r="2" spans="1:9" s="17" customFormat="1"/>
    <row r="3" spans="1:9" s="17" customFormat="1"/>
    <row r="4" spans="1:9" s="17" customFormat="1"/>
    <row r="5" spans="1:9" s="17" customFormat="1"/>
    <row r="6" spans="1:9">
      <c r="A6" s="3" t="s">
        <v>125</v>
      </c>
      <c r="B6" s="3" t="s">
        <v>21</v>
      </c>
      <c r="C6" s="3" t="s">
        <v>22</v>
      </c>
      <c r="D6" s="3" t="s">
        <v>24</v>
      </c>
      <c r="E6" s="3" t="s">
        <v>23</v>
      </c>
      <c r="F6" s="3" t="s">
        <v>25</v>
      </c>
      <c r="H6" s="3"/>
      <c r="I6" s="3"/>
    </row>
    <row r="7" spans="1:9">
      <c r="A7" s="4">
        <v>1290</v>
      </c>
      <c r="B7" s="4" t="s">
        <v>26</v>
      </c>
      <c r="C7" s="4">
        <v>0.95</v>
      </c>
      <c r="D7" s="4">
        <v>0.420261</v>
      </c>
      <c r="E7" s="4">
        <v>0.7</v>
      </c>
      <c r="F7" s="4">
        <v>0.420261</v>
      </c>
    </row>
    <row r="8" spans="1:9">
      <c r="A8" s="4">
        <v>1310</v>
      </c>
      <c r="B8" s="4" t="s">
        <v>26</v>
      </c>
      <c r="C8" s="4">
        <v>0.95</v>
      </c>
      <c r="D8" s="4">
        <v>0.20225899999999999</v>
      </c>
      <c r="E8" s="4">
        <v>0.7</v>
      </c>
      <c r="F8" s="4">
        <v>0.20225899999999999</v>
      </c>
    </row>
    <row r="9" spans="1:9">
      <c r="A9" s="4">
        <v>1321</v>
      </c>
      <c r="B9" s="4" t="s">
        <v>26</v>
      </c>
      <c r="C9" s="4">
        <v>0.8</v>
      </c>
      <c r="D9" s="4">
        <v>0</v>
      </c>
      <c r="E9" s="4">
        <v>0.7</v>
      </c>
      <c r="F9" s="4">
        <v>0</v>
      </c>
    </row>
    <row r="10" spans="1:9">
      <c r="A10" s="4">
        <v>1337</v>
      </c>
      <c r="B10" s="4" t="s">
        <v>26</v>
      </c>
      <c r="C10" s="4">
        <v>0.7</v>
      </c>
      <c r="D10" s="4">
        <v>0.13152630000000001</v>
      </c>
      <c r="E10" s="4">
        <v>0.7</v>
      </c>
      <c r="F10" s="4">
        <v>0.13152630000000001</v>
      </c>
    </row>
    <row r="11" spans="1:9">
      <c r="A11" s="4">
        <v>1360</v>
      </c>
      <c r="B11" s="4" t="s">
        <v>26</v>
      </c>
      <c r="C11" s="4">
        <v>0.6</v>
      </c>
      <c r="D11" s="4">
        <v>0.16098599999999999</v>
      </c>
      <c r="E11" s="4">
        <v>0.7</v>
      </c>
      <c r="F11" s="4">
        <v>0.16098599999999999</v>
      </c>
    </row>
    <row r="12" spans="1:9">
      <c r="A12" s="4">
        <v>1400</v>
      </c>
      <c r="B12" s="4" t="s">
        <v>26</v>
      </c>
      <c r="C12" s="4">
        <v>0.5</v>
      </c>
      <c r="D12" s="4">
        <v>0.420261</v>
      </c>
      <c r="E12" s="4">
        <v>0.7</v>
      </c>
      <c r="F12" s="4">
        <v>0.420261</v>
      </c>
    </row>
    <row r="13" spans="1:9">
      <c r="A13" s="4">
        <v>1425</v>
      </c>
      <c r="B13" s="4" t="s">
        <v>26</v>
      </c>
      <c r="C13" s="4">
        <v>0.29899999999999999</v>
      </c>
      <c r="D13" s="4">
        <v>0.420261</v>
      </c>
      <c r="E13" s="4">
        <v>0.7</v>
      </c>
      <c r="F13" s="4">
        <v>0.420261</v>
      </c>
    </row>
    <row r="14" spans="1:9">
      <c r="A14" s="4">
        <v>1450</v>
      </c>
      <c r="B14" s="4" t="s">
        <v>26</v>
      </c>
      <c r="C14" s="4">
        <v>0.1</v>
      </c>
      <c r="D14" s="4">
        <v>0.4</v>
      </c>
      <c r="E14" s="4">
        <v>0.7</v>
      </c>
      <c r="F14" s="4">
        <v>0.8</v>
      </c>
    </row>
    <row r="15" spans="1:9">
      <c r="A15" s="4">
        <v>1500</v>
      </c>
      <c r="B15" s="4" t="s">
        <v>27</v>
      </c>
      <c r="C15" s="4">
        <v>0.7</v>
      </c>
      <c r="D15" s="4">
        <v>0.4</v>
      </c>
      <c r="E15" s="4">
        <v>0.7</v>
      </c>
      <c r="F15" s="4">
        <v>0.8</v>
      </c>
    </row>
    <row r="16" spans="1:9">
      <c r="A16" s="4">
        <v>1516</v>
      </c>
      <c r="B16" s="4" t="s">
        <v>28</v>
      </c>
      <c r="C16" s="4">
        <v>0.6</v>
      </c>
      <c r="D16" s="4">
        <v>0.4</v>
      </c>
      <c r="E16" s="4">
        <v>0.7</v>
      </c>
      <c r="F16" s="4">
        <v>0.8</v>
      </c>
    </row>
    <row r="17" spans="1:6">
      <c r="A17" s="4">
        <v>1532</v>
      </c>
      <c r="B17" s="4" t="s">
        <v>29</v>
      </c>
      <c r="C17" s="4">
        <v>0.33</v>
      </c>
      <c r="D17" s="4" t="s">
        <v>14</v>
      </c>
      <c r="E17" s="4" t="s">
        <v>14</v>
      </c>
      <c r="F17" s="4" t="s">
        <v>14</v>
      </c>
    </row>
    <row r="18" spans="1:6">
      <c r="A18" s="4">
        <v>1570</v>
      </c>
      <c r="B18" s="4" t="s">
        <v>30</v>
      </c>
      <c r="C18" s="4">
        <v>0.16</v>
      </c>
      <c r="D18" s="4" t="s">
        <v>14</v>
      </c>
      <c r="E18" s="4" t="s">
        <v>14</v>
      </c>
      <c r="F18" s="4" t="s">
        <v>14</v>
      </c>
    </row>
    <row r="19" spans="1:6">
      <c r="A19" s="4">
        <v>1571</v>
      </c>
      <c r="B19" s="4" t="s">
        <v>31</v>
      </c>
      <c r="C19" s="4">
        <v>0.2</v>
      </c>
      <c r="D19" s="4" t="s">
        <v>14</v>
      </c>
      <c r="E19" s="4" t="s">
        <v>14</v>
      </c>
      <c r="F19" s="4" t="s">
        <v>14</v>
      </c>
    </row>
    <row r="20" spans="1:6">
      <c r="A20" s="4">
        <v>1690</v>
      </c>
      <c r="B20" s="4" t="s">
        <v>32</v>
      </c>
      <c r="C20" s="4">
        <v>0.13500000000000001</v>
      </c>
      <c r="D20" s="4" t="s">
        <v>14</v>
      </c>
      <c r="E20" s="4" t="s">
        <v>14</v>
      </c>
      <c r="F20" s="4" t="s">
        <v>14</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equal" id="{045CEF0E-84BC-4A93-979D-4F2346231049}">
            <xm:f>alt_description!$C$15</xm:f>
            <x14:dxf>
              <fill>
                <patternFill>
                  <bgColor theme="9" tint="0.39994506668294322"/>
                </patternFill>
              </fill>
            </x14:dxf>
          </x14:cfRule>
          <xm:sqref>C6:F6 H6:I6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21E42-E662-4252-947C-8F16EA677435}">
  <dimension ref="A1:C18"/>
  <sheetViews>
    <sheetView workbookViewId="0">
      <selection sqref="A1:B1"/>
    </sheetView>
  </sheetViews>
  <sheetFormatPr defaultRowHeight="14.5"/>
  <cols>
    <col min="1" max="1" width="10.08984375" bestFit="1" customWidth="1"/>
    <col min="2" max="2" width="19.81640625" bestFit="1" customWidth="1"/>
    <col min="3" max="3" width="21.36328125" bestFit="1" customWidth="1"/>
  </cols>
  <sheetData>
    <row r="1" spans="1:3" s="17" customFormat="1">
      <c r="A1" s="18" t="s">
        <v>71</v>
      </c>
      <c r="B1" s="17" t="s">
        <v>68</v>
      </c>
    </row>
    <row r="2" spans="1:3" s="17" customFormat="1"/>
    <row r="3" spans="1:3" s="17" customFormat="1"/>
    <row r="4" spans="1:3" s="17" customFormat="1"/>
    <row r="5" spans="1:3" s="17" customFormat="1"/>
    <row r="6" spans="1:3">
      <c r="A6" s="9" t="s">
        <v>33</v>
      </c>
      <c r="B6" s="5" t="s">
        <v>42</v>
      </c>
      <c r="C6" s="13" t="s">
        <v>41</v>
      </c>
    </row>
    <row r="7" spans="1:3">
      <c r="A7" s="10">
        <v>36770</v>
      </c>
      <c r="B7" s="6">
        <v>2.0995369999999999E-2</v>
      </c>
      <c r="C7" s="14">
        <v>2.0995369999999999E-2</v>
      </c>
    </row>
    <row r="8" spans="1:3">
      <c r="A8" s="10">
        <v>36800</v>
      </c>
      <c r="B8" s="6">
        <v>5.9953699999999999E-3</v>
      </c>
      <c r="C8" s="14">
        <v>5.9953699999999999E-3</v>
      </c>
    </row>
    <row r="9" spans="1:3">
      <c r="A9" s="10">
        <v>36831</v>
      </c>
      <c r="B9" s="6">
        <v>0</v>
      </c>
      <c r="C9" s="14">
        <v>0</v>
      </c>
    </row>
    <row r="10" spans="1:3">
      <c r="A10" s="10">
        <v>36861</v>
      </c>
      <c r="B10" s="6">
        <v>0</v>
      </c>
      <c r="C10" s="14">
        <v>0</v>
      </c>
    </row>
    <row r="11" spans="1:3">
      <c r="A11" s="10">
        <v>36526</v>
      </c>
      <c r="B11" s="6">
        <v>0</v>
      </c>
      <c r="C11" s="14">
        <v>0</v>
      </c>
    </row>
    <row r="12" spans="1:3">
      <c r="A12" s="10">
        <v>36557</v>
      </c>
      <c r="B12" s="6">
        <v>0</v>
      </c>
      <c r="C12" s="14">
        <v>0</v>
      </c>
    </row>
    <row r="13" spans="1:3">
      <c r="A13" s="10">
        <v>36586</v>
      </c>
      <c r="B13" s="6">
        <v>5.9953699999999999E-3</v>
      </c>
      <c r="C13" s="14">
        <v>5.9953699999999999E-3</v>
      </c>
    </row>
    <row r="14" spans="1:3">
      <c r="A14" s="10">
        <v>36617</v>
      </c>
      <c r="B14" s="6">
        <v>4.4999999999999998E-2</v>
      </c>
      <c r="C14" s="14">
        <v>4.4999999999999998E-2</v>
      </c>
    </row>
    <row r="15" spans="1:3">
      <c r="A15" s="10">
        <v>36647</v>
      </c>
      <c r="B15" s="6">
        <v>0.26900463000000002</v>
      </c>
      <c r="C15" s="14">
        <v>0.26900463000000002</v>
      </c>
    </row>
    <row r="16" spans="1:3">
      <c r="A16" s="10">
        <v>36678</v>
      </c>
      <c r="B16" s="6">
        <v>0.53799768999999997</v>
      </c>
      <c r="C16" s="14">
        <v>0.53799768999999997</v>
      </c>
    </row>
    <row r="17" spans="1:3">
      <c r="A17" s="10">
        <v>36708</v>
      </c>
      <c r="B17" s="6">
        <v>8.7002309999999999E-2</v>
      </c>
      <c r="C17" s="14">
        <v>8.7002309999999999E-2</v>
      </c>
    </row>
    <row r="18" spans="1:3">
      <c r="A18" s="10">
        <v>36739</v>
      </c>
      <c r="B18" s="6">
        <v>2.7997689999999999E-2</v>
      </c>
      <c r="C18" s="14">
        <v>2.7997689999999999E-2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4CA3-AF46-4945-A879-A9BA64816B84}">
  <dimension ref="A1:C14"/>
  <sheetViews>
    <sheetView tabSelected="1" workbookViewId="0">
      <selection activeCell="N12" sqref="N12"/>
    </sheetView>
  </sheetViews>
  <sheetFormatPr defaultRowHeight="14.5"/>
  <cols>
    <col min="2" max="2" width="11.36328125" bestFit="1" customWidth="1"/>
    <col min="3" max="3" width="12.1796875" bestFit="1" customWidth="1"/>
  </cols>
  <sheetData>
    <row r="1" spans="1:3" s="17" customFormat="1">
      <c r="A1" s="18" t="s">
        <v>71</v>
      </c>
      <c r="B1" s="17" t="s">
        <v>3</v>
      </c>
    </row>
    <row r="2" spans="1:3" s="17" customFormat="1"/>
    <row r="3" spans="1:3" s="17" customFormat="1"/>
    <row r="4" spans="1:3" s="17" customFormat="1"/>
    <row r="5" spans="1:3" s="17" customFormat="1"/>
    <row r="6" spans="1:3">
      <c r="A6" s="5" t="s">
        <v>34</v>
      </c>
      <c r="B6" s="5" t="s">
        <v>35</v>
      </c>
      <c r="C6" s="5" t="s">
        <v>36</v>
      </c>
    </row>
    <row r="7" spans="1:3">
      <c r="A7" s="6">
        <v>0</v>
      </c>
      <c r="B7" s="6">
        <v>0.56590280000000004</v>
      </c>
      <c r="C7" s="6">
        <v>0.56590280000000004</v>
      </c>
    </row>
    <row r="8" spans="1:3">
      <c r="A8" s="6">
        <v>313</v>
      </c>
      <c r="B8" s="6">
        <v>0.56589999999999996</v>
      </c>
      <c r="C8" s="6">
        <v>0.56589999999999996</v>
      </c>
    </row>
    <row r="9" spans="1:3">
      <c r="A9" s="6">
        <v>664</v>
      </c>
      <c r="B9" s="6">
        <v>0.5827</v>
      </c>
      <c r="C9" s="6">
        <v>0.56589999999999996</v>
      </c>
    </row>
    <row r="10" spans="1:3">
      <c r="A10" s="6">
        <v>855</v>
      </c>
      <c r="B10" s="6">
        <v>0.59179999999999999</v>
      </c>
      <c r="C10" s="6">
        <v>0.57040000000000002</v>
      </c>
    </row>
    <row r="11" spans="1:3">
      <c r="A11" s="6">
        <v>1764</v>
      </c>
      <c r="B11" s="6">
        <v>0.89170000000000005</v>
      </c>
      <c r="C11" s="6">
        <v>0.59179999999999999</v>
      </c>
    </row>
    <row r="12" spans="1:3">
      <c r="A12" s="6">
        <v>1983</v>
      </c>
      <c r="B12" s="6">
        <v>0.96399999999999997</v>
      </c>
      <c r="C12" s="6">
        <v>0.62480000000000002</v>
      </c>
    </row>
    <row r="13" spans="1:3">
      <c r="A13" s="6">
        <v>4233</v>
      </c>
      <c r="B13" s="6">
        <v>0.96399999999999997</v>
      </c>
      <c r="C13" s="6">
        <v>0.96399999999999997</v>
      </c>
    </row>
    <row r="14" spans="1:3">
      <c r="A14" s="6">
        <v>8465</v>
      </c>
      <c r="B14" s="6">
        <v>0.96399999999999997</v>
      </c>
      <c r="C14" s="6">
        <v>0.96399999999999997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EB2B7-C7F6-4B48-A1FE-B17CD41A1D49}">
  <dimension ref="A1:B8"/>
  <sheetViews>
    <sheetView workbookViewId="0">
      <selection activeCell="G11" sqref="G11"/>
    </sheetView>
  </sheetViews>
  <sheetFormatPr defaultRowHeight="14.5"/>
  <cols>
    <col min="1" max="1" width="13.08984375" bestFit="1" customWidth="1"/>
  </cols>
  <sheetData>
    <row r="1" spans="1:2" s="17" customFormat="1">
      <c r="A1" s="18" t="s">
        <v>123</v>
      </c>
    </row>
    <row r="2" spans="1:2" s="17" customFormat="1"/>
    <row r="3" spans="1:2" s="17" customFormat="1"/>
    <row r="4" spans="1:2" s="17" customFormat="1"/>
    <row r="5" spans="1:2" s="17" customFormat="1"/>
    <row r="6" spans="1:2">
      <c r="A6" t="s">
        <v>37</v>
      </c>
      <c r="B6" t="s">
        <v>38</v>
      </c>
    </row>
    <row r="7" spans="1:2">
      <c r="A7" s="8" t="s">
        <v>39</v>
      </c>
      <c r="B7" s="8">
        <v>1532</v>
      </c>
    </row>
    <row r="8" spans="1:2">
      <c r="A8" s="8" t="s">
        <v>40</v>
      </c>
      <c r="B8" s="8">
        <v>1690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5A976-64AE-47DE-BAFB-045A6D42C12F}">
  <dimension ref="A1:B8"/>
  <sheetViews>
    <sheetView workbookViewId="0"/>
  </sheetViews>
  <sheetFormatPr defaultRowHeight="14.5"/>
  <cols>
    <col min="2" max="2" width="9.1796875" bestFit="1" customWidth="1"/>
  </cols>
  <sheetData>
    <row r="1" spans="1:2" s="17" customFormat="1">
      <c r="A1" s="18" t="s">
        <v>123</v>
      </c>
    </row>
    <row r="2" spans="1:2" s="17" customFormat="1"/>
    <row r="3" spans="1:2" s="17" customFormat="1"/>
    <row r="4" spans="1:2" s="17" customFormat="1"/>
    <row r="5" spans="1:2" s="17" customFormat="1"/>
    <row r="6" spans="1:2">
      <c r="A6" s="7" t="s">
        <v>34</v>
      </c>
      <c r="B6" s="7" t="s">
        <v>5</v>
      </c>
    </row>
    <row r="7" spans="1:2">
      <c r="A7" s="8">
        <v>50</v>
      </c>
      <c r="B7" s="8">
        <v>0.63</v>
      </c>
    </row>
    <row r="8" spans="1:2">
      <c r="A8" s="8">
        <v>690</v>
      </c>
      <c r="B8" s="8">
        <v>0.63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F8BA2CD46EA504E863AC9B3D9A6AD3F" ma:contentTypeVersion="13" ma:contentTypeDescription="Create a new document." ma:contentTypeScope="" ma:versionID="f14ef018b50bdfd1aadbed1fcec24352">
  <xsd:schema xmlns:xsd="http://www.w3.org/2001/XMLSchema" xmlns:xs="http://www.w3.org/2001/XMLSchema" xmlns:p="http://schemas.microsoft.com/office/2006/metadata/properties" xmlns:ns3="2c856e24-5248-421e-b19f-b599714b98fc" xmlns:ns4="0fee23fc-d23c-4644-8bb9-ef663a768f8a" targetNamespace="http://schemas.microsoft.com/office/2006/metadata/properties" ma:root="true" ma:fieldsID="0ea1b54a7000c4a167055d026799fa69" ns3:_="" ns4:_="">
    <xsd:import namespace="2c856e24-5248-421e-b19f-b599714b98fc"/>
    <xsd:import namespace="0fee23fc-d23c-4644-8bb9-ef663a768f8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856e24-5248-421e-b19f-b599714b98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ee23fc-d23c-4644-8bb9-ef663a768f8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4627DD-84ED-40B9-B3DA-1E3DD575E063}">
  <ds:schemaRefs>
    <ds:schemaRef ds:uri="http://schemas.microsoft.com/sharepoint/v3/contenttype/forms"/>
  </ds:schemaRefs>
</ds:datastoreItem>
</file>

<file path=customXml/itemProps2.xml><?xml version="1.0" encoding="utf-8"?>
<ds:datastoreItem xmlns:ds="http://schemas.openxmlformats.org/officeDocument/2006/customXml" ds:itemID="{CB443B6A-14AF-42FF-8C1B-A54E12B4A2A5}">
  <ds:schemaRefs>
    <ds:schemaRef ds:uri="http://schemas.openxmlformats.org/package/2006/metadata/core-properties"/>
    <ds:schemaRef ds:uri="http://purl.org/dc/elements/1.1/"/>
    <ds:schemaRef ds:uri="http://schemas.microsoft.com/office/2006/documentManagement/types"/>
    <ds:schemaRef ds:uri="http://purl.org/dc/terms/"/>
    <ds:schemaRef ds:uri="http://purl.org/dc/dcmitype/"/>
    <ds:schemaRef ds:uri="http://www.w3.org/XML/1998/namespace"/>
    <ds:schemaRef ds:uri="0fee23fc-d23c-4644-8bb9-ef663a768f8a"/>
    <ds:schemaRef ds:uri="http://schemas.microsoft.com/office/infopath/2007/PartnerControls"/>
    <ds:schemaRef ds:uri="2c856e24-5248-421e-b19f-b599714b98fc"/>
    <ds:schemaRef ds:uri="http://schemas.microsoft.com/office/2006/metadata/properties"/>
  </ds:schemaRefs>
</ds:datastoreItem>
</file>

<file path=customXml/itemProps3.xml><?xml version="1.0" encoding="utf-8"?>
<ds:datastoreItem xmlns:ds="http://schemas.openxmlformats.org/officeDocument/2006/customXml" ds:itemID="{E2ED7A40-F6A2-4FBE-BC25-2D5BE1EEC6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856e24-5248-421e-b19f-b599714b98fc"/>
    <ds:schemaRef ds:uri="0fee23fc-d23c-4644-8bb9-ef663a768f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START HERE</vt:lpstr>
      <vt:lpstr>alt_description</vt:lpstr>
      <vt:lpstr>route_specifications</vt:lpstr>
      <vt:lpstr>route_effectiveness</vt:lpstr>
      <vt:lpstr>route_dpe</vt:lpstr>
      <vt:lpstr>monthly_runtiming</vt:lpstr>
      <vt:lpstr>ro_surv</vt:lpstr>
      <vt:lpstr>ro_elevs</vt:lpstr>
      <vt:lpstr>turb_surv</vt:lpstr>
      <vt:lpstr>spill_surv</vt:lpstr>
      <vt:lpstr>temp_dist</vt:lpstr>
      <vt:lpstr>water_year_types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Mairin Deith</dc:creator>
  <cp:lastModifiedBy>Mairin Deith</cp:lastModifiedBy>
  <dcterms:created xsi:type="dcterms:W3CDTF">2023-01-06T20:51:59Z</dcterms:created>
  <dcterms:modified xsi:type="dcterms:W3CDTF">2023-03-10T01:08:33Z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0x0101001F8BA2CD46EA504E863AC9B3D9A6AD3F</vt:lpwstr>
  </property>
</Properties>
</file>