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USB Drive\software engineering\"/>
    </mc:Choice>
  </mc:AlternateContent>
  <bookViews>
    <workbookView minimized="1" xWindow="0" yWindow="0" windowWidth="21570" windowHeight="9345" tabRatio="194"/>
  </bookViews>
  <sheets>
    <sheet name="Form Responses 1" sheetId="1" r:id="rId1"/>
    <sheet name="Sheet1" sheetId="2" r:id="rId2"/>
  </sheets>
  <calcPr calcId="152511"/>
</workbook>
</file>

<file path=xl/calcChain.xml><?xml version="1.0" encoding="utf-8"?>
<calcChain xmlns="http://schemas.openxmlformats.org/spreadsheetml/2006/main">
  <c r="G103" i="1" l="1"/>
  <c r="G102" i="1"/>
  <c r="G101" i="1"/>
  <c r="G100" i="1"/>
  <c r="G88" i="1"/>
  <c r="G87" i="1"/>
  <c r="G86" i="1"/>
  <c r="G85" i="1"/>
  <c r="R100" i="1"/>
  <c r="R96" i="1"/>
  <c r="R92" i="1"/>
  <c r="R113" i="1"/>
  <c r="R119" i="1"/>
  <c r="R117" i="1"/>
  <c r="K35" i="1" l="1"/>
  <c r="L35" i="1" s="1"/>
  <c r="K34" i="1"/>
  <c r="L34" i="1" s="1"/>
  <c r="L36" i="1"/>
  <c r="L37" i="1"/>
  <c r="K33" i="1"/>
  <c r="L33" i="1" s="1"/>
  <c r="G37" i="1"/>
  <c r="H37" i="1" s="1"/>
  <c r="G36" i="1"/>
  <c r="H36" i="1" s="1"/>
  <c r="G35" i="1"/>
  <c r="H35" i="1" s="1"/>
  <c r="G34" i="1"/>
  <c r="H34" i="1" s="1"/>
  <c r="G33" i="1"/>
  <c r="H33" i="1" s="1"/>
  <c r="AB25" i="1" l="1"/>
  <c r="AB24" i="1"/>
  <c r="AA25" i="1"/>
  <c r="AA24" i="1"/>
  <c r="Y25" i="1"/>
  <c r="Y24" i="1"/>
  <c r="W25" i="1"/>
  <c r="W24" i="1"/>
  <c r="U25" i="1"/>
  <c r="U24" i="1"/>
  <c r="S25" i="1"/>
  <c r="S24" i="1"/>
  <c r="Q25" i="1"/>
  <c r="Q24" i="1"/>
  <c r="O25" i="1"/>
  <c r="O24" i="1"/>
  <c r="M25" i="1"/>
  <c r="M24" i="1"/>
  <c r="K25" i="1"/>
  <c r="K24" i="1"/>
  <c r="I25" i="1"/>
  <c r="I24" i="1"/>
  <c r="G25" i="1"/>
  <c r="G24" i="1"/>
</calcChain>
</file>

<file path=xl/sharedStrings.xml><?xml version="1.0" encoding="utf-8"?>
<sst xmlns="http://schemas.openxmlformats.org/spreadsheetml/2006/main" count="546" uniqueCount="177">
  <si>
    <t>Timestamp</t>
  </si>
  <si>
    <t>Name</t>
  </si>
  <si>
    <t>E-mail</t>
  </si>
  <si>
    <t xml:space="preserve">Occupation </t>
  </si>
  <si>
    <t>Gender</t>
  </si>
  <si>
    <t>1. Are you satisfied with the information we gave you on how our system operates in our help layout?</t>
  </si>
  <si>
    <t>2. Did the links lead you to the right pages and materials?</t>
  </si>
  <si>
    <t>3.Did you have to click too many times to find what you were looking for?</t>
  </si>
  <si>
    <t>4. Did you face any technical glitches while ordering foods on our website?</t>
  </si>
  <si>
    <t>5. How much are you satisfied by the variety of restaurant meals we offer on our website?</t>
  </si>
  <si>
    <t>6. Does the food purchasing experience give you the same feelings as ordering from a restaurant?</t>
  </si>
  <si>
    <t>7. Is our delivery service able to provide you with food on time and are you satisfied with the service?</t>
  </si>
  <si>
    <t xml:space="preserve">
8. Could you use the shortcuts on our website to access all the required features?</t>
  </si>
  <si>
    <t>9. Would you like to receive more deals and promo codes from us?</t>
  </si>
  <si>
    <t>10. Are you satisfied with the discount offers we give on foods.</t>
  </si>
  <si>
    <t>11. Do you wish to earn points for your purchases of food through our service and use those points to redeem vouchers?</t>
  </si>
  <si>
    <t>12. Do you want to tell others about our website so they may buy food from restaurants through us?
Rate your level of satisfaction out of 5</t>
  </si>
  <si>
    <t>Your suggestions and comments regarding the FoodieVerse website UI design would be greatly appreciated (Please do comment!).</t>
  </si>
  <si>
    <t>Faminul Aman</t>
  </si>
  <si>
    <t>faminulamanpabon000007@gmail.com</t>
  </si>
  <si>
    <t>Student</t>
  </si>
  <si>
    <t>Male</t>
  </si>
  <si>
    <t>Satisfied</t>
  </si>
  <si>
    <t>Yes</t>
  </si>
  <si>
    <t>Disagree</t>
  </si>
  <si>
    <t>No</t>
  </si>
  <si>
    <t>satisfied</t>
  </si>
  <si>
    <t>Highly satisfied</t>
  </si>
  <si>
    <t>Maybe</t>
  </si>
  <si>
    <t>Agree</t>
  </si>
  <si>
    <t xml:space="preserve">Nice ui and colour combination . </t>
  </si>
  <si>
    <t>Asif Zaman</t>
  </si>
  <si>
    <t>eramasif16@gmail.com</t>
  </si>
  <si>
    <t xml:space="preserve">Teacher </t>
  </si>
  <si>
    <t>Strongly agree</t>
  </si>
  <si>
    <t xml:space="preserve">Great website for foodies. User friendly and quick service provider.  UI is really mesmerizing.  </t>
  </si>
  <si>
    <t xml:space="preserve">Md Faysal Mahmud </t>
  </si>
  <si>
    <t>fm1641889@gmail.com</t>
  </si>
  <si>
    <t xml:space="preserve">Student </t>
  </si>
  <si>
    <t xml:space="preserve">Everything is good. If you guys improve the colour combination a little bit, it will look more realistic. Focus on the footer. Best of luck </t>
  </si>
  <si>
    <t>Tamimul Alam</t>
  </si>
  <si>
    <t>hktamimulalam71@gmail.com</t>
  </si>
  <si>
    <t>a good responsive website for ordering food.</t>
  </si>
  <si>
    <t>MD. HASIBUR RAHMAN</t>
  </si>
  <si>
    <t>prottoyrahman77@gmail.com</t>
  </si>
  <si>
    <t xml:space="preserve">UI design is satisfying and interesting. 
However, there should be varieties of restaurants.
So far impressive. </t>
  </si>
  <si>
    <t>Ema</t>
  </si>
  <si>
    <t>emaafsan03@gmail.com</t>
  </si>
  <si>
    <t>Female</t>
  </si>
  <si>
    <t>ovy</t>
  </si>
  <si>
    <t>ovy101@gmail.com</t>
  </si>
  <si>
    <t xml:space="preserve">student </t>
  </si>
  <si>
    <t>The design should be modernized a bit other than that everything is on parr</t>
  </si>
  <si>
    <t xml:space="preserve">Md. Rashadul Islam </t>
  </si>
  <si>
    <t>mvs121995@gmail.com</t>
  </si>
  <si>
    <t>Neutral</t>
  </si>
  <si>
    <t>Have look on Color combination also in footer</t>
  </si>
  <si>
    <t>Tanvir</t>
  </si>
  <si>
    <t>Toxictanu@gmail.com</t>
  </si>
  <si>
    <t xml:space="preserve"> ordering food is easy and the main thing is there are no glitches in the website 
</t>
  </si>
  <si>
    <t>Faisal Ahmed</t>
  </si>
  <si>
    <t>faisalhasib53@gmail.com</t>
  </si>
  <si>
    <t xml:space="preserve">Highly Appreciated </t>
  </si>
  <si>
    <t xml:space="preserve">Nupur </t>
  </si>
  <si>
    <t>nupurgbc@gmail.com</t>
  </si>
  <si>
    <t>It's UI DESIGN is so much satisfying..</t>
  </si>
  <si>
    <t>Asif Haider Rafi</t>
  </si>
  <si>
    <t>asif.rafi1@northsouth.edu</t>
  </si>
  <si>
    <t xml:space="preserve">The UI looks good on desktop. All the elements works as it should be.  But there is some minor mug in the mobile version.  The 'hamburger menu" button sometimes freezes instead of collapsing the menu. </t>
  </si>
  <si>
    <t>Md Rabbi Islam</t>
  </si>
  <si>
    <t xml:space="preserve">sajid.rb186@gmail.com </t>
  </si>
  <si>
    <t xml:space="preserve">The UI design is interactive and dynamic. A button named "Order Now" with live animations on the navigation panel may increase the user experience to a great extent. </t>
  </si>
  <si>
    <t>Golam mohammad Shovon</t>
  </si>
  <si>
    <t>golammohammadshovon@gmail.com</t>
  </si>
  <si>
    <t xml:space="preserve">Fintech </t>
  </si>
  <si>
    <t xml:space="preserve">The ui was great and it followed the rule of hri correctly. It was easy to use . Great project </t>
  </si>
  <si>
    <t xml:space="preserve">HASIBUR RAHMAN </t>
  </si>
  <si>
    <t xml:space="preserve"> prottoyrahman77@gmail.com</t>
  </si>
  <si>
    <t>UI is user friendly and well organized.</t>
  </si>
  <si>
    <t>Munem Shahriar</t>
  </si>
  <si>
    <t>munemshahriar@iut-dhaka.edu</t>
  </si>
  <si>
    <t>The Usability and the website structure is good enough</t>
  </si>
  <si>
    <t>Salman Farsi</t>
  </si>
  <si>
    <t>salmanf4545@gmail.com</t>
  </si>
  <si>
    <t xml:space="preserve">Student at southeast University </t>
  </si>
  <si>
    <t xml:space="preserve">Your ui design is very innovative and also i liked your colour combination of your ui. Keep it up! Please give some more example of food or restaurants that will make your ui more gorgeous! And last thing is your all plug-ins worked very well Thats impressive. Thank you! </t>
  </si>
  <si>
    <t>Alvee Hossain</t>
  </si>
  <si>
    <t>alvee.mostofahossain@gmail.com</t>
  </si>
  <si>
    <t>The website looked amazing. The menu bar was well organized and I could easily access what I wanted. The search option at the home page was really helpful to find my desired item.</t>
  </si>
  <si>
    <t xml:space="preserve">Khandakar Tasfia Reza </t>
  </si>
  <si>
    <t>tasfiadisha96@gmail.com</t>
  </si>
  <si>
    <t>The Ui design looks great! All the options were working properly</t>
  </si>
  <si>
    <t>Md. Mahtab Ali</t>
  </si>
  <si>
    <t>nightstorm142@gmail.com</t>
  </si>
  <si>
    <t>The website looked great. The Ui design was quite smooth and satisfying. There should be more items!</t>
  </si>
  <si>
    <t>Md. Rezwan Ali Alvee</t>
  </si>
  <si>
    <t>alvee88966@gmail.com</t>
  </si>
  <si>
    <t>HR &amp; Admin</t>
  </si>
  <si>
    <t>The Ui design looks very impressive along with the color combination.</t>
  </si>
  <si>
    <t>Point specification for question (1)</t>
  </si>
  <si>
    <t>Point specification for question (2)</t>
  </si>
  <si>
    <t>Total</t>
  </si>
  <si>
    <t>Average</t>
  </si>
  <si>
    <t>Point specification for question (3)</t>
  </si>
  <si>
    <t>Point specification for question (4)</t>
  </si>
  <si>
    <t>Point specification for question (5)</t>
  </si>
  <si>
    <t>Point specification for question (6)</t>
  </si>
  <si>
    <t>Point specification for question (7)</t>
  </si>
  <si>
    <t>Point specification for question (8)</t>
  </si>
  <si>
    <t>Point specification for question (9)</t>
  </si>
  <si>
    <t>Point specification for question (10)</t>
  </si>
  <si>
    <t>Point specification for question (11)</t>
  </si>
  <si>
    <t>A</t>
  </si>
  <si>
    <t>Making of graph and chart from the survey table</t>
  </si>
  <si>
    <t>Unsatisfied</t>
  </si>
  <si>
    <t>Highly unsatisfied</t>
  </si>
  <si>
    <t>Values of Responses 1</t>
  </si>
  <si>
    <t>Values of Response 2</t>
  </si>
  <si>
    <t xml:space="preserve">Strongly Disagree </t>
  </si>
  <si>
    <t>Values of Response</t>
  </si>
  <si>
    <t>For Question 1</t>
  </si>
  <si>
    <t>Type</t>
  </si>
  <si>
    <t>Responses</t>
  </si>
  <si>
    <t>Percentages</t>
  </si>
  <si>
    <t>For Question 5</t>
  </si>
  <si>
    <t xml:space="preserve">Domain </t>
  </si>
  <si>
    <t>Question Number</t>
  </si>
  <si>
    <t>Weighted Average</t>
  </si>
  <si>
    <t>The Weighted Average scores of survey Feedback</t>
  </si>
  <si>
    <t>Action and Control</t>
  </si>
  <si>
    <t>Q1</t>
  </si>
  <si>
    <t>Q2</t>
  </si>
  <si>
    <t>Q3</t>
  </si>
  <si>
    <t>Q4</t>
  </si>
  <si>
    <t>Q5</t>
  </si>
  <si>
    <t>Q6</t>
  </si>
  <si>
    <t>Q7</t>
  </si>
  <si>
    <t>Q8</t>
  </si>
  <si>
    <t>Q9</t>
  </si>
  <si>
    <t>Q10</t>
  </si>
  <si>
    <t>Q11</t>
  </si>
  <si>
    <t>Q12</t>
  </si>
  <si>
    <t>Outcome and Goal</t>
  </si>
  <si>
    <t xml:space="preserve">Interactive and Engagement </t>
  </si>
  <si>
    <t>All Average</t>
  </si>
  <si>
    <t>Context</t>
  </si>
  <si>
    <t>Domainn</t>
  </si>
  <si>
    <t>Agg. Score (Expert mean)</t>
  </si>
  <si>
    <t>Fluctuation  Level Under [4.00]</t>
  </si>
  <si>
    <t>User Satisfied Or Not</t>
  </si>
  <si>
    <t>Opinion</t>
  </si>
  <si>
    <t>Context Table</t>
  </si>
  <si>
    <t>C1</t>
  </si>
  <si>
    <t>C2</t>
  </si>
  <si>
    <t>C3</t>
  </si>
  <si>
    <t>C4</t>
  </si>
  <si>
    <t>C5</t>
  </si>
  <si>
    <t>C6</t>
  </si>
  <si>
    <t>C7</t>
  </si>
  <si>
    <t>Action and Control (AC)</t>
  </si>
  <si>
    <t>Interactive and Engagement (IE)</t>
  </si>
  <si>
    <t>Outcome and Goal (OG)</t>
  </si>
  <si>
    <t>√</t>
  </si>
  <si>
    <t>Serial</t>
  </si>
  <si>
    <t>Mapping  of context based user aggregated scores with Cognitive evaluation based experts</t>
  </si>
  <si>
    <t>Action &amp; Control (AC)</t>
  </si>
  <si>
    <t>Iterative &amp;Engagement (IE)</t>
  </si>
  <si>
    <t>Outcome &amp;Goal (OG)</t>
  </si>
  <si>
    <t>AC + IE</t>
  </si>
  <si>
    <t>IE + OG</t>
  </si>
  <si>
    <t>AC +OG</t>
  </si>
  <si>
    <t>AC +IE +OG</t>
  </si>
  <si>
    <t>Fluctuation Notation</t>
  </si>
  <si>
    <t>(N)</t>
  </si>
  <si>
    <t>(P)</t>
  </si>
  <si>
    <t>x</t>
  </si>
  <si>
    <t>Fluctuation  Level Under [1.50]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</si>
</sst>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8" x14ac:knownFonts="1">
    <font>
      <sz val="10"/>
      <color rgb="FF000000"/>
      <name val="Arial"/>
      <scheme val="minor"/>
    </font>
    <font>
      <sz val="10"/>
      <color theme="1"/>
      <name val="Arial"/>
      <scheme val="minor"/>
    </font>
    <font>
      <b/>
      <sz val="10"/>
      <color theme="1"/>
      <name val="Arial"/>
      <family val="2"/>
      <scheme val="minor"/>
    </font>
    <font>
      <b/>
      <sz val="10"/>
      <color rgb="FF000000"/>
      <name val="Arial"/>
      <family val="2"/>
      <scheme val="minor"/>
    </font>
    <font>
      <sz val="10"/>
      <color theme="1"/>
      <name val="Arial"/>
      <family val="2"/>
      <scheme val="minor"/>
    </font>
    <font>
      <sz val="10"/>
      <color rgb="FF000000"/>
      <name val="Arial"/>
      <scheme val="minor"/>
    </font>
    <font>
      <sz val="10"/>
      <color rgb="FF000000"/>
      <name val="Arial"/>
      <family val="2"/>
      <scheme val="minor"/>
    </font>
    <font>
      <sz val="10"/>
      <color rgb="FF000000"/>
      <name val="Calibri"/>
      <family val="2"/>
    </font>
  </fonts>
  <fills count="2">
    <fill>
      <patternFill patternType="none"/>
    </fill>
    <fill>
      <patternFill patternType="gray125"/>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2">
    <xf numFmtId="0" fontId="0" fillId="0" borderId="0"/>
    <xf numFmtId="9" fontId="5" fillId="0" borderId="0" applyFont="0" applyFill="0" applyBorder="0" applyAlignment="0" applyProtection="0"/>
  </cellStyleXfs>
  <cellXfs count="133">
    <xf numFmtId="0" fontId="0" fillId="0" borderId="0" xfId="0" applyFont="1" applyAlignment="1"/>
    <xf numFmtId="0" fontId="0" fillId="0" borderId="0" xfId="0" applyFont="1" applyAlignment="1">
      <alignment horizontal="left"/>
    </xf>
    <xf numFmtId="0" fontId="0" fillId="0" borderId="0" xfId="0" applyFont="1" applyAlignment="1">
      <alignment horizontal="right"/>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center" vertical="center" wrapText="1"/>
    </xf>
    <xf numFmtId="0" fontId="1" fillId="0" borderId="1" xfId="0" applyFont="1" applyBorder="1" applyAlignment="1">
      <alignment horizontal="center" vertical="center" wrapText="1"/>
    </xf>
    <xf numFmtId="164" fontId="1" fillId="0" borderId="1" xfId="0" applyNumberFormat="1"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vertical="center"/>
    </xf>
    <xf numFmtId="0" fontId="1" fillId="0" borderId="1" xfId="0" applyFont="1" applyBorder="1" applyAlignment="1"/>
    <xf numFmtId="0" fontId="1" fillId="0" borderId="1" xfId="0" applyFont="1" applyBorder="1" applyAlignment="1">
      <alignment horizontal="center"/>
    </xf>
    <xf numFmtId="164" fontId="1" fillId="0" borderId="1" xfId="0" applyNumberFormat="1"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4" fillId="0" borderId="1" xfId="0" applyFont="1" applyBorder="1" applyAlignment="1">
      <alignment horizontal="center"/>
    </xf>
    <xf numFmtId="0" fontId="0" fillId="0" borderId="1" xfId="0" applyFont="1" applyBorder="1" applyAlignment="1">
      <alignment horizontal="lef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 fillId="0" borderId="1" xfId="0" applyFont="1" applyBorder="1" applyAlignment="1">
      <alignment vertical="center"/>
    </xf>
    <xf numFmtId="0" fontId="3" fillId="0" borderId="1" xfId="0" applyFont="1" applyBorder="1" applyAlignment="1">
      <alignment horizontal="right" vertical="center"/>
    </xf>
    <xf numFmtId="0" fontId="3" fillId="0" borderId="1" xfId="0" applyFont="1" applyBorder="1" applyAlignment="1">
      <alignment vertical="center"/>
    </xf>
    <xf numFmtId="0" fontId="2"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3" fillId="0" borderId="2" xfId="0" applyFont="1" applyBorder="1" applyAlignment="1">
      <alignment horizontal="center" vertical="top"/>
    </xf>
    <xf numFmtId="0" fontId="3" fillId="0" borderId="3" xfId="0" applyFont="1" applyBorder="1" applyAlignment="1">
      <alignment horizontal="center" vertical="top"/>
    </xf>
    <xf numFmtId="0" fontId="0" fillId="0" borderId="4" xfId="0" applyFont="1" applyBorder="1" applyAlignment="1"/>
    <xf numFmtId="0" fontId="0" fillId="0" borderId="5" xfId="0" applyFont="1" applyBorder="1" applyAlignment="1">
      <alignment horizontal="center"/>
    </xf>
    <xf numFmtId="0" fontId="0" fillId="0" borderId="6" xfId="0" applyFont="1" applyBorder="1" applyAlignment="1"/>
    <xf numFmtId="0" fontId="0" fillId="0" borderId="7" xfId="0" applyFont="1" applyBorder="1" applyAlignment="1">
      <alignment horizontal="center"/>
    </xf>
    <xf numFmtId="0" fontId="0" fillId="0" borderId="8" xfId="0" applyFont="1" applyBorder="1" applyAlignment="1"/>
    <xf numFmtId="0" fontId="0" fillId="0" borderId="9" xfId="0" applyFont="1" applyBorder="1" applyAlignment="1">
      <alignment horizontal="center"/>
    </xf>
    <xf numFmtId="0" fontId="6" fillId="0" borderId="4" xfId="0" applyFont="1" applyBorder="1" applyAlignment="1"/>
    <xf numFmtId="0" fontId="0" fillId="0" borderId="5" xfId="0" applyFont="1" applyBorder="1" applyAlignment="1"/>
    <xf numFmtId="0" fontId="6" fillId="0" borderId="6" xfId="0" applyFont="1" applyBorder="1" applyAlignment="1"/>
    <xf numFmtId="0" fontId="0" fillId="0" borderId="7" xfId="0" applyFont="1" applyBorder="1" applyAlignment="1"/>
    <xf numFmtId="0" fontId="6" fillId="0" borderId="8" xfId="0" applyFont="1" applyBorder="1" applyAlignment="1"/>
    <xf numFmtId="0" fontId="0" fillId="0" borderId="9" xfId="0" applyFont="1" applyBorder="1" applyAlignment="1"/>
    <xf numFmtId="0" fontId="0" fillId="0" borderId="0" xfId="0" applyFont="1" applyBorder="1" applyAlignment="1"/>
    <xf numFmtId="9" fontId="0" fillId="0" borderId="7" xfId="1" applyFont="1" applyBorder="1" applyAlignment="1"/>
    <xf numFmtId="0" fontId="0" fillId="0" borderId="10" xfId="0" applyFont="1" applyBorder="1" applyAlignment="1"/>
    <xf numFmtId="9" fontId="0" fillId="0" borderId="9" xfId="1" applyFont="1" applyBorder="1" applyAlignment="1"/>
    <xf numFmtId="0" fontId="6" fillId="0" borderId="1" xfId="0" applyFont="1" applyBorder="1" applyAlignment="1"/>
    <xf numFmtId="0" fontId="4" fillId="0" borderId="1" xfId="0" applyFont="1" applyBorder="1" applyAlignment="1">
      <alignment horizontal="center" vertical="center" wrapText="1"/>
    </xf>
    <xf numFmtId="0" fontId="0" fillId="0" borderId="0" xfId="0" applyFont="1" applyBorder="1" applyAlignment="1">
      <alignment horizontal="center" vertical="center"/>
    </xf>
    <xf numFmtId="0" fontId="0" fillId="0" borderId="27" xfId="0" applyFont="1" applyBorder="1" applyAlignment="1">
      <alignment horizontal="center" vertical="center"/>
    </xf>
    <xf numFmtId="0" fontId="0" fillId="0" borderId="28" xfId="0" applyFont="1" applyBorder="1" applyAlignment="1">
      <alignment horizontal="center" vertical="center"/>
    </xf>
    <xf numFmtId="0" fontId="0" fillId="0" borderId="29" xfId="0" applyFont="1" applyBorder="1" applyAlignment="1">
      <alignment horizontal="center" vertical="center"/>
    </xf>
    <xf numFmtId="0" fontId="0" fillId="0" borderId="16" xfId="0" applyFont="1" applyBorder="1" applyAlignment="1">
      <alignment horizontal="center" vertical="center"/>
    </xf>
    <xf numFmtId="0" fontId="0" fillId="0" borderId="21" xfId="0" applyFont="1" applyBorder="1" applyAlignment="1">
      <alignment horizontal="center" vertical="center" wrapText="1"/>
    </xf>
    <xf numFmtId="0" fontId="0" fillId="0" borderId="23" xfId="0" applyFont="1" applyBorder="1" applyAlignment="1">
      <alignment horizontal="center" vertical="center"/>
    </xf>
    <xf numFmtId="0" fontId="0" fillId="0" borderId="19" xfId="0" applyFont="1" applyBorder="1" applyAlignment="1">
      <alignment horizontal="center" vertical="center" wrapText="1"/>
    </xf>
    <xf numFmtId="0" fontId="0" fillId="0" borderId="30" xfId="0" applyFont="1" applyBorder="1" applyAlignment="1">
      <alignment horizontal="center" vertical="center"/>
    </xf>
    <xf numFmtId="0" fontId="0" fillId="0" borderId="31" xfId="0" applyFont="1" applyBorder="1" applyAlignment="1">
      <alignment horizontal="center" vertical="center"/>
    </xf>
    <xf numFmtId="0" fontId="0" fillId="0" borderId="32" xfId="0" applyFont="1" applyBorder="1" applyAlignment="1">
      <alignment horizontal="center" vertical="center"/>
    </xf>
    <xf numFmtId="0" fontId="0" fillId="0" borderId="11"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Fill="1" applyBorder="1" applyAlignment="1">
      <alignment horizontal="center" vertical="center"/>
    </xf>
    <xf numFmtId="0" fontId="7" fillId="0" borderId="1" xfId="0" applyFont="1" applyBorder="1" applyAlignment="1">
      <alignment horizontal="center" vertical="center"/>
    </xf>
    <xf numFmtId="0" fontId="0" fillId="0" borderId="48" xfId="0" applyFont="1" applyBorder="1" applyAlignment="1"/>
    <xf numFmtId="0" fontId="0" fillId="0" borderId="39" xfId="0" applyFont="1" applyBorder="1" applyAlignment="1">
      <alignment horizontal="center" vertical="center"/>
    </xf>
    <xf numFmtId="0" fontId="7" fillId="0" borderId="39" xfId="0" applyFont="1" applyBorder="1" applyAlignment="1">
      <alignment horizontal="center" vertical="center"/>
    </xf>
    <xf numFmtId="0" fontId="0" fillId="0" borderId="30" xfId="0" applyFont="1" applyBorder="1" applyAlignment="1"/>
    <xf numFmtId="0" fontId="7" fillId="0" borderId="31" xfId="0" applyFont="1" applyBorder="1" applyAlignment="1">
      <alignment horizontal="center" vertical="center"/>
    </xf>
    <xf numFmtId="0" fontId="7" fillId="0" borderId="32" xfId="0" applyFont="1" applyBorder="1" applyAlignment="1">
      <alignment horizontal="center" vertical="center"/>
    </xf>
    <xf numFmtId="0" fontId="6" fillId="0" borderId="1" xfId="0" applyFont="1" applyBorder="1" applyAlignment="1">
      <alignment horizontal="center" vertical="center"/>
    </xf>
    <xf numFmtId="0" fontId="6" fillId="0" borderId="48" xfId="0" applyFont="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0" fillId="0" borderId="21" xfId="0" applyFont="1" applyBorder="1" applyAlignment="1">
      <alignment horizontal="center" vertical="center"/>
    </xf>
    <xf numFmtId="0" fontId="0" fillId="0" borderId="17" xfId="0" applyFont="1" applyBorder="1" applyAlignment="1">
      <alignment horizontal="center" vertical="center"/>
    </xf>
    <xf numFmtId="0" fontId="0" fillId="0" borderId="18" xfId="0" applyFont="1" applyBorder="1" applyAlignment="1">
      <alignment horizontal="center" vertical="center"/>
    </xf>
    <xf numFmtId="0" fontId="0" fillId="0" borderId="6" xfId="0" applyFont="1" applyBorder="1" applyAlignment="1">
      <alignment horizontal="center" vertical="center"/>
    </xf>
    <xf numFmtId="0" fontId="0" fillId="0" borderId="8" xfId="0" applyFont="1" applyBorder="1" applyAlignment="1">
      <alignment horizontal="center" vertical="center"/>
    </xf>
    <xf numFmtId="0" fontId="0" fillId="0" borderId="25" xfId="0" applyFont="1" applyBorder="1" applyAlignment="1">
      <alignment horizontal="center" vertical="center"/>
    </xf>
    <xf numFmtId="0" fontId="0" fillId="0" borderId="0"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23" xfId="0" applyFont="1" applyBorder="1" applyAlignment="1">
      <alignment horizontal="center" vertical="center"/>
    </xf>
    <xf numFmtId="0" fontId="0" fillId="0" borderId="26" xfId="0" applyFont="1" applyBorder="1" applyAlignment="1">
      <alignment horizontal="center" vertical="center"/>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9" xfId="0" applyFont="1" applyBorder="1" applyAlignment="1">
      <alignment horizontal="center" vertical="center" wrapText="1"/>
    </xf>
    <xf numFmtId="0" fontId="0" fillId="0" borderId="0" xfId="0" applyFont="1" applyBorder="1" applyAlignment="1">
      <alignment horizontal="center" vertical="center"/>
    </xf>
    <xf numFmtId="0" fontId="0" fillId="0" borderId="24" xfId="0" applyFont="1" applyBorder="1" applyAlignment="1">
      <alignment horizontal="center" vertical="center"/>
    </xf>
    <xf numFmtId="0" fontId="0" fillId="0" borderId="10" xfId="0" applyFont="1" applyBorder="1" applyAlignment="1">
      <alignment horizontal="center" vertical="center"/>
    </xf>
    <xf numFmtId="0" fontId="0" fillId="0" borderId="20" xfId="0" applyFont="1" applyBorder="1" applyAlignment="1">
      <alignment horizontal="center" vertical="center"/>
    </xf>
    <xf numFmtId="0" fontId="3" fillId="0" borderId="1" xfId="0" applyFont="1" applyBorder="1" applyAlignment="1">
      <alignment horizontal="center" vertical="top"/>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0" fillId="0" borderId="39" xfId="0" applyFont="1" applyBorder="1" applyAlignment="1">
      <alignment horizontal="center" vertical="center"/>
    </xf>
    <xf numFmtId="0" fontId="0" fillId="0" borderId="12"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13" xfId="0" applyFont="1" applyBorder="1" applyAlignment="1">
      <alignment horizontal="center" vertical="center"/>
    </xf>
    <xf numFmtId="0" fontId="0" fillId="0" borderId="4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46" xfId="0" applyFont="1" applyBorder="1" applyAlignment="1">
      <alignment horizontal="center" vertical="center" wrapText="1"/>
    </xf>
    <xf numFmtId="0" fontId="0" fillId="0" borderId="23" xfId="0" applyFont="1" applyBorder="1" applyAlignment="1">
      <alignment horizontal="center" vertical="center" wrapText="1"/>
    </xf>
    <xf numFmtId="0" fontId="6" fillId="0" borderId="44" xfId="0" applyFont="1" applyBorder="1" applyAlignment="1">
      <alignment horizontal="center" vertical="center"/>
    </xf>
    <xf numFmtId="0" fontId="0" fillId="0" borderId="41" xfId="0" applyFont="1" applyBorder="1" applyAlignment="1">
      <alignment horizontal="center"/>
    </xf>
    <xf numFmtId="0" fontId="0" fillId="0" borderId="42" xfId="0" applyFont="1" applyBorder="1" applyAlignment="1">
      <alignment horizontal="center"/>
    </xf>
    <xf numFmtId="0" fontId="0" fillId="0" borderId="43" xfId="0" applyFont="1" applyBorder="1" applyAlignment="1">
      <alignment horizont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49" xfId="0" applyFont="1" applyBorder="1" applyAlignment="1">
      <alignment horizontal="center" vertical="center"/>
    </xf>
    <xf numFmtId="0" fontId="6" fillId="0" borderId="10" xfId="0" applyFont="1" applyBorder="1" applyAlignment="1">
      <alignment horizontal="center" vertical="center"/>
    </xf>
    <xf numFmtId="0" fontId="6" fillId="0" borderId="50" xfId="0" applyFont="1" applyBorder="1" applyAlignment="1">
      <alignment horizontal="center" vertical="center"/>
    </xf>
    <xf numFmtId="0" fontId="0" fillId="0" borderId="21" xfId="0" applyFont="1" applyBorder="1" applyAlignment="1">
      <alignment horizontal="center" vertical="center" wrapText="1"/>
    </xf>
    <xf numFmtId="0" fontId="0" fillId="0" borderId="35" xfId="0" applyFont="1" applyBorder="1" applyAlignment="1">
      <alignment horizontal="center" vertical="center"/>
    </xf>
    <xf numFmtId="0" fontId="0" fillId="0" borderId="12" xfId="0" applyFont="1" applyBorder="1" applyAlignment="1">
      <alignment horizontal="center" vertical="center"/>
    </xf>
    <xf numFmtId="0" fontId="0" fillId="0" borderId="14" xfId="0" applyFont="1" applyBorder="1" applyAlignment="1">
      <alignment horizontal="center" vertical="center"/>
    </xf>
    <xf numFmtId="0" fontId="0" fillId="0" borderId="33" xfId="0" applyFont="1" applyBorder="1" applyAlignment="1">
      <alignment horizontal="center" vertical="center"/>
    </xf>
    <xf numFmtId="0" fontId="0" fillId="0" borderId="34" xfId="0" applyFont="1" applyBorder="1" applyAlignment="1">
      <alignment horizontal="center" vertical="center"/>
    </xf>
    <xf numFmtId="0" fontId="0" fillId="0" borderId="37" xfId="0" applyFont="1" applyBorder="1" applyAlignment="1">
      <alignment horizontal="center" vertical="center"/>
    </xf>
    <xf numFmtId="0" fontId="0" fillId="0" borderId="36" xfId="0" applyFont="1" applyBorder="1" applyAlignment="1">
      <alignment horizontal="center" vertical="center"/>
    </xf>
    <xf numFmtId="0" fontId="0" fillId="0" borderId="40" xfId="0" applyFont="1" applyBorder="1" applyAlignment="1">
      <alignment horizontal="center" vertical="center"/>
    </xf>
    <xf numFmtId="0" fontId="0" fillId="0" borderId="4" xfId="0" applyFont="1" applyBorder="1" applyAlignment="1">
      <alignment horizontal="center" vertical="center"/>
    </xf>
    <xf numFmtId="0" fontId="0" fillId="0" borderId="19" xfId="0" applyFont="1" applyBorder="1" applyAlignment="1">
      <alignment horizontal="center" vertical="center"/>
    </xf>
    <xf numFmtId="0" fontId="0" fillId="0" borderId="22" xfId="0" applyFont="1" applyBorder="1" applyAlignment="1">
      <alignment horizontal="center" vertical="center"/>
    </xf>
    <xf numFmtId="0" fontId="6" fillId="0" borderId="4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47" xfId="0" applyFont="1" applyBorder="1" applyAlignment="1">
      <alignment horizontal="center" vertical="center"/>
    </xf>
    <xf numFmtId="0" fontId="6" fillId="0" borderId="18" xfId="0" applyFont="1" applyBorder="1" applyAlignment="1">
      <alignment horizontal="center" vertical="center"/>
    </xf>
    <xf numFmtId="0" fontId="0" fillId="0" borderId="47"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7" fillId="0" borderId="47" xfId="0" applyFont="1" applyBorder="1" applyAlignment="1">
      <alignment horizontal="center" vertical="center"/>
    </xf>
    <xf numFmtId="0" fontId="7" fillId="0" borderId="18" xfId="0" applyFont="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 Are you satisfied with the information we gave you on how our system operates in our help layout?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9443048859500835E-2"/>
          <c:y val="0.30174199828560638"/>
          <c:w val="0.8175501552118466"/>
          <c:h val="0.50046153026582785"/>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A4D8-467E-AA69-20109EFED2A4}"/>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A4D8-467E-AA69-20109EFED2A4}"/>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A4D8-467E-AA69-20109EFED2A4}"/>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A4D8-467E-AA69-20109EFED2A4}"/>
              </c:ext>
            </c:extLst>
          </c:dPt>
          <c:dPt>
            <c:idx val="4"/>
            <c:bubble3D val="0"/>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9-A4D8-467E-AA69-20109EFED2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'Form Responses 1'!$F$33:$F$37</c:f>
              <c:strCache>
                <c:ptCount val="5"/>
                <c:pt idx="0">
                  <c:v>Highly satisfied</c:v>
                </c:pt>
                <c:pt idx="1">
                  <c:v>satisfied</c:v>
                </c:pt>
                <c:pt idx="2">
                  <c:v>Neutral</c:v>
                </c:pt>
                <c:pt idx="3">
                  <c:v>Unsatisfied</c:v>
                </c:pt>
                <c:pt idx="4">
                  <c:v>Highly unsatisfied</c:v>
                </c:pt>
              </c:strCache>
            </c:strRef>
          </c:cat>
          <c:val>
            <c:numRef>
              <c:f>'Form Responses 1'!$H$33:$H$37</c:f>
              <c:numCache>
                <c:formatCode>0%</c:formatCode>
                <c:ptCount val="5"/>
                <c:pt idx="0">
                  <c:v>0.47619047619047616</c:v>
                </c:pt>
                <c:pt idx="1">
                  <c:v>0.52380952380952384</c:v>
                </c:pt>
                <c:pt idx="2">
                  <c:v>0</c:v>
                </c:pt>
                <c:pt idx="3">
                  <c:v>0</c:v>
                </c:pt>
                <c:pt idx="4">
                  <c:v>0</c:v>
                </c:pt>
              </c:numCache>
            </c:numRef>
          </c:val>
          <c:extLst xmlns:c16r2="http://schemas.microsoft.com/office/drawing/2015/06/chart">
            <c:ext xmlns:c16="http://schemas.microsoft.com/office/drawing/2014/chart" uri="{C3380CC4-5D6E-409C-BE32-E72D297353CC}">
              <c16:uniqueId val="{0000000A-A4D8-467E-AA69-20109EFED2A4}"/>
            </c:ext>
          </c:extLst>
        </c:ser>
        <c:dLbls>
          <c:dLblPos val="bestFit"/>
          <c:showLegendKey val="0"/>
          <c:showVal val="1"/>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'Form Responses 1'!$H$94:$H$95</c:f>
              <c:strCache>
                <c:ptCount val="2"/>
                <c:pt idx="0">
                  <c:v>Fluctuation  Level Under [1.50]</c:v>
                </c:pt>
              </c:strCache>
            </c:strRef>
          </c:tx>
          <c:spPr>
            <a:solidFill>
              <a:schemeClr val="accent1"/>
            </a:solidFill>
            <a:ln>
              <a:noFill/>
            </a:ln>
            <a:effectLst/>
            <a:sp3d/>
          </c:spPr>
          <c:invertIfNegative val="0"/>
          <c:dLbls>
            <c:dLbl>
              <c:idx val="0"/>
              <c:layout>
                <c:manualLayout>
                  <c:x val="2.0438833010228107E-2"/>
                  <c:y val="-2.480358818231449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
                  <c:y val="-2.861952482574765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7.630497657151826E-2"/>
                  <c:y val="-1.335577825201557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
                  <c:y val="-1.526374657373208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6.8129443367427028E-3"/>
                  <c:y val="-3.815936643433024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5.450355469394162E-3"/>
                  <c:y val="-3.052749314746423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4.0877666020456213E-3"/>
                  <c:y val="-3.4343429790897259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'Form Responses 1'!$B$82:$B$88</c:f>
              <c:numCache>
                <c:formatCode>General</c:formatCode>
                <c:ptCount val="7"/>
                <c:pt idx="0">
                  <c:v>-0.215</c:v>
                </c:pt>
                <c:pt idx="1">
                  <c:v>0.19</c:v>
                </c:pt>
                <c:pt idx="2">
                  <c:v>0.4</c:v>
                </c:pt>
                <c:pt idx="3">
                  <c:v>-1.2500000000000001E-2</c:v>
                </c:pt>
                <c:pt idx="4">
                  <c:v>0.29499999999999998</c:v>
                </c:pt>
                <c:pt idx="5">
                  <c:v>9.2499999999999999E-2</c:v>
                </c:pt>
                <c:pt idx="6">
                  <c:v>0.125</c:v>
                </c:pt>
              </c:numCache>
            </c:numRef>
          </c:val>
        </c:ser>
        <c:dLbls>
          <c:showLegendKey val="0"/>
          <c:showVal val="1"/>
          <c:showCatName val="0"/>
          <c:showSerName val="0"/>
          <c:showPercent val="0"/>
          <c:showBubbleSize val="0"/>
        </c:dLbls>
        <c:gapWidth val="150"/>
        <c:shape val="box"/>
        <c:axId val="2009840432"/>
        <c:axId val="2009832816"/>
        <c:axId val="0"/>
      </c:bar3DChart>
      <c:catAx>
        <c:axId val="200984043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Context</a:t>
                </a:r>
                <a:r>
                  <a:rPr lang="en-US" sz="1400" baseline="0"/>
                  <a:t> Level</a:t>
                </a:r>
                <a:endParaRPr lang="en-US" sz="1400"/>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832816"/>
        <c:crosses val="autoZero"/>
        <c:auto val="1"/>
        <c:lblAlgn val="ctr"/>
        <c:lblOffset val="100"/>
        <c:noMultiLvlLbl val="0"/>
      </c:catAx>
      <c:valAx>
        <c:axId val="200983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Negative</a:t>
                </a:r>
                <a:r>
                  <a:rPr lang="en-US" sz="1400" baseline="0"/>
                  <a:t> or Positive Feedback</a:t>
                </a:r>
                <a:endParaRPr lang="en-US" sz="1400"/>
              </a:p>
            </c:rich>
          </c:tx>
          <c:layout>
            <c:manualLayout>
              <c:xMode val="edge"/>
              <c:yMode val="edge"/>
              <c:x val="1.3994002248593502E-2"/>
              <c:y val="0.32875856613927118"/>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840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1. Are you satisfied with the information we gave you on how our system operates in our help layout?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dPt>
            <c:idx val="0"/>
            <c:invertIfNegative val="0"/>
            <c:bubble3D val="0"/>
            <c:spPr>
              <a:solidFill>
                <a:schemeClr val="accent1">
                  <a:lumMod val="75000"/>
                </a:schemeClr>
              </a:solidFill>
              <a:ln>
                <a:noFill/>
              </a:ln>
              <a:effectLst/>
              <a:sp3d/>
            </c:spPr>
            <c:extLst xmlns:c16r2="http://schemas.microsoft.com/office/drawing/2015/06/chart">
              <c:ext xmlns:c16="http://schemas.microsoft.com/office/drawing/2014/chart" uri="{C3380CC4-5D6E-409C-BE32-E72D297353CC}">
                <c16:uniqueId val="{00000001-BA02-48E4-9016-D87AEFE98C80}"/>
              </c:ext>
            </c:extLst>
          </c:dPt>
          <c:dPt>
            <c:idx val="1"/>
            <c:invertIfNegative val="0"/>
            <c:bubble3D val="0"/>
            <c:spPr>
              <a:solidFill>
                <a:schemeClr val="accent1">
                  <a:lumMod val="60000"/>
                  <a:lumOff val="40000"/>
                </a:schemeClr>
              </a:solidFill>
              <a:ln>
                <a:noFill/>
              </a:ln>
              <a:effectLst/>
              <a:sp3d/>
            </c:spPr>
            <c:extLst xmlns:c16r2="http://schemas.microsoft.com/office/drawing/2015/06/chart">
              <c:ext xmlns:c16="http://schemas.microsoft.com/office/drawing/2014/chart" uri="{C3380CC4-5D6E-409C-BE32-E72D297353CC}">
                <c16:uniqueId val="{00000003-BA02-48E4-9016-D87AEFE98C80}"/>
              </c:ext>
            </c:extLst>
          </c:dPt>
          <c:dPt>
            <c:idx val="2"/>
            <c:invertIfNegative val="0"/>
            <c:bubble3D val="0"/>
            <c:spPr>
              <a:solidFill>
                <a:schemeClr val="accent1">
                  <a:lumMod val="60000"/>
                  <a:lumOff val="40000"/>
                </a:schemeClr>
              </a:solidFill>
              <a:ln>
                <a:noFill/>
              </a:ln>
              <a:effectLst/>
              <a:sp3d/>
            </c:spPr>
            <c:extLst xmlns:c16r2="http://schemas.microsoft.com/office/drawing/2015/06/chart">
              <c:ext xmlns:c16="http://schemas.microsoft.com/office/drawing/2014/chart" uri="{C3380CC4-5D6E-409C-BE32-E72D297353CC}">
                <c16:uniqueId val="{00000005-BA02-48E4-9016-D87AEFE98C80}"/>
              </c:ext>
            </c:extLst>
          </c:dPt>
          <c:dPt>
            <c:idx val="3"/>
            <c:invertIfNegative val="0"/>
            <c:bubble3D val="0"/>
            <c:spPr>
              <a:solidFill>
                <a:schemeClr val="accent1">
                  <a:lumMod val="40000"/>
                  <a:lumOff val="60000"/>
                </a:schemeClr>
              </a:solidFill>
              <a:ln>
                <a:noFill/>
              </a:ln>
              <a:effectLst/>
              <a:sp3d/>
            </c:spPr>
            <c:extLst xmlns:c16r2="http://schemas.microsoft.com/office/drawing/2015/06/chart">
              <c:ext xmlns:c16="http://schemas.microsoft.com/office/drawing/2014/chart" uri="{C3380CC4-5D6E-409C-BE32-E72D297353CC}">
                <c16:uniqueId val="{00000007-BA02-48E4-9016-D87AEFE98C80}"/>
              </c:ext>
            </c:extLst>
          </c:dPt>
          <c:dPt>
            <c:idx val="4"/>
            <c:invertIfNegative val="0"/>
            <c:bubble3D val="0"/>
            <c:spPr>
              <a:solidFill>
                <a:schemeClr val="accent1">
                  <a:lumMod val="20000"/>
                  <a:lumOff val="80000"/>
                </a:schemeClr>
              </a:solidFill>
              <a:ln>
                <a:noFill/>
              </a:ln>
              <a:effectLst/>
              <a:sp3d/>
            </c:spPr>
            <c:extLst xmlns:c16r2="http://schemas.microsoft.com/office/drawing/2015/06/chart">
              <c:ext xmlns:c16="http://schemas.microsoft.com/office/drawing/2014/chart" uri="{C3380CC4-5D6E-409C-BE32-E72D297353CC}">
                <c16:uniqueId val="{00000009-BA02-48E4-9016-D87AEFE98C80}"/>
              </c:ext>
            </c:extLst>
          </c:dPt>
          <c:cat>
            <c:strRef>
              <c:f>'Form Responses 1'!$F$33:$F$37</c:f>
              <c:strCache>
                <c:ptCount val="5"/>
                <c:pt idx="0">
                  <c:v>Highly satisfied</c:v>
                </c:pt>
                <c:pt idx="1">
                  <c:v>satisfied</c:v>
                </c:pt>
                <c:pt idx="2">
                  <c:v>Neutral</c:v>
                </c:pt>
                <c:pt idx="3">
                  <c:v>Unsatisfied</c:v>
                </c:pt>
                <c:pt idx="4">
                  <c:v>Highly unsatisfied</c:v>
                </c:pt>
              </c:strCache>
            </c:strRef>
          </c:cat>
          <c:val>
            <c:numRef>
              <c:f>'Form Responses 1'!$H$33:$H$37</c:f>
              <c:numCache>
                <c:formatCode>0%</c:formatCode>
                <c:ptCount val="5"/>
                <c:pt idx="0">
                  <c:v>0.47619047619047616</c:v>
                </c:pt>
                <c:pt idx="1">
                  <c:v>0.52380952380952384</c:v>
                </c:pt>
                <c:pt idx="2">
                  <c:v>0</c:v>
                </c:pt>
                <c:pt idx="3">
                  <c:v>0</c:v>
                </c:pt>
                <c:pt idx="4">
                  <c:v>0</c:v>
                </c:pt>
              </c:numCache>
            </c:numRef>
          </c:val>
          <c:extLst xmlns:c16r2="http://schemas.microsoft.com/office/drawing/2015/06/chart">
            <c:ext xmlns:c16="http://schemas.microsoft.com/office/drawing/2014/chart" uri="{C3380CC4-5D6E-409C-BE32-E72D297353CC}">
              <c16:uniqueId val="{0000000A-BA02-48E4-9016-D87AEFE98C80}"/>
            </c:ext>
          </c:extLst>
        </c:ser>
        <c:dLbls>
          <c:showLegendKey val="0"/>
          <c:showVal val="0"/>
          <c:showCatName val="0"/>
          <c:showSerName val="0"/>
          <c:showPercent val="0"/>
          <c:showBubbleSize val="0"/>
        </c:dLbls>
        <c:gapWidth val="150"/>
        <c:shape val="box"/>
        <c:axId val="2005934640"/>
        <c:axId val="2005931920"/>
        <c:axId val="0"/>
      </c:bar3DChart>
      <c:catAx>
        <c:axId val="20059346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Level</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931920"/>
        <c:crosses val="autoZero"/>
        <c:auto val="1"/>
        <c:lblAlgn val="ctr"/>
        <c:lblOffset val="100"/>
        <c:noMultiLvlLbl val="0"/>
      </c:catAx>
      <c:valAx>
        <c:axId val="200593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Percentage</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934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5. How much are you satisfied by the variety of restaurant meals we offer on our website?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A306-46E5-ADE3-9F44240B166C}"/>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A306-46E5-ADE3-9F44240B166C}"/>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A306-46E5-ADE3-9F44240B166C}"/>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A306-46E5-ADE3-9F44240B166C}"/>
              </c:ext>
            </c:extLst>
          </c:dPt>
          <c:dPt>
            <c:idx val="4"/>
            <c:bubble3D val="0"/>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9-A306-46E5-ADE3-9F44240B16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'Form Responses 1'!$J$33:$J$37</c:f>
              <c:strCache>
                <c:ptCount val="5"/>
                <c:pt idx="0">
                  <c:v>Highly satisfied</c:v>
                </c:pt>
                <c:pt idx="1">
                  <c:v>satisfied</c:v>
                </c:pt>
                <c:pt idx="2">
                  <c:v>Neutral</c:v>
                </c:pt>
                <c:pt idx="3">
                  <c:v>Unsatisfied</c:v>
                </c:pt>
                <c:pt idx="4">
                  <c:v>Highly unsatisfied</c:v>
                </c:pt>
              </c:strCache>
            </c:strRef>
          </c:cat>
          <c:val>
            <c:numRef>
              <c:f>'Form Responses 1'!$L$33:$L$37</c:f>
              <c:numCache>
                <c:formatCode>0%</c:formatCode>
                <c:ptCount val="5"/>
                <c:pt idx="0">
                  <c:v>0.38095238095238093</c:v>
                </c:pt>
                <c:pt idx="1">
                  <c:v>0.5714285714285714</c:v>
                </c:pt>
                <c:pt idx="2">
                  <c:v>4.7619047619047616E-2</c:v>
                </c:pt>
                <c:pt idx="3">
                  <c:v>0</c:v>
                </c:pt>
                <c:pt idx="4">
                  <c:v>0</c:v>
                </c:pt>
              </c:numCache>
            </c:numRef>
          </c:val>
          <c:extLst xmlns:c16r2="http://schemas.microsoft.com/office/drawing/2015/06/chart">
            <c:ext xmlns:c16="http://schemas.microsoft.com/office/drawing/2014/chart" uri="{C3380CC4-5D6E-409C-BE32-E72D297353CC}">
              <c16:uniqueId val="{0000000A-A306-46E5-ADE3-9F44240B166C}"/>
            </c:ext>
          </c:extLst>
        </c:ser>
        <c:dLbls>
          <c:dLblPos val="bestFit"/>
          <c:showLegendKey val="0"/>
          <c:showVal val="1"/>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5. How much are you satisfied by the variety of restaurant meals we offer on our website?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'Form Responses 1'!$J$33</c:f>
              <c:strCache>
                <c:ptCount val="1"/>
                <c:pt idx="0">
                  <c:v>Highly satisfied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'Form Responses 1'!$L$33</c:f>
              <c:numCache>
                <c:formatCode>0%</c:formatCode>
                <c:ptCount val="1"/>
                <c:pt idx="0">
                  <c:v>0.38095238095238093</c:v>
                </c:pt>
              </c:numCache>
            </c:numRef>
          </c:val>
          <c:extLst xmlns:c16r2="http://schemas.microsoft.com/office/drawing/2015/06/chart">
            <c:ext xmlns:c16="http://schemas.microsoft.com/office/drawing/2014/chart" uri="{C3380CC4-5D6E-409C-BE32-E72D297353CC}">
              <c16:uniqueId val="{00000000-A392-45A5-B5C0-D24BF4741BDC}"/>
            </c:ext>
          </c:extLst>
        </c:ser>
        <c:ser>
          <c:idx val="1"/>
          <c:order val="1"/>
          <c:tx>
            <c:strRef>
              <c:f>'Form Responses 1'!$J$34</c:f>
              <c:strCache>
                <c:ptCount val="1"/>
                <c:pt idx="0">
                  <c:v>satisfied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'Form Responses 1'!$L$34</c:f>
              <c:numCache>
                <c:formatCode>0%</c:formatCode>
                <c:ptCount val="1"/>
                <c:pt idx="0">
                  <c:v>0.5714285714285714</c:v>
                </c:pt>
              </c:numCache>
            </c:numRef>
          </c:val>
          <c:extLst xmlns:c16r2="http://schemas.microsoft.com/office/drawing/2015/06/chart">
            <c:ext xmlns:c16="http://schemas.microsoft.com/office/drawing/2014/chart" uri="{C3380CC4-5D6E-409C-BE32-E72D297353CC}">
              <c16:uniqueId val="{00000001-A392-45A5-B5C0-D24BF4741BDC}"/>
            </c:ext>
          </c:extLst>
        </c:ser>
        <c:ser>
          <c:idx val="2"/>
          <c:order val="2"/>
          <c:tx>
            <c:strRef>
              <c:f>'Form Responses 1'!$J$35</c:f>
              <c:strCache>
                <c:ptCount val="1"/>
                <c:pt idx="0">
                  <c:v>Neutral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'Form Responses 1'!$L$35</c:f>
              <c:numCache>
                <c:formatCode>0%</c:formatCode>
                <c:ptCount val="1"/>
                <c:pt idx="0">
                  <c:v>4.7619047619047616E-2</c:v>
                </c:pt>
              </c:numCache>
            </c:numRef>
          </c:val>
          <c:extLst xmlns:c16r2="http://schemas.microsoft.com/office/drawing/2015/06/chart">
            <c:ext xmlns:c16="http://schemas.microsoft.com/office/drawing/2014/chart" uri="{C3380CC4-5D6E-409C-BE32-E72D297353CC}">
              <c16:uniqueId val="{00000002-A392-45A5-B5C0-D24BF4741BDC}"/>
            </c:ext>
          </c:extLst>
        </c:ser>
        <c:ser>
          <c:idx val="3"/>
          <c:order val="3"/>
          <c:tx>
            <c:strRef>
              <c:f>'Form Responses 1'!$J$36</c:f>
              <c:strCache>
                <c:ptCount val="1"/>
                <c:pt idx="0">
                  <c:v>Unsatisfied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'Form Responses 1'!$L$36</c:f>
              <c:numCache>
                <c:formatCode>0%</c:formatCode>
                <c:ptCount val="1"/>
                <c:pt idx="0">
                  <c:v>0</c:v>
                </c:pt>
              </c:numCache>
            </c:numRef>
          </c:val>
          <c:extLst xmlns:c16r2="http://schemas.microsoft.com/office/drawing/2015/06/chart">
            <c:ext xmlns:c16="http://schemas.microsoft.com/office/drawing/2014/chart" uri="{C3380CC4-5D6E-409C-BE32-E72D297353CC}">
              <c16:uniqueId val="{00000003-A392-45A5-B5C0-D24BF4741BDC}"/>
            </c:ext>
          </c:extLst>
        </c:ser>
        <c:ser>
          <c:idx val="4"/>
          <c:order val="4"/>
          <c:tx>
            <c:strRef>
              <c:f>'Form Responses 1'!$J$37</c:f>
              <c:strCache>
                <c:ptCount val="1"/>
                <c:pt idx="0">
                  <c:v>Highly unsatisfied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'Form Responses 1'!$L$37</c:f>
              <c:numCache>
                <c:formatCode>0%</c:formatCode>
                <c:ptCount val="1"/>
                <c:pt idx="0">
                  <c:v>0</c:v>
                </c:pt>
              </c:numCache>
            </c:numRef>
          </c:val>
          <c:extLst xmlns:c16r2="http://schemas.microsoft.com/office/drawing/2015/06/chart">
            <c:ext xmlns:c16="http://schemas.microsoft.com/office/drawing/2014/chart" uri="{C3380CC4-5D6E-409C-BE32-E72D297353CC}">
              <c16:uniqueId val="{00000004-A392-45A5-B5C0-D24BF4741BDC}"/>
            </c:ext>
          </c:extLst>
        </c:ser>
        <c:dLbls>
          <c:dLblPos val="outEnd"/>
          <c:showLegendKey val="0"/>
          <c:showVal val="1"/>
          <c:showCatName val="0"/>
          <c:showSerName val="0"/>
          <c:showPercent val="0"/>
          <c:showBubbleSize val="0"/>
        </c:dLbls>
        <c:gapWidth val="219"/>
        <c:overlap val="-27"/>
        <c:axId val="2005934096"/>
        <c:axId val="2005941168"/>
      </c:barChart>
      <c:catAx>
        <c:axId val="200593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Satisfaction</a:t>
                </a:r>
                <a:r>
                  <a:rPr lang="en-US" baseline="0"/>
                  <a:t> Level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941168"/>
        <c:crosses val="autoZero"/>
        <c:auto val="1"/>
        <c:lblAlgn val="ctr"/>
        <c:lblOffset val="100"/>
        <c:noMultiLvlLbl val="0"/>
      </c:catAx>
      <c:valAx>
        <c:axId val="2005941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9340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'Form Responses 1'!$Q$91</c:f>
              <c:strCache>
                <c:ptCount val="1"/>
                <c:pt idx="0">
                  <c:v>Weighted Average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6.3539767606726041E-2"/>
                  <c:y val="-2.1415007558086048E-17"/>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381299295798382E-2"/>
                  <c:y val="7.008628891444616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2.7625985915967741E-2"/>
                  <c:y val="6.074145039252001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8.8403154931097044E-2"/>
                  <c:y val="0"/>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1.3812992957983971E-2"/>
                  <c:y val="6.074145039252001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2"/>
              <c:layout>
                <c:manualLayout>
                  <c:x val="3.0388584507564625E-2"/>
                  <c:y val="-6.5413869653483087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'Form Responses 1'!$P$92:$P$105</c:f>
              <c:strCache>
                <c:ptCount val="13"/>
                <c:pt idx="0">
                  <c:v>Q1</c:v>
                </c:pt>
                <c:pt idx="2">
                  <c:v>Q3</c:v>
                </c:pt>
                <c:pt idx="4">
                  <c:v>Q5</c:v>
                </c:pt>
                <c:pt idx="6">
                  <c:v>Q7</c:v>
                </c:pt>
                <c:pt idx="8">
                  <c:v>Q10</c:v>
                </c:pt>
                <c:pt idx="10">
                  <c:v>Q11</c:v>
                </c:pt>
                <c:pt idx="12">
                  <c:v>Q12</c:v>
                </c:pt>
              </c:strCache>
            </c:strRef>
          </c:cat>
          <c:val>
            <c:numRef>
              <c:f>'Form Responses 1'!$Q$92:$Q$105</c:f>
              <c:numCache>
                <c:formatCode>General</c:formatCode>
                <c:ptCount val="14"/>
                <c:pt idx="0">
                  <c:v>4.4800000000000004</c:v>
                </c:pt>
                <c:pt idx="2">
                  <c:v>2.4300000000000002</c:v>
                </c:pt>
                <c:pt idx="4">
                  <c:v>4.33</c:v>
                </c:pt>
                <c:pt idx="6">
                  <c:v>4.43</c:v>
                </c:pt>
                <c:pt idx="8">
                  <c:v>4.4800000000000004</c:v>
                </c:pt>
                <c:pt idx="10">
                  <c:v>4.57</c:v>
                </c:pt>
                <c:pt idx="12">
                  <c:v>4.6100000000000003</c:v>
                </c:pt>
              </c:numCache>
            </c:numRef>
          </c:val>
          <c:extLst xmlns:c16r2="http://schemas.microsoft.com/office/drawing/2015/06/chart">
            <c:ext xmlns:c16="http://schemas.microsoft.com/office/drawing/2014/chart" uri="{C3380CC4-5D6E-409C-BE32-E72D297353CC}">
              <c16:uniqueId val="{00000000-1AC7-4D7D-ADA7-9FB91252611B}"/>
            </c:ext>
          </c:extLst>
        </c:ser>
        <c:dLbls>
          <c:showLegendKey val="0"/>
          <c:showVal val="1"/>
          <c:showCatName val="0"/>
          <c:showSerName val="0"/>
          <c:showPercent val="0"/>
          <c:showBubbleSize val="0"/>
        </c:dLbls>
        <c:axId val="2005926480"/>
        <c:axId val="2005927024"/>
      </c:radarChart>
      <c:catAx>
        <c:axId val="200592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927024"/>
        <c:crosses val="autoZero"/>
        <c:auto val="1"/>
        <c:lblAlgn val="ctr"/>
        <c:lblOffset val="100"/>
        <c:noMultiLvlLbl val="0"/>
      </c:catAx>
      <c:valAx>
        <c:axId val="200592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926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'Form Responses 1'!$Q$112</c:f>
              <c:strCache>
                <c:ptCount val="1"/>
                <c:pt idx="0">
                  <c:v>Weighted Average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9.1241650605218813E-2"/>
                  <c:y val="2.3334350000551205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4E6A-4177-9066-1DFBA764DC10}"/>
                </c:ext>
                <c:ext xmlns:c15="http://schemas.microsoft.com/office/drawing/2012/chart" uri="{CE6537A1-D6FC-4f65-9D91-7224C49458BB}">
                  <c15:layout/>
                </c:ext>
              </c:extLst>
            </c:dLbl>
            <c:dLbl>
              <c:idx val="5"/>
              <c:layout>
                <c:manualLayout>
                  <c:x val="-3.0413883535072954E-2"/>
                  <c:y val="0.1166717500027560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4E6A-4177-9066-1DFBA764DC10}"/>
                </c:ext>
                <c:ext xmlns:c15="http://schemas.microsoft.com/office/drawing/2012/chart" uri="{CE6537A1-D6FC-4f65-9D91-7224C49458BB}">
                  <c15:layout/>
                </c:ext>
              </c:extLst>
            </c:dLbl>
            <c:dLbl>
              <c:idx val="6"/>
              <c:layout>
                <c:manualLayout>
                  <c:x val="-4.4238376051015223E-2"/>
                  <c:y val="-5.600244000132289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4E6A-4177-9066-1DFBA764DC10}"/>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'Form Responses 1'!$P$113:$P$119</c:f>
              <c:strCache>
                <c:ptCount val="7"/>
                <c:pt idx="0">
                  <c:v>Q2</c:v>
                </c:pt>
                <c:pt idx="2">
                  <c:v>Q4</c:v>
                </c:pt>
                <c:pt idx="4">
                  <c:v>Q6</c:v>
                </c:pt>
                <c:pt idx="5">
                  <c:v>Q8</c:v>
                </c:pt>
                <c:pt idx="6">
                  <c:v>Q9</c:v>
                </c:pt>
              </c:strCache>
            </c:strRef>
          </c:cat>
          <c:val>
            <c:numRef>
              <c:f>'Form Responses 1'!$Q$113:$Q$119</c:f>
              <c:numCache>
                <c:formatCode>General</c:formatCode>
                <c:ptCount val="7"/>
                <c:pt idx="0">
                  <c:v>1.9</c:v>
                </c:pt>
                <c:pt idx="2">
                  <c:v>0.67</c:v>
                </c:pt>
                <c:pt idx="4">
                  <c:v>1.81</c:v>
                </c:pt>
                <c:pt idx="5">
                  <c:v>1.57</c:v>
                </c:pt>
                <c:pt idx="6">
                  <c:v>1.9</c:v>
                </c:pt>
              </c:numCache>
            </c:numRef>
          </c:val>
          <c:extLst xmlns:c16r2="http://schemas.microsoft.com/office/drawing/2015/06/chart">
            <c:ext xmlns:c16="http://schemas.microsoft.com/office/drawing/2014/chart" uri="{C3380CC4-5D6E-409C-BE32-E72D297353CC}">
              <c16:uniqueId val="{00000000-4E6A-4177-9066-1DFBA764DC10}"/>
            </c:ext>
          </c:extLst>
        </c:ser>
        <c:dLbls>
          <c:showLegendKey val="0"/>
          <c:showVal val="1"/>
          <c:showCatName val="0"/>
          <c:showSerName val="0"/>
          <c:showPercent val="0"/>
          <c:showBubbleSize val="0"/>
        </c:dLbls>
        <c:axId val="2005927568"/>
        <c:axId val="2005928112"/>
      </c:radarChart>
      <c:catAx>
        <c:axId val="200592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928112"/>
        <c:crosses val="autoZero"/>
        <c:auto val="1"/>
        <c:lblAlgn val="ctr"/>
        <c:lblOffset val="100"/>
        <c:noMultiLvlLbl val="0"/>
      </c:catAx>
      <c:valAx>
        <c:axId val="200592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927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Weighted</a:t>
            </a:r>
            <a:r>
              <a:rPr lang="en-US" baseline="0"/>
              <a:t> Average (1) Radar Chart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'Form Responses 1'!$Q$91</c:f>
              <c:strCache>
                <c:ptCount val="1"/>
                <c:pt idx="0">
                  <c:v>Weighted Average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0.11666666666666657"/>
                  <c:y val="-2.1218890680033321E-17"/>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5.833333333333323E-2"/>
                  <c:y val="8.333333333333332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7.2222222222222118E-2"/>
                  <c:y val="2.314814814814814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5.5555555555555552E-2"/>
                  <c:y val="0.10185185185185185"/>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1.3888888888888888E-2"/>
                  <c:y val="-0.11574074074074071"/>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'Form Responses 1'!$U$78:$U$84</c:f>
              <c:strCache>
                <c:ptCount val="7"/>
                <c:pt idx="0">
                  <c:v>Q1</c:v>
                </c:pt>
                <c:pt idx="1">
                  <c:v>Q3</c:v>
                </c:pt>
                <c:pt idx="2">
                  <c:v>Q5</c:v>
                </c:pt>
                <c:pt idx="3">
                  <c:v>Q7</c:v>
                </c:pt>
                <c:pt idx="4">
                  <c:v>Q10</c:v>
                </c:pt>
                <c:pt idx="5">
                  <c:v>Q11</c:v>
                </c:pt>
                <c:pt idx="6">
                  <c:v>Q12</c:v>
                </c:pt>
              </c:strCache>
            </c:strRef>
          </c:cat>
          <c:val>
            <c:numRef>
              <c:f>'Form Responses 1'!$V$78:$V$84</c:f>
              <c:numCache>
                <c:formatCode>General</c:formatCode>
                <c:ptCount val="7"/>
                <c:pt idx="0">
                  <c:v>4.4800000000000004</c:v>
                </c:pt>
                <c:pt idx="1">
                  <c:v>2.4300000000000002</c:v>
                </c:pt>
                <c:pt idx="2">
                  <c:v>4.33</c:v>
                </c:pt>
                <c:pt idx="3">
                  <c:v>4.43</c:v>
                </c:pt>
                <c:pt idx="4">
                  <c:v>4.4800000000000004</c:v>
                </c:pt>
                <c:pt idx="5">
                  <c:v>4.57</c:v>
                </c:pt>
                <c:pt idx="6">
                  <c:v>4.6100000000000003</c:v>
                </c:pt>
              </c:numCache>
            </c:numRef>
          </c:val>
        </c:ser>
        <c:dLbls>
          <c:showLegendKey val="0"/>
          <c:showVal val="1"/>
          <c:showCatName val="0"/>
          <c:showSerName val="0"/>
          <c:showPercent val="0"/>
          <c:showBubbleSize val="0"/>
        </c:dLbls>
        <c:axId val="2005936272"/>
        <c:axId val="2005933552"/>
      </c:radarChart>
      <c:catAx>
        <c:axId val="200593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933552"/>
        <c:crosses val="autoZero"/>
        <c:auto val="1"/>
        <c:lblAlgn val="ctr"/>
        <c:lblOffset val="100"/>
        <c:noMultiLvlLbl val="0"/>
      </c:catAx>
      <c:valAx>
        <c:axId val="200593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936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Weighted Average (2) Radar</a:t>
            </a:r>
            <a:r>
              <a:rPr lang="en-US" baseline="0"/>
              <a:t> Chart</a:t>
            </a:r>
            <a:endParaRPr lang="en-US"/>
          </a:p>
        </c:rich>
      </c:tx>
      <c:layout>
        <c:manualLayout>
          <c:xMode val="edge"/>
          <c:yMode val="edge"/>
          <c:x val="0.33733558835864608"/>
          <c:y val="8.71124802174931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'Form Responses 1'!$O$125</c:f>
              <c:strCache>
                <c:ptCount val="1"/>
                <c:pt idx="0">
                  <c:v>Weighted Average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7.9692602783861102E-2"/>
                  <c:y val="5.66231121413705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5.2257444448433478E-2"/>
                  <c:y val="-5.00896761250585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4.1805955558746777E-2"/>
                  <c:y val="4.355624010874655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9.1450527784758574E-3"/>
                  <c:y val="6.968998417399449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'Form Responses 1'!$N$126:$N$130</c:f>
              <c:strCache>
                <c:ptCount val="5"/>
                <c:pt idx="0">
                  <c:v>Q2</c:v>
                </c:pt>
                <c:pt idx="1">
                  <c:v>Q4</c:v>
                </c:pt>
                <c:pt idx="2">
                  <c:v>Q6</c:v>
                </c:pt>
                <c:pt idx="3">
                  <c:v>Q8</c:v>
                </c:pt>
                <c:pt idx="4">
                  <c:v>Q9</c:v>
                </c:pt>
              </c:strCache>
            </c:strRef>
          </c:cat>
          <c:val>
            <c:numRef>
              <c:f>'Form Responses 1'!$O$126:$O$130</c:f>
              <c:numCache>
                <c:formatCode>General</c:formatCode>
                <c:ptCount val="5"/>
                <c:pt idx="0">
                  <c:v>1.9</c:v>
                </c:pt>
                <c:pt idx="1">
                  <c:v>0.67</c:v>
                </c:pt>
                <c:pt idx="2">
                  <c:v>1.81</c:v>
                </c:pt>
                <c:pt idx="3">
                  <c:v>1.57</c:v>
                </c:pt>
                <c:pt idx="4">
                  <c:v>1.9</c:v>
                </c:pt>
              </c:numCache>
            </c:numRef>
          </c:val>
        </c:ser>
        <c:dLbls>
          <c:showLegendKey val="0"/>
          <c:showVal val="1"/>
          <c:showCatName val="0"/>
          <c:showSerName val="0"/>
          <c:showPercent val="0"/>
          <c:showBubbleSize val="0"/>
        </c:dLbls>
        <c:axId val="2005929744"/>
        <c:axId val="2005935184"/>
      </c:radarChart>
      <c:catAx>
        <c:axId val="200592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935184"/>
        <c:crosses val="autoZero"/>
        <c:auto val="1"/>
        <c:lblAlgn val="ctr"/>
        <c:lblOffset val="100"/>
        <c:noMultiLvlLbl val="0"/>
      </c:catAx>
      <c:valAx>
        <c:axId val="200593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929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007115814426491E-2"/>
          <c:y val="9.105122848656419E-2"/>
          <c:w val="0.91493732665543814"/>
          <c:h val="0.85655356330505494"/>
        </c:manualLayout>
      </c:layout>
      <c:bar3DChart>
        <c:barDir val="col"/>
        <c:grouping val="clustered"/>
        <c:varyColors val="0"/>
        <c:ser>
          <c:idx val="0"/>
          <c:order val="0"/>
          <c:tx>
            <c:strRef>
              <c:f>'Form Responses 1'!$H$79:$H$80</c:f>
              <c:strCache>
                <c:ptCount val="2"/>
                <c:pt idx="0">
                  <c:v>Fluctuation  Level Under [4.00]</c:v>
                </c:pt>
              </c:strCache>
            </c:strRef>
          </c:tx>
          <c:spPr>
            <a:solidFill>
              <a:schemeClr val="accent1"/>
            </a:solidFill>
            <a:ln>
              <a:noFill/>
            </a:ln>
            <a:effectLst/>
            <a:sp3d/>
          </c:spPr>
          <c:invertIfNegative val="0"/>
          <c:dLbls>
            <c:dLbl>
              <c:idx val="0"/>
              <c:layout>
                <c:manualLayout>
                  <c:x val="9.7222232854574896E-3"/>
                  <c:y val="-2.794411104446982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3888890407796413E-3"/>
                  <c:y val="-5.355954616856718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7777780815592826E-3"/>
                  <c:y val="-4.424484248707722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7777780815592826E-3"/>
                  <c:y val="-4.191616656670473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6.944445203898207E-3"/>
                  <c:y val="-4.424484248707724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2500001367016773E-2"/>
                  <c:y val="-5.123087024819467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9.7222232854575919E-3"/>
                  <c:y val="-3.7258814725959807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'Form Responses 1'!$B$73:$B$79</c:f>
              <c:numCache>
                <c:formatCode>General</c:formatCode>
                <c:ptCount val="7"/>
                <c:pt idx="0">
                  <c:v>-0.54500000000000004</c:v>
                </c:pt>
                <c:pt idx="1">
                  <c:v>0.38</c:v>
                </c:pt>
                <c:pt idx="2">
                  <c:v>0.55000000000000004</c:v>
                </c:pt>
                <c:pt idx="3">
                  <c:v>-8.2500000000000004E-2</c:v>
                </c:pt>
                <c:pt idx="4">
                  <c:v>0.46500000000000002</c:v>
                </c:pt>
                <c:pt idx="5">
                  <c:v>2.5000000000000001E-3</c:v>
                </c:pt>
                <c:pt idx="6">
                  <c:v>0.128</c:v>
                </c:pt>
              </c:numCache>
            </c:numRef>
          </c:val>
        </c:ser>
        <c:dLbls>
          <c:showLegendKey val="0"/>
          <c:showVal val="1"/>
          <c:showCatName val="0"/>
          <c:showSerName val="0"/>
          <c:showPercent val="0"/>
          <c:showBubbleSize val="0"/>
        </c:dLbls>
        <c:gapWidth val="150"/>
        <c:shape val="box"/>
        <c:axId val="2097774336"/>
        <c:axId val="2097775968"/>
        <c:axId val="0"/>
      </c:bar3DChart>
      <c:catAx>
        <c:axId val="209777433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Context</a:t>
                </a:r>
                <a:r>
                  <a:rPr lang="en-US" sz="1400" baseline="0"/>
                  <a:t> Level</a:t>
                </a:r>
                <a:endParaRPr lang="en-US" sz="1400"/>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775968"/>
        <c:crosses val="autoZero"/>
        <c:auto val="1"/>
        <c:lblAlgn val="ctr"/>
        <c:lblOffset val="100"/>
        <c:noMultiLvlLbl val="0"/>
      </c:catAx>
      <c:valAx>
        <c:axId val="2097775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a:t>Negative</a:t>
                </a:r>
                <a:r>
                  <a:rPr lang="en-US" sz="1400" b="0" baseline="0"/>
                  <a:t> or Positive Feedback</a:t>
                </a:r>
                <a:endParaRPr lang="en-US" sz="1400" b="0"/>
              </a:p>
            </c:rich>
          </c:tx>
          <c:layout>
            <c:manualLayout>
              <c:xMode val="edge"/>
              <c:yMode val="edge"/>
              <c:x val="1.2615993618618579E-2"/>
              <c:y val="0.28838306763535992"/>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774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773205</xdr:colOff>
      <xdr:row>54</xdr:row>
      <xdr:rowOff>141195</xdr:rowOff>
    </xdr:from>
    <xdr:to>
      <xdr:col>8</xdr:col>
      <xdr:colOff>414617</xdr:colOff>
      <xdr:row>70</xdr:row>
      <xdr:rowOff>11206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806824</xdr:colOff>
      <xdr:row>38</xdr:row>
      <xdr:rowOff>44825</xdr:rowOff>
    </xdr:from>
    <xdr:to>
      <xdr:col>8</xdr:col>
      <xdr:colOff>459441</xdr:colOff>
      <xdr:row>53</xdr:row>
      <xdr:rowOff>89647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946896</xdr:colOff>
      <xdr:row>53</xdr:row>
      <xdr:rowOff>96370</xdr:rowOff>
    </xdr:from>
    <xdr:to>
      <xdr:col>12</xdr:col>
      <xdr:colOff>498661</xdr:colOff>
      <xdr:row>67</xdr:row>
      <xdr:rowOff>15687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924485</xdr:colOff>
      <xdr:row>38</xdr:row>
      <xdr:rowOff>40341</xdr:rowOff>
    </xdr:from>
    <xdr:to>
      <xdr:col>12</xdr:col>
      <xdr:colOff>476250</xdr:colOff>
      <xdr:row>51</xdr:row>
      <xdr:rowOff>161364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161192</xdr:colOff>
      <xdr:row>95</xdr:row>
      <xdr:rowOff>227135</xdr:rowOff>
    </xdr:from>
    <xdr:to>
      <xdr:col>22</xdr:col>
      <xdr:colOff>153866</xdr:colOff>
      <xdr:row>103</xdr:row>
      <xdr:rowOff>175847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824033</xdr:colOff>
      <xdr:row>117</xdr:row>
      <xdr:rowOff>83029</xdr:rowOff>
    </xdr:from>
    <xdr:to>
      <xdr:col>25</xdr:col>
      <xdr:colOff>1107514</xdr:colOff>
      <xdr:row>142</xdr:row>
      <xdr:rowOff>59763</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434992</xdr:colOff>
      <xdr:row>67</xdr:row>
      <xdr:rowOff>149753</xdr:rowOff>
    </xdr:from>
    <xdr:to>
      <xdr:col>28</xdr:col>
      <xdr:colOff>1475100</xdr:colOff>
      <xdr:row>94</xdr:row>
      <xdr:rowOff>188464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1092573</xdr:colOff>
      <xdr:row>132</xdr:row>
      <xdr:rowOff>109004</xdr:rowOff>
    </xdr:from>
    <xdr:to>
      <xdr:col>17</xdr:col>
      <xdr:colOff>764037</xdr:colOff>
      <xdr:row>161</xdr:row>
      <xdr:rowOff>49307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387403</xdr:colOff>
      <xdr:row>106</xdr:row>
      <xdr:rowOff>86765</xdr:rowOff>
    </xdr:from>
    <xdr:to>
      <xdr:col>12</xdr:col>
      <xdr:colOff>694764</xdr:colOff>
      <xdr:row>135</xdr:row>
      <xdr:rowOff>11206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661147</xdr:colOff>
      <xdr:row>135</xdr:row>
      <xdr:rowOff>166687</xdr:rowOff>
    </xdr:from>
    <xdr:to>
      <xdr:col>12</xdr:col>
      <xdr:colOff>649941</xdr:colOff>
      <xdr:row>171</xdr:row>
      <xdr:rowOff>56030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C130"/>
  <sheetViews>
    <sheetView tabSelected="1" zoomScale="85" zoomScaleNormal="85" workbookViewId="0">
      <pane ySplit="1" topLeftCell="A143" activePane="bottomLeft" state="frozen"/>
      <selection pane="bottomLeft" activeCell="G172" sqref="G172"/>
    </sheetView>
  </sheetViews>
  <sheetFormatPr defaultColWidth="12.5703125" defaultRowHeight="15.75" customHeight="1" x14ac:dyDescent="0.2"/>
  <cols>
    <col min="1" max="1" width="18.85546875" style="1" customWidth="1"/>
    <col min="2" max="2" width="25.140625" style="1" customWidth="1"/>
    <col min="3" max="3" width="33.28515625" style="4" customWidth="1"/>
    <col min="4" max="5" width="18.85546875" customWidth="1"/>
    <col min="6" max="7" width="20.28515625" customWidth="1"/>
    <col min="8" max="28" width="18.85546875" customWidth="1"/>
    <col min="29" max="29" width="166.5703125" customWidth="1"/>
    <col min="30" max="35" width="18.85546875" customWidth="1"/>
  </cols>
  <sheetData>
    <row r="1" spans="1:29" s="5" customFormat="1" ht="102" x14ac:dyDescent="0.2">
      <c r="A1" s="6" t="s">
        <v>0</v>
      </c>
      <c r="B1" s="6" t="s">
        <v>1</v>
      </c>
      <c r="C1" s="6" t="s">
        <v>2</v>
      </c>
      <c r="D1" s="6" t="s">
        <v>3</v>
      </c>
      <c r="E1" s="6" t="s">
        <v>4</v>
      </c>
      <c r="F1" s="44" t="s">
        <v>5</v>
      </c>
      <c r="G1" s="6" t="s">
        <v>99</v>
      </c>
      <c r="H1" s="6" t="s">
        <v>6</v>
      </c>
      <c r="I1" s="6" t="s">
        <v>100</v>
      </c>
      <c r="J1" s="6" t="s">
        <v>7</v>
      </c>
      <c r="K1" s="6" t="s">
        <v>103</v>
      </c>
      <c r="L1" s="6" t="s">
        <v>8</v>
      </c>
      <c r="M1" s="6" t="s">
        <v>104</v>
      </c>
      <c r="N1" s="44" t="s">
        <v>9</v>
      </c>
      <c r="O1" s="6" t="s">
        <v>105</v>
      </c>
      <c r="P1" s="6" t="s">
        <v>10</v>
      </c>
      <c r="Q1" s="6" t="s">
        <v>106</v>
      </c>
      <c r="R1" s="6" t="s">
        <v>11</v>
      </c>
      <c r="S1" s="6" t="s">
        <v>107</v>
      </c>
      <c r="T1" s="6" t="s">
        <v>12</v>
      </c>
      <c r="U1" s="6" t="s">
        <v>108</v>
      </c>
      <c r="V1" s="6" t="s">
        <v>13</v>
      </c>
      <c r="W1" s="6" t="s">
        <v>109</v>
      </c>
      <c r="X1" s="6" t="s">
        <v>14</v>
      </c>
      <c r="Y1" s="6" t="s">
        <v>110</v>
      </c>
      <c r="Z1" s="6" t="s">
        <v>15</v>
      </c>
      <c r="AA1" s="6" t="s">
        <v>111</v>
      </c>
      <c r="AB1" s="6" t="s">
        <v>16</v>
      </c>
      <c r="AC1" s="22" t="s">
        <v>17</v>
      </c>
    </row>
    <row r="2" spans="1:29" ht="12.75" x14ac:dyDescent="0.2">
      <c r="A2" s="7">
        <v>44875.106311365744</v>
      </c>
      <c r="B2" s="8" t="s">
        <v>18</v>
      </c>
      <c r="C2" s="9" t="s">
        <v>19</v>
      </c>
      <c r="D2" s="10" t="s">
        <v>20</v>
      </c>
      <c r="E2" s="10" t="s">
        <v>21</v>
      </c>
      <c r="F2" s="10" t="s">
        <v>22</v>
      </c>
      <c r="G2" s="11">
        <v>4</v>
      </c>
      <c r="H2" s="10" t="s">
        <v>23</v>
      </c>
      <c r="I2" s="11">
        <v>2</v>
      </c>
      <c r="J2" s="10" t="s">
        <v>24</v>
      </c>
      <c r="K2" s="11">
        <v>3</v>
      </c>
      <c r="L2" s="10" t="s">
        <v>25</v>
      </c>
      <c r="M2" s="11">
        <v>0</v>
      </c>
      <c r="N2" s="10" t="s">
        <v>26</v>
      </c>
      <c r="O2" s="11">
        <v>4</v>
      </c>
      <c r="P2" s="10" t="s">
        <v>23</v>
      </c>
      <c r="Q2" s="11">
        <v>2</v>
      </c>
      <c r="R2" s="10" t="s">
        <v>27</v>
      </c>
      <c r="S2" s="11">
        <v>5</v>
      </c>
      <c r="T2" s="10" t="s">
        <v>23</v>
      </c>
      <c r="U2" s="11">
        <v>2</v>
      </c>
      <c r="V2" s="10" t="s">
        <v>28</v>
      </c>
      <c r="W2" s="11">
        <v>1</v>
      </c>
      <c r="X2" s="10" t="s">
        <v>27</v>
      </c>
      <c r="Y2" s="11">
        <v>5</v>
      </c>
      <c r="Z2" s="10" t="s">
        <v>29</v>
      </c>
      <c r="AA2" s="11">
        <v>4</v>
      </c>
      <c r="AB2" s="11">
        <v>4</v>
      </c>
      <c r="AC2" s="24" t="s">
        <v>30</v>
      </c>
    </row>
    <row r="3" spans="1:29" ht="12.75" x14ac:dyDescent="0.2">
      <c r="A3" s="7">
        <v>44875.125639375001</v>
      </c>
      <c r="B3" s="8" t="s">
        <v>31</v>
      </c>
      <c r="C3" s="9" t="s">
        <v>32</v>
      </c>
      <c r="D3" s="10" t="s">
        <v>33</v>
      </c>
      <c r="E3" s="10" t="s">
        <v>21</v>
      </c>
      <c r="F3" s="10" t="s">
        <v>27</v>
      </c>
      <c r="G3" s="11">
        <v>5</v>
      </c>
      <c r="H3" s="10" t="s">
        <v>23</v>
      </c>
      <c r="I3" s="11">
        <v>2</v>
      </c>
      <c r="J3" s="10" t="s">
        <v>29</v>
      </c>
      <c r="K3" s="11">
        <v>1</v>
      </c>
      <c r="L3" s="10" t="s">
        <v>23</v>
      </c>
      <c r="M3" s="11">
        <v>2</v>
      </c>
      <c r="N3" s="10" t="s">
        <v>27</v>
      </c>
      <c r="O3" s="11">
        <v>5</v>
      </c>
      <c r="P3" s="10" t="s">
        <v>23</v>
      </c>
      <c r="Q3" s="11">
        <v>2</v>
      </c>
      <c r="R3" s="10" t="s">
        <v>27</v>
      </c>
      <c r="S3" s="11">
        <v>5</v>
      </c>
      <c r="T3" s="10" t="s">
        <v>23</v>
      </c>
      <c r="U3" s="11">
        <v>2</v>
      </c>
      <c r="V3" s="10" t="s">
        <v>23</v>
      </c>
      <c r="W3" s="11">
        <v>2</v>
      </c>
      <c r="X3" s="10" t="s">
        <v>27</v>
      </c>
      <c r="Y3" s="11">
        <v>5</v>
      </c>
      <c r="Z3" s="10" t="s">
        <v>34</v>
      </c>
      <c r="AA3" s="11">
        <v>5</v>
      </c>
      <c r="AB3" s="11">
        <v>5</v>
      </c>
      <c r="AC3" s="24" t="s">
        <v>35</v>
      </c>
    </row>
    <row r="4" spans="1:29" ht="12.75" x14ac:dyDescent="0.2">
      <c r="A4" s="7">
        <v>44875.126166250004</v>
      </c>
      <c r="B4" s="8" t="s">
        <v>36</v>
      </c>
      <c r="C4" s="9" t="s">
        <v>37</v>
      </c>
      <c r="D4" s="10" t="s">
        <v>38</v>
      </c>
      <c r="E4" s="10" t="s">
        <v>21</v>
      </c>
      <c r="F4" s="10" t="s">
        <v>22</v>
      </c>
      <c r="G4" s="11">
        <v>4</v>
      </c>
      <c r="H4" s="10" t="s">
        <v>25</v>
      </c>
      <c r="I4" s="11">
        <v>0</v>
      </c>
      <c r="J4" s="10" t="s">
        <v>24</v>
      </c>
      <c r="K4" s="11">
        <v>3</v>
      </c>
      <c r="L4" s="10" t="s">
        <v>25</v>
      </c>
      <c r="M4" s="11">
        <v>0</v>
      </c>
      <c r="N4" s="10" t="s">
        <v>27</v>
      </c>
      <c r="O4" s="11">
        <v>5</v>
      </c>
      <c r="P4" s="10" t="s">
        <v>23</v>
      </c>
      <c r="Q4" s="11">
        <v>2</v>
      </c>
      <c r="R4" s="10" t="s">
        <v>26</v>
      </c>
      <c r="S4" s="11">
        <v>4</v>
      </c>
      <c r="T4" s="10" t="s">
        <v>28</v>
      </c>
      <c r="U4" s="11">
        <v>1</v>
      </c>
      <c r="V4" s="10" t="s">
        <v>23</v>
      </c>
      <c r="W4" s="11">
        <v>2</v>
      </c>
      <c r="X4" s="10" t="s">
        <v>27</v>
      </c>
      <c r="Y4" s="11">
        <v>5</v>
      </c>
      <c r="Z4" s="10" t="s">
        <v>29</v>
      </c>
      <c r="AA4" s="11">
        <v>4</v>
      </c>
      <c r="AB4" s="11">
        <v>4</v>
      </c>
      <c r="AC4" s="24" t="s">
        <v>39</v>
      </c>
    </row>
    <row r="5" spans="1:29" ht="12.75" x14ac:dyDescent="0.2">
      <c r="A5" s="7">
        <v>44875.127799895832</v>
      </c>
      <c r="B5" s="8" t="s">
        <v>40</v>
      </c>
      <c r="C5" s="9" t="s">
        <v>41</v>
      </c>
      <c r="D5" s="10" t="s">
        <v>38</v>
      </c>
      <c r="E5" s="10" t="s">
        <v>21</v>
      </c>
      <c r="F5" s="10" t="s">
        <v>27</v>
      </c>
      <c r="G5" s="11">
        <v>5</v>
      </c>
      <c r="H5" s="10" t="s">
        <v>23</v>
      </c>
      <c r="I5" s="11">
        <v>2</v>
      </c>
      <c r="J5" s="10" t="s">
        <v>24</v>
      </c>
      <c r="K5" s="11">
        <v>3</v>
      </c>
      <c r="L5" s="10" t="s">
        <v>25</v>
      </c>
      <c r="M5" s="11">
        <v>0</v>
      </c>
      <c r="N5" s="10" t="s">
        <v>26</v>
      </c>
      <c r="O5" s="11">
        <v>4</v>
      </c>
      <c r="P5" s="10" t="s">
        <v>23</v>
      </c>
      <c r="Q5" s="11">
        <v>2</v>
      </c>
      <c r="R5" s="10" t="s">
        <v>26</v>
      </c>
      <c r="S5" s="11">
        <v>4</v>
      </c>
      <c r="T5" s="10" t="s">
        <v>25</v>
      </c>
      <c r="U5" s="11">
        <v>0</v>
      </c>
      <c r="V5" s="10" t="s">
        <v>23</v>
      </c>
      <c r="W5" s="11">
        <v>2</v>
      </c>
      <c r="X5" s="10" t="s">
        <v>26</v>
      </c>
      <c r="Y5" s="11">
        <v>4</v>
      </c>
      <c r="Z5" s="10" t="s">
        <v>29</v>
      </c>
      <c r="AA5" s="11">
        <v>4</v>
      </c>
      <c r="AB5" s="11">
        <v>5</v>
      </c>
      <c r="AC5" s="24" t="s">
        <v>42</v>
      </c>
    </row>
    <row r="6" spans="1:29" ht="12.75" x14ac:dyDescent="0.2">
      <c r="A6" s="7">
        <v>44875.145002951387</v>
      </c>
      <c r="B6" s="8" t="s">
        <v>43</v>
      </c>
      <c r="C6" s="9" t="s">
        <v>44</v>
      </c>
      <c r="D6" s="10" t="s">
        <v>20</v>
      </c>
      <c r="E6" s="10" t="s">
        <v>21</v>
      </c>
      <c r="F6" s="10" t="s">
        <v>22</v>
      </c>
      <c r="G6" s="11">
        <v>4</v>
      </c>
      <c r="H6" s="10" t="s">
        <v>23</v>
      </c>
      <c r="I6" s="11">
        <v>2</v>
      </c>
      <c r="J6" s="10" t="s">
        <v>29</v>
      </c>
      <c r="K6" s="11">
        <v>1</v>
      </c>
      <c r="L6" s="10" t="s">
        <v>25</v>
      </c>
      <c r="M6" s="11">
        <v>0</v>
      </c>
      <c r="N6" s="10" t="s">
        <v>26</v>
      </c>
      <c r="O6" s="11">
        <v>4</v>
      </c>
      <c r="P6" s="10" t="s">
        <v>23</v>
      </c>
      <c r="Q6" s="11">
        <v>2</v>
      </c>
      <c r="R6" s="10" t="s">
        <v>27</v>
      </c>
      <c r="S6" s="11">
        <v>5</v>
      </c>
      <c r="T6" s="10" t="s">
        <v>28</v>
      </c>
      <c r="U6" s="11">
        <v>1</v>
      </c>
      <c r="V6" s="10" t="s">
        <v>23</v>
      </c>
      <c r="W6" s="11">
        <v>2</v>
      </c>
      <c r="X6" s="10" t="s">
        <v>27</v>
      </c>
      <c r="Y6" s="11">
        <v>5</v>
      </c>
      <c r="Z6" s="10" t="s">
        <v>34</v>
      </c>
      <c r="AA6" s="11">
        <v>5</v>
      </c>
      <c r="AB6" s="11">
        <v>5</v>
      </c>
      <c r="AC6" s="24" t="s">
        <v>45</v>
      </c>
    </row>
    <row r="7" spans="1:29" ht="12.75" x14ac:dyDescent="0.2">
      <c r="A7" s="7">
        <v>44875.148140439815</v>
      </c>
      <c r="B7" s="8" t="s">
        <v>46</v>
      </c>
      <c r="C7" s="9" t="s">
        <v>47</v>
      </c>
      <c r="D7" s="10" t="s">
        <v>20</v>
      </c>
      <c r="E7" s="10" t="s">
        <v>48</v>
      </c>
      <c r="F7" s="10" t="s">
        <v>27</v>
      </c>
      <c r="G7" s="11">
        <v>5</v>
      </c>
      <c r="H7" s="10" t="s">
        <v>23</v>
      </c>
      <c r="I7" s="11">
        <v>2</v>
      </c>
      <c r="J7" s="10" t="s">
        <v>24</v>
      </c>
      <c r="K7" s="11">
        <v>3</v>
      </c>
      <c r="L7" s="10" t="s">
        <v>25</v>
      </c>
      <c r="M7" s="11">
        <v>0</v>
      </c>
      <c r="N7" s="10" t="s">
        <v>26</v>
      </c>
      <c r="O7" s="11">
        <v>4</v>
      </c>
      <c r="P7" s="10" t="s">
        <v>23</v>
      </c>
      <c r="Q7" s="11">
        <v>2</v>
      </c>
      <c r="R7" s="10" t="s">
        <v>26</v>
      </c>
      <c r="S7" s="11">
        <v>4</v>
      </c>
      <c r="T7" s="10" t="s">
        <v>23</v>
      </c>
      <c r="U7" s="11">
        <v>2</v>
      </c>
      <c r="V7" s="10" t="s">
        <v>23</v>
      </c>
      <c r="W7" s="11">
        <v>2</v>
      </c>
      <c r="X7" s="10" t="s">
        <v>27</v>
      </c>
      <c r="Y7" s="11">
        <v>5</v>
      </c>
      <c r="Z7" s="10" t="s">
        <v>34</v>
      </c>
      <c r="AA7" s="11">
        <v>5</v>
      </c>
      <c r="AB7" s="11">
        <v>5</v>
      </c>
      <c r="AC7" s="24" t="s">
        <v>45</v>
      </c>
    </row>
    <row r="8" spans="1:29" ht="12.75" x14ac:dyDescent="0.2">
      <c r="A8" s="7">
        <v>44875.383054907405</v>
      </c>
      <c r="B8" s="8" t="s">
        <v>49</v>
      </c>
      <c r="C8" s="9" t="s">
        <v>50</v>
      </c>
      <c r="D8" s="10" t="s">
        <v>51</v>
      </c>
      <c r="E8" s="10" t="s">
        <v>21</v>
      </c>
      <c r="F8" s="10" t="s">
        <v>27</v>
      </c>
      <c r="G8" s="11">
        <v>5</v>
      </c>
      <c r="H8" s="10" t="s">
        <v>23</v>
      </c>
      <c r="I8" s="11">
        <v>2</v>
      </c>
      <c r="J8" s="10" t="s">
        <v>24</v>
      </c>
      <c r="K8" s="11">
        <v>3</v>
      </c>
      <c r="L8" s="10" t="s">
        <v>25</v>
      </c>
      <c r="M8" s="11">
        <v>0</v>
      </c>
      <c r="N8" s="10" t="s">
        <v>27</v>
      </c>
      <c r="O8" s="11">
        <v>5</v>
      </c>
      <c r="P8" s="10" t="s">
        <v>23</v>
      </c>
      <c r="Q8" s="11">
        <v>2</v>
      </c>
      <c r="R8" s="10" t="s">
        <v>27</v>
      </c>
      <c r="S8" s="11">
        <v>5</v>
      </c>
      <c r="T8" s="10" t="s">
        <v>23</v>
      </c>
      <c r="U8" s="11">
        <v>2</v>
      </c>
      <c r="V8" s="10" t="s">
        <v>23</v>
      </c>
      <c r="W8" s="11">
        <v>2</v>
      </c>
      <c r="X8" s="10" t="s">
        <v>27</v>
      </c>
      <c r="Y8" s="11">
        <v>5</v>
      </c>
      <c r="Z8" s="10" t="s">
        <v>34</v>
      </c>
      <c r="AA8" s="11">
        <v>5</v>
      </c>
      <c r="AB8" s="11">
        <v>5</v>
      </c>
      <c r="AC8" s="24" t="s">
        <v>52</v>
      </c>
    </row>
    <row r="9" spans="1:29" ht="12.75" x14ac:dyDescent="0.2">
      <c r="A9" s="7">
        <v>44875.502991932866</v>
      </c>
      <c r="B9" s="8" t="s">
        <v>53</v>
      </c>
      <c r="C9" s="9" t="s">
        <v>54</v>
      </c>
      <c r="D9" s="10" t="s">
        <v>38</v>
      </c>
      <c r="E9" s="10" t="s">
        <v>21</v>
      </c>
      <c r="F9" s="10" t="s">
        <v>22</v>
      </c>
      <c r="G9" s="11">
        <v>4</v>
      </c>
      <c r="H9" s="10" t="s">
        <v>23</v>
      </c>
      <c r="I9" s="11">
        <v>2</v>
      </c>
      <c r="J9" s="10" t="s">
        <v>24</v>
      </c>
      <c r="K9" s="11">
        <v>3</v>
      </c>
      <c r="L9" s="10" t="s">
        <v>23</v>
      </c>
      <c r="M9" s="11">
        <v>2</v>
      </c>
      <c r="N9" s="10" t="s">
        <v>55</v>
      </c>
      <c r="O9" s="11">
        <v>3</v>
      </c>
      <c r="P9" s="10" t="s">
        <v>25</v>
      </c>
      <c r="Q9" s="11">
        <v>0</v>
      </c>
      <c r="R9" s="10" t="s">
        <v>55</v>
      </c>
      <c r="S9" s="11">
        <v>3</v>
      </c>
      <c r="T9" s="10" t="s">
        <v>28</v>
      </c>
      <c r="U9" s="11">
        <v>1</v>
      </c>
      <c r="V9" s="10" t="s">
        <v>23</v>
      </c>
      <c r="W9" s="11">
        <v>2</v>
      </c>
      <c r="X9" s="10" t="s">
        <v>55</v>
      </c>
      <c r="Y9" s="11">
        <v>3</v>
      </c>
      <c r="Z9" s="10" t="s">
        <v>29</v>
      </c>
      <c r="AA9" s="11">
        <v>4</v>
      </c>
      <c r="AB9" s="11">
        <v>4</v>
      </c>
      <c r="AC9" s="24" t="s">
        <v>56</v>
      </c>
    </row>
    <row r="10" spans="1:29" ht="12.75" x14ac:dyDescent="0.2">
      <c r="A10" s="7">
        <v>44875.518987303236</v>
      </c>
      <c r="B10" s="8" t="s">
        <v>57</v>
      </c>
      <c r="C10" s="9" t="s">
        <v>58</v>
      </c>
      <c r="D10" s="10" t="s">
        <v>38</v>
      </c>
      <c r="E10" s="10" t="s">
        <v>21</v>
      </c>
      <c r="F10" s="10" t="s">
        <v>22</v>
      </c>
      <c r="G10" s="11">
        <v>4</v>
      </c>
      <c r="H10" s="10" t="s">
        <v>23</v>
      </c>
      <c r="I10" s="11">
        <v>2</v>
      </c>
      <c r="J10" s="10" t="s">
        <v>24</v>
      </c>
      <c r="K10" s="11">
        <v>3</v>
      </c>
      <c r="L10" s="10" t="s">
        <v>25</v>
      </c>
      <c r="M10" s="11">
        <v>0</v>
      </c>
      <c r="N10" s="10" t="s">
        <v>26</v>
      </c>
      <c r="O10" s="11">
        <v>4</v>
      </c>
      <c r="P10" s="10" t="s">
        <v>23</v>
      </c>
      <c r="Q10" s="11">
        <v>2</v>
      </c>
      <c r="R10" s="10" t="s">
        <v>26</v>
      </c>
      <c r="S10" s="11">
        <v>4</v>
      </c>
      <c r="T10" s="10" t="s">
        <v>28</v>
      </c>
      <c r="U10" s="11">
        <v>1</v>
      </c>
      <c r="V10" s="10" t="s">
        <v>23</v>
      </c>
      <c r="W10" s="11">
        <v>2</v>
      </c>
      <c r="X10" s="10" t="s">
        <v>26</v>
      </c>
      <c r="Y10" s="11">
        <v>4</v>
      </c>
      <c r="Z10" s="10" t="s">
        <v>34</v>
      </c>
      <c r="AA10" s="11">
        <v>5</v>
      </c>
      <c r="AB10" s="11">
        <v>4</v>
      </c>
      <c r="AC10" s="24" t="s">
        <v>59</v>
      </c>
    </row>
    <row r="11" spans="1:29" ht="12.75" x14ac:dyDescent="0.2">
      <c r="A11" s="7">
        <v>44875.559519386574</v>
      </c>
      <c r="B11" s="8" t="s">
        <v>60</v>
      </c>
      <c r="C11" s="9" t="s">
        <v>61</v>
      </c>
      <c r="D11" s="10" t="s">
        <v>38</v>
      </c>
      <c r="E11" s="10" t="s">
        <v>21</v>
      </c>
      <c r="F11" s="10" t="s">
        <v>22</v>
      </c>
      <c r="G11" s="11">
        <v>4</v>
      </c>
      <c r="H11" s="10" t="s">
        <v>23</v>
      </c>
      <c r="I11" s="11">
        <v>2</v>
      </c>
      <c r="J11" s="10" t="s">
        <v>24</v>
      </c>
      <c r="K11" s="11">
        <v>3</v>
      </c>
      <c r="L11" s="10" t="s">
        <v>25</v>
      </c>
      <c r="M11" s="11">
        <v>0</v>
      </c>
      <c r="N11" s="10" t="s">
        <v>26</v>
      </c>
      <c r="O11" s="11">
        <v>4</v>
      </c>
      <c r="P11" s="10" t="s">
        <v>23</v>
      </c>
      <c r="Q11" s="11">
        <v>2</v>
      </c>
      <c r="R11" s="10" t="s">
        <v>27</v>
      </c>
      <c r="S11" s="11">
        <v>5</v>
      </c>
      <c r="T11" s="10" t="s">
        <v>23</v>
      </c>
      <c r="U11" s="11">
        <v>2</v>
      </c>
      <c r="V11" s="10" t="s">
        <v>23</v>
      </c>
      <c r="W11" s="11">
        <v>2</v>
      </c>
      <c r="X11" s="10" t="s">
        <v>26</v>
      </c>
      <c r="Y11" s="11">
        <v>4</v>
      </c>
      <c r="Z11" s="10" t="s">
        <v>29</v>
      </c>
      <c r="AA11" s="11">
        <v>4</v>
      </c>
      <c r="AB11" s="11">
        <v>5</v>
      </c>
      <c r="AC11" s="24" t="s">
        <v>62</v>
      </c>
    </row>
    <row r="12" spans="1:29" ht="12.75" x14ac:dyDescent="0.2">
      <c r="A12" s="7">
        <v>44876.03914685185</v>
      </c>
      <c r="B12" s="8" t="s">
        <v>63</v>
      </c>
      <c r="C12" s="9" t="s">
        <v>64</v>
      </c>
      <c r="D12" s="10" t="s">
        <v>20</v>
      </c>
      <c r="E12" s="10" t="s">
        <v>48</v>
      </c>
      <c r="F12" s="10" t="s">
        <v>27</v>
      </c>
      <c r="G12" s="11">
        <v>5</v>
      </c>
      <c r="H12" s="10" t="s">
        <v>23</v>
      </c>
      <c r="I12" s="11">
        <v>2</v>
      </c>
      <c r="J12" s="10" t="s">
        <v>24</v>
      </c>
      <c r="K12" s="11">
        <v>3</v>
      </c>
      <c r="L12" s="10" t="s">
        <v>25</v>
      </c>
      <c r="M12" s="11">
        <v>0</v>
      </c>
      <c r="N12" s="10" t="s">
        <v>26</v>
      </c>
      <c r="O12" s="11">
        <v>4</v>
      </c>
      <c r="P12" s="10" t="s">
        <v>23</v>
      </c>
      <c r="Q12" s="11">
        <v>2</v>
      </c>
      <c r="R12" s="10" t="s">
        <v>26</v>
      </c>
      <c r="S12" s="11">
        <v>4</v>
      </c>
      <c r="T12" s="10" t="s">
        <v>28</v>
      </c>
      <c r="U12" s="11">
        <v>1</v>
      </c>
      <c r="V12" s="10" t="s">
        <v>23</v>
      </c>
      <c r="W12" s="11">
        <v>2</v>
      </c>
      <c r="X12" s="10" t="s">
        <v>27</v>
      </c>
      <c r="Y12" s="11">
        <v>5</v>
      </c>
      <c r="Z12" s="10" t="s">
        <v>34</v>
      </c>
      <c r="AA12" s="11">
        <v>5</v>
      </c>
      <c r="AB12" s="11">
        <v>4</v>
      </c>
      <c r="AC12" s="24" t="s">
        <v>65</v>
      </c>
    </row>
    <row r="13" spans="1:29" ht="12.75" x14ac:dyDescent="0.2">
      <c r="A13" s="7">
        <v>44879.810492731485</v>
      </c>
      <c r="B13" s="8" t="s">
        <v>66</v>
      </c>
      <c r="C13" s="9" t="s">
        <v>67</v>
      </c>
      <c r="D13" s="10" t="s">
        <v>20</v>
      </c>
      <c r="E13" s="10" t="s">
        <v>21</v>
      </c>
      <c r="F13" s="10" t="s">
        <v>22</v>
      </c>
      <c r="G13" s="11">
        <v>4</v>
      </c>
      <c r="H13" s="10" t="s">
        <v>23</v>
      </c>
      <c r="I13" s="11">
        <v>2</v>
      </c>
      <c r="J13" s="10" t="s">
        <v>29</v>
      </c>
      <c r="K13" s="11">
        <v>1</v>
      </c>
      <c r="L13" s="10" t="s">
        <v>23</v>
      </c>
      <c r="M13" s="11">
        <v>2</v>
      </c>
      <c r="N13" s="10" t="s">
        <v>26</v>
      </c>
      <c r="O13" s="11">
        <v>4</v>
      </c>
      <c r="P13" s="10" t="s">
        <v>23</v>
      </c>
      <c r="Q13" s="11">
        <v>2</v>
      </c>
      <c r="R13" s="10" t="s">
        <v>26</v>
      </c>
      <c r="S13" s="11">
        <v>4</v>
      </c>
      <c r="T13" s="10" t="s">
        <v>28</v>
      </c>
      <c r="U13" s="11">
        <v>1</v>
      </c>
      <c r="V13" s="10" t="s">
        <v>23</v>
      </c>
      <c r="W13" s="11">
        <v>2</v>
      </c>
      <c r="X13" s="10" t="s">
        <v>26</v>
      </c>
      <c r="Y13" s="11">
        <v>4</v>
      </c>
      <c r="Z13" s="10" t="s">
        <v>34</v>
      </c>
      <c r="AA13" s="11">
        <v>5</v>
      </c>
      <c r="AB13" s="11">
        <v>4</v>
      </c>
      <c r="AC13" s="24" t="s">
        <v>68</v>
      </c>
    </row>
    <row r="14" spans="1:29" ht="12.75" x14ac:dyDescent="0.2">
      <c r="A14" s="7">
        <v>44879.941545011578</v>
      </c>
      <c r="B14" s="8" t="s">
        <v>69</v>
      </c>
      <c r="C14" s="9" t="s">
        <v>70</v>
      </c>
      <c r="D14" s="10" t="s">
        <v>20</v>
      </c>
      <c r="E14" s="10" t="s">
        <v>21</v>
      </c>
      <c r="F14" s="10" t="s">
        <v>22</v>
      </c>
      <c r="G14" s="11">
        <v>4</v>
      </c>
      <c r="H14" s="10" t="s">
        <v>23</v>
      </c>
      <c r="I14" s="11">
        <v>2</v>
      </c>
      <c r="J14" s="10" t="s">
        <v>24</v>
      </c>
      <c r="K14" s="11">
        <v>3</v>
      </c>
      <c r="L14" s="10" t="s">
        <v>25</v>
      </c>
      <c r="M14" s="11">
        <v>0</v>
      </c>
      <c r="N14" s="10" t="s">
        <v>26</v>
      </c>
      <c r="O14" s="11">
        <v>4</v>
      </c>
      <c r="P14" s="10" t="s">
        <v>23</v>
      </c>
      <c r="Q14" s="11">
        <v>2</v>
      </c>
      <c r="R14" s="10" t="s">
        <v>26</v>
      </c>
      <c r="S14" s="11">
        <v>4</v>
      </c>
      <c r="T14" s="10" t="s">
        <v>23</v>
      </c>
      <c r="U14" s="11">
        <v>2</v>
      </c>
      <c r="V14" s="10" t="s">
        <v>23</v>
      </c>
      <c r="W14" s="11">
        <v>2</v>
      </c>
      <c r="X14" s="10" t="s">
        <v>26</v>
      </c>
      <c r="Y14" s="11">
        <v>4</v>
      </c>
      <c r="Z14" s="10" t="s">
        <v>34</v>
      </c>
      <c r="AA14" s="11">
        <v>5</v>
      </c>
      <c r="AB14" s="11">
        <v>4</v>
      </c>
      <c r="AC14" s="24" t="s">
        <v>71</v>
      </c>
    </row>
    <row r="15" spans="1:29" ht="12.75" x14ac:dyDescent="0.2">
      <c r="A15" s="7">
        <v>44879.942742951389</v>
      </c>
      <c r="B15" s="8" t="s">
        <v>72</v>
      </c>
      <c r="C15" s="9" t="s">
        <v>73</v>
      </c>
      <c r="D15" s="10" t="s">
        <v>74</v>
      </c>
      <c r="E15" s="10" t="s">
        <v>21</v>
      </c>
      <c r="F15" s="10" t="s">
        <v>27</v>
      </c>
      <c r="G15" s="11">
        <v>5</v>
      </c>
      <c r="H15" s="10" t="s">
        <v>23</v>
      </c>
      <c r="I15" s="11">
        <v>2</v>
      </c>
      <c r="J15" s="10" t="s">
        <v>29</v>
      </c>
      <c r="K15" s="11">
        <v>1</v>
      </c>
      <c r="L15" s="10" t="s">
        <v>25</v>
      </c>
      <c r="M15" s="11">
        <v>0</v>
      </c>
      <c r="N15" s="10" t="s">
        <v>27</v>
      </c>
      <c r="O15" s="11">
        <v>5</v>
      </c>
      <c r="P15" s="10" t="s">
        <v>23</v>
      </c>
      <c r="Q15" s="11">
        <v>2</v>
      </c>
      <c r="R15" s="10" t="s">
        <v>27</v>
      </c>
      <c r="S15" s="11">
        <v>5</v>
      </c>
      <c r="T15" s="10" t="s">
        <v>23</v>
      </c>
      <c r="U15" s="11">
        <v>2</v>
      </c>
      <c r="V15" s="10" t="s">
        <v>28</v>
      </c>
      <c r="W15" s="11">
        <v>1</v>
      </c>
      <c r="X15" s="10" t="s">
        <v>27</v>
      </c>
      <c r="Y15" s="11">
        <v>5</v>
      </c>
      <c r="Z15" s="10" t="s">
        <v>34</v>
      </c>
      <c r="AA15" s="11">
        <v>5</v>
      </c>
      <c r="AB15" s="11">
        <v>5</v>
      </c>
      <c r="AC15" s="24" t="s">
        <v>75</v>
      </c>
    </row>
    <row r="16" spans="1:29" ht="12.75" x14ac:dyDescent="0.2">
      <c r="A16" s="7">
        <v>44879.949097187498</v>
      </c>
      <c r="B16" s="8" t="s">
        <v>76</v>
      </c>
      <c r="C16" s="9" t="s">
        <v>77</v>
      </c>
      <c r="D16" s="10" t="s">
        <v>20</v>
      </c>
      <c r="E16" s="10" t="s">
        <v>21</v>
      </c>
      <c r="F16" s="10" t="s">
        <v>22</v>
      </c>
      <c r="G16" s="11">
        <v>4</v>
      </c>
      <c r="H16" s="10" t="s">
        <v>23</v>
      </c>
      <c r="I16" s="15" t="s">
        <v>112</v>
      </c>
      <c r="J16" s="10" t="s">
        <v>24</v>
      </c>
      <c r="K16" s="11">
        <v>3</v>
      </c>
      <c r="L16" s="10" t="s">
        <v>25</v>
      </c>
      <c r="M16" s="11">
        <v>0</v>
      </c>
      <c r="N16" s="10" t="s">
        <v>26</v>
      </c>
      <c r="O16" s="11">
        <v>4</v>
      </c>
      <c r="P16" s="10" t="s">
        <v>25</v>
      </c>
      <c r="Q16" s="11">
        <v>0</v>
      </c>
      <c r="R16" s="10" t="s">
        <v>26</v>
      </c>
      <c r="S16" s="11">
        <v>4</v>
      </c>
      <c r="T16" s="10" t="s">
        <v>28</v>
      </c>
      <c r="U16" s="11">
        <v>1</v>
      </c>
      <c r="V16" s="10" t="s">
        <v>23</v>
      </c>
      <c r="W16" s="11">
        <v>2</v>
      </c>
      <c r="X16" s="10" t="s">
        <v>27</v>
      </c>
      <c r="Y16" s="11">
        <v>5</v>
      </c>
      <c r="Z16" s="10" t="s">
        <v>28</v>
      </c>
      <c r="AA16" s="11">
        <v>3</v>
      </c>
      <c r="AB16" s="11">
        <v>5</v>
      </c>
      <c r="AC16" s="24" t="s">
        <v>78</v>
      </c>
    </row>
    <row r="17" spans="1:29" ht="12.75" x14ac:dyDescent="0.2">
      <c r="A17" s="7">
        <v>44879.965637719906</v>
      </c>
      <c r="B17" s="8" t="s">
        <v>79</v>
      </c>
      <c r="C17" s="9" t="s">
        <v>80</v>
      </c>
      <c r="D17" s="10" t="s">
        <v>20</v>
      </c>
      <c r="E17" s="10" t="s">
        <v>21</v>
      </c>
      <c r="F17" s="10" t="s">
        <v>27</v>
      </c>
      <c r="G17" s="11">
        <v>5</v>
      </c>
      <c r="H17" s="10" t="s">
        <v>23</v>
      </c>
      <c r="I17" s="11">
        <v>2</v>
      </c>
      <c r="J17" s="10" t="s">
        <v>24</v>
      </c>
      <c r="K17" s="11">
        <v>3</v>
      </c>
      <c r="L17" s="10" t="s">
        <v>25</v>
      </c>
      <c r="M17" s="11">
        <v>0</v>
      </c>
      <c r="N17" s="10" t="s">
        <v>27</v>
      </c>
      <c r="O17" s="11">
        <v>5</v>
      </c>
      <c r="P17" s="10" t="s">
        <v>23</v>
      </c>
      <c r="Q17" s="11">
        <v>2</v>
      </c>
      <c r="R17" s="10" t="s">
        <v>27</v>
      </c>
      <c r="S17" s="11">
        <v>5</v>
      </c>
      <c r="T17" s="10" t="s">
        <v>23</v>
      </c>
      <c r="U17" s="11">
        <v>2</v>
      </c>
      <c r="V17" s="10" t="s">
        <v>23</v>
      </c>
      <c r="W17" s="11">
        <v>2</v>
      </c>
      <c r="X17" s="10" t="s">
        <v>27</v>
      </c>
      <c r="Y17" s="11">
        <v>5</v>
      </c>
      <c r="Z17" s="10" t="s">
        <v>34</v>
      </c>
      <c r="AA17" s="11">
        <v>5</v>
      </c>
      <c r="AB17" s="11">
        <v>5</v>
      </c>
      <c r="AC17" s="24" t="s">
        <v>81</v>
      </c>
    </row>
    <row r="18" spans="1:29" s="3" customFormat="1" ht="32.25" customHeight="1" x14ac:dyDescent="0.2">
      <c r="A18" s="12">
        <v>44879.997761284721</v>
      </c>
      <c r="B18" s="13" t="s">
        <v>82</v>
      </c>
      <c r="C18" s="9" t="s">
        <v>83</v>
      </c>
      <c r="D18" s="14" t="s">
        <v>84</v>
      </c>
      <c r="E18" s="13" t="s">
        <v>21</v>
      </c>
      <c r="F18" s="13" t="s">
        <v>22</v>
      </c>
      <c r="G18" s="9">
        <v>4</v>
      </c>
      <c r="H18" s="13" t="s">
        <v>23</v>
      </c>
      <c r="I18" s="9">
        <v>2</v>
      </c>
      <c r="J18" s="13" t="s">
        <v>29</v>
      </c>
      <c r="K18" s="9">
        <v>1</v>
      </c>
      <c r="L18" s="13" t="s">
        <v>23</v>
      </c>
      <c r="M18" s="9">
        <v>2</v>
      </c>
      <c r="N18" s="13" t="s">
        <v>26</v>
      </c>
      <c r="O18" s="9">
        <v>4</v>
      </c>
      <c r="P18" s="13" t="s">
        <v>23</v>
      </c>
      <c r="Q18" s="9">
        <v>2</v>
      </c>
      <c r="R18" s="13" t="s">
        <v>26</v>
      </c>
      <c r="S18" s="9">
        <v>4</v>
      </c>
      <c r="T18" s="13" t="s">
        <v>23</v>
      </c>
      <c r="U18" s="9">
        <v>2</v>
      </c>
      <c r="V18" s="13" t="s">
        <v>23</v>
      </c>
      <c r="W18" s="9">
        <v>2</v>
      </c>
      <c r="X18" s="13" t="s">
        <v>26</v>
      </c>
      <c r="Y18" s="9">
        <v>4</v>
      </c>
      <c r="Z18" s="13" t="s">
        <v>29</v>
      </c>
      <c r="AA18" s="9">
        <v>4</v>
      </c>
      <c r="AB18" s="9">
        <v>5</v>
      </c>
      <c r="AC18" s="23" t="s">
        <v>85</v>
      </c>
    </row>
    <row r="19" spans="1:29" ht="12.75" x14ac:dyDescent="0.2">
      <c r="A19" s="7">
        <v>44880.903818993058</v>
      </c>
      <c r="B19" s="8" t="s">
        <v>86</v>
      </c>
      <c r="C19" s="9" t="s">
        <v>87</v>
      </c>
      <c r="D19" s="10" t="s">
        <v>20</v>
      </c>
      <c r="E19" s="10" t="s">
        <v>21</v>
      </c>
      <c r="F19" s="10" t="s">
        <v>27</v>
      </c>
      <c r="G19" s="11">
        <v>5</v>
      </c>
      <c r="H19" s="10" t="s">
        <v>23</v>
      </c>
      <c r="I19" s="11">
        <v>2</v>
      </c>
      <c r="J19" s="10" t="s">
        <v>24</v>
      </c>
      <c r="K19" s="11">
        <v>3</v>
      </c>
      <c r="L19" s="10" t="s">
        <v>23</v>
      </c>
      <c r="M19" s="11">
        <v>2</v>
      </c>
      <c r="N19" s="10" t="s">
        <v>27</v>
      </c>
      <c r="O19" s="11">
        <v>5</v>
      </c>
      <c r="P19" s="10" t="s">
        <v>23</v>
      </c>
      <c r="Q19" s="11">
        <v>2</v>
      </c>
      <c r="R19" s="10" t="s">
        <v>27</v>
      </c>
      <c r="S19" s="11">
        <v>5</v>
      </c>
      <c r="T19" s="10" t="s">
        <v>23</v>
      </c>
      <c r="U19" s="11">
        <v>2</v>
      </c>
      <c r="V19" s="10" t="s">
        <v>23</v>
      </c>
      <c r="W19" s="11">
        <v>2</v>
      </c>
      <c r="X19" s="10" t="s">
        <v>27</v>
      </c>
      <c r="Y19" s="11">
        <v>5</v>
      </c>
      <c r="Z19" s="10" t="s">
        <v>34</v>
      </c>
      <c r="AA19" s="11">
        <v>5</v>
      </c>
      <c r="AB19" s="11">
        <v>5</v>
      </c>
      <c r="AC19" s="24" t="s">
        <v>88</v>
      </c>
    </row>
    <row r="20" spans="1:29" ht="12.75" x14ac:dyDescent="0.2">
      <c r="A20" s="7">
        <v>44880.921257060181</v>
      </c>
      <c r="B20" s="8" t="s">
        <v>89</v>
      </c>
      <c r="C20" s="9" t="s">
        <v>90</v>
      </c>
      <c r="D20" s="10" t="s">
        <v>38</v>
      </c>
      <c r="E20" s="10" t="s">
        <v>48</v>
      </c>
      <c r="F20" s="10" t="s">
        <v>22</v>
      </c>
      <c r="G20" s="11">
        <v>4</v>
      </c>
      <c r="H20" s="10" t="s">
        <v>23</v>
      </c>
      <c r="I20" s="11">
        <v>2</v>
      </c>
      <c r="J20" s="10" t="s">
        <v>29</v>
      </c>
      <c r="K20" s="11">
        <v>1</v>
      </c>
      <c r="L20" s="10" t="s">
        <v>23</v>
      </c>
      <c r="M20" s="11">
        <v>2</v>
      </c>
      <c r="N20" s="10" t="s">
        <v>27</v>
      </c>
      <c r="O20" s="11">
        <v>5</v>
      </c>
      <c r="P20" s="10" t="s">
        <v>23</v>
      </c>
      <c r="Q20" s="11">
        <v>2</v>
      </c>
      <c r="R20" s="10" t="s">
        <v>27</v>
      </c>
      <c r="S20" s="11">
        <v>5</v>
      </c>
      <c r="T20" s="10" t="s">
        <v>23</v>
      </c>
      <c r="U20" s="11">
        <v>2</v>
      </c>
      <c r="V20" s="10" t="s">
        <v>23</v>
      </c>
      <c r="W20" s="11">
        <v>2</v>
      </c>
      <c r="X20" s="10" t="s">
        <v>27</v>
      </c>
      <c r="Y20" s="11">
        <v>5</v>
      </c>
      <c r="Z20" s="10" t="s">
        <v>34</v>
      </c>
      <c r="AA20" s="11">
        <v>5</v>
      </c>
      <c r="AB20" s="11">
        <v>5</v>
      </c>
      <c r="AC20" s="24" t="s">
        <v>91</v>
      </c>
    </row>
    <row r="21" spans="1:29" ht="12.75" x14ac:dyDescent="0.2">
      <c r="A21" s="7">
        <v>44880.978096956023</v>
      </c>
      <c r="B21" s="8" t="s">
        <v>92</v>
      </c>
      <c r="C21" s="9" t="s">
        <v>93</v>
      </c>
      <c r="D21" s="10" t="s">
        <v>38</v>
      </c>
      <c r="E21" s="10" t="s">
        <v>21</v>
      </c>
      <c r="F21" s="10" t="s">
        <v>27</v>
      </c>
      <c r="G21" s="11">
        <v>5</v>
      </c>
      <c r="H21" s="10" t="s">
        <v>23</v>
      </c>
      <c r="I21" s="11">
        <v>2</v>
      </c>
      <c r="J21" s="10" t="s">
        <v>24</v>
      </c>
      <c r="K21" s="11">
        <v>3</v>
      </c>
      <c r="L21" s="10" t="s">
        <v>23</v>
      </c>
      <c r="M21" s="11">
        <v>2</v>
      </c>
      <c r="N21" s="10" t="s">
        <v>26</v>
      </c>
      <c r="O21" s="11">
        <v>4</v>
      </c>
      <c r="P21" s="10" t="s">
        <v>23</v>
      </c>
      <c r="Q21" s="11">
        <v>2</v>
      </c>
      <c r="R21" s="10" t="s">
        <v>26</v>
      </c>
      <c r="S21" s="11">
        <v>4</v>
      </c>
      <c r="T21" s="10" t="s">
        <v>23</v>
      </c>
      <c r="U21" s="11">
        <v>2</v>
      </c>
      <c r="V21" s="10" t="s">
        <v>23</v>
      </c>
      <c r="W21" s="11">
        <v>2</v>
      </c>
      <c r="X21" s="10" t="s">
        <v>55</v>
      </c>
      <c r="Y21" s="11">
        <v>3</v>
      </c>
      <c r="Z21" s="10" t="s">
        <v>29</v>
      </c>
      <c r="AA21" s="11">
        <v>4</v>
      </c>
      <c r="AB21" s="11">
        <v>4</v>
      </c>
      <c r="AC21" s="24" t="s">
        <v>94</v>
      </c>
    </row>
    <row r="22" spans="1:29" ht="12.75" x14ac:dyDescent="0.2">
      <c r="A22" s="7">
        <v>44881.017202824078</v>
      </c>
      <c r="B22" s="8" t="s">
        <v>95</v>
      </c>
      <c r="C22" s="9" t="s">
        <v>96</v>
      </c>
      <c r="D22" s="10" t="s">
        <v>97</v>
      </c>
      <c r="E22" s="10" t="s">
        <v>21</v>
      </c>
      <c r="F22" s="10" t="s">
        <v>27</v>
      </c>
      <c r="G22" s="11">
        <v>5</v>
      </c>
      <c r="H22" s="10" t="s">
        <v>23</v>
      </c>
      <c r="I22" s="11">
        <v>2</v>
      </c>
      <c r="J22" s="10" t="s">
        <v>24</v>
      </c>
      <c r="K22" s="11">
        <v>3</v>
      </c>
      <c r="L22" s="10" t="s">
        <v>25</v>
      </c>
      <c r="M22" s="11">
        <v>0</v>
      </c>
      <c r="N22" s="10" t="s">
        <v>27</v>
      </c>
      <c r="O22" s="11">
        <v>5</v>
      </c>
      <c r="P22" s="10" t="s">
        <v>23</v>
      </c>
      <c r="Q22" s="11">
        <v>2</v>
      </c>
      <c r="R22" s="10" t="s">
        <v>27</v>
      </c>
      <c r="S22" s="11">
        <v>5</v>
      </c>
      <c r="T22" s="10" t="s">
        <v>23</v>
      </c>
      <c r="U22" s="11">
        <v>2</v>
      </c>
      <c r="V22" s="10" t="s">
        <v>23</v>
      </c>
      <c r="W22" s="11">
        <v>2</v>
      </c>
      <c r="X22" s="10" t="s">
        <v>26</v>
      </c>
      <c r="Y22" s="11">
        <v>4</v>
      </c>
      <c r="Z22" s="10" t="s">
        <v>34</v>
      </c>
      <c r="AA22" s="11">
        <v>5</v>
      </c>
      <c r="AB22" s="11">
        <v>5</v>
      </c>
      <c r="AC22" s="24" t="s">
        <v>98</v>
      </c>
    </row>
    <row r="23" spans="1:29" ht="15.75" customHeight="1" x14ac:dyDescent="0.2">
      <c r="G23" s="2"/>
    </row>
    <row r="24" spans="1:29" s="18" customFormat="1" ht="23.25" customHeight="1" x14ac:dyDescent="0.2">
      <c r="A24" s="16"/>
      <c r="B24" s="16"/>
      <c r="C24" s="17"/>
      <c r="F24" s="19" t="s">
        <v>101</v>
      </c>
      <c r="G24" s="20">
        <f>SUM(G2:G22)</f>
        <v>94</v>
      </c>
      <c r="H24" s="21"/>
      <c r="I24" s="21">
        <f>SUM(I2:I22)</f>
        <v>38</v>
      </c>
      <c r="J24" s="21"/>
      <c r="K24" s="21">
        <f>SUM(K2:K22)</f>
        <v>51</v>
      </c>
      <c r="L24" s="21"/>
      <c r="M24" s="21">
        <f>SUM(M2:M23)</f>
        <v>14</v>
      </c>
      <c r="N24" s="21"/>
      <c r="O24" s="21">
        <f>SUM(O2:O23)</f>
        <v>91</v>
      </c>
      <c r="P24" s="21"/>
      <c r="Q24" s="21">
        <f>SUM(Q2:Q23)</f>
        <v>38</v>
      </c>
      <c r="R24" s="21"/>
      <c r="S24" s="21">
        <f>SUM(S2:S23)</f>
        <v>93</v>
      </c>
      <c r="T24" s="21"/>
      <c r="U24" s="21">
        <f>SUM(U2:U23)</f>
        <v>33</v>
      </c>
      <c r="V24" s="21"/>
      <c r="W24" s="21">
        <f>SUM(W2:W23)</f>
        <v>40</v>
      </c>
      <c r="X24" s="21"/>
      <c r="Y24" s="21">
        <f>SUM(Y2:Y23)</f>
        <v>94</v>
      </c>
      <c r="Z24" s="21"/>
      <c r="AA24" s="21">
        <f>SUM(AA2:AA23)</f>
        <v>96</v>
      </c>
      <c r="AB24" s="21">
        <f>SUM(AB2:AB23)</f>
        <v>97</v>
      </c>
    </row>
    <row r="25" spans="1:29" s="18" customFormat="1" ht="35.25" customHeight="1" x14ac:dyDescent="0.2">
      <c r="A25" s="16"/>
      <c r="B25" s="16"/>
      <c r="C25" s="17"/>
      <c r="F25" s="19" t="s">
        <v>102</v>
      </c>
      <c r="G25" s="21">
        <f>AVERAGE(G2:G22)</f>
        <v>4.4761904761904763</v>
      </c>
      <c r="H25" s="21"/>
      <c r="I25" s="21">
        <f>AVERAGE(I2:I22)</f>
        <v>1.9</v>
      </c>
      <c r="J25" s="21"/>
      <c r="K25" s="21">
        <f>AVERAGE(K2:K22)</f>
        <v>2.4285714285714284</v>
      </c>
      <c r="L25" s="21"/>
      <c r="M25" s="21">
        <f>AVERAGE(M2:M22)</f>
        <v>0.66666666666666663</v>
      </c>
      <c r="N25" s="21"/>
      <c r="O25" s="21">
        <f>AVERAGE(O2:O22)</f>
        <v>4.333333333333333</v>
      </c>
      <c r="P25" s="21"/>
      <c r="Q25" s="21">
        <f>AVERAGE(Q2:Q23)</f>
        <v>1.8095238095238095</v>
      </c>
      <c r="R25" s="21"/>
      <c r="S25" s="21">
        <f>AVERAGE(S2:S22)</f>
        <v>4.4285714285714288</v>
      </c>
      <c r="T25" s="21"/>
      <c r="U25" s="21">
        <f>AVERAGE(U2:U22)</f>
        <v>1.5714285714285714</v>
      </c>
      <c r="V25" s="21"/>
      <c r="W25" s="21">
        <f>AVERAGE(W2:W22)</f>
        <v>1.9047619047619047</v>
      </c>
      <c r="X25" s="21"/>
      <c r="Y25" s="21">
        <f>AVERAGE(Y2:Y22)</f>
        <v>4.4761904761904763</v>
      </c>
      <c r="Z25" s="21"/>
      <c r="AA25" s="21">
        <f>AVERAGE(AA2:AA22)</f>
        <v>4.5714285714285712</v>
      </c>
      <c r="AB25" s="21">
        <f>AVERAGE(AB2:AB22)</f>
        <v>4.6190476190476186</v>
      </c>
    </row>
    <row r="26" spans="1:29" ht="35.25" customHeight="1" x14ac:dyDescent="0.2"/>
    <row r="29" spans="1:29" ht="15.75" customHeight="1" x14ac:dyDescent="0.2">
      <c r="R29" s="80" t="s">
        <v>113</v>
      </c>
      <c r="S29" s="81"/>
      <c r="T29" s="81"/>
      <c r="U29" s="81"/>
      <c r="V29" s="81"/>
      <c r="W29" s="82"/>
    </row>
    <row r="30" spans="1:29" ht="15.75" customHeight="1" x14ac:dyDescent="0.2">
      <c r="R30" s="83"/>
      <c r="S30" s="84"/>
      <c r="T30" s="84"/>
      <c r="U30" s="84"/>
      <c r="V30" s="84"/>
      <c r="W30" s="85"/>
    </row>
    <row r="31" spans="1:29" ht="15.75" customHeight="1" x14ac:dyDescent="0.2">
      <c r="F31" s="90" t="s">
        <v>120</v>
      </c>
      <c r="G31" s="90"/>
      <c r="H31" s="90"/>
      <c r="J31" s="90" t="s">
        <v>124</v>
      </c>
      <c r="K31" s="90"/>
      <c r="L31" s="90"/>
      <c r="R31" s="25" t="s">
        <v>116</v>
      </c>
      <c r="S31" s="26"/>
      <c r="T31" s="91" t="s">
        <v>117</v>
      </c>
      <c r="U31" s="92"/>
      <c r="V31" s="91" t="s">
        <v>119</v>
      </c>
      <c r="W31" s="92"/>
    </row>
    <row r="32" spans="1:29" ht="15.75" customHeight="1" x14ac:dyDescent="0.2">
      <c r="F32" s="43" t="s">
        <v>121</v>
      </c>
      <c r="G32" s="43" t="s">
        <v>122</v>
      </c>
      <c r="H32" s="43" t="s">
        <v>123</v>
      </c>
      <c r="J32" s="43" t="s">
        <v>121</v>
      </c>
      <c r="K32" s="43" t="s">
        <v>122</v>
      </c>
      <c r="L32" s="43" t="s">
        <v>123</v>
      </c>
      <c r="R32" s="27" t="s">
        <v>27</v>
      </c>
      <c r="S32" s="28">
        <v>5</v>
      </c>
      <c r="T32" s="33" t="s">
        <v>34</v>
      </c>
      <c r="U32" s="34">
        <v>5</v>
      </c>
      <c r="V32" s="33" t="s">
        <v>23</v>
      </c>
      <c r="W32" s="34">
        <v>2</v>
      </c>
    </row>
    <row r="33" spans="6:23" ht="15.75" customHeight="1" x14ac:dyDescent="0.2">
      <c r="F33" s="29" t="s">
        <v>27</v>
      </c>
      <c r="G33" s="39">
        <f>COUNTIF(G$2:G$22,5)</f>
        <v>10</v>
      </c>
      <c r="H33" s="40">
        <f>(G33/21)</f>
        <v>0.47619047619047616</v>
      </c>
      <c r="J33" s="29" t="s">
        <v>27</v>
      </c>
      <c r="K33" s="39">
        <f>COUNTIF(O$2:O$22,5)</f>
        <v>8</v>
      </c>
      <c r="L33" s="40">
        <f>(K33/21)</f>
        <v>0.38095238095238093</v>
      </c>
      <c r="R33" s="29" t="s">
        <v>26</v>
      </c>
      <c r="S33" s="30">
        <v>4</v>
      </c>
      <c r="T33" s="35" t="s">
        <v>29</v>
      </c>
      <c r="U33" s="36">
        <v>4</v>
      </c>
      <c r="V33" s="35" t="s">
        <v>28</v>
      </c>
      <c r="W33" s="36">
        <v>1</v>
      </c>
    </row>
    <row r="34" spans="6:23" ht="15.75" customHeight="1" x14ac:dyDescent="0.2">
      <c r="F34" s="29" t="s">
        <v>26</v>
      </c>
      <c r="G34" s="39">
        <f>COUNTIF(G$2:G$22,4)</f>
        <v>11</v>
      </c>
      <c r="H34" s="40">
        <f t="shared" ref="H34:H37" si="0">(G34/21)</f>
        <v>0.52380952380952384</v>
      </c>
      <c r="J34" s="29" t="s">
        <v>26</v>
      </c>
      <c r="K34" s="39">
        <f>COUNTIF(O$2:O$22,4)</f>
        <v>12</v>
      </c>
      <c r="L34" s="40">
        <f t="shared" ref="L34:L37" si="1">(K34/21)</f>
        <v>0.5714285714285714</v>
      </c>
      <c r="R34" s="29" t="s">
        <v>55</v>
      </c>
      <c r="S34" s="30">
        <v>3</v>
      </c>
      <c r="T34" s="35" t="s">
        <v>28</v>
      </c>
      <c r="U34" s="36">
        <v>3</v>
      </c>
      <c r="V34" s="35" t="s">
        <v>25</v>
      </c>
      <c r="W34" s="36">
        <v>0</v>
      </c>
    </row>
    <row r="35" spans="6:23" ht="15.75" customHeight="1" x14ac:dyDescent="0.2">
      <c r="F35" s="29" t="s">
        <v>55</v>
      </c>
      <c r="G35" s="39">
        <f>COUNTIF(G$2:G$22,3)</f>
        <v>0</v>
      </c>
      <c r="H35" s="40">
        <f t="shared" si="0"/>
        <v>0</v>
      </c>
      <c r="J35" s="29" t="s">
        <v>55</v>
      </c>
      <c r="K35" s="39">
        <f>COUNTIF(O$2:O$22,3)</f>
        <v>1</v>
      </c>
      <c r="L35" s="40">
        <f t="shared" si="1"/>
        <v>4.7619047619047616E-2</v>
      </c>
      <c r="R35" s="29" t="s">
        <v>114</v>
      </c>
      <c r="S35" s="30">
        <v>2</v>
      </c>
      <c r="T35" s="35" t="s">
        <v>24</v>
      </c>
      <c r="U35" s="36">
        <v>2</v>
      </c>
      <c r="V35" s="29"/>
      <c r="W35" s="36"/>
    </row>
    <row r="36" spans="6:23" ht="15.75" customHeight="1" x14ac:dyDescent="0.2">
      <c r="F36" s="29" t="s">
        <v>114</v>
      </c>
      <c r="G36" s="39">
        <f>COUNTIF(G$2:G$22,2)</f>
        <v>0</v>
      </c>
      <c r="H36" s="40">
        <f t="shared" si="0"/>
        <v>0</v>
      </c>
      <c r="J36" s="29" t="s">
        <v>114</v>
      </c>
      <c r="K36" s="39">
        <v>0</v>
      </c>
      <c r="L36" s="40">
        <f t="shared" si="1"/>
        <v>0</v>
      </c>
      <c r="R36" s="31" t="s">
        <v>115</v>
      </c>
      <c r="S36" s="32">
        <v>1</v>
      </c>
      <c r="T36" s="37" t="s">
        <v>118</v>
      </c>
      <c r="U36" s="38">
        <v>1</v>
      </c>
      <c r="V36" s="31"/>
      <c r="W36" s="38"/>
    </row>
    <row r="37" spans="6:23" ht="15.75" customHeight="1" x14ac:dyDescent="0.2">
      <c r="F37" s="31" t="s">
        <v>115</v>
      </c>
      <c r="G37" s="41">
        <f>COUNTIF(G$2:G$22,1)</f>
        <v>0</v>
      </c>
      <c r="H37" s="42">
        <f t="shared" si="0"/>
        <v>0</v>
      </c>
      <c r="J37" s="31" t="s">
        <v>115</v>
      </c>
      <c r="K37" s="41">
        <v>0</v>
      </c>
      <c r="L37" s="42">
        <f t="shared" si="1"/>
        <v>0</v>
      </c>
    </row>
    <row r="52" spans="15:18" ht="15.75" customHeight="1" thickBot="1" x14ac:dyDescent="0.25"/>
    <row r="53" spans="15:18" ht="15.75" customHeight="1" thickBot="1" x14ac:dyDescent="0.25">
      <c r="O53" s="103" t="s">
        <v>151</v>
      </c>
      <c r="P53" s="104"/>
      <c r="Q53" s="104"/>
      <c r="R53" s="105"/>
    </row>
    <row r="54" spans="15:18" ht="15.75" customHeight="1" x14ac:dyDescent="0.2">
      <c r="O54" s="102" t="s">
        <v>163</v>
      </c>
      <c r="P54" s="97" t="s">
        <v>159</v>
      </c>
      <c r="Q54" s="98" t="s">
        <v>160</v>
      </c>
      <c r="R54" s="100" t="s">
        <v>161</v>
      </c>
    </row>
    <row r="55" spans="15:18" ht="15.75" customHeight="1" x14ac:dyDescent="0.2">
      <c r="O55" s="70"/>
      <c r="P55" s="86"/>
      <c r="Q55" s="99"/>
      <c r="R55" s="101"/>
    </row>
    <row r="56" spans="15:18" ht="15.75" customHeight="1" x14ac:dyDescent="0.2">
      <c r="O56" s="60" t="s">
        <v>152</v>
      </c>
      <c r="P56" s="59" t="s">
        <v>162</v>
      </c>
      <c r="Q56" s="17"/>
      <c r="R56" s="61"/>
    </row>
    <row r="57" spans="15:18" ht="15.75" customHeight="1" x14ac:dyDescent="0.2">
      <c r="O57" s="60" t="s">
        <v>153</v>
      </c>
      <c r="P57" s="17"/>
      <c r="Q57" s="59" t="s">
        <v>162</v>
      </c>
      <c r="R57" s="61"/>
    </row>
    <row r="58" spans="15:18" ht="15.75" customHeight="1" x14ac:dyDescent="0.2">
      <c r="O58" s="60" t="s">
        <v>154</v>
      </c>
      <c r="P58" s="17"/>
      <c r="Q58" s="17"/>
      <c r="R58" s="62" t="s">
        <v>162</v>
      </c>
    </row>
    <row r="59" spans="15:18" ht="15.75" customHeight="1" x14ac:dyDescent="0.2">
      <c r="O59" s="60" t="s">
        <v>155</v>
      </c>
      <c r="P59" s="59" t="s">
        <v>162</v>
      </c>
      <c r="Q59" s="59" t="s">
        <v>162</v>
      </c>
      <c r="R59" s="61"/>
    </row>
    <row r="60" spans="15:18" ht="15.75" customHeight="1" x14ac:dyDescent="0.2">
      <c r="O60" s="60" t="s">
        <v>156</v>
      </c>
      <c r="P60" s="17"/>
      <c r="Q60" s="59" t="s">
        <v>162</v>
      </c>
      <c r="R60" s="62" t="s">
        <v>162</v>
      </c>
    </row>
    <row r="61" spans="15:18" ht="15.75" customHeight="1" x14ac:dyDescent="0.2">
      <c r="O61" s="60" t="s">
        <v>157</v>
      </c>
      <c r="P61" s="59" t="s">
        <v>162</v>
      </c>
      <c r="Q61" s="17"/>
      <c r="R61" s="62" t="s">
        <v>162</v>
      </c>
    </row>
    <row r="62" spans="15:18" ht="15.75" customHeight="1" thickBot="1" x14ac:dyDescent="0.25">
      <c r="O62" s="63" t="s">
        <v>158</v>
      </c>
      <c r="P62" s="64" t="s">
        <v>162</v>
      </c>
      <c r="Q62" s="64" t="s">
        <v>162</v>
      </c>
      <c r="R62" s="65" t="s">
        <v>162</v>
      </c>
    </row>
    <row r="73" spans="2:22" ht="15.75" customHeight="1" x14ac:dyDescent="0.2">
      <c r="B73" s="1">
        <v>-0.54500000000000004</v>
      </c>
    </row>
    <row r="74" spans="2:22" ht="15.75" customHeight="1" x14ac:dyDescent="0.2">
      <c r="B74" s="1">
        <v>0.38</v>
      </c>
    </row>
    <row r="75" spans="2:22" ht="15.75" customHeight="1" x14ac:dyDescent="0.2">
      <c r="B75" s="1">
        <v>0.55000000000000004</v>
      </c>
    </row>
    <row r="76" spans="2:22" ht="15.75" customHeight="1" thickBot="1" x14ac:dyDescent="0.25">
      <c r="B76" s="1">
        <v>-8.2500000000000004E-2</v>
      </c>
    </row>
    <row r="77" spans="2:22" ht="15.75" customHeight="1" x14ac:dyDescent="0.2">
      <c r="B77" s="1">
        <v>0.46500000000000002</v>
      </c>
      <c r="E77" s="106" t="s">
        <v>164</v>
      </c>
      <c r="F77" s="107"/>
      <c r="G77" s="107"/>
      <c r="H77" s="107"/>
      <c r="I77" s="107"/>
      <c r="J77" s="107"/>
      <c r="K77" s="108"/>
    </row>
    <row r="78" spans="2:22" ht="15.75" customHeight="1" x14ac:dyDescent="0.2">
      <c r="B78" s="1">
        <v>2.5000000000000001E-3</v>
      </c>
      <c r="E78" s="109"/>
      <c r="F78" s="110"/>
      <c r="G78" s="110"/>
      <c r="H78" s="110"/>
      <c r="I78" s="110"/>
      <c r="J78" s="110"/>
      <c r="K78" s="111"/>
      <c r="U78" t="s">
        <v>130</v>
      </c>
      <c r="V78">
        <v>4.4800000000000004</v>
      </c>
    </row>
    <row r="79" spans="2:22" ht="18" customHeight="1" x14ac:dyDescent="0.2">
      <c r="B79" s="1">
        <v>0.128</v>
      </c>
      <c r="E79" s="122" t="s">
        <v>145</v>
      </c>
      <c r="F79" s="128" t="s">
        <v>146</v>
      </c>
      <c r="G79" s="124" t="s">
        <v>147</v>
      </c>
      <c r="H79" s="124" t="s">
        <v>148</v>
      </c>
      <c r="I79" s="126" t="s">
        <v>172</v>
      </c>
      <c r="J79" s="128" t="s">
        <v>149</v>
      </c>
      <c r="K79" s="123" t="s">
        <v>150</v>
      </c>
      <c r="U79" t="s">
        <v>132</v>
      </c>
      <c r="V79">
        <v>2.4300000000000002</v>
      </c>
    </row>
    <row r="80" spans="2:22" ht="18" customHeight="1" x14ac:dyDescent="0.2">
      <c r="E80" s="89"/>
      <c r="F80" s="72"/>
      <c r="G80" s="125"/>
      <c r="H80" s="125"/>
      <c r="I80" s="127"/>
      <c r="J80" s="72"/>
      <c r="K80" s="87"/>
      <c r="U80" t="s">
        <v>134</v>
      </c>
      <c r="V80">
        <v>4.33</v>
      </c>
    </row>
    <row r="81" spans="2:22" ht="15.75" customHeight="1" x14ac:dyDescent="0.2">
      <c r="E81" s="67" t="s">
        <v>152</v>
      </c>
      <c r="F81" s="66" t="s">
        <v>165</v>
      </c>
      <c r="G81" s="17">
        <v>3.4550000000000001</v>
      </c>
      <c r="H81" s="17">
        <v>0.54500000000000004</v>
      </c>
      <c r="I81" s="66" t="s">
        <v>173</v>
      </c>
      <c r="J81" s="66" t="s">
        <v>175</v>
      </c>
      <c r="K81" s="61"/>
      <c r="U81" t="s">
        <v>136</v>
      </c>
      <c r="V81">
        <v>4.43</v>
      </c>
    </row>
    <row r="82" spans="2:22" ht="15.75" customHeight="1" x14ac:dyDescent="0.2">
      <c r="B82" s="1">
        <v>-0.215</v>
      </c>
      <c r="E82" s="129" t="s">
        <v>153</v>
      </c>
      <c r="F82" s="124" t="s">
        <v>166</v>
      </c>
      <c r="G82" s="128">
        <v>4.38</v>
      </c>
      <c r="H82" s="128">
        <v>0.38</v>
      </c>
      <c r="I82" s="126" t="s">
        <v>174</v>
      </c>
      <c r="J82" s="131" t="s">
        <v>162</v>
      </c>
      <c r="K82" s="123"/>
      <c r="U82" t="s">
        <v>139</v>
      </c>
      <c r="V82">
        <v>4.4800000000000004</v>
      </c>
    </row>
    <row r="83" spans="2:22" ht="15.6" customHeight="1" x14ac:dyDescent="0.2">
      <c r="B83" s="1">
        <v>0.19</v>
      </c>
      <c r="E83" s="130"/>
      <c r="F83" s="125"/>
      <c r="G83" s="72"/>
      <c r="H83" s="72"/>
      <c r="I83" s="127"/>
      <c r="J83" s="132"/>
      <c r="K83" s="87"/>
      <c r="U83" t="s">
        <v>140</v>
      </c>
      <c r="V83">
        <v>4.57</v>
      </c>
    </row>
    <row r="84" spans="2:22" ht="15.75" customHeight="1" x14ac:dyDescent="0.2">
      <c r="B84" s="1">
        <v>0.4</v>
      </c>
      <c r="E84" s="67" t="s">
        <v>154</v>
      </c>
      <c r="F84" s="66" t="s">
        <v>167</v>
      </c>
      <c r="G84" s="17">
        <v>4.55</v>
      </c>
      <c r="H84" s="17">
        <v>0.55000000000000004</v>
      </c>
      <c r="I84" s="66" t="s">
        <v>174</v>
      </c>
      <c r="J84" s="59" t="s">
        <v>162</v>
      </c>
      <c r="K84" s="61"/>
      <c r="U84" t="s">
        <v>141</v>
      </c>
      <c r="V84">
        <v>4.6100000000000003</v>
      </c>
    </row>
    <row r="85" spans="2:22" ht="15.75" customHeight="1" x14ac:dyDescent="0.2">
      <c r="B85" s="1">
        <v>-1.2500000000000001E-2</v>
      </c>
      <c r="E85" s="67" t="s">
        <v>155</v>
      </c>
      <c r="F85" s="66" t="s">
        <v>168</v>
      </c>
      <c r="G85" s="17">
        <f>AVERAGE((G81:G82))</f>
        <v>3.9175</v>
      </c>
      <c r="H85" s="17">
        <v>8.2500000000000004E-2</v>
      </c>
      <c r="I85" s="66" t="s">
        <v>173</v>
      </c>
      <c r="J85" s="66" t="s">
        <v>175</v>
      </c>
      <c r="K85" s="61"/>
    </row>
    <row r="86" spans="2:22" ht="15.75" customHeight="1" x14ac:dyDescent="0.2">
      <c r="B86" s="1">
        <v>0.29499999999999998</v>
      </c>
      <c r="E86" s="67" t="s">
        <v>156</v>
      </c>
      <c r="F86" s="66" t="s">
        <v>169</v>
      </c>
      <c r="G86" s="17">
        <f>AVERAGE(G82:G84)</f>
        <v>4.4649999999999999</v>
      </c>
      <c r="H86" s="17">
        <v>0.46500000000000002</v>
      </c>
      <c r="I86" s="66" t="s">
        <v>174</v>
      </c>
      <c r="J86" s="59" t="s">
        <v>162</v>
      </c>
      <c r="K86" s="61"/>
    </row>
    <row r="87" spans="2:22" ht="15.75" customHeight="1" x14ac:dyDescent="0.2">
      <c r="B87" s="1">
        <v>9.2499999999999999E-2</v>
      </c>
      <c r="E87" s="67" t="s">
        <v>157</v>
      </c>
      <c r="F87" s="66" t="s">
        <v>170</v>
      </c>
      <c r="G87" s="17">
        <f>AVERAGE(G81,G84)</f>
        <v>4.0024999999999995</v>
      </c>
      <c r="H87" s="17">
        <v>2.5000000000000001E-3</v>
      </c>
      <c r="I87" s="66" t="s">
        <v>174</v>
      </c>
      <c r="J87" s="59" t="s">
        <v>162</v>
      </c>
      <c r="K87" s="61"/>
    </row>
    <row r="88" spans="2:22" ht="15.75" customHeight="1" thickBot="1" x14ac:dyDescent="0.25">
      <c r="B88" s="1">
        <v>0.125</v>
      </c>
      <c r="E88" s="68" t="s">
        <v>158</v>
      </c>
      <c r="F88" s="69" t="s">
        <v>171</v>
      </c>
      <c r="G88" s="54">
        <f>AVERAGE(G81:G84)</f>
        <v>4.128333333333333</v>
      </c>
      <c r="H88" s="54">
        <v>0.128</v>
      </c>
      <c r="I88" s="69" t="s">
        <v>174</v>
      </c>
      <c r="J88" s="64" t="s">
        <v>162</v>
      </c>
      <c r="K88" s="55"/>
    </row>
    <row r="89" spans="2:22" ht="15.75" customHeight="1" x14ac:dyDescent="0.2">
      <c r="O89" s="114" t="s">
        <v>128</v>
      </c>
      <c r="P89" s="97"/>
      <c r="Q89" s="97"/>
      <c r="R89" s="115"/>
    </row>
    <row r="90" spans="2:22" ht="15.75" customHeight="1" thickBot="1" x14ac:dyDescent="0.25">
      <c r="O90" s="116"/>
      <c r="P90" s="86"/>
      <c r="Q90" s="86"/>
      <c r="R90" s="117"/>
    </row>
    <row r="91" spans="2:22" ht="15.75" customHeight="1" thickBot="1" x14ac:dyDescent="0.25">
      <c r="N91" s="39"/>
      <c r="O91" s="46" t="s">
        <v>125</v>
      </c>
      <c r="P91" s="47" t="s">
        <v>126</v>
      </c>
      <c r="Q91" s="47" t="s">
        <v>127</v>
      </c>
      <c r="R91" s="58" t="s">
        <v>144</v>
      </c>
    </row>
    <row r="92" spans="2:22" ht="15.75" customHeight="1" x14ac:dyDescent="0.2">
      <c r="E92" s="106" t="s">
        <v>164</v>
      </c>
      <c r="F92" s="107"/>
      <c r="G92" s="107"/>
      <c r="H92" s="107"/>
      <c r="I92" s="107"/>
      <c r="J92" s="107"/>
      <c r="K92" s="108"/>
      <c r="O92" s="70" t="s">
        <v>129</v>
      </c>
      <c r="P92" s="86" t="s">
        <v>130</v>
      </c>
      <c r="Q92" s="78">
        <v>4.4800000000000004</v>
      </c>
      <c r="R92" s="118">
        <f>AVERAGE(Q92:Q95)</f>
        <v>3.4550000000000001</v>
      </c>
    </row>
    <row r="93" spans="2:22" ht="15.75" customHeight="1" x14ac:dyDescent="0.2">
      <c r="E93" s="109"/>
      <c r="F93" s="110"/>
      <c r="G93" s="110"/>
      <c r="H93" s="110"/>
      <c r="I93" s="110"/>
      <c r="J93" s="110"/>
      <c r="K93" s="111"/>
      <c r="O93" s="70"/>
      <c r="P93" s="86"/>
      <c r="Q93" s="78"/>
      <c r="R93" s="113"/>
    </row>
    <row r="94" spans="2:22" ht="15.75" customHeight="1" x14ac:dyDescent="0.2">
      <c r="E94" s="122" t="s">
        <v>145</v>
      </c>
      <c r="F94" s="128" t="s">
        <v>146</v>
      </c>
      <c r="G94" s="124" t="s">
        <v>147</v>
      </c>
      <c r="H94" s="124" t="s">
        <v>176</v>
      </c>
      <c r="I94" s="126" t="s">
        <v>172</v>
      </c>
      <c r="J94" s="128" t="s">
        <v>149</v>
      </c>
      <c r="K94" s="123" t="s">
        <v>150</v>
      </c>
      <c r="O94" s="70" t="s">
        <v>129</v>
      </c>
      <c r="P94" s="86" t="s">
        <v>132</v>
      </c>
      <c r="Q94" s="78">
        <v>2.4300000000000002</v>
      </c>
      <c r="R94" s="113"/>
    </row>
    <row r="95" spans="2:22" ht="15.75" customHeight="1" x14ac:dyDescent="0.2">
      <c r="E95" s="89"/>
      <c r="F95" s="72"/>
      <c r="G95" s="125"/>
      <c r="H95" s="125"/>
      <c r="I95" s="127"/>
      <c r="J95" s="72"/>
      <c r="K95" s="87"/>
      <c r="O95" s="89"/>
      <c r="P95" s="88"/>
      <c r="Q95" s="87"/>
      <c r="R95" s="119"/>
    </row>
    <row r="96" spans="2:22" ht="33.75" customHeight="1" x14ac:dyDescent="0.2">
      <c r="E96" s="67" t="s">
        <v>152</v>
      </c>
      <c r="F96" s="66" t="s">
        <v>165</v>
      </c>
      <c r="G96" s="17">
        <v>1.2849999999999999</v>
      </c>
      <c r="H96" s="17">
        <v>0.215</v>
      </c>
      <c r="I96" s="66" t="s">
        <v>173</v>
      </c>
      <c r="J96" s="66" t="s">
        <v>175</v>
      </c>
      <c r="K96" s="61"/>
      <c r="O96" s="112" t="s">
        <v>143</v>
      </c>
      <c r="P96" s="86" t="s">
        <v>134</v>
      </c>
      <c r="Q96" s="78">
        <v>4.33</v>
      </c>
      <c r="R96" s="113">
        <f>AVERAGE(Q96:Q99)</f>
        <v>4.38</v>
      </c>
    </row>
    <row r="97" spans="5:18" ht="39.75" customHeight="1" x14ac:dyDescent="0.2">
      <c r="E97" s="129" t="s">
        <v>153</v>
      </c>
      <c r="F97" s="124" t="s">
        <v>166</v>
      </c>
      <c r="G97" s="128">
        <v>1.69</v>
      </c>
      <c r="H97" s="128">
        <v>0.19</v>
      </c>
      <c r="I97" s="126" t="s">
        <v>174</v>
      </c>
      <c r="J97" s="131" t="s">
        <v>162</v>
      </c>
      <c r="K97" s="123"/>
      <c r="O97" s="112"/>
      <c r="P97" s="86"/>
      <c r="Q97" s="78"/>
      <c r="R97" s="113"/>
    </row>
    <row r="98" spans="5:18" ht="41.25" customHeight="1" x14ac:dyDescent="0.2">
      <c r="E98" s="130"/>
      <c r="F98" s="125"/>
      <c r="G98" s="72"/>
      <c r="H98" s="72"/>
      <c r="I98" s="127"/>
      <c r="J98" s="132"/>
      <c r="K98" s="87"/>
      <c r="O98" s="112" t="s">
        <v>143</v>
      </c>
      <c r="P98" s="71" t="s">
        <v>136</v>
      </c>
      <c r="Q98" s="78">
        <v>4.43</v>
      </c>
      <c r="R98" s="113"/>
    </row>
    <row r="99" spans="5:18" ht="42.75" customHeight="1" x14ac:dyDescent="0.2">
      <c r="E99" s="67" t="s">
        <v>154</v>
      </c>
      <c r="F99" s="66" t="s">
        <v>167</v>
      </c>
      <c r="G99" s="17">
        <v>1.9</v>
      </c>
      <c r="H99" s="17">
        <v>0.4</v>
      </c>
      <c r="I99" s="66" t="s">
        <v>174</v>
      </c>
      <c r="J99" s="59" t="s">
        <v>162</v>
      </c>
      <c r="K99" s="61"/>
      <c r="O99" s="112"/>
      <c r="P99" s="72"/>
      <c r="Q99" s="78"/>
      <c r="R99" s="113"/>
    </row>
    <row r="100" spans="5:18" ht="15.75" customHeight="1" x14ac:dyDescent="0.2">
      <c r="E100" s="67" t="s">
        <v>155</v>
      </c>
      <c r="F100" s="66" t="s">
        <v>168</v>
      </c>
      <c r="G100" s="17">
        <f>AVERAGE(G96:G98)</f>
        <v>1.4874999999999998</v>
      </c>
      <c r="H100" s="17">
        <v>1.2500000000000001E-2</v>
      </c>
      <c r="I100" s="66" t="s">
        <v>173</v>
      </c>
      <c r="J100" s="66" t="s">
        <v>175</v>
      </c>
      <c r="K100" s="61"/>
      <c r="O100" s="122" t="s">
        <v>142</v>
      </c>
      <c r="P100" s="86" t="s">
        <v>139</v>
      </c>
      <c r="Q100" s="123">
        <v>4.4800000000000004</v>
      </c>
      <c r="R100" s="118">
        <f>AVERAGE(Q100:Q105)</f>
        <v>4.5533333333333337</v>
      </c>
    </row>
    <row r="101" spans="5:18" ht="15.75" customHeight="1" x14ac:dyDescent="0.2">
      <c r="E101" s="67" t="s">
        <v>156</v>
      </c>
      <c r="F101" s="66" t="s">
        <v>169</v>
      </c>
      <c r="G101" s="17">
        <f>AVERAGE(G97:G99)</f>
        <v>1.7949999999999999</v>
      </c>
      <c r="H101" s="17">
        <v>0.29499999999999998</v>
      </c>
      <c r="I101" s="66" t="s">
        <v>174</v>
      </c>
      <c r="J101" s="59" t="s">
        <v>162</v>
      </c>
      <c r="K101" s="61"/>
      <c r="O101" s="70"/>
      <c r="P101" s="86"/>
      <c r="Q101" s="78"/>
      <c r="R101" s="113"/>
    </row>
    <row r="102" spans="5:18" ht="15.75" customHeight="1" x14ac:dyDescent="0.2">
      <c r="E102" s="67" t="s">
        <v>157</v>
      </c>
      <c r="F102" s="66" t="s">
        <v>170</v>
      </c>
      <c r="G102" s="17">
        <f>AVERAGE(G96,G99)</f>
        <v>1.5924999999999998</v>
      </c>
      <c r="H102" s="17">
        <v>9.2499999999999999E-2</v>
      </c>
      <c r="I102" s="66" t="s">
        <v>174</v>
      </c>
      <c r="J102" s="59" t="s">
        <v>162</v>
      </c>
      <c r="K102" s="61"/>
      <c r="O102" s="70" t="s">
        <v>142</v>
      </c>
      <c r="P102" s="86" t="s">
        <v>140</v>
      </c>
      <c r="Q102" s="78">
        <v>4.57</v>
      </c>
      <c r="R102" s="113"/>
    </row>
    <row r="103" spans="5:18" ht="15.75" customHeight="1" thickBot="1" x14ac:dyDescent="0.25">
      <c r="E103" s="68" t="s">
        <v>158</v>
      </c>
      <c r="F103" s="69" t="s">
        <v>171</v>
      </c>
      <c r="G103" s="54">
        <f>AVERAGE(G96:G99)</f>
        <v>1.625</v>
      </c>
      <c r="H103" s="54">
        <v>0.125</v>
      </c>
      <c r="I103" s="69" t="s">
        <v>174</v>
      </c>
      <c r="J103" s="64" t="s">
        <v>162</v>
      </c>
      <c r="K103" s="55"/>
      <c r="O103" s="70"/>
      <c r="P103" s="86"/>
      <c r="Q103" s="78"/>
      <c r="R103" s="113"/>
    </row>
    <row r="104" spans="5:18" ht="15.75" customHeight="1" x14ac:dyDescent="0.2">
      <c r="O104" s="70" t="s">
        <v>142</v>
      </c>
      <c r="P104" s="76" t="s">
        <v>141</v>
      </c>
      <c r="Q104" s="78">
        <v>4.6100000000000003</v>
      </c>
      <c r="R104" s="113"/>
    </row>
    <row r="105" spans="5:18" ht="15.75" customHeight="1" thickBot="1" x14ac:dyDescent="0.25">
      <c r="O105" s="75"/>
      <c r="P105" s="77"/>
      <c r="Q105" s="79"/>
      <c r="R105" s="120"/>
    </row>
    <row r="110" spans="5:18" ht="1.5" customHeight="1" thickBot="1" x14ac:dyDescent="0.25"/>
    <row r="111" spans="5:18" ht="37.5" customHeight="1" x14ac:dyDescent="0.2">
      <c r="O111" s="94" t="s">
        <v>128</v>
      </c>
      <c r="P111" s="95"/>
      <c r="Q111" s="95"/>
      <c r="R111" s="96"/>
    </row>
    <row r="112" spans="5:18" ht="15.75" customHeight="1" x14ac:dyDescent="0.2">
      <c r="O112" s="48" t="s">
        <v>125</v>
      </c>
      <c r="P112" s="49" t="s">
        <v>126</v>
      </c>
      <c r="Q112" s="56" t="s">
        <v>127</v>
      </c>
      <c r="R112" s="58" t="s">
        <v>144</v>
      </c>
    </row>
    <row r="113" spans="14:18" ht="15.75" customHeight="1" x14ac:dyDescent="0.2">
      <c r="O113" s="70" t="s">
        <v>129</v>
      </c>
      <c r="P113" s="86" t="s">
        <v>131</v>
      </c>
      <c r="Q113" s="121">
        <v>1.9</v>
      </c>
      <c r="R113" s="93">
        <f>AVERAGE(Q113:Q116)</f>
        <v>1.2849999999999999</v>
      </c>
    </row>
    <row r="114" spans="14:18" ht="15.75" customHeight="1" x14ac:dyDescent="0.2">
      <c r="O114" s="70"/>
      <c r="P114" s="86"/>
      <c r="Q114" s="73"/>
      <c r="R114" s="93"/>
    </row>
    <row r="115" spans="14:18" ht="15.75" customHeight="1" x14ac:dyDescent="0.2">
      <c r="O115" s="70" t="s">
        <v>129</v>
      </c>
      <c r="P115" s="71" t="s">
        <v>133</v>
      </c>
      <c r="Q115" s="73">
        <v>0.67</v>
      </c>
      <c r="R115" s="93"/>
    </row>
    <row r="116" spans="14:18" ht="20.25" customHeight="1" x14ac:dyDescent="0.2">
      <c r="O116" s="70"/>
      <c r="P116" s="72"/>
      <c r="Q116" s="74"/>
      <c r="R116" s="93"/>
    </row>
    <row r="117" spans="14:18" ht="52.5" customHeight="1" x14ac:dyDescent="0.2">
      <c r="O117" s="52" t="s">
        <v>143</v>
      </c>
      <c r="P117" s="45" t="s">
        <v>135</v>
      </c>
      <c r="Q117" s="51">
        <v>1.81</v>
      </c>
      <c r="R117" s="113">
        <f>AVERAGE(Q117:Q118)</f>
        <v>1.69</v>
      </c>
    </row>
    <row r="118" spans="14:18" ht="36" customHeight="1" x14ac:dyDescent="0.2">
      <c r="O118" s="50" t="s">
        <v>143</v>
      </c>
      <c r="P118" s="45" t="s">
        <v>137</v>
      </c>
      <c r="Q118" s="51">
        <v>1.57</v>
      </c>
      <c r="R118" s="113"/>
    </row>
    <row r="119" spans="14:18" ht="31.5" customHeight="1" thickBot="1" x14ac:dyDescent="0.25">
      <c r="O119" s="53" t="s">
        <v>142</v>
      </c>
      <c r="P119" s="54" t="s">
        <v>138</v>
      </c>
      <c r="Q119" s="57">
        <v>1.9</v>
      </c>
      <c r="R119" s="55">
        <f>AVERAGE(Q119)</f>
        <v>1.9</v>
      </c>
    </row>
    <row r="120" spans="14:18" ht="15.75" customHeight="1" x14ac:dyDescent="0.2">
      <c r="O120" s="45"/>
      <c r="P120" s="45"/>
      <c r="Q120" s="45"/>
    </row>
    <row r="121" spans="14:18" ht="15.75" customHeight="1" x14ac:dyDescent="0.2">
      <c r="O121" s="45"/>
      <c r="P121" s="45"/>
      <c r="Q121" s="45"/>
    </row>
    <row r="122" spans="14:18" ht="15.75" customHeight="1" x14ac:dyDescent="0.2">
      <c r="O122" s="45"/>
      <c r="P122" s="45"/>
      <c r="Q122" s="45"/>
    </row>
    <row r="125" spans="14:18" ht="15.75" customHeight="1" x14ac:dyDescent="0.2">
      <c r="O125" s="56" t="s">
        <v>127</v>
      </c>
    </row>
    <row r="126" spans="14:18" ht="15.75" customHeight="1" x14ac:dyDescent="0.2">
      <c r="N126" t="s">
        <v>131</v>
      </c>
      <c r="O126">
        <v>1.9</v>
      </c>
    </row>
    <row r="127" spans="14:18" ht="15.75" customHeight="1" x14ac:dyDescent="0.2">
      <c r="N127" t="s">
        <v>133</v>
      </c>
      <c r="O127">
        <v>0.67</v>
      </c>
    </row>
    <row r="128" spans="14:18" ht="15.75" customHeight="1" x14ac:dyDescent="0.2">
      <c r="N128" t="s">
        <v>135</v>
      </c>
      <c r="O128">
        <v>1.81</v>
      </c>
    </row>
    <row r="129" spans="14:15" ht="15.75" customHeight="1" x14ac:dyDescent="0.2">
      <c r="N129" t="s">
        <v>137</v>
      </c>
      <c r="O129">
        <v>1.57</v>
      </c>
    </row>
    <row r="130" spans="14:15" ht="15.75" customHeight="1" x14ac:dyDescent="0.2">
      <c r="N130" t="s">
        <v>138</v>
      </c>
      <c r="O130">
        <v>1.9</v>
      </c>
    </row>
  </sheetData>
  <mergeCells count="74">
    <mergeCell ref="J97:J98"/>
    <mergeCell ref="K97:K98"/>
    <mergeCell ref="E97:E98"/>
    <mergeCell ref="F97:F98"/>
    <mergeCell ref="G97:G98"/>
    <mergeCell ref="H97:H98"/>
    <mergeCell ref="I97:I98"/>
    <mergeCell ref="E92:K93"/>
    <mergeCell ref="E94:E95"/>
    <mergeCell ref="F94:F95"/>
    <mergeCell ref="G94:G95"/>
    <mergeCell ref="H94:H95"/>
    <mergeCell ref="I94:I95"/>
    <mergeCell ref="J94:J95"/>
    <mergeCell ref="K94:K95"/>
    <mergeCell ref="H79:H80"/>
    <mergeCell ref="I79:I80"/>
    <mergeCell ref="J79:J80"/>
    <mergeCell ref="K79:K80"/>
    <mergeCell ref="E82:E83"/>
    <mergeCell ref="F82:F83"/>
    <mergeCell ref="G82:G83"/>
    <mergeCell ref="H82:H83"/>
    <mergeCell ref="I82:I83"/>
    <mergeCell ref="J82:J83"/>
    <mergeCell ref="K82:K83"/>
    <mergeCell ref="E79:E80"/>
    <mergeCell ref="F79:F80"/>
    <mergeCell ref="G79:G80"/>
    <mergeCell ref="R117:R118"/>
    <mergeCell ref="O89:R90"/>
    <mergeCell ref="R92:R95"/>
    <mergeCell ref="R96:R99"/>
    <mergeCell ref="R100:R105"/>
    <mergeCell ref="P98:P99"/>
    <mergeCell ref="O113:O114"/>
    <mergeCell ref="P113:P114"/>
    <mergeCell ref="Q113:Q114"/>
    <mergeCell ref="O98:O99"/>
    <mergeCell ref="O100:O101"/>
    <mergeCell ref="P100:P101"/>
    <mergeCell ref="Q100:Q101"/>
    <mergeCell ref="O102:O103"/>
    <mergeCell ref="P102:P103"/>
    <mergeCell ref="Q102:Q103"/>
    <mergeCell ref="F31:H31"/>
    <mergeCell ref="J31:L31"/>
    <mergeCell ref="T31:U31"/>
    <mergeCell ref="V31:W31"/>
    <mergeCell ref="R113:R116"/>
    <mergeCell ref="O111:R111"/>
    <mergeCell ref="P54:P55"/>
    <mergeCell ref="Q54:Q55"/>
    <mergeCell ref="R54:R55"/>
    <mergeCell ref="O54:O55"/>
    <mergeCell ref="O53:R53"/>
    <mergeCell ref="E77:K78"/>
    <mergeCell ref="O96:O97"/>
    <mergeCell ref="P96:P97"/>
    <mergeCell ref="Q96:Q97"/>
    <mergeCell ref="Q98:Q99"/>
    <mergeCell ref="R29:W30"/>
    <mergeCell ref="O92:O93"/>
    <mergeCell ref="P92:P93"/>
    <mergeCell ref="Q92:Q93"/>
    <mergeCell ref="Q94:Q95"/>
    <mergeCell ref="P94:P95"/>
    <mergeCell ref="O94:O95"/>
    <mergeCell ref="O115:O116"/>
    <mergeCell ref="P115:P116"/>
    <mergeCell ref="Q115:Q116"/>
    <mergeCell ref="O104:O105"/>
    <mergeCell ref="P104:P105"/>
    <mergeCell ref="Q104:Q105"/>
  </mergeCells>
  <printOptions horizontalCentered="1"/>
  <pageMargins left="0.7" right="0.7" top="0.75" bottom="0.75" header="0.3" footer="0.3"/>
  <pageSetup paperSize="9" scale="1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Parvas Hossain Piash</dc:creator>
  <cp:lastModifiedBy>Parvas Hossain Piash</cp:lastModifiedBy>
  <cp:lastPrinted>2022-11-24T07:53:31Z</cp:lastPrinted>
  <dcterms:created xsi:type="dcterms:W3CDTF">2022-11-29T06:10:06Z</dcterms:created>
  <dcterms:modified xsi:type="dcterms:W3CDTF">2022-12-03T18:45:06Z</dcterms:modified>
</cp:coreProperties>
</file>